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xVal>
          <yVal>
            <numRef>
              <f>gráficos!$B$7:$B$335</f>
              <numCache>
                <formatCode>General</formatCode>
                <ptCount val="3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  <c r="AA2" t="n">
        <v>726.6411291609693</v>
      </c>
      <c r="AB2" t="n">
        <v>994.2224500621776</v>
      </c>
      <c r="AC2" t="n">
        <v>899.3352548282155</v>
      </c>
      <c r="AD2" t="n">
        <v>726641.1291609693</v>
      </c>
      <c r="AE2" t="n">
        <v>994222.4500621776</v>
      </c>
      <c r="AF2" t="n">
        <v>3.259436325855421e-06</v>
      </c>
      <c r="AG2" t="n">
        <v>49</v>
      </c>
      <c r="AH2" t="n">
        <v>899335.2548282155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  <c r="AA3" t="n">
        <v>554.978854670567</v>
      </c>
      <c r="AB3" t="n">
        <v>759.3465528993489</v>
      </c>
      <c r="AC3" t="n">
        <v>686.875583640215</v>
      </c>
      <c r="AD3" t="n">
        <v>554978.854670567</v>
      </c>
      <c r="AE3" t="n">
        <v>759346.5528993489</v>
      </c>
      <c r="AF3" t="n">
        <v>4.110080439372615e-06</v>
      </c>
      <c r="AG3" t="n">
        <v>39</v>
      </c>
      <c r="AH3" t="n">
        <v>686875.583640215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  <c r="AA4" t="n">
        <v>506.7108021261143</v>
      </c>
      <c r="AB4" t="n">
        <v>693.3040739718386</v>
      </c>
      <c r="AC4" t="n">
        <v>627.1361062103449</v>
      </c>
      <c r="AD4" t="n">
        <v>506710.8021261144</v>
      </c>
      <c r="AE4" t="n">
        <v>693304.0739718387</v>
      </c>
      <c r="AF4" t="n">
        <v>4.436379662171404e-06</v>
      </c>
      <c r="AG4" t="n">
        <v>36</v>
      </c>
      <c r="AH4" t="n">
        <v>627136.1062103449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  <c r="AA5" t="n">
        <v>478.0757450471171</v>
      </c>
      <c r="AB5" t="n">
        <v>654.124325586795</v>
      </c>
      <c r="AC5" t="n">
        <v>591.6956180220475</v>
      </c>
      <c r="AD5" t="n">
        <v>478075.7450471171</v>
      </c>
      <c r="AE5" t="n">
        <v>654124.325586795</v>
      </c>
      <c r="AF5" t="n">
        <v>4.61676635848407e-06</v>
      </c>
      <c r="AG5" t="n">
        <v>34</v>
      </c>
      <c r="AH5" t="n">
        <v>591695.6180220474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  <c r="AA6" t="n">
        <v>473.195358849773</v>
      </c>
      <c r="AB6" t="n">
        <v>647.4467658841453</v>
      </c>
      <c r="AC6" t="n">
        <v>585.6553552454047</v>
      </c>
      <c r="AD6" t="n">
        <v>473195.358849773</v>
      </c>
      <c r="AE6" t="n">
        <v>647446.7658841453</v>
      </c>
      <c r="AF6" t="n">
        <v>4.723081805291802e-06</v>
      </c>
      <c r="AG6" t="n">
        <v>34</v>
      </c>
      <c r="AH6" t="n">
        <v>585655.3552454048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  <c r="AA7" t="n">
        <v>460.5588997387862</v>
      </c>
      <c r="AB7" t="n">
        <v>630.1570050472621</v>
      </c>
      <c r="AC7" t="n">
        <v>570.015704916462</v>
      </c>
      <c r="AD7" t="n">
        <v>460558.8997387862</v>
      </c>
      <c r="AE7" t="n">
        <v>630157.0050472622</v>
      </c>
      <c r="AF7" t="n">
        <v>4.784014297764941e-06</v>
      </c>
      <c r="AG7" t="n">
        <v>33</v>
      </c>
      <c r="AH7" t="n">
        <v>570015.7049164621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457.1787503646287</v>
      </c>
      <c r="AB8" t="n">
        <v>625.532135551874</v>
      </c>
      <c r="AC8" t="n">
        <v>565.8322264746686</v>
      </c>
      <c r="AD8" t="n">
        <v>457178.7503646287</v>
      </c>
      <c r="AE8" t="n">
        <v>625532.1355518741</v>
      </c>
      <c r="AF8" t="n">
        <v>4.855976113801467e-06</v>
      </c>
      <c r="AG8" t="n">
        <v>33</v>
      </c>
      <c r="AH8" t="n">
        <v>565832.2264746686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455.7273649196842</v>
      </c>
      <c r="AB9" t="n">
        <v>623.5462859554942</v>
      </c>
      <c r="AC9" t="n">
        <v>564.0359035766101</v>
      </c>
      <c r="AD9" t="n">
        <v>455727.3649196842</v>
      </c>
      <c r="AE9" t="n">
        <v>623546.2859554943</v>
      </c>
      <c r="AF9" t="n">
        <v>4.88454386991647e-06</v>
      </c>
      <c r="AG9" t="n">
        <v>33</v>
      </c>
      <c r="AH9" t="n">
        <v>564035.90357661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444.0203144794188</v>
      </c>
      <c r="AB10" t="n">
        <v>607.5281830645089</v>
      </c>
      <c r="AC10" t="n">
        <v>549.5465459439916</v>
      </c>
      <c r="AD10" t="n">
        <v>444020.3144794188</v>
      </c>
      <c r="AE10" t="n">
        <v>607528.1830645088</v>
      </c>
      <c r="AF10" t="n">
        <v>4.926431191646273e-06</v>
      </c>
      <c r="AG10" t="n">
        <v>32</v>
      </c>
      <c r="AH10" t="n">
        <v>549546.5459439916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  <c r="AA11" t="n">
        <v>442.8220569128012</v>
      </c>
      <c r="AB11" t="n">
        <v>605.8886741984697</v>
      </c>
      <c r="AC11" t="n">
        <v>548.0635095030622</v>
      </c>
      <c r="AD11" t="n">
        <v>442822.0569128012</v>
      </c>
      <c r="AE11" t="n">
        <v>605888.6741984697</v>
      </c>
      <c r="AF11" t="n">
        <v>4.949695229326423e-06</v>
      </c>
      <c r="AG11" t="n">
        <v>32</v>
      </c>
      <c r="AH11" t="n">
        <v>548063.5095030621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  <c r="AA12" t="n">
        <v>442.5571117906952</v>
      </c>
      <c r="AB12" t="n">
        <v>605.5261645938505</v>
      </c>
      <c r="AC12" t="n">
        <v>547.7355973063223</v>
      </c>
      <c r="AD12" t="n">
        <v>442557.1117906952</v>
      </c>
      <c r="AE12" t="n">
        <v>605526.1645938505</v>
      </c>
      <c r="AF12" t="n">
        <v>4.951262237045811e-06</v>
      </c>
      <c r="AG12" t="n">
        <v>32</v>
      </c>
      <c r="AH12" t="n">
        <v>547735.5973063223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  <c r="AA13" t="n">
        <v>441.0121649248219</v>
      </c>
      <c r="AB13" t="n">
        <v>603.4123001337173</v>
      </c>
      <c r="AC13" t="n">
        <v>545.8234771034369</v>
      </c>
      <c r="AD13" t="n">
        <v>441012.1649248219</v>
      </c>
      <c r="AE13" t="n">
        <v>603412.3001337172</v>
      </c>
      <c r="AF13" t="n">
        <v>4.97705759488805e-06</v>
      </c>
      <c r="AG13" t="n">
        <v>32</v>
      </c>
      <c r="AH13" t="n">
        <v>545823.4771034368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440.2235313323285</v>
      </c>
      <c r="AB14" t="n">
        <v>602.3332568604093</v>
      </c>
      <c r="AC14" t="n">
        <v>544.8474162056866</v>
      </c>
      <c r="AD14" t="n">
        <v>440223.5313323286</v>
      </c>
      <c r="AE14" t="n">
        <v>602333.2568604093</v>
      </c>
      <c r="AF14" t="n">
        <v>4.997790312406113e-06</v>
      </c>
      <c r="AG14" t="n">
        <v>32</v>
      </c>
      <c r="AH14" t="n">
        <v>544847.4162056866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  <c r="AA15" t="n">
        <v>439.660012245455</v>
      </c>
      <c r="AB15" t="n">
        <v>601.5622251850414</v>
      </c>
      <c r="AC15" t="n">
        <v>544.1499707112661</v>
      </c>
      <c r="AD15" t="n">
        <v>439660.012245455</v>
      </c>
      <c r="AE15" t="n">
        <v>601562.2251850413</v>
      </c>
      <c r="AF15" t="n">
        <v>4.999899745874519e-06</v>
      </c>
      <c r="AG15" t="n">
        <v>32</v>
      </c>
      <c r="AH15" t="n">
        <v>544149.970711266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438.7826274984449</v>
      </c>
      <c r="AB16" t="n">
        <v>600.3617486666988</v>
      </c>
      <c r="AC16" t="n">
        <v>543.0640659869548</v>
      </c>
      <c r="AD16" t="n">
        <v>438782.6274984449</v>
      </c>
      <c r="AE16" t="n">
        <v>600361.7486666988</v>
      </c>
      <c r="AF16" t="n">
        <v>5.0211748891416e-06</v>
      </c>
      <c r="AG16" t="n">
        <v>32</v>
      </c>
      <c r="AH16" t="n">
        <v>543064.0659869548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438.9281919246587</v>
      </c>
      <c r="AB17" t="n">
        <v>600.5609163364938</v>
      </c>
      <c r="AC17" t="n">
        <v>543.2442253738781</v>
      </c>
      <c r="AD17" t="n">
        <v>438928.1919246587</v>
      </c>
      <c r="AE17" t="n">
        <v>600560.9163364938</v>
      </c>
      <c r="AF17" t="n">
        <v>5.023525400720682e-06</v>
      </c>
      <c r="AG17" t="n">
        <v>32</v>
      </c>
      <c r="AH17" t="n">
        <v>543244.225373878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  <c r="AA18" t="n">
        <v>438.1221613032866</v>
      </c>
      <c r="AB18" t="n">
        <v>599.4580696807714</v>
      </c>
      <c r="AC18" t="n">
        <v>542.2466328551228</v>
      </c>
      <c r="AD18" t="n">
        <v>438122.1613032867</v>
      </c>
      <c r="AE18" t="n">
        <v>599458.0696807713</v>
      </c>
      <c r="AF18" t="n">
        <v>5.020933811030925e-06</v>
      </c>
      <c r="AG18" t="n">
        <v>32</v>
      </c>
      <c r="AH18" t="n">
        <v>542246.6328551228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437.1103055167447</v>
      </c>
      <c r="AB19" t="n">
        <v>598.0736039536978</v>
      </c>
      <c r="AC19" t="n">
        <v>540.9942985939313</v>
      </c>
      <c r="AD19" t="n">
        <v>437110.3055167447</v>
      </c>
      <c r="AE19" t="n">
        <v>598073.6039536978</v>
      </c>
      <c r="AF19" t="n">
        <v>5.048296176592551e-06</v>
      </c>
      <c r="AG19" t="n">
        <v>32</v>
      </c>
      <c r="AH19" t="n">
        <v>540994.2985939312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436.8315196841115</v>
      </c>
      <c r="AB20" t="n">
        <v>597.692156878326</v>
      </c>
      <c r="AC20" t="n">
        <v>540.6492562920688</v>
      </c>
      <c r="AD20" t="n">
        <v>436831.5196841115</v>
      </c>
      <c r="AE20" t="n">
        <v>597692.1568783261</v>
      </c>
      <c r="AF20" t="n">
        <v>5.049923453839609e-06</v>
      </c>
      <c r="AG20" t="n">
        <v>32</v>
      </c>
      <c r="AH20" t="n">
        <v>540649.2562920687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  <c r="AA21" t="n">
        <v>436.6851549050304</v>
      </c>
      <c r="AB21" t="n">
        <v>597.491894130429</v>
      </c>
      <c r="AC21" t="n">
        <v>540.4681063397603</v>
      </c>
      <c r="AD21" t="n">
        <v>436685.1549050304</v>
      </c>
      <c r="AE21" t="n">
        <v>597491.894130429</v>
      </c>
      <c r="AF21" t="n">
        <v>5.048416715647889e-06</v>
      </c>
      <c r="AG21" t="n">
        <v>32</v>
      </c>
      <c r="AH21" t="n">
        <v>540468.1063397604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  <c r="AA22" t="n">
        <v>436.2035739648941</v>
      </c>
      <c r="AB22" t="n">
        <v>596.8329738422829</v>
      </c>
      <c r="AC22" t="n">
        <v>539.8720724791144</v>
      </c>
      <c r="AD22" t="n">
        <v>436203.5739648941</v>
      </c>
      <c r="AE22" t="n">
        <v>596832.9738422829</v>
      </c>
      <c r="AF22" t="n">
        <v>5.048175637537214e-06</v>
      </c>
      <c r="AG22" t="n">
        <v>32</v>
      </c>
      <c r="AH22" t="n">
        <v>539872.0724791144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  <c r="AA23" t="n">
        <v>425.3780845810909</v>
      </c>
      <c r="AB23" t="n">
        <v>582.0210616804782</v>
      </c>
      <c r="AC23" t="n">
        <v>526.4737884253832</v>
      </c>
      <c r="AD23" t="n">
        <v>425378.0845810909</v>
      </c>
      <c r="AE23" t="n">
        <v>582021.0616804782</v>
      </c>
      <c r="AF23" t="n">
        <v>5.071861561911045e-06</v>
      </c>
      <c r="AG23" t="n">
        <v>31</v>
      </c>
      <c r="AH23" t="n">
        <v>526473.7884253832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  <c r="AA24" t="n">
        <v>425.2332891610409</v>
      </c>
      <c r="AB24" t="n">
        <v>581.8229461988427</v>
      </c>
      <c r="AC24" t="n">
        <v>526.2945808072582</v>
      </c>
      <c r="AD24" t="n">
        <v>425233.2891610409</v>
      </c>
      <c r="AE24" t="n">
        <v>581822.9461988427</v>
      </c>
      <c r="AF24" t="n">
        <v>5.074754499239147e-06</v>
      </c>
      <c r="AG24" t="n">
        <v>31</v>
      </c>
      <c r="AH24" t="n">
        <v>526294.5808072581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  <c r="AA25" t="n">
        <v>425.272350992159</v>
      </c>
      <c r="AB25" t="n">
        <v>581.8763923194648</v>
      </c>
      <c r="AC25" t="n">
        <v>526.34292610514</v>
      </c>
      <c r="AD25" t="n">
        <v>425272.350992159</v>
      </c>
      <c r="AE25" t="n">
        <v>581876.3923194648</v>
      </c>
      <c r="AF25" t="n">
        <v>5.071680753328038e-06</v>
      </c>
      <c r="AG25" t="n">
        <v>31</v>
      </c>
      <c r="AH25" t="n">
        <v>526342.92610514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  <c r="AA26" t="n">
        <v>424.6775719189783</v>
      </c>
      <c r="AB26" t="n">
        <v>581.0625893517383</v>
      </c>
      <c r="AC26" t="n">
        <v>525.6067913504737</v>
      </c>
      <c r="AD26" t="n">
        <v>424677.5719189784</v>
      </c>
      <c r="AE26" t="n">
        <v>581062.5893517383</v>
      </c>
      <c r="AF26" t="n">
        <v>5.073910725851784e-06</v>
      </c>
      <c r="AG26" t="n">
        <v>31</v>
      </c>
      <c r="AH26" t="n">
        <v>525606.7913504738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423.7264586060144</v>
      </c>
      <c r="AB27" t="n">
        <v>579.761234156783</v>
      </c>
      <c r="AC27" t="n">
        <v>524.4296356688615</v>
      </c>
      <c r="AD27" t="n">
        <v>423726.4586060144</v>
      </c>
      <c r="AE27" t="n">
        <v>579761.234156783</v>
      </c>
      <c r="AF27" t="n">
        <v>5.074513421128472e-06</v>
      </c>
      <c r="AG27" t="n">
        <v>31</v>
      </c>
      <c r="AH27" t="n">
        <v>524429.6356688614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  <c r="AA28" t="n">
        <v>423.1242685043983</v>
      </c>
      <c r="AB28" t="n">
        <v>578.9372910929998</v>
      </c>
      <c r="AC28" t="n">
        <v>523.6843285746743</v>
      </c>
      <c r="AD28" t="n">
        <v>423124.2685043984</v>
      </c>
      <c r="AE28" t="n">
        <v>578937.2910929997</v>
      </c>
      <c r="AF28" t="n">
        <v>5.075417464043504e-06</v>
      </c>
      <c r="AG28" t="n">
        <v>31</v>
      </c>
      <c r="AH28" t="n">
        <v>523684.3285746743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  <c r="AA29" t="n">
        <v>422.2860174159038</v>
      </c>
      <c r="AB29" t="n">
        <v>577.7903589726933</v>
      </c>
      <c r="AC29" t="n">
        <v>522.6468580462007</v>
      </c>
      <c r="AD29" t="n">
        <v>422286.0174159037</v>
      </c>
      <c r="AE29" t="n">
        <v>577790.3589726933</v>
      </c>
      <c r="AF29" t="n">
        <v>5.099043118889666e-06</v>
      </c>
      <c r="AG29" t="n">
        <v>31</v>
      </c>
      <c r="AH29" t="n">
        <v>522646.8580462007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422.8986506402808</v>
      </c>
      <c r="AB30" t="n">
        <v>578.6285907777564</v>
      </c>
      <c r="AC30" t="n">
        <v>523.4050901842544</v>
      </c>
      <c r="AD30" t="n">
        <v>422898.6506402809</v>
      </c>
      <c r="AE30" t="n">
        <v>578628.5907777564</v>
      </c>
      <c r="AF30" t="n">
        <v>5.09783772833629e-06</v>
      </c>
      <c r="AG30" t="n">
        <v>31</v>
      </c>
      <c r="AH30" t="n">
        <v>523405.0901842543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422.9817175475679</v>
      </c>
      <c r="AB31" t="n">
        <v>578.74224658496</v>
      </c>
      <c r="AC31" t="n">
        <v>523.5078988407352</v>
      </c>
      <c r="AD31" t="n">
        <v>422981.7175475679</v>
      </c>
      <c r="AE31" t="n">
        <v>578742.2465849599</v>
      </c>
      <c r="AF31" t="n">
        <v>5.097295302587271e-06</v>
      </c>
      <c r="AG31" t="n">
        <v>31</v>
      </c>
      <c r="AH31" t="n">
        <v>523507.8988407352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  <c r="AA32" t="n">
        <v>422.9347055342</v>
      </c>
      <c r="AB32" t="n">
        <v>578.6779226742462</v>
      </c>
      <c r="AC32" t="n">
        <v>523.4497139137809</v>
      </c>
      <c r="AD32" t="n">
        <v>422934.7055342</v>
      </c>
      <c r="AE32" t="n">
        <v>578677.9226742462</v>
      </c>
      <c r="AF32" t="n">
        <v>5.098802040778992e-06</v>
      </c>
      <c r="AG32" t="n">
        <v>31</v>
      </c>
      <c r="AH32" t="n">
        <v>523449.7139137809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422.3543348992484</v>
      </c>
      <c r="AB33" t="n">
        <v>577.88383396736</v>
      </c>
      <c r="AC33" t="n">
        <v>522.7314119185695</v>
      </c>
      <c r="AD33" t="n">
        <v>422354.3348992484</v>
      </c>
      <c r="AE33" t="n">
        <v>577883.8339673601</v>
      </c>
      <c r="AF33" t="n">
        <v>5.100007431332366e-06</v>
      </c>
      <c r="AG33" t="n">
        <v>31</v>
      </c>
      <c r="AH33" t="n">
        <v>522731.4119185695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421.9401897078315</v>
      </c>
      <c r="AB34" t="n">
        <v>577.3171822456671</v>
      </c>
      <c r="AC34" t="n">
        <v>522.2188406418942</v>
      </c>
      <c r="AD34" t="n">
        <v>421940.1897078315</v>
      </c>
      <c r="AE34" t="n">
        <v>577317.1822456671</v>
      </c>
      <c r="AF34" t="n">
        <v>5.102418212439118e-06</v>
      </c>
      <c r="AG34" t="n">
        <v>31</v>
      </c>
      <c r="AH34" t="n">
        <v>522218.8406418942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421.2401232515454</v>
      </c>
      <c r="AB35" t="n">
        <v>576.3593204354241</v>
      </c>
      <c r="AC35" t="n">
        <v>521.3523958184533</v>
      </c>
      <c r="AD35" t="n">
        <v>421240.1232515454</v>
      </c>
      <c r="AE35" t="n">
        <v>576359.3204354241</v>
      </c>
      <c r="AF35" t="n">
        <v>5.10181551716243e-06</v>
      </c>
      <c r="AG35" t="n">
        <v>31</v>
      </c>
      <c r="AH35" t="n">
        <v>521352.3958184533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420.3664176812177</v>
      </c>
      <c r="AB36" t="n">
        <v>575.1638779289324</v>
      </c>
      <c r="AC36" t="n">
        <v>520.271044666967</v>
      </c>
      <c r="AD36" t="n">
        <v>420366.4176812177</v>
      </c>
      <c r="AE36" t="n">
        <v>575163.8779289324</v>
      </c>
      <c r="AF36" t="n">
        <v>5.102659290549794e-06</v>
      </c>
      <c r="AG36" t="n">
        <v>31</v>
      </c>
      <c r="AH36" t="n">
        <v>520271.044666967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419.6933506793363</v>
      </c>
      <c r="AB37" t="n">
        <v>574.2429579633379</v>
      </c>
      <c r="AC37" t="n">
        <v>519.4380160103696</v>
      </c>
      <c r="AD37" t="n">
        <v>419693.3506793363</v>
      </c>
      <c r="AE37" t="n">
        <v>574242.9579633379</v>
      </c>
      <c r="AF37" t="n">
        <v>5.10374414204783e-06</v>
      </c>
      <c r="AG37" t="n">
        <v>31</v>
      </c>
      <c r="AH37" t="n">
        <v>519438.0160103696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  <c r="AA38" t="n">
        <v>418.8857686547064</v>
      </c>
      <c r="AB38" t="n">
        <v>573.1379886092348</v>
      </c>
      <c r="AC38" t="n">
        <v>518.4385033805879</v>
      </c>
      <c r="AD38" t="n">
        <v>418885.7686547064</v>
      </c>
      <c r="AE38" t="n">
        <v>573137.9886092348</v>
      </c>
      <c r="AF38" t="n">
        <v>5.10482899354587e-06</v>
      </c>
      <c r="AG38" t="n">
        <v>31</v>
      </c>
      <c r="AH38" t="n">
        <v>518438.5033805879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  <c r="AA39" t="n">
        <v>417.6037237087385</v>
      </c>
      <c r="AB39" t="n">
        <v>571.3838381543304</v>
      </c>
      <c r="AC39" t="n">
        <v>516.8517665831339</v>
      </c>
      <c r="AD39" t="n">
        <v>417603.7237087385</v>
      </c>
      <c r="AE39" t="n">
        <v>571383.8381543304</v>
      </c>
      <c r="AF39" t="n">
        <v>5.102900368660468e-06</v>
      </c>
      <c r="AG39" t="n">
        <v>31</v>
      </c>
      <c r="AH39" t="n">
        <v>516851.7665831338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  <c r="AA40" t="n">
        <v>416.7569716684841</v>
      </c>
      <c r="AB40" t="n">
        <v>570.2252746567908</v>
      </c>
      <c r="AC40" t="n">
        <v>515.8037747597454</v>
      </c>
      <c r="AD40" t="n">
        <v>416756.9716684842</v>
      </c>
      <c r="AE40" t="n">
        <v>570225.2746567908</v>
      </c>
      <c r="AF40" t="n">
        <v>5.128334109336694e-06</v>
      </c>
      <c r="AG40" t="n">
        <v>31</v>
      </c>
      <c r="AH40" t="n">
        <v>515803.7747597453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6.0416</v>
      </c>
      <c r="E2" t="n">
        <v>16.55</v>
      </c>
      <c r="F2" t="n">
        <v>11.07</v>
      </c>
      <c r="G2" t="n">
        <v>6.78</v>
      </c>
      <c r="H2" t="n">
        <v>0.11</v>
      </c>
      <c r="I2" t="n">
        <v>98</v>
      </c>
      <c r="J2" t="n">
        <v>159.12</v>
      </c>
      <c r="K2" t="n">
        <v>50.28</v>
      </c>
      <c r="L2" t="n">
        <v>1</v>
      </c>
      <c r="M2" t="n">
        <v>96</v>
      </c>
      <c r="N2" t="n">
        <v>27.84</v>
      </c>
      <c r="O2" t="n">
        <v>19859.16</v>
      </c>
      <c r="P2" t="n">
        <v>135.28</v>
      </c>
      <c r="Q2" t="n">
        <v>195.42</v>
      </c>
      <c r="R2" t="n">
        <v>79.73999999999999</v>
      </c>
      <c r="S2" t="n">
        <v>14.2</v>
      </c>
      <c r="T2" t="n">
        <v>30585.26</v>
      </c>
      <c r="U2" t="n">
        <v>0.18</v>
      </c>
      <c r="V2" t="n">
        <v>0.64</v>
      </c>
      <c r="W2" t="n">
        <v>0.8</v>
      </c>
      <c r="X2" t="n">
        <v>1.98</v>
      </c>
      <c r="Y2" t="n">
        <v>0.5</v>
      </c>
      <c r="Z2" t="n">
        <v>10</v>
      </c>
      <c r="AA2" t="n">
        <v>616.7037842786237</v>
      </c>
      <c r="AB2" t="n">
        <v>843.801324700799</v>
      </c>
      <c r="AC2" t="n">
        <v>763.2701105539512</v>
      </c>
      <c r="AD2" t="n">
        <v>616703.7842786238</v>
      </c>
      <c r="AE2" t="n">
        <v>843801.324700799</v>
      </c>
      <c r="AF2" t="n">
        <v>3.984191048183186e-06</v>
      </c>
      <c r="AG2" t="n">
        <v>44</v>
      </c>
      <c r="AH2" t="n">
        <v>763270.1105539512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7.262</v>
      </c>
      <c r="E3" t="n">
        <v>13.77</v>
      </c>
      <c r="F3" t="n">
        <v>10</v>
      </c>
      <c r="G3" t="n">
        <v>13.33</v>
      </c>
      <c r="H3" t="n">
        <v>0.22</v>
      </c>
      <c r="I3" t="n">
        <v>45</v>
      </c>
      <c r="J3" t="n">
        <v>160.54</v>
      </c>
      <c r="K3" t="n">
        <v>50.28</v>
      </c>
      <c r="L3" t="n">
        <v>2</v>
      </c>
      <c r="M3" t="n">
        <v>43</v>
      </c>
      <c r="N3" t="n">
        <v>28.26</v>
      </c>
      <c r="O3" t="n">
        <v>20034.4</v>
      </c>
      <c r="P3" t="n">
        <v>121.37</v>
      </c>
      <c r="Q3" t="n">
        <v>195.43</v>
      </c>
      <c r="R3" t="n">
        <v>46.1</v>
      </c>
      <c r="S3" t="n">
        <v>14.2</v>
      </c>
      <c r="T3" t="n">
        <v>14030.31</v>
      </c>
      <c r="U3" t="n">
        <v>0.31</v>
      </c>
      <c r="V3" t="n">
        <v>0.71</v>
      </c>
      <c r="W3" t="n">
        <v>0.72</v>
      </c>
      <c r="X3" t="n">
        <v>0.91</v>
      </c>
      <c r="Y3" t="n">
        <v>0.5</v>
      </c>
      <c r="Z3" t="n">
        <v>10</v>
      </c>
      <c r="AA3" t="n">
        <v>491.7476207615609</v>
      </c>
      <c r="AB3" t="n">
        <v>672.8307890998844</v>
      </c>
      <c r="AC3" t="n">
        <v>608.6167629121342</v>
      </c>
      <c r="AD3" t="n">
        <v>491747.6207615609</v>
      </c>
      <c r="AE3" t="n">
        <v>672830.7890998845</v>
      </c>
      <c r="AF3" t="n">
        <v>4.788995529645507e-06</v>
      </c>
      <c r="AG3" t="n">
        <v>36</v>
      </c>
      <c r="AH3" t="n">
        <v>608616.7629121342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7.7358</v>
      </c>
      <c r="E4" t="n">
        <v>12.93</v>
      </c>
      <c r="F4" t="n">
        <v>9.67</v>
      </c>
      <c r="G4" t="n">
        <v>20</v>
      </c>
      <c r="H4" t="n">
        <v>0.33</v>
      </c>
      <c r="I4" t="n">
        <v>29</v>
      </c>
      <c r="J4" t="n">
        <v>161.97</v>
      </c>
      <c r="K4" t="n">
        <v>50.28</v>
      </c>
      <c r="L4" t="n">
        <v>3</v>
      </c>
      <c r="M4" t="n">
        <v>27</v>
      </c>
      <c r="N4" t="n">
        <v>28.69</v>
      </c>
      <c r="O4" t="n">
        <v>20210.21</v>
      </c>
      <c r="P4" t="n">
        <v>116.7</v>
      </c>
      <c r="Q4" t="n">
        <v>195.42</v>
      </c>
      <c r="R4" t="n">
        <v>36.14</v>
      </c>
      <c r="S4" t="n">
        <v>14.2</v>
      </c>
      <c r="T4" t="n">
        <v>9127.030000000001</v>
      </c>
      <c r="U4" t="n">
        <v>0.39</v>
      </c>
      <c r="V4" t="n">
        <v>0.73</v>
      </c>
      <c r="W4" t="n">
        <v>0.6899999999999999</v>
      </c>
      <c r="X4" t="n">
        <v>0.58</v>
      </c>
      <c r="Y4" t="n">
        <v>0.5</v>
      </c>
      <c r="Z4" t="n">
        <v>10</v>
      </c>
      <c r="AA4" t="n">
        <v>458.9204723815843</v>
      </c>
      <c r="AB4" t="n">
        <v>627.915236454825</v>
      </c>
      <c r="AC4" t="n">
        <v>567.987887572145</v>
      </c>
      <c r="AD4" t="n">
        <v>458920.4723815843</v>
      </c>
      <c r="AE4" t="n">
        <v>627915.236454825</v>
      </c>
      <c r="AF4" t="n">
        <v>5.101447482543613e-06</v>
      </c>
      <c r="AG4" t="n">
        <v>34</v>
      </c>
      <c r="AH4" t="n">
        <v>567987.8875721451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7.9724</v>
      </c>
      <c r="E5" t="n">
        <v>12.54</v>
      </c>
      <c r="F5" t="n">
        <v>9.51</v>
      </c>
      <c r="G5" t="n">
        <v>25.94</v>
      </c>
      <c r="H5" t="n">
        <v>0.43</v>
      </c>
      <c r="I5" t="n">
        <v>22</v>
      </c>
      <c r="J5" t="n">
        <v>163.4</v>
      </c>
      <c r="K5" t="n">
        <v>50.28</v>
      </c>
      <c r="L5" t="n">
        <v>4</v>
      </c>
      <c r="M5" t="n">
        <v>20</v>
      </c>
      <c r="N5" t="n">
        <v>29.12</v>
      </c>
      <c r="O5" t="n">
        <v>20386.62</v>
      </c>
      <c r="P5" t="n">
        <v>113.95</v>
      </c>
      <c r="Q5" t="n">
        <v>195.42</v>
      </c>
      <c r="R5" t="n">
        <v>31.22</v>
      </c>
      <c r="S5" t="n">
        <v>14.2</v>
      </c>
      <c r="T5" t="n">
        <v>6706.23</v>
      </c>
      <c r="U5" t="n">
        <v>0.45</v>
      </c>
      <c r="V5" t="n">
        <v>0.74</v>
      </c>
      <c r="W5" t="n">
        <v>0.67</v>
      </c>
      <c r="X5" t="n">
        <v>0.42</v>
      </c>
      <c r="Y5" t="n">
        <v>0.5</v>
      </c>
      <c r="Z5" t="n">
        <v>10</v>
      </c>
      <c r="AA5" t="n">
        <v>442.8411257331992</v>
      </c>
      <c r="AB5" t="n">
        <v>605.9147649997952</v>
      </c>
      <c r="AC5" t="n">
        <v>548.0871102349279</v>
      </c>
      <c r="AD5" t="n">
        <v>442841.1257331992</v>
      </c>
      <c r="AE5" t="n">
        <v>605914.7649997952</v>
      </c>
      <c r="AF5" t="n">
        <v>5.257475621116199e-06</v>
      </c>
      <c r="AG5" t="n">
        <v>33</v>
      </c>
      <c r="AH5" t="n">
        <v>548087.1102349279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8.1509</v>
      </c>
      <c r="E6" t="n">
        <v>12.27</v>
      </c>
      <c r="F6" t="n">
        <v>9.4</v>
      </c>
      <c r="G6" t="n">
        <v>33.16</v>
      </c>
      <c r="H6" t="n">
        <v>0.54</v>
      </c>
      <c r="I6" t="n">
        <v>17</v>
      </c>
      <c r="J6" t="n">
        <v>164.83</v>
      </c>
      <c r="K6" t="n">
        <v>50.28</v>
      </c>
      <c r="L6" t="n">
        <v>5</v>
      </c>
      <c r="M6" t="n">
        <v>15</v>
      </c>
      <c r="N6" t="n">
        <v>29.55</v>
      </c>
      <c r="O6" t="n">
        <v>20563.61</v>
      </c>
      <c r="P6" t="n">
        <v>111.78</v>
      </c>
      <c r="Q6" t="n">
        <v>195.43</v>
      </c>
      <c r="R6" t="n">
        <v>27.55</v>
      </c>
      <c r="S6" t="n">
        <v>14.2</v>
      </c>
      <c r="T6" t="n">
        <v>4892.12</v>
      </c>
      <c r="U6" t="n">
        <v>0.52</v>
      </c>
      <c r="V6" t="n">
        <v>0.75</v>
      </c>
      <c r="W6" t="n">
        <v>0.67</v>
      </c>
      <c r="X6" t="n">
        <v>0.31</v>
      </c>
      <c r="Y6" t="n">
        <v>0.5</v>
      </c>
      <c r="Z6" t="n">
        <v>10</v>
      </c>
      <c r="AA6" t="n">
        <v>428.5323933291891</v>
      </c>
      <c r="AB6" t="n">
        <v>586.3369260679068</v>
      </c>
      <c r="AC6" t="n">
        <v>530.3777527730292</v>
      </c>
      <c r="AD6" t="n">
        <v>428532.393329189</v>
      </c>
      <c r="AE6" t="n">
        <v>586336.9260679068</v>
      </c>
      <c r="AF6" t="n">
        <v>5.375189157613269e-06</v>
      </c>
      <c r="AG6" t="n">
        <v>32</v>
      </c>
      <c r="AH6" t="n">
        <v>530377.7527730293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8.208500000000001</v>
      </c>
      <c r="E7" t="n">
        <v>12.18</v>
      </c>
      <c r="F7" t="n">
        <v>9.369999999999999</v>
      </c>
      <c r="G7" t="n">
        <v>37.5</v>
      </c>
      <c r="H7" t="n">
        <v>0.64</v>
      </c>
      <c r="I7" t="n">
        <v>15</v>
      </c>
      <c r="J7" t="n">
        <v>166.27</v>
      </c>
      <c r="K7" t="n">
        <v>50.28</v>
      </c>
      <c r="L7" t="n">
        <v>6</v>
      </c>
      <c r="M7" t="n">
        <v>13</v>
      </c>
      <c r="N7" t="n">
        <v>29.99</v>
      </c>
      <c r="O7" t="n">
        <v>20741.2</v>
      </c>
      <c r="P7" t="n">
        <v>110.89</v>
      </c>
      <c r="Q7" t="n">
        <v>195.43</v>
      </c>
      <c r="R7" t="n">
        <v>27.03</v>
      </c>
      <c r="S7" t="n">
        <v>14.2</v>
      </c>
      <c r="T7" t="n">
        <v>4646.08</v>
      </c>
      <c r="U7" t="n">
        <v>0.53</v>
      </c>
      <c r="V7" t="n">
        <v>0.75</v>
      </c>
      <c r="W7" t="n">
        <v>0.66</v>
      </c>
      <c r="X7" t="n">
        <v>0.29</v>
      </c>
      <c r="Y7" t="n">
        <v>0.5</v>
      </c>
      <c r="Z7" t="n">
        <v>10</v>
      </c>
      <c r="AA7" t="n">
        <v>427.0108125744039</v>
      </c>
      <c r="AB7" t="n">
        <v>584.2550321518045</v>
      </c>
      <c r="AC7" t="n">
        <v>528.4945518903232</v>
      </c>
      <c r="AD7" t="n">
        <v>427010.8125744039</v>
      </c>
      <c r="AE7" t="n">
        <v>584255.0321518044</v>
      </c>
      <c r="AF7" t="n">
        <v>5.413174029894677e-06</v>
      </c>
      <c r="AG7" t="n">
        <v>32</v>
      </c>
      <c r="AH7" t="n">
        <v>528494.5518903233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8.2875</v>
      </c>
      <c r="E8" t="n">
        <v>12.07</v>
      </c>
      <c r="F8" t="n">
        <v>9.32</v>
      </c>
      <c r="G8" t="n">
        <v>43.03</v>
      </c>
      <c r="H8" t="n">
        <v>0.74</v>
      </c>
      <c r="I8" t="n">
        <v>13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109.64</v>
      </c>
      <c r="Q8" t="n">
        <v>195.42</v>
      </c>
      <c r="R8" t="n">
        <v>25.31</v>
      </c>
      <c r="S8" t="n">
        <v>14.2</v>
      </c>
      <c r="T8" t="n">
        <v>3792.37</v>
      </c>
      <c r="U8" t="n">
        <v>0.5600000000000001</v>
      </c>
      <c r="V8" t="n">
        <v>0.76</v>
      </c>
      <c r="W8" t="n">
        <v>0.66</v>
      </c>
      <c r="X8" t="n">
        <v>0.24</v>
      </c>
      <c r="Y8" t="n">
        <v>0.5</v>
      </c>
      <c r="Z8" t="n">
        <v>10</v>
      </c>
      <c r="AA8" t="n">
        <v>424.9019605250741</v>
      </c>
      <c r="AB8" t="n">
        <v>581.3696077419251</v>
      </c>
      <c r="AC8" t="n">
        <v>525.8845083364042</v>
      </c>
      <c r="AD8" t="n">
        <v>424901.960525074</v>
      </c>
      <c r="AE8" t="n">
        <v>581369.6077419251</v>
      </c>
      <c r="AF8" t="n">
        <v>5.465271337363968e-06</v>
      </c>
      <c r="AG8" t="n">
        <v>32</v>
      </c>
      <c r="AH8" t="n">
        <v>525884.5083364042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8.358499999999999</v>
      </c>
      <c r="E9" t="n">
        <v>11.96</v>
      </c>
      <c r="F9" t="n">
        <v>9.289999999999999</v>
      </c>
      <c r="G9" t="n">
        <v>50.65</v>
      </c>
      <c r="H9" t="n">
        <v>0.84</v>
      </c>
      <c r="I9" t="n">
        <v>11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108.53</v>
      </c>
      <c r="Q9" t="n">
        <v>195.42</v>
      </c>
      <c r="R9" t="n">
        <v>24.31</v>
      </c>
      <c r="S9" t="n">
        <v>14.2</v>
      </c>
      <c r="T9" t="n">
        <v>3306.47</v>
      </c>
      <c r="U9" t="n">
        <v>0.58</v>
      </c>
      <c r="V9" t="n">
        <v>0.76</v>
      </c>
      <c r="W9" t="n">
        <v>0.65</v>
      </c>
      <c r="X9" t="n">
        <v>0.2</v>
      </c>
      <c r="Y9" t="n">
        <v>0.5</v>
      </c>
      <c r="Z9" t="n">
        <v>10</v>
      </c>
      <c r="AA9" t="n">
        <v>423.1114549633504</v>
      </c>
      <c r="AB9" t="n">
        <v>578.9197590408444</v>
      </c>
      <c r="AC9" t="n">
        <v>523.6684697569705</v>
      </c>
      <c r="AD9" t="n">
        <v>423111.4549633504</v>
      </c>
      <c r="AE9" t="n">
        <v>578919.7590408444</v>
      </c>
      <c r="AF9" t="n">
        <v>5.512092968127508e-06</v>
      </c>
      <c r="AG9" t="n">
        <v>32</v>
      </c>
      <c r="AH9" t="n">
        <v>523668.4697569705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8.3932</v>
      </c>
      <c r="E10" t="n">
        <v>11.91</v>
      </c>
      <c r="F10" t="n">
        <v>9.27</v>
      </c>
      <c r="G10" t="n">
        <v>55.61</v>
      </c>
      <c r="H10" t="n">
        <v>0.9399999999999999</v>
      </c>
      <c r="I10" t="n">
        <v>10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107.79</v>
      </c>
      <c r="Q10" t="n">
        <v>195.42</v>
      </c>
      <c r="R10" t="n">
        <v>23.54</v>
      </c>
      <c r="S10" t="n">
        <v>14.2</v>
      </c>
      <c r="T10" t="n">
        <v>2925.76</v>
      </c>
      <c r="U10" t="n">
        <v>0.6</v>
      </c>
      <c r="V10" t="n">
        <v>0.76</v>
      </c>
      <c r="W10" t="n">
        <v>0.66</v>
      </c>
      <c r="X10" t="n">
        <v>0.18</v>
      </c>
      <c r="Y10" t="n">
        <v>0.5</v>
      </c>
      <c r="Z10" t="n">
        <v>10</v>
      </c>
      <c r="AA10" t="n">
        <v>422.0972570071439</v>
      </c>
      <c r="AB10" t="n">
        <v>577.5320886539066</v>
      </c>
      <c r="AC10" t="n">
        <v>522.4132366841544</v>
      </c>
      <c r="AD10" t="n">
        <v>422097.2570071439</v>
      </c>
      <c r="AE10" t="n">
        <v>577532.0886539066</v>
      </c>
      <c r="AF10" t="n">
        <v>5.534976215838704e-06</v>
      </c>
      <c r="AG10" t="n">
        <v>32</v>
      </c>
      <c r="AH10" t="n">
        <v>522413.2366841544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8.4335</v>
      </c>
      <c r="E11" t="n">
        <v>11.86</v>
      </c>
      <c r="F11" t="n">
        <v>9.24</v>
      </c>
      <c r="G11" t="n">
        <v>61.62</v>
      </c>
      <c r="H11" t="n">
        <v>1.03</v>
      </c>
      <c r="I11" t="n">
        <v>9</v>
      </c>
      <c r="J11" t="n">
        <v>172.08</v>
      </c>
      <c r="K11" t="n">
        <v>50.28</v>
      </c>
      <c r="L11" t="n">
        <v>10</v>
      </c>
      <c r="M11" t="n">
        <v>7</v>
      </c>
      <c r="N11" t="n">
        <v>31.8</v>
      </c>
      <c r="O11" t="n">
        <v>21457.64</v>
      </c>
      <c r="P11" t="n">
        <v>106.57</v>
      </c>
      <c r="Q11" t="n">
        <v>195.42</v>
      </c>
      <c r="R11" t="n">
        <v>22.88</v>
      </c>
      <c r="S11" t="n">
        <v>14.2</v>
      </c>
      <c r="T11" t="n">
        <v>2597.63</v>
      </c>
      <c r="U11" t="n">
        <v>0.62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410.8882833564498</v>
      </c>
      <c r="AB11" t="n">
        <v>562.19547640001</v>
      </c>
      <c r="AC11" t="n">
        <v>508.5403291786991</v>
      </c>
      <c r="AD11" t="n">
        <v>410888.2833564499</v>
      </c>
      <c r="AE11" t="n">
        <v>562195.4764000099</v>
      </c>
      <c r="AF11" t="n">
        <v>5.561552437243925e-06</v>
      </c>
      <c r="AG11" t="n">
        <v>31</v>
      </c>
      <c r="AH11" t="n">
        <v>508540.3291786991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8.466799999999999</v>
      </c>
      <c r="E12" t="n">
        <v>11.81</v>
      </c>
      <c r="F12" t="n">
        <v>9.23</v>
      </c>
      <c r="G12" t="n">
        <v>69.20999999999999</v>
      </c>
      <c r="H12" t="n">
        <v>1.12</v>
      </c>
      <c r="I12" t="n">
        <v>8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105.61</v>
      </c>
      <c r="Q12" t="n">
        <v>195.42</v>
      </c>
      <c r="R12" t="n">
        <v>22.52</v>
      </c>
      <c r="S12" t="n">
        <v>14.2</v>
      </c>
      <c r="T12" t="n">
        <v>2424.56</v>
      </c>
      <c r="U12" t="n">
        <v>0.63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409.8101742632033</v>
      </c>
      <c r="AB12" t="n">
        <v>560.7203599758136</v>
      </c>
      <c r="AC12" t="n">
        <v>507.2059957956891</v>
      </c>
      <c r="AD12" t="n">
        <v>409810.1742632033</v>
      </c>
      <c r="AE12" t="n">
        <v>560720.3599758137</v>
      </c>
      <c r="AF12" t="n">
        <v>5.583512441531613e-06</v>
      </c>
      <c r="AG12" t="n">
        <v>31</v>
      </c>
      <c r="AH12" t="n">
        <v>507205.9957956892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8.469200000000001</v>
      </c>
      <c r="E13" t="n">
        <v>11.81</v>
      </c>
      <c r="F13" t="n">
        <v>9.23</v>
      </c>
      <c r="G13" t="n">
        <v>69.19</v>
      </c>
      <c r="H13" t="n">
        <v>1.22</v>
      </c>
      <c r="I13" t="n">
        <v>8</v>
      </c>
      <c r="J13" t="n">
        <v>175.02</v>
      </c>
      <c r="K13" t="n">
        <v>50.28</v>
      </c>
      <c r="L13" t="n">
        <v>12</v>
      </c>
      <c r="M13" t="n">
        <v>6</v>
      </c>
      <c r="N13" t="n">
        <v>32.74</v>
      </c>
      <c r="O13" t="n">
        <v>21819.6</v>
      </c>
      <c r="P13" t="n">
        <v>104.65</v>
      </c>
      <c r="Q13" t="n">
        <v>195.42</v>
      </c>
      <c r="R13" t="n">
        <v>22.32</v>
      </c>
      <c r="S13" t="n">
        <v>14.2</v>
      </c>
      <c r="T13" t="n">
        <v>2324.6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409.1633565225162</v>
      </c>
      <c r="AB13" t="n">
        <v>559.8353554074208</v>
      </c>
      <c r="AC13" t="n">
        <v>506.4054548211921</v>
      </c>
      <c r="AD13" t="n">
        <v>409163.3565225162</v>
      </c>
      <c r="AE13" t="n">
        <v>559835.3554074208</v>
      </c>
      <c r="AF13" t="n">
        <v>5.585095144543339e-06</v>
      </c>
      <c r="AG13" t="n">
        <v>31</v>
      </c>
      <c r="AH13" t="n">
        <v>506405.4548211921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8.507</v>
      </c>
      <c r="E14" t="n">
        <v>11.76</v>
      </c>
      <c r="F14" t="n">
        <v>9.210000000000001</v>
      </c>
      <c r="G14" t="n">
        <v>78.90000000000001</v>
      </c>
      <c r="H14" t="n">
        <v>1.31</v>
      </c>
      <c r="I14" t="n">
        <v>7</v>
      </c>
      <c r="J14" t="n">
        <v>176.49</v>
      </c>
      <c r="K14" t="n">
        <v>50.28</v>
      </c>
      <c r="L14" t="n">
        <v>13</v>
      </c>
      <c r="M14" t="n">
        <v>5</v>
      </c>
      <c r="N14" t="n">
        <v>33.21</v>
      </c>
      <c r="O14" t="n">
        <v>22001.54</v>
      </c>
      <c r="P14" t="n">
        <v>104.34</v>
      </c>
      <c r="Q14" t="n">
        <v>195.42</v>
      </c>
      <c r="R14" t="n">
        <v>21.68</v>
      </c>
      <c r="S14" t="n">
        <v>14.2</v>
      </c>
      <c r="T14" t="n">
        <v>2011.04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408.4165033368307</v>
      </c>
      <c r="AB14" t="n">
        <v>558.8134779299287</v>
      </c>
      <c r="AC14" t="n">
        <v>505.4811038959377</v>
      </c>
      <c r="AD14" t="n">
        <v>408416.5033368306</v>
      </c>
      <c r="AE14" t="n">
        <v>558813.4779299287</v>
      </c>
      <c r="AF14" t="n">
        <v>5.610022716978012e-06</v>
      </c>
      <c r="AG14" t="n">
        <v>31</v>
      </c>
      <c r="AH14" t="n">
        <v>505481.1038959377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8.5106</v>
      </c>
      <c r="E15" t="n">
        <v>11.75</v>
      </c>
      <c r="F15" t="n">
        <v>9.199999999999999</v>
      </c>
      <c r="G15" t="n">
        <v>78.86</v>
      </c>
      <c r="H15" t="n">
        <v>1.4</v>
      </c>
      <c r="I15" t="n">
        <v>7</v>
      </c>
      <c r="J15" t="n">
        <v>177.97</v>
      </c>
      <c r="K15" t="n">
        <v>50.28</v>
      </c>
      <c r="L15" t="n">
        <v>14</v>
      </c>
      <c r="M15" t="n">
        <v>5</v>
      </c>
      <c r="N15" t="n">
        <v>33.69</v>
      </c>
      <c r="O15" t="n">
        <v>22184.13</v>
      </c>
      <c r="P15" t="n">
        <v>103.34</v>
      </c>
      <c r="Q15" t="n">
        <v>195.42</v>
      </c>
      <c r="R15" t="n">
        <v>21.58</v>
      </c>
      <c r="S15" t="n">
        <v>14.2</v>
      </c>
      <c r="T15" t="n">
        <v>1957.84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407.6921413148761</v>
      </c>
      <c r="AB15" t="n">
        <v>557.8223738548934</v>
      </c>
      <c r="AC15" t="n">
        <v>504.5845894028005</v>
      </c>
      <c r="AD15" t="n">
        <v>407692.1413148761</v>
      </c>
      <c r="AE15" t="n">
        <v>557822.3738548934</v>
      </c>
      <c r="AF15" t="n">
        <v>5.612396771495601e-06</v>
      </c>
      <c r="AG15" t="n">
        <v>31</v>
      </c>
      <c r="AH15" t="n">
        <v>504584.5894028005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8.5411</v>
      </c>
      <c r="E16" t="n">
        <v>11.71</v>
      </c>
      <c r="F16" t="n">
        <v>9.19</v>
      </c>
      <c r="G16" t="n">
        <v>91.90000000000001</v>
      </c>
      <c r="H16" t="n">
        <v>1.48</v>
      </c>
      <c r="I16" t="n">
        <v>6</v>
      </c>
      <c r="J16" t="n">
        <v>179.46</v>
      </c>
      <c r="K16" t="n">
        <v>50.28</v>
      </c>
      <c r="L16" t="n">
        <v>15</v>
      </c>
      <c r="M16" t="n">
        <v>4</v>
      </c>
      <c r="N16" t="n">
        <v>34.18</v>
      </c>
      <c r="O16" t="n">
        <v>22367.38</v>
      </c>
      <c r="P16" t="n">
        <v>102.34</v>
      </c>
      <c r="Q16" t="n">
        <v>195.42</v>
      </c>
      <c r="R16" t="n">
        <v>21.14</v>
      </c>
      <c r="S16" t="n">
        <v>14.2</v>
      </c>
      <c r="T16" t="n">
        <v>1742.89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406.6443522292028</v>
      </c>
      <c r="AB16" t="n">
        <v>556.388742602683</v>
      </c>
      <c r="AC16" t="n">
        <v>503.287781905187</v>
      </c>
      <c r="AD16" t="n">
        <v>406644.3522292027</v>
      </c>
      <c r="AE16" t="n">
        <v>556388.742602683</v>
      </c>
      <c r="AF16" t="n">
        <v>5.632510288936276e-06</v>
      </c>
      <c r="AG16" t="n">
        <v>31</v>
      </c>
      <c r="AH16" t="n">
        <v>503287.7819051871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8.5482</v>
      </c>
      <c r="E17" t="n">
        <v>11.7</v>
      </c>
      <c r="F17" t="n">
        <v>9.18</v>
      </c>
      <c r="G17" t="n">
        <v>91.81</v>
      </c>
      <c r="H17" t="n">
        <v>1.57</v>
      </c>
      <c r="I17" t="n">
        <v>6</v>
      </c>
      <c r="J17" t="n">
        <v>180.95</v>
      </c>
      <c r="K17" t="n">
        <v>50.28</v>
      </c>
      <c r="L17" t="n">
        <v>16</v>
      </c>
      <c r="M17" t="n">
        <v>4</v>
      </c>
      <c r="N17" t="n">
        <v>34.67</v>
      </c>
      <c r="O17" t="n">
        <v>22551.28</v>
      </c>
      <c r="P17" t="n">
        <v>101.85</v>
      </c>
      <c r="Q17" t="n">
        <v>195.42</v>
      </c>
      <c r="R17" t="n">
        <v>20.89</v>
      </c>
      <c r="S17" t="n">
        <v>14.2</v>
      </c>
      <c r="T17" t="n">
        <v>1618.28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406.2066055160003</v>
      </c>
      <c r="AB17" t="n">
        <v>555.7897982376574</v>
      </c>
      <c r="AC17" t="n">
        <v>502.7459999497358</v>
      </c>
      <c r="AD17" t="n">
        <v>406206.6055160003</v>
      </c>
      <c r="AE17" t="n">
        <v>555789.7982376574</v>
      </c>
      <c r="AF17" t="n">
        <v>5.63719245201263e-06</v>
      </c>
      <c r="AG17" t="n">
        <v>31</v>
      </c>
      <c r="AH17" t="n">
        <v>502745.9999497358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8.5444</v>
      </c>
      <c r="E18" t="n">
        <v>11.7</v>
      </c>
      <c r="F18" t="n">
        <v>9.19</v>
      </c>
      <c r="G18" t="n">
        <v>91.86</v>
      </c>
      <c r="H18" t="n">
        <v>1.65</v>
      </c>
      <c r="I18" t="n">
        <v>6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101.38</v>
      </c>
      <c r="Q18" t="n">
        <v>195.42</v>
      </c>
      <c r="R18" t="n">
        <v>21.1</v>
      </c>
      <c r="S18" t="n">
        <v>14.2</v>
      </c>
      <c r="T18" t="n">
        <v>1726.35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405.9933132661222</v>
      </c>
      <c r="AB18" t="n">
        <v>555.4979623715843</v>
      </c>
      <c r="AC18" t="n">
        <v>502.4820164891265</v>
      </c>
      <c r="AD18" t="n">
        <v>405993.3132661222</v>
      </c>
      <c r="AE18" t="n">
        <v>555497.9623715844</v>
      </c>
      <c r="AF18" t="n">
        <v>5.634686505577398e-06</v>
      </c>
      <c r="AG18" t="n">
        <v>31</v>
      </c>
      <c r="AH18" t="n">
        <v>502482.0164891265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8.581799999999999</v>
      </c>
      <c r="E19" t="n">
        <v>11.65</v>
      </c>
      <c r="F19" t="n">
        <v>9.17</v>
      </c>
      <c r="G19" t="n">
        <v>110</v>
      </c>
      <c r="H19" t="n">
        <v>1.74</v>
      </c>
      <c r="I19" t="n">
        <v>5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99.90000000000001</v>
      </c>
      <c r="Q19" t="n">
        <v>195.42</v>
      </c>
      <c r="R19" t="n">
        <v>20.57</v>
      </c>
      <c r="S19" t="n">
        <v>14.2</v>
      </c>
      <c r="T19" t="n">
        <v>1465.41</v>
      </c>
      <c r="U19" t="n">
        <v>0.6899999999999999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404.5297532609464</v>
      </c>
      <c r="AB19" t="n">
        <v>553.4954550047923</v>
      </c>
      <c r="AC19" t="n">
        <v>500.6706256148844</v>
      </c>
      <c r="AD19" t="n">
        <v>404529.7532609464</v>
      </c>
      <c r="AE19" t="n">
        <v>553495.4550047923</v>
      </c>
      <c r="AF19" t="n">
        <v>5.659350294176784e-06</v>
      </c>
      <c r="AG19" t="n">
        <v>31</v>
      </c>
      <c r="AH19" t="n">
        <v>500670.6256148844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8.5814</v>
      </c>
      <c r="E20" t="n">
        <v>11.65</v>
      </c>
      <c r="F20" t="n">
        <v>9.17</v>
      </c>
      <c r="G20" t="n">
        <v>110.01</v>
      </c>
      <c r="H20" t="n">
        <v>1.82</v>
      </c>
      <c r="I20" t="n">
        <v>5</v>
      </c>
      <c r="J20" t="n">
        <v>185.46</v>
      </c>
      <c r="K20" t="n">
        <v>50.28</v>
      </c>
      <c r="L20" t="n">
        <v>19</v>
      </c>
      <c r="M20" t="n">
        <v>3</v>
      </c>
      <c r="N20" t="n">
        <v>36.18</v>
      </c>
      <c r="O20" t="n">
        <v>23107.19</v>
      </c>
      <c r="P20" t="n">
        <v>99.55</v>
      </c>
      <c r="Q20" t="n">
        <v>195.42</v>
      </c>
      <c r="R20" t="n">
        <v>20.42</v>
      </c>
      <c r="S20" t="n">
        <v>14.2</v>
      </c>
      <c r="T20" t="n">
        <v>1389.06</v>
      </c>
      <c r="U20" t="n">
        <v>0.7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404.3124802943001</v>
      </c>
      <c r="AB20" t="n">
        <v>553.19817254642</v>
      </c>
      <c r="AC20" t="n">
        <v>500.4017153771005</v>
      </c>
      <c r="AD20" t="n">
        <v>404312.4802943001</v>
      </c>
      <c r="AE20" t="n">
        <v>553198.17254642</v>
      </c>
      <c r="AF20" t="n">
        <v>5.659086510341497e-06</v>
      </c>
      <c r="AG20" t="n">
        <v>31</v>
      </c>
      <c r="AH20" t="n">
        <v>500401.7153771005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8.5778</v>
      </c>
      <c r="E21" t="n">
        <v>11.66</v>
      </c>
      <c r="F21" t="n">
        <v>9.17</v>
      </c>
      <c r="G21" t="n">
        <v>110.07</v>
      </c>
      <c r="H21" t="n">
        <v>1.9</v>
      </c>
      <c r="I21" t="n">
        <v>5</v>
      </c>
      <c r="J21" t="n">
        <v>186.97</v>
      </c>
      <c r="K21" t="n">
        <v>50.28</v>
      </c>
      <c r="L21" t="n">
        <v>20</v>
      </c>
      <c r="M21" t="n">
        <v>3</v>
      </c>
      <c r="N21" t="n">
        <v>36.69</v>
      </c>
      <c r="O21" t="n">
        <v>23293.82</v>
      </c>
      <c r="P21" t="n">
        <v>99.48</v>
      </c>
      <c r="Q21" t="n">
        <v>195.42</v>
      </c>
      <c r="R21" t="n">
        <v>20.67</v>
      </c>
      <c r="S21" t="n">
        <v>14.2</v>
      </c>
      <c r="T21" t="n">
        <v>1516.02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404.3101363459386</v>
      </c>
      <c r="AB21" t="n">
        <v>553.1949654528642</v>
      </c>
      <c r="AC21" t="n">
        <v>500.3988143640525</v>
      </c>
      <c r="AD21" t="n">
        <v>404310.1363459386</v>
      </c>
      <c r="AE21" t="n">
        <v>553194.9654528642</v>
      </c>
      <c r="AF21" t="n">
        <v>5.656712455823909e-06</v>
      </c>
      <c r="AG21" t="n">
        <v>31</v>
      </c>
      <c r="AH21" t="n">
        <v>500398.8143640525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8.5831</v>
      </c>
      <c r="E22" t="n">
        <v>11.65</v>
      </c>
      <c r="F22" t="n">
        <v>9.17</v>
      </c>
      <c r="G22" t="n">
        <v>109.98</v>
      </c>
      <c r="H22" t="n">
        <v>1.98</v>
      </c>
      <c r="I22" t="n">
        <v>5</v>
      </c>
      <c r="J22" t="n">
        <v>188.49</v>
      </c>
      <c r="K22" t="n">
        <v>50.28</v>
      </c>
      <c r="L22" t="n">
        <v>21</v>
      </c>
      <c r="M22" t="n">
        <v>3</v>
      </c>
      <c r="N22" t="n">
        <v>37.21</v>
      </c>
      <c r="O22" t="n">
        <v>23481.16</v>
      </c>
      <c r="P22" t="n">
        <v>97.95999999999999</v>
      </c>
      <c r="Q22" t="n">
        <v>195.42</v>
      </c>
      <c r="R22" t="n">
        <v>20.49</v>
      </c>
      <c r="S22" t="n">
        <v>14.2</v>
      </c>
      <c r="T22" t="n">
        <v>1422.66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403.2845175975049</v>
      </c>
      <c r="AB22" t="n">
        <v>551.7916686341514</v>
      </c>
      <c r="AC22" t="n">
        <v>499.1294462241782</v>
      </c>
      <c r="AD22" t="n">
        <v>403284.5175975049</v>
      </c>
      <c r="AE22" t="n">
        <v>551791.6686341513</v>
      </c>
      <c r="AF22" t="n">
        <v>5.66020759164147e-06</v>
      </c>
      <c r="AG22" t="n">
        <v>31</v>
      </c>
      <c r="AH22" t="n">
        <v>499129.4462241782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8.5776</v>
      </c>
      <c r="E23" t="n">
        <v>11.66</v>
      </c>
      <c r="F23" t="n">
        <v>9.17</v>
      </c>
      <c r="G23" t="n">
        <v>110.07</v>
      </c>
      <c r="H23" t="n">
        <v>2.05</v>
      </c>
      <c r="I23" t="n">
        <v>5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96.18000000000001</v>
      </c>
      <c r="Q23" t="n">
        <v>195.42</v>
      </c>
      <c r="R23" t="n">
        <v>20.58</v>
      </c>
      <c r="S23" t="n">
        <v>14.2</v>
      </c>
      <c r="T23" t="n">
        <v>1470.56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402.2188267065153</v>
      </c>
      <c r="AB23" t="n">
        <v>550.3335433421354</v>
      </c>
      <c r="AC23" t="n">
        <v>497.8104823635405</v>
      </c>
      <c r="AD23" t="n">
        <v>402218.8267065153</v>
      </c>
      <c r="AE23" t="n">
        <v>550333.5433421354</v>
      </c>
      <c r="AF23" t="n">
        <v>5.656580563906265e-06</v>
      </c>
      <c r="AG23" t="n">
        <v>31</v>
      </c>
      <c r="AH23" t="n">
        <v>497810.4823635405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8.622999999999999</v>
      </c>
      <c r="E24" t="n">
        <v>11.6</v>
      </c>
      <c r="F24" t="n">
        <v>9.140000000000001</v>
      </c>
      <c r="G24" t="n">
        <v>137.15</v>
      </c>
      <c r="H24" t="n">
        <v>2.13</v>
      </c>
      <c r="I24" t="n">
        <v>4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94.90000000000001</v>
      </c>
      <c r="Q24" t="n">
        <v>195.42</v>
      </c>
      <c r="R24" t="n">
        <v>19.81</v>
      </c>
      <c r="S24" t="n">
        <v>14.2</v>
      </c>
      <c r="T24" t="n">
        <v>1086.92</v>
      </c>
      <c r="U24" t="n">
        <v>0.72</v>
      </c>
      <c r="V24" t="n">
        <v>0.77</v>
      </c>
      <c r="W24" t="n">
        <v>0.64</v>
      </c>
      <c r="X24" t="n">
        <v>0.06</v>
      </c>
      <c r="Y24" t="n">
        <v>0.5</v>
      </c>
      <c r="Z24" t="n">
        <v>10</v>
      </c>
      <c r="AA24" t="n">
        <v>400.7735395937817</v>
      </c>
      <c r="AB24" t="n">
        <v>548.3560377529259</v>
      </c>
      <c r="AC24" t="n">
        <v>496.0217071323186</v>
      </c>
      <c r="AD24" t="n">
        <v>400773.5395937816</v>
      </c>
      <c r="AE24" t="n">
        <v>548356.0377529259</v>
      </c>
      <c r="AF24" t="n">
        <v>5.686520029211403e-06</v>
      </c>
      <c r="AG24" t="n">
        <v>31</v>
      </c>
      <c r="AH24" t="n">
        <v>496021.7071323186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9.15</v>
      </c>
      <c r="G25" t="n">
        <v>137.28</v>
      </c>
      <c r="H25" t="n">
        <v>2.21</v>
      </c>
      <c r="I25" t="n">
        <v>4</v>
      </c>
      <c r="J25" t="n">
        <v>193.08</v>
      </c>
      <c r="K25" t="n">
        <v>50.28</v>
      </c>
      <c r="L25" t="n">
        <v>24</v>
      </c>
      <c r="M25" t="n">
        <v>2</v>
      </c>
      <c r="N25" t="n">
        <v>38.8</v>
      </c>
      <c r="O25" t="n">
        <v>24047.45</v>
      </c>
      <c r="P25" t="n">
        <v>96.02</v>
      </c>
      <c r="Q25" t="n">
        <v>195.43</v>
      </c>
      <c r="R25" t="n">
        <v>20.03</v>
      </c>
      <c r="S25" t="n">
        <v>14.2</v>
      </c>
      <c r="T25" t="n">
        <v>1200.72</v>
      </c>
      <c r="U25" t="n">
        <v>0.71</v>
      </c>
      <c r="V25" t="n">
        <v>0.77</v>
      </c>
      <c r="W25" t="n">
        <v>0.64</v>
      </c>
      <c r="X25" t="n">
        <v>0.06</v>
      </c>
      <c r="Y25" t="n">
        <v>0.5</v>
      </c>
      <c r="Z25" t="n">
        <v>10</v>
      </c>
      <c r="AA25" t="n">
        <v>401.5930058822872</v>
      </c>
      <c r="AB25" t="n">
        <v>549.4772676811602</v>
      </c>
      <c r="AC25" t="n">
        <v>497.0359284498584</v>
      </c>
      <c r="AD25" t="n">
        <v>401593.0058822872</v>
      </c>
      <c r="AE25" t="n">
        <v>549477.2676811602</v>
      </c>
      <c r="AF25" t="n">
        <v>5.682299487846802e-06</v>
      </c>
      <c r="AG25" t="n">
        <v>31</v>
      </c>
      <c r="AH25" t="n">
        <v>497035.9284498584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8.6225</v>
      </c>
      <c r="E26" t="n">
        <v>11.6</v>
      </c>
      <c r="F26" t="n">
        <v>9.140000000000001</v>
      </c>
      <c r="G26" t="n">
        <v>137.16</v>
      </c>
      <c r="H26" t="n">
        <v>2.28</v>
      </c>
      <c r="I26" t="n">
        <v>4</v>
      </c>
      <c r="J26" t="n">
        <v>194.62</v>
      </c>
      <c r="K26" t="n">
        <v>50.28</v>
      </c>
      <c r="L26" t="n">
        <v>25</v>
      </c>
      <c r="M26" t="n">
        <v>2</v>
      </c>
      <c r="N26" t="n">
        <v>39.34</v>
      </c>
      <c r="O26" t="n">
        <v>24237.67</v>
      </c>
      <c r="P26" t="n">
        <v>95.38</v>
      </c>
      <c r="Q26" t="n">
        <v>195.42</v>
      </c>
      <c r="R26" t="n">
        <v>19.85</v>
      </c>
      <c r="S26" t="n">
        <v>14.2</v>
      </c>
      <c r="T26" t="n">
        <v>1110.5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401.0820911836195</v>
      </c>
      <c r="AB26" t="n">
        <v>548.7782116504776</v>
      </c>
      <c r="AC26" t="n">
        <v>496.4035893456127</v>
      </c>
      <c r="AD26" t="n">
        <v>401082.0911836195</v>
      </c>
      <c r="AE26" t="n">
        <v>548778.2116504776</v>
      </c>
      <c r="AF26" t="n">
        <v>5.686190299417294e-06</v>
      </c>
      <c r="AG26" t="n">
        <v>31</v>
      </c>
      <c r="AH26" t="n">
        <v>496403.5893456127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8.619</v>
      </c>
      <c r="E27" t="n">
        <v>11.6</v>
      </c>
      <c r="F27" t="n">
        <v>9.15</v>
      </c>
      <c r="G27" t="n">
        <v>137.23</v>
      </c>
      <c r="H27" t="n">
        <v>2.35</v>
      </c>
      <c r="I27" t="n">
        <v>4</v>
      </c>
      <c r="J27" t="n">
        <v>196.17</v>
      </c>
      <c r="K27" t="n">
        <v>50.28</v>
      </c>
      <c r="L27" t="n">
        <v>26</v>
      </c>
      <c r="M27" t="n">
        <v>1</v>
      </c>
      <c r="N27" t="n">
        <v>39.89</v>
      </c>
      <c r="O27" t="n">
        <v>24428.62</v>
      </c>
      <c r="P27" t="n">
        <v>95.5</v>
      </c>
      <c r="Q27" t="n">
        <v>195.42</v>
      </c>
      <c r="R27" t="n">
        <v>19.87</v>
      </c>
      <c r="S27" t="n">
        <v>14.2</v>
      </c>
      <c r="T27" t="n">
        <v>1121.27</v>
      </c>
      <c r="U27" t="n">
        <v>0.71</v>
      </c>
      <c r="V27" t="n">
        <v>0.77</v>
      </c>
      <c r="W27" t="n">
        <v>0.65</v>
      </c>
      <c r="X27" t="n">
        <v>0.06</v>
      </c>
      <c r="Y27" t="n">
        <v>0.5</v>
      </c>
      <c r="Z27" t="n">
        <v>10</v>
      </c>
      <c r="AA27" t="n">
        <v>401.2375300920735</v>
      </c>
      <c r="AB27" t="n">
        <v>548.9908900225049</v>
      </c>
      <c r="AC27" t="n">
        <v>496.5959699923098</v>
      </c>
      <c r="AD27" t="n">
        <v>401237.5300920735</v>
      </c>
      <c r="AE27" t="n">
        <v>548990.890022505</v>
      </c>
      <c r="AF27" t="n">
        <v>5.683882190858527e-06</v>
      </c>
      <c r="AG27" t="n">
        <v>31</v>
      </c>
      <c r="AH27" t="n">
        <v>496595.9699923099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8.6172</v>
      </c>
      <c r="E28" t="n">
        <v>11.6</v>
      </c>
      <c r="F28" t="n">
        <v>9.15</v>
      </c>
      <c r="G28" t="n">
        <v>137.27</v>
      </c>
      <c r="H28" t="n">
        <v>2.42</v>
      </c>
      <c r="I28" t="n">
        <v>4</v>
      </c>
      <c r="J28" t="n">
        <v>197.73</v>
      </c>
      <c r="K28" t="n">
        <v>50.28</v>
      </c>
      <c r="L28" t="n">
        <v>27</v>
      </c>
      <c r="M28" t="n">
        <v>0</v>
      </c>
      <c r="N28" t="n">
        <v>40.45</v>
      </c>
      <c r="O28" t="n">
        <v>24620.33</v>
      </c>
      <c r="P28" t="n">
        <v>95.91</v>
      </c>
      <c r="Q28" t="n">
        <v>195.42</v>
      </c>
      <c r="R28" t="n">
        <v>19.95</v>
      </c>
      <c r="S28" t="n">
        <v>14.2</v>
      </c>
      <c r="T28" t="n">
        <v>1161.05</v>
      </c>
      <c r="U28" t="n">
        <v>0.71</v>
      </c>
      <c r="V28" t="n">
        <v>0.77</v>
      </c>
      <c r="W28" t="n">
        <v>0.65</v>
      </c>
      <c r="X28" t="n">
        <v>0.06</v>
      </c>
      <c r="Y28" t="n">
        <v>0.5</v>
      </c>
      <c r="Z28" t="n">
        <v>10</v>
      </c>
      <c r="AA28" t="n">
        <v>401.5167488280672</v>
      </c>
      <c r="AB28" t="n">
        <v>549.3729294153529</v>
      </c>
      <c r="AC28" t="n">
        <v>496.9415480817</v>
      </c>
      <c r="AD28" t="n">
        <v>401516.7488280672</v>
      </c>
      <c r="AE28" t="n">
        <v>549372.9294153529</v>
      </c>
      <c r="AF28" t="n">
        <v>5.682695163599733e-06</v>
      </c>
      <c r="AG28" t="n">
        <v>31</v>
      </c>
      <c r="AH28" t="n">
        <v>496941.5480817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7.606</v>
      </c>
      <c r="E2" t="n">
        <v>13.15</v>
      </c>
      <c r="F2" t="n">
        <v>10.26</v>
      </c>
      <c r="G2" t="n">
        <v>10.61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56</v>
      </c>
      <c r="N2" t="n">
        <v>9.74</v>
      </c>
      <c r="O2" t="n">
        <v>10204.21</v>
      </c>
      <c r="P2" t="n">
        <v>79.04000000000001</v>
      </c>
      <c r="Q2" t="n">
        <v>195.42</v>
      </c>
      <c r="R2" t="n">
        <v>54.56</v>
      </c>
      <c r="S2" t="n">
        <v>14.2</v>
      </c>
      <c r="T2" t="n">
        <v>18195.84</v>
      </c>
      <c r="U2" t="n">
        <v>0.26</v>
      </c>
      <c r="V2" t="n">
        <v>0.6899999999999999</v>
      </c>
      <c r="W2" t="n">
        <v>0.73</v>
      </c>
      <c r="X2" t="n">
        <v>1.17</v>
      </c>
      <c r="Y2" t="n">
        <v>0.5</v>
      </c>
      <c r="Z2" t="n">
        <v>10</v>
      </c>
      <c r="AA2" t="n">
        <v>421.933859062223</v>
      </c>
      <c r="AB2" t="n">
        <v>577.3085203770571</v>
      </c>
      <c r="AC2" t="n">
        <v>522.2110054498673</v>
      </c>
      <c r="AD2" t="n">
        <v>421933.8590622229</v>
      </c>
      <c r="AE2" t="n">
        <v>577308.5203770571</v>
      </c>
      <c r="AF2" t="n">
        <v>7.001038644256269e-06</v>
      </c>
      <c r="AG2" t="n">
        <v>35</v>
      </c>
      <c r="AH2" t="n">
        <v>522211.0054498673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8.353400000000001</v>
      </c>
      <c r="E3" t="n">
        <v>11.97</v>
      </c>
      <c r="F3" t="n">
        <v>9.609999999999999</v>
      </c>
      <c r="G3" t="n">
        <v>21.36</v>
      </c>
      <c r="H3" t="n">
        <v>0.43</v>
      </c>
      <c r="I3" t="n">
        <v>27</v>
      </c>
      <c r="J3" t="n">
        <v>82.04000000000001</v>
      </c>
      <c r="K3" t="n">
        <v>35.1</v>
      </c>
      <c r="L3" t="n">
        <v>2</v>
      </c>
      <c r="M3" t="n">
        <v>25</v>
      </c>
      <c r="N3" t="n">
        <v>9.94</v>
      </c>
      <c r="O3" t="n">
        <v>10352.53</v>
      </c>
      <c r="P3" t="n">
        <v>72.23999999999999</v>
      </c>
      <c r="Q3" t="n">
        <v>195.45</v>
      </c>
      <c r="R3" t="n">
        <v>34.47</v>
      </c>
      <c r="S3" t="n">
        <v>14.2</v>
      </c>
      <c r="T3" t="n">
        <v>8302.01</v>
      </c>
      <c r="U3" t="n">
        <v>0.41</v>
      </c>
      <c r="V3" t="n">
        <v>0.73</v>
      </c>
      <c r="W3" t="n">
        <v>0.68</v>
      </c>
      <c r="X3" t="n">
        <v>0.53</v>
      </c>
      <c r="Y3" t="n">
        <v>0.5</v>
      </c>
      <c r="Z3" t="n">
        <v>10</v>
      </c>
      <c r="AA3" t="n">
        <v>379.1385150284459</v>
      </c>
      <c r="AB3" t="n">
        <v>518.7540426727128</v>
      </c>
      <c r="AC3" t="n">
        <v>469.2448849159001</v>
      </c>
      <c r="AD3" t="n">
        <v>379138.5150284459</v>
      </c>
      <c r="AE3" t="n">
        <v>518754.0426727128</v>
      </c>
      <c r="AF3" t="n">
        <v>7.688992402173326e-06</v>
      </c>
      <c r="AG3" t="n">
        <v>32</v>
      </c>
      <c r="AH3" t="n">
        <v>469244.8849159001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8.603</v>
      </c>
      <c r="E4" t="n">
        <v>11.62</v>
      </c>
      <c r="F4" t="n">
        <v>9.42</v>
      </c>
      <c r="G4" t="n">
        <v>31.41</v>
      </c>
      <c r="H4" t="n">
        <v>0.63</v>
      </c>
      <c r="I4" t="n">
        <v>18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69.23999999999999</v>
      </c>
      <c r="Q4" t="n">
        <v>195.42</v>
      </c>
      <c r="R4" t="n">
        <v>28.44</v>
      </c>
      <c r="S4" t="n">
        <v>14.2</v>
      </c>
      <c r="T4" t="n">
        <v>5332.22</v>
      </c>
      <c r="U4" t="n">
        <v>0.5</v>
      </c>
      <c r="V4" t="n">
        <v>0.75</v>
      </c>
      <c r="W4" t="n">
        <v>0.67</v>
      </c>
      <c r="X4" t="n">
        <v>0.33</v>
      </c>
      <c r="Y4" t="n">
        <v>0.5</v>
      </c>
      <c r="Z4" t="n">
        <v>10</v>
      </c>
      <c r="AA4" t="n">
        <v>365.0398492276536</v>
      </c>
      <c r="AB4" t="n">
        <v>499.4636261348317</v>
      </c>
      <c r="AC4" t="n">
        <v>451.7955186581245</v>
      </c>
      <c r="AD4" t="n">
        <v>365039.8492276536</v>
      </c>
      <c r="AE4" t="n">
        <v>499463.6261348316</v>
      </c>
      <c r="AF4" t="n">
        <v>7.91873987069901e-06</v>
      </c>
      <c r="AG4" t="n">
        <v>31</v>
      </c>
      <c r="AH4" t="n">
        <v>451795.5186581246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8.7379</v>
      </c>
      <c r="E5" t="n">
        <v>11.44</v>
      </c>
      <c r="F5" t="n">
        <v>9.33</v>
      </c>
      <c r="G5" t="n">
        <v>43.06</v>
      </c>
      <c r="H5" t="n">
        <v>0.83</v>
      </c>
      <c r="I5" t="n">
        <v>13</v>
      </c>
      <c r="J5" t="n">
        <v>84.45999999999999</v>
      </c>
      <c r="K5" t="n">
        <v>35.1</v>
      </c>
      <c r="L5" t="n">
        <v>4</v>
      </c>
      <c r="M5" t="n">
        <v>11</v>
      </c>
      <c r="N5" t="n">
        <v>10.36</v>
      </c>
      <c r="O5" t="n">
        <v>10650.22</v>
      </c>
      <c r="P5" t="n">
        <v>66.63</v>
      </c>
      <c r="Q5" t="n">
        <v>195.42</v>
      </c>
      <c r="R5" t="n">
        <v>25.56</v>
      </c>
      <c r="S5" t="n">
        <v>14.2</v>
      </c>
      <c r="T5" t="n">
        <v>3919.34</v>
      </c>
      <c r="U5" t="n">
        <v>0.5600000000000001</v>
      </c>
      <c r="V5" t="n">
        <v>0.76</v>
      </c>
      <c r="W5" t="n">
        <v>0.66</v>
      </c>
      <c r="X5" t="n">
        <v>0.24</v>
      </c>
      <c r="Y5" t="n">
        <v>0.5</v>
      </c>
      <c r="Z5" t="n">
        <v>10</v>
      </c>
      <c r="AA5" t="n">
        <v>352.6055042286511</v>
      </c>
      <c r="AB5" t="n">
        <v>482.4504067426107</v>
      </c>
      <c r="AC5" t="n">
        <v>436.4060170464938</v>
      </c>
      <c r="AD5" t="n">
        <v>352605.5042286511</v>
      </c>
      <c r="AE5" t="n">
        <v>482450.4067426107</v>
      </c>
      <c r="AF5" t="n">
        <v>8.042910277366137e-06</v>
      </c>
      <c r="AG5" t="n">
        <v>30</v>
      </c>
      <c r="AH5" t="n">
        <v>436406.0170464938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8.8004</v>
      </c>
      <c r="E6" t="n">
        <v>11.36</v>
      </c>
      <c r="F6" t="n">
        <v>9.279999999999999</v>
      </c>
      <c r="G6" t="n">
        <v>50.63</v>
      </c>
      <c r="H6" t="n">
        <v>1.02</v>
      </c>
      <c r="I6" t="n">
        <v>11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64.34</v>
      </c>
      <c r="Q6" t="n">
        <v>195.42</v>
      </c>
      <c r="R6" t="n">
        <v>24.12</v>
      </c>
      <c r="S6" t="n">
        <v>14.2</v>
      </c>
      <c r="T6" t="n">
        <v>3207.83</v>
      </c>
      <c r="U6" t="n">
        <v>0.59</v>
      </c>
      <c r="V6" t="n">
        <v>0.76</v>
      </c>
      <c r="W6" t="n">
        <v>0.65</v>
      </c>
      <c r="X6" t="n">
        <v>0.19</v>
      </c>
      <c r="Y6" t="n">
        <v>0.5</v>
      </c>
      <c r="Z6" t="n">
        <v>10</v>
      </c>
      <c r="AA6" t="n">
        <v>350.5647607070688</v>
      </c>
      <c r="AB6" t="n">
        <v>479.6581714251319</v>
      </c>
      <c r="AC6" t="n">
        <v>433.8802687487883</v>
      </c>
      <c r="AD6" t="n">
        <v>350564.7607070688</v>
      </c>
      <c r="AE6" t="n">
        <v>479658.1714251318</v>
      </c>
      <c r="AF6" t="n">
        <v>8.100439190758989e-06</v>
      </c>
      <c r="AG6" t="n">
        <v>30</v>
      </c>
      <c r="AH6" t="n">
        <v>433880.2687487883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8.852</v>
      </c>
      <c r="E7" t="n">
        <v>11.3</v>
      </c>
      <c r="F7" t="n">
        <v>9.25</v>
      </c>
      <c r="G7" t="n">
        <v>61.67</v>
      </c>
      <c r="H7" t="n">
        <v>1.21</v>
      </c>
      <c r="I7" t="n">
        <v>9</v>
      </c>
      <c r="J7" t="n">
        <v>86.88</v>
      </c>
      <c r="K7" t="n">
        <v>35.1</v>
      </c>
      <c r="L7" t="n">
        <v>6</v>
      </c>
      <c r="M7" t="n">
        <v>6</v>
      </c>
      <c r="N7" t="n">
        <v>10.78</v>
      </c>
      <c r="O7" t="n">
        <v>10949.33</v>
      </c>
      <c r="P7" t="n">
        <v>61.68</v>
      </c>
      <c r="Q7" t="n">
        <v>195.42</v>
      </c>
      <c r="R7" t="n">
        <v>23.02</v>
      </c>
      <c r="S7" t="n">
        <v>14.2</v>
      </c>
      <c r="T7" t="n">
        <v>2667.59</v>
      </c>
      <c r="U7" t="n">
        <v>0.62</v>
      </c>
      <c r="V7" t="n">
        <v>0.76</v>
      </c>
      <c r="W7" t="n">
        <v>0.65</v>
      </c>
      <c r="X7" t="n">
        <v>0.16</v>
      </c>
      <c r="Y7" t="n">
        <v>0.5</v>
      </c>
      <c r="Z7" t="n">
        <v>10</v>
      </c>
      <c r="AA7" t="n">
        <v>348.4603464551682</v>
      </c>
      <c r="AB7" t="n">
        <v>476.7788190054769</v>
      </c>
      <c r="AC7" t="n">
        <v>431.2757176828687</v>
      </c>
      <c r="AD7" t="n">
        <v>348460.3464551682</v>
      </c>
      <c r="AE7" t="n">
        <v>476778.8190054769</v>
      </c>
      <c r="AF7" t="n">
        <v>8.147935061656126e-06</v>
      </c>
      <c r="AG7" t="n">
        <v>30</v>
      </c>
      <c r="AH7" t="n">
        <v>431275.7176828686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8.890000000000001</v>
      </c>
      <c r="E8" t="n">
        <v>11.25</v>
      </c>
      <c r="F8" t="n">
        <v>9.220000000000001</v>
      </c>
      <c r="G8" t="n">
        <v>69.14</v>
      </c>
      <c r="H8" t="n">
        <v>1.39</v>
      </c>
      <c r="I8" t="n">
        <v>8</v>
      </c>
      <c r="J8" t="n">
        <v>88.09999999999999</v>
      </c>
      <c r="K8" t="n">
        <v>35.1</v>
      </c>
      <c r="L8" t="n">
        <v>7</v>
      </c>
      <c r="M8" t="n">
        <v>5</v>
      </c>
      <c r="N8" t="n">
        <v>11</v>
      </c>
      <c r="O8" t="n">
        <v>11099.43</v>
      </c>
      <c r="P8" t="n">
        <v>59.3</v>
      </c>
      <c r="Q8" t="n">
        <v>195.42</v>
      </c>
      <c r="R8" t="n">
        <v>22.1</v>
      </c>
      <c r="S8" t="n">
        <v>14.2</v>
      </c>
      <c r="T8" t="n">
        <v>2212.9</v>
      </c>
      <c r="U8" t="n">
        <v>0.64</v>
      </c>
      <c r="V8" t="n">
        <v>0.77</v>
      </c>
      <c r="W8" t="n">
        <v>0.65</v>
      </c>
      <c r="X8" t="n">
        <v>0.13</v>
      </c>
      <c r="Y8" t="n">
        <v>0.5</v>
      </c>
      <c r="Z8" t="n">
        <v>10</v>
      </c>
      <c r="AA8" t="n">
        <v>346.6463151422603</v>
      </c>
      <c r="AB8" t="n">
        <v>474.296781333743</v>
      </c>
      <c r="AC8" t="n">
        <v>429.0305622029633</v>
      </c>
      <c r="AD8" t="n">
        <v>346646.3151422603</v>
      </c>
      <c r="AE8" t="n">
        <v>474296.781333743</v>
      </c>
      <c r="AF8" t="n">
        <v>8.182912640998978e-06</v>
      </c>
      <c r="AG8" t="n">
        <v>30</v>
      </c>
      <c r="AH8" t="n">
        <v>429030.5622029633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8.908899999999999</v>
      </c>
      <c r="E9" t="n">
        <v>11.22</v>
      </c>
      <c r="F9" t="n">
        <v>9.210000000000001</v>
      </c>
      <c r="G9" t="n">
        <v>78.95999999999999</v>
      </c>
      <c r="H9" t="n">
        <v>1.57</v>
      </c>
      <c r="I9" t="n">
        <v>7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59.13</v>
      </c>
      <c r="Q9" t="n">
        <v>195.42</v>
      </c>
      <c r="R9" t="n">
        <v>21.7</v>
      </c>
      <c r="S9" t="n">
        <v>14.2</v>
      </c>
      <c r="T9" t="n">
        <v>2020.09</v>
      </c>
      <c r="U9" t="n">
        <v>0.65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346.3828119472345</v>
      </c>
      <c r="AB9" t="n">
        <v>473.9362446373682</v>
      </c>
      <c r="AC9" t="n">
        <v>428.7044346228741</v>
      </c>
      <c r="AD9" t="n">
        <v>346382.8119472346</v>
      </c>
      <c r="AE9" t="n">
        <v>473936.2446373682</v>
      </c>
      <c r="AF9" t="n">
        <v>8.200309384408974e-06</v>
      </c>
      <c r="AG9" t="n">
        <v>30</v>
      </c>
      <c r="AH9" t="n">
        <v>428704.4346228741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7.0594</v>
      </c>
      <c r="E2" t="n">
        <v>14.17</v>
      </c>
      <c r="F2" t="n">
        <v>10.53</v>
      </c>
      <c r="G2" t="n">
        <v>8.77</v>
      </c>
      <c r="H2" t="n">
        <v>0.16</v>
      </c>
      <c r="I2" t="n">
        <v>72</v>
      </c>
      <c r="J2" t="n">
        <v>107.41</v>
      </c>
      <c r="K2" t="n">
        <v>41.65</v>
      </c>
      <c r="L2" t="n">
        <v>1</v>
      </c>
      <c r="M2" t="n">
        <v>70</v>
      </c>
      <c r="N2" t="n">
        <v>14.77</v>
      </c>
      <c r="O2" t="n">
        <v>13481.73</v>
      </c>
      <c r="P2" t="n">
        <v>99.02</v>
      </c>
      <c r="Q2" t="n">
        <v>195.44</v>
      </c>
      <c r="R2" t="n">
        <v>62.6</v>
      </c>
      <c r="S2" t="n">
        <v>14.2</v>
      </c>
      <c r="T2" t="n">
        <v>22142.66</v>
      </c>
      <c r="U2" t="n">
        <v>0.23</v>
      </c>
      <c r="V2" t="n">
        <v>0.67</v>
      </c>
      <c r="W2" t="n">
        <v>0.76</v>
      </c>
      <c r="X2" t="n">
        <v>1.44</v>
      </c>
      <c r="Y2" t="n">
        <v>0.5</v>
      </c>
      <c r="Z2" t="n">
        <v>10</v>
      </c>
      <c r="AA2" t="n">
        <v>474.6195423185376</v>
      </c>
      <c r="AB2" t="n">
        <v>649.3953965366494</v>
      </c>
      <c r="AC2" t="n">
        <v>587.4180113233542</v>
      </c>
      <c r="AD2" t="n">
        <v>474619.5423185377</v>
      </c>
      <c r="AE2" t="n">
        <v>649395.3965366494</v>
      </c>
      <c r="AF2" t="n">
        <v>5.627188312778384e-06</v>
      </c>
      <c r="AG2" t="n">
        <v>37</v>
      </c>
      <c r="AH2" t="n">
        <v>587418.0113233542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7.974</v>
      </c>
      <c r="E3" t="n">
        <v>12.54</v>
      </c>
      <c r="F3" t="n">
        <v>9.75</v>
      </c>
      <c r="G3" t="n">
        <v>17.2</v>
      </c>
      <c r="H3" t="n">
        <v>0.32</v>
      </c>
      <c r="I3" t="n">
        <v>34</v>
      </c>
      <c r="J3" t="n">
        <v>108.68</v>
      </c>
      <c r="K3" t="n">
        <v>41.65</v>
      </c>
      <c r="L3" t="n">
        <v>2</v>
      </c>
      <c r="M3" t="n">
        <v>32</v>
      </c>
      <c r="N3" t="n">
        <v>15.03</v>
      </c>
      <c r="O3" t="n">
        <v>13638.32</v>
      </c>
      <c r="P3" t="n">
        <v>90.27</v>
      </c>
      <c r="Q3" t="n">
        <v>195.42</v>
      </c>
      <c r="R3" t="n">
        <v>38.26</v>
      </c>
      <c r="S3" t="n">
        <v>14.2</v>
      </c>
      <c r="T3" t="n">
        <v>10163.6</v>
      </c>
      <c r="U3" t="n">
        <v>0.37</v>
      </c>
      <c r="V3" t="n">
        <v>0.72</v>
      </c>
      <c r="W3" t="n">
        <v>0.7</v>
      </c>
      <c r="X3" t="n">
        <v>0.66</v>
      </c>
      <c r="Y3" t="n">
        <v>0.5</v>
      </c>
      <c r="Z3" t="n">
        <v>10</v>
      </c>
      <c r="AA3" t="n">
        <v>413.8368301301681</v>
      </c>
      <c r="AB3" t="n">
        <v>566.2298081765143</v>
      </c>
      <c r="AC3" t="n">
        <v>512.1896299926741</v>
      </c>
      <c r="AD3" t="n">
        <v>413836.8301301681</v>
      </c>
      <c r="AE3" t="n">
        <v>566229.8081765143</v>
      </c>
      <c r="AF3" t="n">
        <v>6.356234185071654e-06</v>
      </c>
      <c r="AG3" t="n">
        <v>33</v>
      </c>
      <c r="AH3" t="n">
        <v>512189.6299926741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8.312900000000001</v>
      </c>
      <c r="E4" t="n">
        <v>12.03</v>
      </c>
      <c r="F4" t="n">
        <v>9.5</v>
      </c>
      <c r="G4" t="n">
        <v>25.92</v>
      </c>
      <c r="H4" t="n">
        <v>0.48</v>
      </c>
      <c r="I4" t="n">
        <v>22</v>
      </c>
      <c r="J4" t="n">
        <v>109.96</v>
      </c>
      <c r="K4" t="n">
        <v>41.65</v>
      </c>
      <c r="L4" t="n">
        <v>3</v>
      </c>
      <c r="M4" t="n">
        <v>20</v>
      </c>
      <c r="N4" t="n">
        <v>15.31</v>
      </c>
      <c r="O4" t="n">
        <v>13795.21</v>
      </c>
      <c r="P4" t="n">
        <v>86.78</v>
      </c>
      <c r="Q4" t="n">
        <v>195.42</v>
      </c>
      <c r="R4" t="n">
        <v>30.95</v>
      </c>
      <c r="S4" t="n">
        <v>14.2</v>
      </c>
      <c r="T4" t="n">
        <v>6571.58</v>
      </c>
      <c r="U4" t="n">
        <v>0.46</v>
      </c>
      <c r="V4" t="n">
        <v>0.74</v>
      </c>
      <c r="W4" t="n">
        <v>0.67</v>
      </c>
      <c r="X4" t="n">
        <v>0.42</v>
      </c>
      <c r="Y4" t="n">
        <v>0.5</v>
      </c>
      <c r="Z4" t="n">
        <v>10</v>
      </c>
      <c r="AA4" t="n">
        <v>397.1619344674709</v>
      </c>
      <c r="AB4" t="n">
        <v>543.4144802863344</v>
      </c>
      <c r="AC4" t="n">
        <v>491.5517649748193</v>
      </c>
      <c r="AD4" t="n">
        <v>397161.9344674709</v>
      </c>
      <c r="AE4" t="n">
        <v>543414.4802863344</v>
      </c>
      <c r="AF4" t="n">
        <v>6.626378123536764e-06</v>
      </c>
      <c r="AG4" t="n">
        <v>32</v>
      </c>
      <c r="AH4" t="n">
        <v>491551.7649748193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8.4559</v>
      </c>
      <c r="E5" t="n">
        <v>11.83</v>
      </c>
      <c r="F5" t="n">
        <v>9.41</v>
      </c>
      <c r="G5" t="n">
        <v>33.22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15</v>
      </c>
      <c r="N5" t="n">
        <v>15.58</v>
      </c>
      <c r="O5" t="n">
        <v>13952.52</v>
      </c>
      <c r="P5" t="n">
        <v>84.63</v>
      </c>
      <c r="Q5" t="n">
        <v>195.42</v>
      </c>
      <c r="R5" t="n">
        <v>27.98</v>
      </c>
      <c r="S5" t="n">
        <v>14.2</v>
      </c>
      <c r="T5" t="n">
        <v>5109.39</v>
      </c>
      <c r="U5" t="n">
        <v>0.51</v>
      </c>
      <c r="V5" t="n">
        <v>0.75</v>
      </c>
      <c r="W5" t="n">
        <v>0.67</v>
      </c>
      <c r="X5" t="n">
        <v>0.32</v>
      </c>
      <c r="Y5" t="n">
        <v>0.5</v>
      </c>
      <c r="Z5" t="n">
        <v>10</v>
      </c>
      <c r="AA5" t="n">
        <v>384.373665948939</v>
      </c>
      <c r="AB5" t="n">
        <v>525.91700712069</v>
      </c>
      <c r="AC5" t="n">
        <v>475.724226090246</v>
      </c>
      <c r="AD5" t="n">
        <v>384373.665948939</v>
      </c>
      <c r="AE5" t="n">
        <v>525917.00712069</v>
      </c>
      <c r="AF5" t="n">
        <v>6.740366271074416e-06</v>
      </c>
      <c r="AG5" t="n">
        <v>31</v>
      </c>
      <c r="AH5" t="n">
        <v>475724.2260902459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8.58</v>
      </c>
      <c r="E6" t="n">
        <v>11.66</v>
      </c>
      <c r="F6" t="n">
        <v>9.33</v>
      </c>
      <c r="G6" t="n">
        <v>43.06</v>
      </c>
      <c r="H6" t="n">
        <v>0.78</v>
      </c>
      <c r="I6" t="n">
        <v>13</v>
      </c>
      <c r="J6" t="n">
        <v>112.51</v>
      </c>
      <c r="K6" t="n">
        <v>41.65</v>
      </c>
      <c r="L6" t="n">
        <v>5</v>
      </c>
      <c r="M6" t="n">
        <v>11</v>
      </c>
      <c r="N6" t="n">
        <v>15.86</v>
      </c>
      <c r="O6" t="n">
        <v>14110.24</v>
      </c>
      <c r="P6" t="n">
        <v>82.73</v>
      </c>
      <c r="Q6" t="n">
        <v>195.43</v>
      </c>
      <c r="R6" t="n">
        <v>25.45</v>
      </c>
      <c r="S6" t="n">
        <v>14.2</v>
      </c>
      <c r="T6" t="n">
        <v>3863.8</v>
      </c>
      <c r="U6" t="n">
        <v>0.5600000000000001</v>
      </c>
      <c r="V6" t="n">
        <v>0.76</v>
      </c>
      <c r="W6" t="n">
        <v>0.66</v>
      </c>
      <c r="X6" t="n">
        <v>0.24</v>
      </c>
      <c r="Y6" t="n">
        <v>0.5</v>
      </c>
      <c r="Z6" t="n">
        <v>10</v>
      </c>
      <c r="AA6" t="n">
        <v>381.6506507652806</v>
      </c>
      <c r="AB6" t="n">
        <v>522.1912576154569</v>
      </c>
      <c r="AC6" t="n">
        <v>472.3540568886701</v>
      </c>
      <c r="AD6" t="n">
        <v>381650.6507652806</v>
      </c>
      <c r="AE6" t="n">
        <v>522191.2576154569</v>
      </c>
      <c r="AF6" t="n">
        <v>6.839288852259191e-06</v>
      </c>
      <c r="AG6" t="n">
        <v>31</v>
      </c>
      <c r="AH6" t="n">
        <v>472354.0568886701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8.644500000000001</v>
      </c>
      <c r="E7" t="n">
        <v>11.57</v>
      </c>
      <c r="F7" t="n">
        <v>9.289999999999999</v>
      </c>
      <c r="G7" t="n">
        <v>50.66</v>
      </c>
      <c r="H7" t="n">
        <v>0.93</v>
      </c>
      <c r="I7" t="n">
        <v>11</v>
      </c>
      <c r="J7" t="n">
        <v>113.79</v>
      </c>
      <c r="K7" t="n">
        <v>41.65</v>
      </c>
      <c r="L7" t="n">
        <v>6</v>
      </c>
      <c r="M7" t="n">
        <v>9</v>
      </c>
      <c r="N7" t="n">
        <v>16.14</v>
      </c>
      <c r="O7" t="n">
        <v>14268.39</v>
      </c>
      <c r="P7" t="n">
        <v>81.08</v>
      </c>
      <c r="Q7" t="n">
        <v>195.42</v>
      </c>
      <c r="R7" t="n">
        <v>24.19</v>
      </c>
      <c r="S7" t="n">
        <v>14.2</v>
      </c>
      <c r="T7" t="n">
        <v>3243.93</v>
      </c>
      <c r="U7" t="n">
        <v>0.59</v>
      </c>
      <c r="V7" t="n">
        <v>0.76</v>
      </c>
      <c r="W7" t="n">
        <v>0.66</v>
      </c>
      <c r="X7" t="n">
        <v>0.2</v>
      </c>
      <c r="Y7" t="n">
        <v>0.5</v>
      </c>
      <c r="Z7" t="n">
        <v>10</v>
      </c>
      <c r="AA7" t="n">
        <v>379.8544539082331</v>
      </c>
      <c r="AB7" t="n">
        <v>519.733621833032</v>
      </c>
      <c r="AC7" t="n">
        <v>470.1309744160063</v>
      </c>
      <c r="AD7" t="n">
        <v>379854.4539082331</v>
      </c>
      <c r="AE7" t="n">
        <v>519733.621833032</v>
      </c>
      <c r="AF7" t="n">
        <v>6.890703086638063e-06</v>
      </c>
      <c r="AG7" t="n">
        <v>31</v>
      </c>
      <c r="AH7" t="n">
        <v>470130.9744160062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8.6774</v>
      </c>
      <c r="E8" t="n">
        <v>11.52</v>
      </c>
      <c r="F8" t="n">
        <v>9.27</v>
      </c>
      <c r="G8" t="n">
        <v>55.59</v>
      </c>
      <c r="H8" t="n">
        <v>1.07</v>
      </c>
      <c r="I8" t="n">
        <v>10</v>
      </c>
      <c r="J8" t="n">
        <v>115.08</v>
      </c>
      <c r="K8" t="n">
        <v>41.65</v>
      </c>
      <c r="L8" t="n">
        <v>7</v>
      </c>
      <c r="M8" t="n">
        <v>8</v>
      </c>
      <c r="N8" t="n">
        <v>16.43</v>
      </c>
      <c r="O8" t="n">
        <v>14426.96</v>
      </c>
      <c r="P8" t="n">
        <v>79.77</v>
      </c>
      <c r="Q8" t="n">
        <v>195.42</v>
      </c>
      <c r="R8" t="n">
        <v>23.48</v>
      </c>
      <c r="S8" t="n">
        <v>14.2</v>
      </c>
      <c r="T8" t="n">
        <v>2892.69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369.0730925692847</v>
      </c>
      <c r="AB8" t="n">
        <v>504.9820876089896</v>
      </c>
      <c r="AC8" t="n">
        <v>456.7873059143982</v>
      </c>
      <c r="AD8" t="n">
        <v>369073.0925692847</v>
      </c>
      <c r="AE8" t="n">
        <v>504982.0876089896</v>
      </c>
      <c r="AF8" t="n">
        <v>6.916928331770851e-06</v>
      </c>
      <c r="AG8" t="n">
        <v>30</v>
      </c>
      <c r="AH8" t="n">
        <v>456787.3059143982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8.7364</v>
      </c>
      <c r="E9" t="n">
        <v>11.45</v>
      </c>
      <c r="F9" t="n">
        <v>9.23</v>
      </c>
      <c r="G9" t="n">
        <v>69.23999999999999</v>
      </c>
      <c r="H9" t="n">
        <v>1.21</v>
      </c>
      <c r="I9" t="n">
        <v>8</v>
      </c>
      <c r="J9" t="n">
        <v>116.37</v>
      </c>
      <c r="K9" t="n">
        <v>41.65</v>
      </c>
      <c r="L9" t="n">
        <v>8</v>
      </c>
      <c r="M9" t="n">
        <v>6</v>
      </c>
      <c r="N9" t="n">
        <v>16.72</v>
      </c>
      <c r="O9" t="n">
        <v>14585.96</v>
      </c>
      <c r="P9" t="n">
        <v>77.67</v>
      </c>
      <c r="Q9" t="n">
        <v>195.42</v>
      </c>
      <c r="R9" t="n">
        <v>22.58</v>
      </c>
      <c r="S9" t="n">
        <v>14.2</v>
      </c>
      <c r="T9" t="n">
        <v>2455.43</v>
      </c>
      <c r="U9" t="n">
        <v>0.63</v>
      </c>
      <c r="V9" t="n">
        <v>0.76</v>
      </c>
      <c r="W9" t="n">
        <v>0.65</v>
      </c>
      <c r="X9" t="n">
        <v>0.14</v>
      </c>
      <c r="Y9" t="n">
        <v>0.5</v>
      </c>
      <c r="Z9" t="n">
        <v>10</v>
      </c>
      <c r="AA9" t="n">
        <v>367.0884028172987</v>
      </c>
      <c r="AB9" t="n">
        <v>502.2665475319899</v>
      </c>
      <c r="AC9" t="n">
        <v>454.3309331710629</v>
      </c>
      <c r="AD9" t="n">
        <v>367088.4028172987</v>
      </c>
      <c r="AE9" t="n">
        <v>502266.5475319899</v>
      </c>
      <c r="AF9" t="n">
        <v>6.963958406629043e-06</v>
      </c>
      <c r="AG9" t="n">
        <v>30</v>
      </c>
      <c r="AH9" t="n">
        <v>454330.9331710629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8.740399999999999</v>
      </c>
      <c r="E10" t="n">
        <v>11.44</v>
      </c>
      <c r="F10" t="n">
        <v>9.23</v>
      </c>
      <c r="G10" t="n">
        <v>69.2</v>
      </c>
      <c r="H10" t="n">
        <v>1.35</v>
      </c>
      <c r="I10" t="n">
        <v>8</v>
      </c>
      <c r="J10" t="n">
        <v>117.66</v>
      </c>
      <c r="K10" t="n">
        <v>41.65</v>
      </c>
      <c r="L10" t="n">
        <v>9</v>
      </c>
      <c r="M10" t="n">
        <v>6</v>
      </c>
      <c r="N10" t="n">
        <v>17.01</v>
      </c>
      <c r="O10" t="n">
        <v>14745.39</v>
      </c>
      <c r="P10" t="n">
        <v>76.14</v>
      </c>
      <c r="Q10" t="n">
        <v>195.42</v>
      </c>
      <c r="R10" t="n">
        <v>22.21</v>
      </c>
      <c r="S10" t="n">
        <v>14.2</v>
      </c>
      <c r="T10" t="n">
        <v>2270.28</v>
      </c>
      <c r="U10" t="n">
        <v>0.64</v>
      </c>
      <c r="V10" t="n">
        <v>0.76</v>
      </c>
      <c r="W10" t="n">
        <v>0.65</v>
      </c>
      <c r="X10" t="n">
        <v>0.14</v>
      </c>
      <c r="Y10" t="n">
        <v>0.5</v>
      </c>
      <c r="Z10" t="n">
        <v>10</v>
      </c>
      <c r="AA10" t="n">
        <v>366.0997632348741</v>
      </c>
      <c r="AB10" t="n">
        <v>500.9138472396164</v>
      </c>
      <c r="AC10" t="n">
        <v>453.1073326960668</v>
      </c>
      <c r="AD10" t="n">
        <v>366099.7632348741</v>
      </c>
      <c r="AE10" t="n">
        <v>500913.8472396164</v>
      </c>
      <c r="AF10" t="n">
        <v>6.967146886280446e-06</v>
      </c>
      <c r="AG10" t="n">
        <v>30</v>
      </c>
      <c r="AH10" t="n">
        <v>453107.3326960668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8.7721</v>
      </c>
      <c r="E11" t="n">
        <v>11.4</v>
      </c>
      <c r="F11" t="n">
        <v>9.210000000000001</v>
      </c>
      <c r="G11" t="n">
        <v>78.93000000000001</v>
      </c>
      <c r="H11" t="n">
        <v>1.48</v>
      </c>
      <c r="I11" t="n">
        <v>7</v>
      </c>
      <c r="J11" t="n">
        <v>118.96</v>
      </c>
      <c r="K11" t="n">
        <v>41.65</v>
      </c>
      <c r="L11" t="n">
        <v>10</v>
      </c>
      <c r="M11" t="n">
        <v>5</v>
      </c>
      <c r="N11" t="n">
        <v>17.31</v>
      </c>
      <c r="O11" t="n">
        <v>14905.25</v>
      </c>
      <c r="P11" t="n">
        <v>74.78</v>
      </c>
      <c r="Q11" t="n">
        <v>195.42</v>
      </c>
      <c r="R11" t="n">
        <v>21.7</v>
      </c>
      <c r="S11" t="n">
        <v>14.2</v>
      </c>
      <c r="T11" t="n">
        <v>2017.79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364.9096445007895</v>
      </c>
      <c r="AB11" t="n">
        <v>499.2854742833089</v>
      </c>
      <c r="AC11" t="n">
        <v>451.6343693692734</v>
      </c>
      <c r="AD11" t="n">
        <v>364909.6445007895</v>
      </c>
      <c r="AE11" t="n">
        <v>499285.474283309</v>
      </c>
      <c r="AF11" t="n">
        <v>6.992415587517815e-06</v>
      </c>
      <c r="AG11" t="n">
        <v>30</v>
      </c>
      <c r="AH11" t="n">
        <v>451634.3693692734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8.8056</v>
      </c>
      <c r="E12" t="n">
        <v>11.36</v>
      </c>
      <c r="F12" t="n">
        <v>9.19</v>
      </c>
      <c r="G12" t="n">
        <v>91.87</v>
      </c>
      <c r="H12" t="n">
        <v>1.61</v>
      </c>
      <c r="I12" t="n">
        <v>6</v>
      </c>
      <c r="J12" t="n">
        <v>120.26</v>
      </c>
      <c r="K12" t="n">
        <v>41.65</v>
      </c>
      <c r="L12" t="n">
        <v>11</v>
      </c>
      <c r="M12" t="n">
        <v>4</v>
      </c>
      <c r="N12" t="n">
        <v>17.61</v>
      </c>
      <c r="O12" t="n">
        <v>15065.56</v>
      </c>
      <c r="P12" t="n">
        <v>72.92</v>
      </c>
      <c r="Q12" t="n">
        <v>195.42</v>
      </c>
      <c r="R12" t="n">
        <v>21.13</v>
      </c>
      <c r="S12" t="n">
        <v>14.2</v>
      </c>
      <c r="T12" t="n">
        <v>1741.13</v>
      </c>
      <c r="U12" t="n">
        <v>0.67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363.4036846273734</v>
      </c>
      <c r="AB12" t="n">
        <v>497.2249535462404</v>
      </c>
      <c r="AC12" t="n">
        <v>449.7705018393918</v>
      </c>
      <c r="AD12" t="n">
        <v>363403.6846273734</v>
      </c>
      <c r="AE12" t="n">
        <v>497224.9535462405</v>
      </c>
      <c r="AF12" t="n">
        <v>7.019119104598315e-06</v>
      </c>
      <c r="AG12" t="n">
        <v>30</v>
      </c>
      <c r="AH12" t="n">
        <v>449770.5018393918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8.8035</v>
      </c>
      <c r="E13" t="n">
        <v>11.36</v>
      </c>
      <c r="F13" t="n">
        <v>9.19</v>
      </c>
      <c r="G13" t="n">
        <v>91.90000000000001</v>
      </c>
      <c r="H13" t="n">
        <v>1.74</v>
      </c>
      <c r="I13" t="n">
        <v>6</v>
      </c>
      <c r="J13" t="n">
        <v>121.56</v>
      </c>
      <c r="K13" t="n">
        <v>41.65</v>
      </c>
      <c r="L13" t="n">
        <v>12</v>
      </c>
      <c r="M13" t="n">
        <v>2</v>
      </c>
      <c r="N13" t="n">
        <v>17.91</v>
      </c>
      <c r="O13" t="n">
        <v>15226.31</v>
      </c>
      <c r="P13" t="n">
        <v>71.79000000000001</v>
      </c>
      <c r="Q13" t="n">
        <v>195.42</v>
      </c>
      <c r="R13" t="n">
        <v>21.08</v>
      </c>
      <c r="S13" t="n">
        <v>14.2</v>
      </c>
      <c r="T13" t="n">
        <v>1715.1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362.7230662404245</v>
      </c>
      <c r="AB13" t="n">
        <v>496.293701442453</v>
      </c>
      <c r="AC13" t="n">
        <v>448.9281271293692</v>
      </c>
      <c r="AD13" t="n">
        <v>362723.0662404245</v>
      </c>
      <c r="AE13" t="n">
        <v>496293.701442453</v>
      </c>
      <c r="AF13" t="n">
        <v>7.017445152781327e-06</v>
      </c>
      <c r="AG13" t="n">
        <v>30</v>
      </c>
      <c r="AH13" t="n">
        <v>448928.1271293692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8.7996</v>
      </c>
      <c r="E14" t="n">
        <v>11.36</v>
      </c>
      <c r="F14" t="n">
        <v>9.19</v>
      </c>
      <c r="G14" t="n">
        <v>91.95</v>
      </c>
      <c r="H14" t="n">
        <v>1.87</v>
      </c>
      <c r="I14" t="n">
        <v>6</v>
      </c>
      <c r="J14" t="n">
        <v>122.87</v>
      </c>
      <c r="K14" t="n">
        <v>41.65</v>
      </c>
      <c r="L14" t="n">
        <v>13</v>
      </c>
      <c r="M14" t="n">
        <v>2</v>
      </c>
      <c r="N14" t="n">
        <v>18.22</v>
      </c>
      <c r="O14" t="n">
        <v>15387.5</v>
      </c>
      <c r="P14" t="n">
        <v>71.15000000000001</v>
      </c>
      <c r="Q14" t="n">
        <v>195.42</v>
      </c>
      <c r="R14" t="n">
        <v>21.17</v>
      </c>
      <c r="S14" t="n">
        <v>14.2</v>
      </c>
      <c r="T14" t="n">
        <v>1760.76</v>
      </c>
      <c r="U14" t="n">
        <v>0.67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362.3602267685513</v>
      </c>
      <c r="AB14" t="n">
        <v>495.7972484696882</v>
      </c>
      <c r="AC14" t="n">
        <v>448.4790549315491</v>
      </c>
      <c r="AD14" t="n">
        <v>362360.2267685513</v>
      </c>
      <c r="AE14" t="n">
        <v>495797.2484696882</v>
      </c>
      <c r="AF14" t="n">
        <v>7.01433638512121e-06</v>
      </c>
      <c r="AG14" t="n">
        <v>30</v>
      </c>
      <c r="AH14" t="n">
        <v>448479.0549315491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8.8322</v>
      </c>
      <c r="E15" t="n">
        <v>11.32</v>
      </c>
      <c r="F15" t="n">
        <v>9.18</v>
      </c>
      <c r="G15" t="n">
        <v>110.1</v>
      </c>
      <c r="H15" t="n">
        <v>1.99</v>
      </c>
      <c r="I15" t="n">
        <v>5</v>
      </c>
      <c r="J15" t="n">
        <v>124.18</v>
      </c>
      <c r="K15" t="n">
        <v>41.65</v>
      </c>
      <c r="L15" t="n">
        <v>14</v>
      </c>
      <c r="M15" t="n">
        <v>0</v>
      </c>
      <c r="N15" t="n">
        <v>18.53</v>
      </c>
      <c r="O15" t="n">
        <v>15549.15</v>
      </c>
      <c r="P15" t="n">
        <v>70.94</v>
      </c>
      <c r="Q15" t="n">
        <v>195.43</v>
      </c>
      <c r="R15" t="n">
        <v>20.68</v>
      </c>
      <c r="S15" t="n">
        <v>14.2</v>
      </c>
      <c r="T15" t="n">
        <v>1521.03</v>
      </c>
      <c r="U15" t="n">
        <v>0.6899999999999999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361.925180943023</v>
      </c>
      <c r="AB15" t="n">
        <v>495.2019995783331</v>
      </c>
      <c r="AC15" t="n">
        <v>447.9406157589477</v>
      </c>
      <c r="AD15" t="n">
        <v>361925.1809430229</v>
      </c>
      <c r="AE15" t="n">
        <v>495201.9995783331</v>
      </c>
      <c r="AF15" t="n">
        <v>7.040322494280142e-06</v>
      </c>
      <c r="AG15" t="n">
        <v>30</v>
      </c>
      <c r="AH15" t="n">
        <v>447940.6157589477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8.015499999999999</v>
      </c>
      <c r="E2" t="n">
        <v>12.48</v>
      </c>
      <c r="F2" t="n">
        <v>10.03</v>
      </c>
      <c r="G2" t="n">
        <v>12.8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63.26</v>
      </c>
      <c r="Q2" t="n">
        <v>195.44</v>
      </c>
      <c r="R2" t="n">
        <v>47.25</v>
      </c>
      <c r="S2" t="n">
        <v>14.2</v>
      </c>
      <c r="T2" t="n">
        <v>14595.88</v>
      </c>
      <c r="U2" t="n">
        <v>0.3</v>
      </c>
      <c r="V2" t="n">
        <v>0.7</v>
      </c>
      <c r="W2" t="n">
        <v>0.72</v>
      </c>
      <c r="X2" t="n">
        <v>0.9399999999999999</v>
      </c>
      <c r="Y2" t="n">
        <v>0.5</v>
      </c>
      <c r="Z2" t="n">
        <v>10</v>
      </c>
      <c r="AA2" t="n">
        <v>379.6011289467379</v>
      </c>
      <c r="AB2" t="n">
        <v>519.3870114448058</v>
      </c>
      <c r="AC2" t="n">
        <v>469.8174440367616</v>
      </c>
      <c r="AD2" t="n">
        <v>379601.1289467379</v>
      </c>
      <c r="AE2" t="n">
        <v>519387.0114448058</v>
      </c>
      <c r="AF2" t="n">
        <v>8.450456048210979e-06</v>
      </c>
      <c r="AG2" t="n">
        <v>33</v>
      </c>
      <c r="AH2" t="n">
        <v>469817.4440367616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8.6157</v>
      </c>
      <c r="E3" t="n">
        <v>11.61</v>
      </c>
      <c r="F3" t="n">
        <v>9.51</v>
      </c>
      <c r="G3" t="n">
        <v>25.92</v>
      </c>
      <c r="H3" t="n">
        <v>0.55</v>
      </c>
      <c r="I3" t="n">
        <v>22</v>
      </c>
      <c r="J3" t="n">
        <v>62.92</v>
      </c>
      <c r="K3" t="n">
        <v>28.92</v>
      </c>
      <c r="L3" t="n">
        <v>2</v>
      </c>
      <c r="M3" t="n">
        <v>20</v>
      </c>
      <c r="N3" t="n">
        <v>7</v>
      </c>
      <c r="O3" t="n">
        <v>7994.37</v>
      </c>
      <c r="P3" t="n">
        <v>57.49</v>
      </c>
      <c r="Q3" t="n">
        <v>195.42</v>
      </c>
      <c r="R3" t="n">
        <v>31.13</v>
      </c>
      <c r="S3" t="n">
        <v>14.2</v>
      </c>
      <c r="T3" t="n">
        <v>6657</v>
      </c>
      <c r="U3" t="n">
        <v>0.46</v>
      </c>
      <c r="V3" t="n">
        <v>0.74</v>
      </c>
      <c r="W3" t="n">
        <v>0.67</v>
      </c>
      <c r="X3" t="n">
        <v>0.42</v>
      </c>
      <c r="Y3" t="n">
        <v>0.5</v>
      </c>
      <c r="Z3" t="n">
        <v>10</v>
      </c>
      <c r="AA3" t="n">
        <v>351.0572969084723</v>
      </c>
      <c r="AB3" t="n">
        <v>480.3320811850556</v>
      </c>
      <c r="AC3" t="n">
        <v>434.4898615070633</v>
      </c>
      <c r="AD3" t="n">
        <v>351057.2969084723</v>
      </c>
      <c r="AE3" t="n">
        <v>480332.0811850557</v>
      </c>
      <c r="AF3" t="n">
        <v>9.083225522371823e-06</v>
      </c>
      <c r="AG3" t="n">
        <v>31</v>
      </c>
      <c r="AH3" t="n">
        <v>434489.8615070633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8.8188</v>
      </c>
      <c r="E4" t="n">
        <v>11.34</v>
      </c>
      <c r="F4" t="n">
        <v>9.35</v>
      </c>
      <c r="G4" t="n">
        <v>40.07</v>
      </c>
      <c r="H4" t="n">
        <v>0.8100000000000001</v>
      </c>
      <c r="I4" t="n">
        <v>14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53.78</v>
      </c>
      <c r="Q4" t="n">
        <v>195.42</v>
      </c>
      <c r="R4" t="n">
        <v>26.15</v>
      </c>
      <c r="S4" t="n">
        <v>14.2</v>
      </c>
      <c r="T4" t="n">
        <v>4208.52</v>
      </c>
      <c r="U4" t="n">
        <v>0.54</v>
      </c>
      <c r="V4" t="n">
        <v>0.75</v>
      </c>
      <c r="W4" t="n">
        <v>0.66</v>
      </c>
      <c r="X4" t="n">
        <v>0.26</v>
      </c>
      <c r="Y4" t="n">
        <v>0.5</v>
      </c>
      <c r="Z4" t="n">
        <v>10</v>
      </c>
      <c r="AA4" t="n">
        <v>337.633805084358</v>
      </c>
      <c r="AB4" t="n">
        <v>461.9654674686387</v>
      </c>
      <c r="AC4" t="n">
        <v>417.8761316260369</v>
      </c>
      <c r="AD4" t="n">
        <v>337633.805084358</v>
      </c>
      <c r="AE4" t="n">
        <v>461965.4674686387</v>
      </c>
      <c r="AF4" t="n">
        <v>9.297346615677498e-06</v>
      </c>
      <c r="AG4" t="n">
        <v>30</v>
      </c>
      <c r="AH4" t="n">
        <v>417876.1316260368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8.902699999999999</v>
      </c>
      <c r="E5" t="n">
        <v>11.23</v>
      </c>
      <c r="F5" t="n">
        <v>9.279999999999999</v>
      </c>
      <c r="G5" t="n">
        <v>50.64</v>
      </c>
      <c r="H5" t="n">
        <v>1.07</v>
      </c>
      <c r="I5" t="n">
        <v>11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50.72</v>
      </c>
      <c r="Q5" t="n">
        <v>195.42</v>
      </c>
      <c r="R5" t="n">
        <v>24.17</v>
      </c>
      <c r="S5" t="n">
        <v>14.2</v>
      </c>
      <c r="T5" t="n">
        <v>3232.47</v>
      </c>
      <c r="U5" t="n">
        <v>0.59</v>
      </c>
      <c r="V5" t="n">
        <v>0.76</v>
      </c>
      <c r="W5" t="n">
        <v>0.65</v>
      </c>
      <c r="X5" t="n">
        <v>0.2</v>
      </c>
      <c r="Y5" t="n">
        <v>0.5</v>
      </c>
      <c r="Z5" t="n">
        <v>10</v>
      </c>
      <c r="AA5" t="n">
        <v>335.062806311434</v>
      </c>
      <c r="AB5" t="n">
        <v>458.4477135230633</v>
      </c>
      <c r="AC5" t="n">
        <v>414.6941071798286</v>
      </c>
      <c r="AD5" t="n">
        <v>335062.806311434</v>
      </c>
      <c r="AE5" t="n">
        <v>458447.7135230633</v>
      </c>
      <c r="AF5" t="n">
        <v>9.385799396220808e-06</v>
      </c>
      <c r="AG5" t="n">
        <v>30</v>
      </c>
      <c r="AH5" t="n">
        <v>414694.1071798286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8.9434</v>
      </c>
      <c r="E6" t="n">
        <v>11.18</v>
      </c>
      <c r="F6" t="n">
        <v>9.26</v>
      </c>
      <c r="G6" t="n">
        <v>61.74</v>
      </c>
      <c r="H6" t="n">
        <v>1.31</v>
      </c>
      <c r="I6" t="n">
        <v>9</v>
      </c>
      <c r="J6" t="n">
        <v>66.42</v>
      </c>
      <c r="K6" t="n">
        <v>28.92</v>
      </c>
      <c r="L6" t="n">
        <v>5</v>
      </c>
      <c r="M6" t="n">
        <v>1</v>
      </c>
      <c r="N6" t="n">
        <v>7.49</v>
      </c>
      <c r="O6" t="n">
        <v>8425.16</v>
      </c>
      <c r="P6" t="n">
        <v>49.59</v>
      </c>
      <c r="Q6" t="n">
        <v>195.42</v>
      </c>
      <c r="R6" t="n">
        <v>23.15</v>
      </c>
      <c r="S6" t="n">
        <v>14.2</v>
      </c>
      <c r="T6" t="n">
        <v>2736.37</v>
      </c>
      <c r="U6" t="n">
        <v>0.61</v>
      </c>
      <c r="V6" t="n">
        <v>0.76</v>
      </c>
      <c r="W6" t="n">
        <v>0.66</v>
      </c>
      <c r="X6" t="n">
        <v>0.17</v>
      </c>
      <c r="Y6" t="n">
        <v>0.5</v>
      </c>
      <c r="Z6" t="n">
        <v>10</v>
      </c>
      <c r="AA6" t="n">
        <v>334.0825341385582</v>
      </c>
      <c r="AB6" t="n">
        <v>457.1064618895787</v>
      </c>
      <c r="AC6" t="n">
        <v>413.4808627197852</v>
      </c>
      <c r="AD6" t="n">
        <v>334082.5341385583</v>
      </c>
      <c r="AE6" t="n">
        <v>457106.4618895787</v>
      </c>
      <c r="AF6" t="n">
        <v>9.428707956031448e-06</v>
      </c>
      <c r="AG6" t="n">
        <v>30</v>
      </c>
      <c r="AH6" t="n">
        <v>413480.8627197852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8.9419</v>
      </c>
      <c r="E7" t="n">
        <v>11.18</v>
      </c>
      <c r="F7" t="n">
        <v>9.26</v>
      </c>
      <c r="G7" t="n">
        <v>61.75</v>
      </c>
      <c r="H7" t="n">
        <v>1.55</v>
      </c>
      <c r="I7" t="n">
        <v>9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50.37</v>
      </c>
      <c r="Q7" t="n">
        <v>195.42</v>
      </c>
      <c r="R7" t="n">
        <v>23.16</v>
      </c>
      <c r="S7" t="n">
        <v>14.2</v>
      </c>
      <c r="T7" t="n">
        <v>2738.25</v>
      </c>
      <c r="U7" t="n">
        <v>0.61</v>
      </c>
      <c r="V7" t="n">
        <v>0.76</v>
      </c>
      <c r="W7" t="n">
        <v>0.66</v>
      </c>
      <c r="X7" t="n">
        <v>0.17</v>
      </c>
      <c r="Y7" t="n">
        <v>0.5</v>
      </c>
      <c r="Z7" t="n">
        <v>10</v>
      </c>
      <c r="AA7" t="n">
        <v>334.5660688896659</v>
      </c>
      <c r="AB7" t="n">
        <v>457.7680554680919</v>
      </c>
      <c r="AC7" t="n">
        <v>414.0793147357175</v>
      </c>
      <c r="AD7" t="n">
        <v>334566.0688896659</v>
      </c>
      <c r="AE7" t="n">
        <v>457768.0554680919</v>
      </c>
      <c r="AF7" t="n">
        <v>9.427126559478232e-06</v>
      </c>
      <c r="AG7" t="n">
        <v>30</v>
      </c>
      <c r="AH7" t="n">
        <v>414079.3147357175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5.8933</v>
      </c>
      <c r="E2" t="n">
        <v>16.97</v>
      </c>
      <c r="F2" t="n">
        <v>11.14</v>
      </c>
      <c r="G2" t="n">
        <v>6.55</v>
      </c>
      <c r="H2" t="n">
        <v>0.11</v>
      </c>
      <c r="I2" t="n">
        <v>102</v>
      </c>
      <c r="J2" t="n">
        <v>167.88</v>
      </c>
      <c r="K2" t="n">
        <v>51.39</v>
      </c>
      <c r="L2" t="n">
        <v>1</v>
      </c>
      <c r="M2" t="n">
        <v>100</v>
      </c>
      <c r="N2" t="n">
        <v>30.49</v>
      </c>
      <c r="O2" t="n">
        <v>20939.59</v>
      </c>
      <c r="P2" t="n">
        <v>140.97</v>
      </c>
      <c r="Q2" t="n">
        <v>195.51</v>
      </c>
      <c r="R2" t="n">
        <v>82.14</v>
      </c>
      <c r="S2" t="n">
        <v>14.2</v>
      </c>
      <c r="T2" t="n">
        <v>31766.19</v>
      </c>
      <c r="U2" t="n">
        <v>0.17</v>
      </c>
      <c r="V2" t="n">
        <v>0.63</v>
      </c>
      <c r="W2" t="n">
        <v>0.8</v>
      </c>
      <c r="X2" t="n">
        <v>2.05</v>
      </c>
      <c r="Y2" t="n">
        <v>0.5</v>
      </c>
      <c r="Z2" t="n">
        <v>10</v>
      </c>
      <c r="AA2" t="n">
        <v>639.7203522843756</v>
      </c>
      <c r="AB2" t="n">
        <v>875.2936084655843</v>
      </c>
      <c r="AC2" t="n">
        <v>791.7568149559232</v>
      </c>
      <c r="AD2" t="n">
        <v>639720.3522843756</v>
      </c>
      <c r="AE2" t="n">
        <v>875293.6084655842</v>
      </c>
      <c r="AF2" t="n">
        <v>3.792507820111539e-06</v>
      </c>
      <c r="AG2" t="n">
        <v>45</v>
      </c>
      <c r="AH2" t="n">
        <v>791756.8149559232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7.1446</v>
      </c>
      <c r="E3" t="n">
        <v>14</v>
      </c>
      <c r="F3" t="n">
        <v>10.03</v>
      </c>
      <c r="G3" t="n">
        <v>12.81</v>
      </c>
      <c r="H3" t="n">
        <v>0.21</v>
      </c>
      <c r="I3" t="n">
        <v>47</v>
      </c>
      <c r="J3" t="n">
        <v>169.33</v>
      </c>
      <c r="K3" t="n">
        <v>51.39</v>
      </c>
      <c r="L3" t="n">
        <v>2</v>
      </c>
      <c r="M3" t="n">
        <v>45</v>
      </c>
      <c r="N3" t="n">
        <v>30.94</v>
      </c>
      <c r="O3" t="n">
        <v>21118.46</v>
      </c>
      <c r="P3" t="n">
        <v>126.2</v>
      </c>
      <c r="Q3" t="n">
        <v>195.43</v>
      </c>
      <c r="R3" t="n">
        <v>47.44</v>
      </c>
      <c r="S3" t="n">
        <v>14.2</v>
      </c>
      <c r="T3" t="n">
        <v>14688.99</v>
      </c>
      <c r="U3" t="n">
        <v>0.3</v>
      </c>
      <c r="V3" t="n">
        <v>0.7</v>
      </c>
      <c r="W3" t="n">
        <v>0.71</v>
      </c>
      <c r="X3" t="n">
        <v>0.9399999999999999</v>
      </c>
      <c r="Y3" t="n">
        <v>0.5</v>
      </c>
      <c r="Z3" t="n">
        <v>10</v>
      </c>
      <c r="AA3" t="n">
        <v>509.8901443249825</v>
      </c>
      <c r="AB3" t="n">
        <v>697.6541902310088</v>
      </c>
      <c r="AC3" t="n">
        <v>631.0710534791663</v>
      </c>
      <c r="AD3" t="n">
        <v>509890.1443249825</v>
      </c>
      <c r="AE3" t="n">
        <v>697654.1902310088</v>
      </c>
      <c r="AF3" t="n">
        <v>4.597755310533809e-06</v>
      </c>
      <c r="AG3" t="n">
        <v>37</v>
      </c>
      <c r="AH3" t="n">
        <v>631071.0534791662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7.663</v>
      </c>
      <c r="E4" t="n">
        <v>13.05</v>
      </c>
      <c r="F4" t="n">
        <v>9.66</v>
      </c>
      <c r="G4" t="n">
        <v>19.32</v>
      </c>
      <c r="H4" t="n">
        <v>0.31</v>
      </c>
      <c r="I4" t="n">
        <v>30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120.88</v>
      </c>
      <c r="Q4" t="n">
        <v>195.44</v>
      </c>
      <c r="R4" t="n">
        <v>35.88</v>
      </c>
      <c r="S4" t="n">
        <v>14.2</v>
      </c>
      <c r="T4" t="n">
        <v>8995.24</v>
      </c>
      <c r="U4" t="n">
        <v>0.4</v>
      </c>
      <c r="V4" t="n">
        <v>0.73</v>
      </c>
      <c r="W4" t="n">
        <v>0.68</v>
      </c>
      <c r="X4" t="n">
        <v>0.57</v>
      </c>
      <c r="Y4" t="n">
        <v>0.5</v>
      </c>
      <c r="Z4" t="n">
        <v>10</v>
      </c>
      <c r="AA4" t="n">
        <v>465.084248311749</v>
      </c>
      <c r="AB4" t="n">
        <v>636.3487866090786</v>
      </c>
      <c r="AC4" t="n">
        <v>575.6165515362387</v>
      </c>
      <c r="AD4" t="n">
        <v>465084.248311749</v>
      </c>
      <c r="AE4" t="n">
        <v>636348.7866090786</v>
      </c>
      <c r="AF4" t="n">
        <v>4.931360600260418e-06</v>
      </c>
      <c r="AG4" t="n">
        <v>34</v>
      </c>
      <c r="AH4" t="n">
        <v>575616.5515362388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7.88</v>
      </c>
      <c r="E5" t="n">
        <v>12.69</v>
      </c>
      <c r="F5" t="n">
        <v>9.539999999999999</v>
      </c>
      <c r="G5" t="n">
        <v>24.88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21</v>
      </c>
      <c r="N5" t="n">
        <v>31.86</v>
      </c>
      <c r="O5" t="n">
        <v>21478.05</v>
      </c>
      <c r="P5" t="n">
        <v>118.66</v>
      </c>
      <c r="Q5" t="n">
        <v>195.43</v>
      </c>
      <c r="R5" t="n">
        <v>32.16</v>
      </c>
      <c r="S5" t="n">
        <v>14.2</v>
      </c>
      <c r="T5" t="n">
        <v>7168.93</v>
      </c>
      <c r="U5" t="n">
        <v>0.44</v>
      </c>
      <c r="V5" t="n">
        <v>0.74</v>
      </c>
      <c r="W5" t="n">
        <v>0.67</v>
      </c>
      <c r="X5" t="n">
        <v>0.45</v>
      </c>
      <c r="Y5" t="n">
        <v>0.5</v>
      </c>
      <c r="Z5" t="n">
        <v>10</v>
      </c>
      <c r="AA5" t="n">
        <v>459.4102221959486</v>
      </c>
      <c r="AB5" t="n">
        <v>628.5853337570751</v>
      </c>
      <c r="AC5" t="n">
        <v>568.594031728356</v>
      </c>
      <c r="AD5" t="n">
        <v>459410.2221959486</v>
      </c>
      <c r="AE5" t="n">
        <v>628585.3337570751</v>
      </c>
      <c r="AF5" t="n">
        <v>5.071006333035637e-06</v>
      </c>
      <c r="AG5" t="n">
        <v>34</v>
      </c>
      <c r="AH5" t="n">
        <v>568594.0317283559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8.067</v>
      </c>
      <c r="E6" t="n">
        <v>12.4</v>
      </c>
      <c r="F6" t="n">
        <v>9.41</v>
      </c>
      <c r="G6" t="n">
        <v>31.38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16</v>
      </c>
      <c r="N6" t="n">
        <v>32.32</v>
      </c>
      <c r="O6" t="n">
        <v>21658.78</v>
      </c>
      <c r="P6" t="n">
        <v>116.66</v>
      </c>
      <c r="Q6" t="n">
        <v>195.42</v>
      </c>
      <c r="R6" t="n">
        <v>28.14</v>
      </c>
      <c r="S6" t="n">
        <v>14.2</v>
      </c>
      <c r="T6" t="n">
        <v>5182.21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444.7801923251117</v>
      </c>
      <c r="AB6" t="n">
        <v>608.5678814564305</v>
      </c>
      <c r="AC6" t="n">
        <v>550.487016980614</v>
      </c>
      <c r="AD6" t="n">
        <v>444780.1923251117</v>
      </c>
      <c r="AE6" t="n">
        <v>608567.8814564305</v>
      </c>
      <c r="AF6" t="n">
        <v>5.191346204136864e-06</v>
      </c>
      <c r="AG6" t="n">
        <v>33</v>
      </c>
      <c r="AH6" t="n">
        <v>550487.016980614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8.1531</v>
      </c>
      <c r="E7" t="n">
        <v>12.27</v>
      </c>
      <c r="F7" t="n">
        <v>9.380000000000001</v>
      </c>
      <c r="G7" t="n">
        <v>37.54</v>
      </c>
      <c r="H7" t="n">
        <v>0.61</v>
      </c>
      <c r="I7" t="n">
        <v>15</v>
      </c>
      <c r="J7" t="n">
        <v>175.18</v>
      </c>
      <c r="K7" t="n">
        <v>51.39</v>
      </c>
      <c r="L7" t="n">
        <v>6</v>
      </c>
      <c r="M7" t="n">
        <v>13</v>
      </c>
      <c r="N7" t="n">
        <v>32.79</v>
      </c>
      <c r="O7" t="n">
        <v>21840.16</v>
      </c>
      <c r="P7" t="n">
        <v>115.54</v>
      </c>
      <c r="Q7" t="n">
        <v>195.43</v>
      </c>
      <c r="R7" t="n">
        <v>27.33</v>
      </c>
      <c r="S7" t="n">
        <v>14.2</v>
      </c>
      <c r="T7" t="n">
        <v>4796.18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432.8229470318306</v>
      </c>
      <c r="AB7" t="n">
        <v>592.2074509297312</v>
      </c>
      <c r="AC7" t="n">
        <v>535.6880029813746</v>
      </c>
      <c r="AD7" t="n">
        <v>432822.9470318306</v>
      </c>
      <c r="AE7" t="n">
        <v>592207.4509297311</v>
      </c>
      <c r="AF7" t="n">
        <v>5.246754027141226e-06</v>
      </c>
      <c r="AG7" t="n">
        <v>32</v>
      </c>
      <c r="AH7" t="n">
        <v>535688.0029813745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8.231</v>
      </c>
      <c r="E8" t="n">
        <v>12.15</v>
      </c>
      <c r="F8" t="n">
        <v>9.34</v>
      </c>
      <c r="G8" t="n">
        <v>43.09</v>
      </c>
      <c r="H8" t="n">
        <v>0.7</v>
      </c>
      <c r="I8" t="n">
        <v>13</v>
      </c>
      <c r="J8" t="n">
        <v>176.66</v>
      </c>
      <c r="K8" t="n">
        <v>51.39</v>
      </c>
      <c r="L8" t="n">
        <v>7</v>
      </c>
      <c r="M8" t="n">
        <v>11</v>
      </c>
      <c r="N8" t="n">
        <v>33.27</v>
      </c>
      <c r="O8" t="n">
        <v>22022.17</v>
      </c>
      <c r="P8" t="n">
        <v>114.27</v>
      </c>
      <c r="Q8" t="n">
        <v>195.42</v>
      </c>
      <c r="R8" t="n">
        <v>25.63</v>
      </c>
      <c r="S8" t="n">
        <v>14.2</v>
      </c>
      <c r="T8" t="n">
        <v>3955.86</v>
      </c>
      <c r="U8" t="n">
        <v>0.55</v>
      </c>
      <c r="V8" t="n">
        <v>0.76</v>
      </c>
      <c r="W8" t="n">
        <v>0.66</v>
      </c>
      <c r="X8" t="n">
        <v>0.25</v>
      </c>
      <c r="Y8" t="n">
        <v>0.5</v>
      </c>
      <c r="Z8" t="n">
        <v>10</v>
      </c>
      <c r="AA8" t="n">
        <v>430.6931090285228</v>
      </c>
      <c r="AB8" t="n">
        <v>589.2933126117841</v>
      </c>
      <c r="AC8" t="n">
        <v>533.0519859344736</v>
      </c>
      <c r="AD8" t="n">
        <v>430693.1090285228</v>
      </c>
      <c r="AE8" t="n">
        <v>589293.3126117841</v>
      </c>
      <c r="AF8" t="n">
        <v>5.296884914621362e-06</v>
      </c>
      <c r="AG8" t="n">
        <v>32</v>
      </c>
      <c r="AH8" t="n">
        <v>533051.9859344736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8.268800000000001</v>
      </c>
      <c r="E9" t="n">
        <v>12.09</v>
      </c>
      <c r="F9" t="n">
        <v>9.31</v>
      </c>
      <c r="G9" t="n">
        <v>46.57</v>
      </c>
      <c r="H9" t="n">
        <v>0.8</v>
      </c>
      <c r="I9" t="n">
        <v>12</v>
      </c>
      <c r="J9" t="n">
        <v>178.14</v>
      </c>
      <c r="K9" t="n">
        <v>51.39</v>
      </c>
      <c r="L9" t="n">
        <v>8</v>
      </c>
      <c r="M9" t="n">
        <v>10</v>
      </c>
      <c r="N9" t="n">
        <v>33.75</v>
      </c>
      <c r="O9" t="n">
        <v>22204.83</v>
      </c>
      <c r="P9" t="n">
        <v>113.37</v>
      </c>
      <c r="Q9" t="n">
        <v>195.42</v>
      </c>
      <c r="R9" t="n">
        <v>25.16</v>
      </c>
      <c r="S9" t="n">
        <v>14.2</v>
      </c>
      <c r="T9" t="n">
        <v>3722.07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429.4417804779046</v>
      </c>
      <c r="AB9" t="n">
        <v>587.5811896841088</v>
      </c>
      <c r="AC9" t="n">
        <v>531.5032656160359</v>
      </c>
      <c r="AD9" t="n">
        <v>429441.7804779045</v>
      </c>
      <c r="AE9" t="n">
        <v>587581.1896841088</v>
      </c>
      <c r="AF9" t="n">
        <v>5.321210300330595e-06</v>
      </c>
      <c r="AG9" t="n">
        <v>32</v>
      </c>
      <c r="AH9" t="n">
        <v>531503.2656160359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8.3424</v>
      </c>
      <c r="E10" t="n">
        <v>11.99</v>
      </c>
      <c r="F10" t="n">
        <v>9.279999999999999</v>
      </c>
      <c r="G10" t="n">
        <v>55.65</v>
      </c>
      <c r="H10" t="n">
        <v>0.89</v>
      </c>
      <c r="I10" t="n">
        <v>10</v>
      </c>
      <c r="J10" t="n">
        <v>179.63</v>
      </c>
      <c r="K10" t="n">
        <v>51.39</v>
      </c>
      <c r="L10" t="n">
        <v>9</v>
      </c>
      <c r="M10" t="n">
        <v>8</v>
      </c>
      <c r="N10" t="n">
        <v>34.24</v>
      </c>
      <c r="O10" t="n">
        <v>22388.15</v>
      </c>
      <c r="P10" t="n">
        <v>112.1</v>
      </c>
      <c r="Q10" t="n">
        <v>195.42</v>
      </c>
      <c r="R10" t="n">
        <v>23.68</v>
      </c>
      <c r="S10" t="n">
        <v>14.2</v>
      </c>
      <c r="T10" t="n">
        <v>2994.53</v>
      </c>
      <c r="U10" t="n">
        <v>0.6</v>
      </c>
      <c r="V10" t="n">
        <v>0.76</v>
      </c>
      <c r="W10" t="n">
        <v>0.66</v>
      </c>
      <c r="X10" t="n">
        <v>0.19</v>
      </c>
      <c r="Y10" t="n">
        <v>0.5</v>
      </c>
      <c r="Z10" t="n">
        <v>10</v>
      </c>
      <c r="AA10" t="n">
        <v>427.4737098642505</v>
      </c>
      <c r="AB10" t="n">
        <v>584.8883886453597</v>
      </c>
      <c r="AC10" t="n">
        <v>529.067461729055</v>
      </c>
      <c r="AD10" t="n">
        <v>427473.7098642505</v>
      </c>
      <c r="AE10" t="n">
        <v>584888.3886453597</v>
      </c>
      <c r="AF10" t="n">
        <v>5.368574014304125e-06</v>
      </c>
      <c r="AG10" t="n">
        <v>32</v>
      </c>
      <c r="AH10" t="n">
        <v>529067.461729055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8.3834</v>
      </c>
      <c r="E11" t="n">
        <v>11.93</v>
      </c>
      <c r="F11" t="n">
        <v>9.25</v>
      </c>
      <c r="G11" t="n">
        <v>61.67</v>
      </c>
      <c r="H11" t="n">
        <v>0.98</v>
      </c>
      <c r="I11" t="n">
        <v>9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111.12</v>
      </c>
      <c r="Q11" t="n">
        <v>195.42</v>
      </c>
      <c r="R11" t="n">
        <v>23.07</v>
      </c>
      <c r="S11" t="n">
        <v>14.2</v>
      </c>
      <c r="T11" t="n">
        <v>2696.1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426.1590525251534</v>
      </c>
      <c r="AB11" t="n">
        <v>583.0896164754186</v>
      </c>
      <c r="AC11" t="n">
        <v>527.4403618504205</v>
      </c>
      <c r="AD11" t="n">
        <v>426159.0525251534</v>
      </c>
      <c r="AE11" t="n">
        <v>583089.6164754186</v>
      </c>
      <c r="AF11" t="n">
        <v>5.39495869192525e-06</v>
      </c>
      <c r="AG11" t="n">
        <v>32</v>
      </c>
      <c r="AH11" t="n">
        <v>527440.3618504205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8.384600000000001</v>
      </c>
      <c r="E12" t="n">
        <v>11.93</v>
      </c>
      <c r="F12" t="n">
        <v>9.25</v>
      </c>
      <c r="G12" t="n">
        <v>61.66</v>
      </c>
      <c r="H12" t="n">
        <v>1.07</v>
      </c>
      <c r="I12" t="n">
        <v>9</v>
      </c>
      <c r="J12" t="n">
        <v>182.62</v>
      </c>
      <c r="K12" t="n">
        <v>51.39</v>
      </c>
      <c r="L12" t="n">
        <v>11</v>
      </c>
      <c r="M12" t="n">
        <v>7</v>
      </c>
      <c r="N12" t="n">
        <v>35.22</v>
      </c>
      <c r="O12" t="n">
        <v>22756.91</v>
      </c>
      <c r="P12" t="n">
        <v>110.64</v>
      </c>
      <c r="Q12" t="n">
        <v>195.42</v>
      </c>
      <c r="R12" t="n">
        <v>23.13</v>
      </c>
      <c r="S12" t="n">
        <v>14.2</v>
      </c>
      <c r="T12" t="n">
        <v>2722.03</v>
      </c>
      <c r="U12" t="n">
        <v>0.61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425.8315704680558</v>
      </c>
      <c r="AB12" t="n">
        <v>582.6415410774089</v>
      </c>
      <c r="AC12" t="n">
        <v>527.0350501395191</v>
      </c>
      <c r="AD12" t="n">
        <v>425831.5704680558</v>
      </c>
      <c r="AE12" t="n">
        <v>582641.5410774088</v>
      </c>
      <c r="AF12" t="n">
        <v>5.39573092639221e-06</v>
      </c>
      <c r="AG12" t="n">
        <v>32</v>
      </c>
      <c r="AH12" t="n">
        <v>527035.050139519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8.423</v>
      </c>
      <c r="E13" t="n">
        <v>11.87</v>
      </c>
      <c r="F13" t="n">
        <v>9.23</v>
      </c>
      <c r="G13" t="n">
        <v>69.20999999999999</v>
      </c>
      <c r="H13" t="n">
        <v>1.16</v>
      </c>
      <c r="I13" t="n">
        <v>8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109.81</v>
      </c>
      <c r="Q13" t="n">
        <v>195.42</v>
      </c>
      <c r="R13" t="n">
        <v>22.3</v>
      </c>
      <c r="S13" t="n">
        <v>14.2</v>
      </c>
      <c r="T13" t="n">
        <v>2314.7</v>
      </c>
      <c r="U13" t="n">
        <v>0.64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414.8951186988544</v>
      </c>
      <c r="AB13" t="n">
        <v>567.6778052845874</v>
      </c>
      <c r="AC13" t="n">
        <v>513.4994322890295</v>
      </c>
      <c r="AD13" t="n">
        <v>414895.1186988545</v>
      </c>
      <c r="AE13" t="n">
        <v>567677.8052845874</v>
      </c>
      <c r="AF13" t="n">
        <v>5.420442429334921e-06</v>
      </c>
      <c r="AG13" t="n">
        <v>31</v>
      </c>
      <c r="AH13" t="n">
        <v>513499.4322890295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8.4664</v>
      </c>
      <c r="E14" t="n">
        <v>11.81</v>
      </c>
      <c r="F14" t="n">
        <v>9.199999999999999</v>
      </c>
      <c r="G14" t="n">
        <v>78.87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5</v>
      </c>
      <c r="N14" t="n">
        <v>36.24</v>
      </c>
      <c r="O14" t="n">
        <v>23128.27</v>
      </c>
      <c r="P14" t="n">
        <v>108.37</v>
      </c>
      <c r="Q14" t="n">
        <v>195.42</v>
      </c>
      <c r="R14" t="n">
        <v>21.6</v>
      </c>
      <c r="S14" t="n">
        <v>14.2</v>
      </c>
      <c r="T14" t="n">
        <v>1967.49</v>
      </c>
      <c r="U14" t="n">
        <v>0.66</v>
      </c>
      <c r="V14" t="n">
        <v>0.77</v>
      </c>
      <c r="W14" t="n">
        <v>0.65</v>
      </c>
      <c r="X14" t="n">
        <v>0.11</v>
      </c>
      <c r="Y14" t="n">
        <v>0.5</v>
      </c>
      <c r="Z14" t="n">
        <v>10</v>
      </c>
      <c r="AA14" t="n">
        <v>413.279921735365</v>
      </c>
      <c r="AB14" t="n">
        <v>565.4678215416802</v>
      </c>
      <c r="AC14" t="n">
        <v>511.5003662928136</v>
      </c>
      <c r="AD14" t="n">
        <v>413279.9217353649</v>
      </c>
      <c r="AE14" t="n">
        <v>565467.8215416803</v>
      </c>
      <c r="AF14" t="n">
        <v>5.448371575889965e-06</v>
      </c>
      <c r="AG14" t="n">
        <v>31</v>
      </c>
      <c r="AH14" t="n">
        <v>511500.3662928136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8.462999999999999</v>
      </c>
      <c r="E15" t="n">
        <v>11.82</v>
      </c>
      <c r="F15" t="n">
        <v>9.210000000000001</v>
      </c>
      <c r="G15" t="n">
        <v>78.91</v>
      </c>
      <c r="H15" t="n">
        <v>1.33</v>
      </c>
      <c r="I15" t="n">
        <v>7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108.72</v>
      </c>
      <c r="Q15" t="n">
        <v>195.42</v>
      </c>
      <c r="R15" t="n">
        <v>21.76</v>
      </c>
      <c r="S15" t="n">
        <v>14.2</v>
      </c>
      <c r="T15" t="n">
        <v>2047.43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413.5905390907797</v>
      </c>
      <c r="AB15" t="n">
        <v>565.8928219108293</v>
      </c>
      <c r="AC15" t="n">
        <v>511.8848052232228</v>
      </c>
      <c r="AD15" t="n">
        <v>413590.5390907797</v>
      </c>
      <c r="AE15" t="n">
        <v>565892.8219108293</v>
      </c>
      <c r="AF15" t="n">
        <v>5.446183578233579e-06</v>
      </c>
      <c r="AG15" t="n">
        <v>31</v>
      </c>
      <c r="AH15" t="n">
        <v>511884.8052232228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9.220000000000001</v>
      </c>
      <c r="G16" t="n">
        <v>79.02</v>
      </c>
      <c r="H16" t="n">
        <v>1.41</v>
      </c>
      <c r="I16" t="n">
        <v>7</v>
      </c>
      <c r="J16" t="n">
        <v>188.66</v>
      </c>
      <c r="K16" t="n">
        <v>51.39</v>
      </c>
      <c r="L16" t="n">
        <v>15</v>
      </c>
      <c r="M16" t="n">
        <v>5</v>
      </c>
      <c r="N16" t="n">
        <v>37.27</v>
      </c>
      <c r="O16" t="n">
        <v>23502.4</v>
      </c>
      <c r="P16" t="n">
        <v>107.62</v>
      </c>
      <c r="Q16" t="n">
        <v>195.42</v>
      </c>
      <c r="R16" t="n">
        <v>22.07</v>
      </c>
      <c r="S16" t="n">
        <v>14.2</v>
      </c>
      <c r="T16" t="n">
        <v>2204.68</v>
      </c>
      <c r="U16" t="n">
        <v>0.64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413.0389051289841</v>
      </c>
      <c r="AB16" t="n">
        <v>565.1380519879276</v>
      </c>
      <c r="AC16" t="n">
        <v>511.2020694824367</v>
      </c>
      <c r="AD16" t="n">
        <v>413038.9051289841</v>
      </c>
      <c r="AE16" t="n">
        <v>565138.0519879276</v>
      </c>
      <c r="AF16" t="n">
        <v>5.440456172603628e-06</v>
      </c>
      <c r="AG16" t="n">
        <v>31</v>
      </c>
      <c r="AH16" t="n">
        <v>511202.0694824368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8.5006</v>
      </c>
      <c r="E17" t="n">
        <v>11.76</v>
      </c>
      <c r="F17" t="n">
        <v>9.19</v>
      </c>
      <c r="G17" t="n">
        <v>91.88</v>
      </c>
      <c r="H17" t="n">
        <v>1.49</v>
      </c>
      <c r="I17" t="n">
        <v>6</v>
      </c>
      <c r="J17" t="n">
        <v>190.19</v>
      </c>
      <c r="K17" t="n">
        <v>51.39</v>
      </c>
      <c r="L17" t="n">
        <v>16</v>
      </c>
      <c r="M17" t="n">
        <v>4</v>
      </c>
      <c r="N17" t="n">
        <v>37.79</v>
      </c>
      <c r="O17" t="n">
        <v>23690.52</v>
      </c>
      <c r="P17" t="n">
        <v>106.85</v>
      </c>
      <c r="Q17" t="n">
        <v>195.42</v>
      </c>
      <c r="R17" t="n">
        <v>21.22</v>
      </c>
      <c r="S17" t="n">
        <v>14.2</v>
      </c>
      <c r="T17" t="n">
        <v>1783.43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411.8291938094192</v>
      </c>
      <c r="AB17" t="n">
        <v>563.4828715918022</v>
      </c>
      <c r="AC17" t="n">
        <v>509.7048571802572</v>
      </c>
      <c r="AD17" t="n">
        <v>411829.1938094192</v>
      </c>
      <c r="AE17" t="n">
        <v>563482.8715918022</v>
      </c>
      <c r="AF17" t="n">
        <v>5.470380258198319e-06</v>
      </c>
      <c r="AG17" t="n">
        <v>31</v>
      </c>
      <c r="AH17" t="n">
        <v>509704.8571802572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8.4992</v>
      </c>
      <c r="E18" t="n">
        <v>11.77</v>
      </c>
      <c r="F18" t="n">
        <v>9.19</v>
      </c>
      <c r="G18" t="n">
        <v>91.90000000000001</v>
      </c>
      <c r="H18" t="n">
        <v>1.57</v>
      </c>
      <c r="I18" t="n">
        <v>6</v>
      </c>
      <c r="J18" t="n">
        <v>191.72</v>
      </c>
      <c r="K18" t="n">
        <v>51.39</v>
      </c>
      <c r="L18" t="n">
        <v>17</v>
      </c>
      <c r="M18" t="n">
        <v>4</v>
      </c>
      <c r="N18" t="n">
        <v>38.33</v>
      </c>
      <c r="O18" t="n">
        <v>23879.37</v>
      </c>
      <c r="P18" t="n">
        <v>106.28</v>
      </c>
      <c r="Q18" t="n">
        <v>195.42</v>
      </c>
      <c r="R18" t="n">
        <v>21.12</v>
      </c>
      <c r="S18" t="n">
        <v>14.2</v>
      </c>
      <c r="T18" t="n">
        <v>1731.95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411.4818315376509</v>
      </c>
      <c r="AB18" t="n">
        <v>563.007595207027</v>
      </c>
      <c r="AC18" t="n">
        <v>509.2749405065902</v>
      </c>
      <c r="AD18" t="n">
        <v>411481.8315376509</v>
      </c>
      <c r="AE18" t="n">
        <v>563007.5952070269</v>
      </c>
      <c r="AF18" t="n">
        <v>5.469479317986865e-06</v>
      </c>
      <c r="AG18" t="n">
        <v>31</v>
      </c>
      <c r="AH18" t="n">
        <v>509274.9405065902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8.5008</v>
      </c>
      <c r="E19" t="n">
        <v>11.76</v>
      </c>
      <c r="F19" t="n">
        <v>9.19</v>
      </c>
      <c r="G19" t="n">
        <v>91.88</v>
      </c>
      <c r="H19" t="n">
        <v>1.65</v>
      </c>
      <c r="I19" t="n">
        <v>6</v>
      </c>
      <c r="J19" t="n">
        <v>193.26</v>
      </c>
      <c r="K19" t="n">
        <v>51.39</v>
      </c>
      <c r="L19" t="n">
        <v>18</v>
      </c>
      <c r="M19" t="n">
        <v>4</v>
      </c>
      <c r="N19" t="n">
        <v>38.86</v>
      </c>
      <c r="O19" t="n">
        <v>24068.93</v>
      </c>
      <c r="P19" t="n">
        <v>105.78</v>
      </c>
      <c r="Q19" t="n">
        <v>195.42</v>
      </c>
      <c r="R19" t="n">
        <v>21.1</v>
      </c>
      <c r="S19" t="n">
        <v>14.2</v>
      </c>
      <c r="T19" t="n">
        <v>1722.7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411.1416974287513</v>
      </c>
      <c r="AB19" t="n">
        <v>562.5422087135727</v>
      </c>
      <c r="AC19" t="n">
        <v>508.8539698468973</v>
      </c>
      <c r="AD19" t="n">
        <v>411141.6974287513</v>
      </c>
      <c r="AE19" t="n">
        <v>562542.2087135727</v>
      </c>
      <c r="AF19" t="n">
        <v>5.470508963942811e-06</v>
      </c>
      <c r="AG19" t="n">
        <v>31</v>
      </c>
      <c r="AH19" t="n">
        <v>508853.9698468972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8.5381</v>
      </c>
      <c r="E20" t="n">
        <v>11.71</v>
      </c>
      <c r="F20" t="n">
        <v>9.17</v>
      </c>
      <c r="G20" t="n">
        <v>110.04</v>
      </c>
      <c r="H20" t="n">
        <v>1.73</v>
      </c>
      <c r="I20" t="n">
        <v>5</v>
      </c>
      <c r="J20" t="n">
        <v>194.8</v>
      </c>
      <c r="K20" t="n">
        <v>51.39</v>
      </c>
      <c r="L20" t="n">
        <v>19</v>
      </c>
      <c r="M20" t="n">
        <v>3</v>
      </c>
      <c r="N20" t="n">
        <v>39.41</v>
      </c>
      <c r="O20" t="n">
        <v>24259.23</v>
      </c>
      <c r="P20" t="n">
        <v>104.62</v>
      </c>
      <c r="Q20" t="n">
        <v>195.42</v>
      </c>
      <c r="R20" t="n">
        <v>20.66</v>
      </c>
      <c r="S20" t="n">
        <v>14.2</v>
      </c>
      <c r="T20" t="n">
        <v>1507.14</v>
      </c>
      <c r="U20" t="n">
        <v>0.6899999999999999</v>
      </c>
      <c r="V20" t="n">
        <v>0.77</v>
      </c>
      <c r="W20" t="n">
        <v>0.64</v>
      </c>
      <c r="X20" t="n">
        <v>0.08</v>
      </c>
      <c r="Y20" t="n">
        <v>0.5</v>
      </c>
      <c r="Z20" t="n">
        <v>10</v>
      </c>
      <c r="AA20" t="n">
        <v>409.8551382915417</v>
      </c>
      <c r="AB20" t="n">
        <v>560.7818817430591</v>
      </c>
      <c r="AC20" t="n">
        <v>507.2616460118151</v>
      </c>
      <c r="AD20" t="n">
        <v>409855.1382915417</v>
      </c>
      <c r="AE20" t="n">
        <v>560781.8817430591</v>
      </c>
      <c r="AF20" t="n">
        <v>5.494512585290809e-06</v>
      </c>
      <c r="AG20" t="n">
        <v>31</v>
      </c>
      <c r="AH20" t="n">
        <v>507261.6460118151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8.541700000000001</v>
      </c>
      <c r="E21" t="n">
        <v>11.71</v>
      </c>
      <c r="F21" t="n">
        <v>9.17</v>
      </c>
      <c r="G21" t="n">
        <v>109.98</v>
      </c>
      <c r="H21" t="n">
        <v>1.81</v>
      </c>
      <c r="I21" t="n">
        <v>5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104.18</v>
      </c>
      <c r="Q21" t="n">
        <v>195.42</v>
      </c>
      <c r="R21" t="n">
        <v>20.51</v>
      </c>
      <c r="S21" t="n">
        <v>14.2</v>
      </c>
      <c r="T21" t="n">
        <v>1436.25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409.5306034378185</v>
      </c>
      <c r="AB21" t="n">
        <v>560.3378388387279</v>
      </c>
      <c r="AC21" t="n">
        <v>506.8599819390551</v>
      </c>
      <c r="AD21" t="n">
        <v>409530.6034378185</v>
      </c>
      <c r="AE21" t="n">
        <v>560337.8388387279</v>
      </c>
      <c r="AF21" t="n">
        <v>5.496829288691689e-06</v>
      </c>
      <c r="AG21" t="n">
        <v>31</v>
      </c>
      <c r="AH21" t="n">
        <v>506859.9819390551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8.5373</v>
      </c>
      <c r="E22" t="n">
        <v>11.71</v>
      </c>
      <c r="F22" t="n">
        <v>9.17</v>
      </c>
      <c r="G22" t="n">
        <v>110.06</v>
      </c>
      <c r="H22" t="n">
        <v>1.88</v>
      </c>
      <c r="I22" t="n">
        <v>5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104.11</v>
      </c>
      <c r="Q22" t="n">
        <v>195.42</v>
      </c>
      <c r="R22" t="n">
        <v>20.65</v>
      </c>
      <c r="S22" t="n">
        <v>14.2</v>
      </c>
      <c r="T22" t="n">
        <v>1502.1</v>
      </c>
      <c r="U22" t="n">
        <v>0.6899999999999999</v>
      </c>
      <c r="V22" t="n">
        <v>0.77</v>
      </c>
      <c r="W22" t="n">
        <v>0.65</v>
      </c>
      <c r="X22" t="n">
        <v>0.08</v>
      </c>
      <c r="Y22" t="n">
        <v>0.5</v>
      </c>
      <c r="Z22" t="n">
        <v>10</v>
      </c>
      <c r="AA22" t="n">
        <v>409.5398765754231</v>
      </c>
      <c r="AB22" t="n">
        <v>560.3505267547005</v>
      </c>
      <c r="AC22" t="n">
        <v>506.8714589381348</v>
      </c>
      <c r="AD22" t="n">
        <v>409539.8765754231</v>
      </c>
      <c r="AE22" t="n">
        <v>560350.5267547005</v>
      </c>
      <c r="AF22" t="n">
        <v>5.493997762312837e-06</v>
      </c>
      <c r="AG22" t="n">
        <v>31</v>
      </c>
      <c r="AH22" t="n">
        <v>506871.4589381348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8.539899999999999</v>
      </c>
      <c r="E23" t="n">
        <v>11.71</v>
      </c>
      <c r="F23" t="n">
        <v>9.17</v>
      </c>
      <c r="G23" t="n">
        <v>110.01</v>
      </c>
      <c r="H23" t="n">
        <v>1.96</v>
      </c>
      <c r="I23" t="n">
        <v>5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102.96</v>
      </c>
      <c r="Q23" t="n">
        <v>195.42</v>
      </c>
      <c r="R23" t="n">
        <v>20.55</v>
      </c>
      <c r="S23" t="n">
        <v>14.2</v>
      </c>
      <c r="T23" t="n">
        <v>1453.91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408.7752122951666</v>
      </c>
      <c r="AB23" t="n">
        <v>559.3042793518463</v>
      </c>
      <c r="AC23" t="n">
        <v>505.9250639189916</v>
      </c>
      <c r="AD23" t="n">
        <v>408775.2122951666</v>
      </c>
      <c r="AE23" t="n">
        <v>559304.2793518463</v>
      </c>
      <c r="AF23" t="n">
        <v>5.495670936991248e-06</v>
      </c>
      <c r="AG23" t="n">
        <v>31</v>
      </c>
      <c r="AH23" t="n">
        <v>505925.0639189916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8.540900000000001</v>
      </c>
      <c r="E24" t="n">
        <v>11.71</v>
      </c>
      <c r="F24" t="n">
        <v>9.17</v>
      </c>
      <c r="G24" t="n">
        <v>110</v>
      </c>
      <c r="H24" t="n">
        <v>2.03</v>
      </c>
      <c r="I24" t="n">
        <v>5</v>
      </c>
      <c r="J24" t="n">
        <v>201.03</v>
      </c>
      <c r="K24" t="n">
        <v>51.39</v>
      </c>
      <c r="L24" t="n">
        <v>23</v>
      </c>
      <c r="M24" t="n">
        <v>3</v>
      </c>
      <c r="N24" t="n">
        <v>41.64</v>
      </c>
      <c r="O24" t="n">
        <v>25027.94</v>
      </c>
      <c r="P24" t="n">
        <v>101.11</v>
      </c>
      <c r="Q24" t="n">
        <v>195.42</v>
      </c>
      <c r="R24" t="n">
        <v>20.43</v>
      </c>
      <c r="S24" t="n">
        <v>14.2</v>
      </c>
      <c r="T24" t="n">
        <v>1395.26</v>
      </c>
      <c r="U24" t="n">
        <v>0.7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407.5843030001228</v>
      </c>
      <c r="AB24" t="n">
        <v>557.6748247151571</v>
      </c>
      <c r="AC24" t="n">
        <v>504.4511221458742</v>
      </c>
      <c r="AD24" t="n">
        <v>407584.3030001228</v>
      </c>
      <c r="AE24" t="n">
        <v>557674.8247151572</v>
      </c>
      <c r="AF24" t="n">
        <v>5.496314465713716e-06</v>
      </c>
      <c r="AG24" t="n">
        <v>31</v>
      </c>
      <c r="AH24" t="n">
        <v>504451.1221458742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8.581200000000001</v>
      </c>
      <c r="E25" t="n">
        <v>11.65</v>
      </c>
      <c r="F25" t="n">
        <v>9.15</v>
      </c>
      <c r="G25" t="n">
        <v>137.18</v>
      </c>
      <c r="H25" t="n">
        <v>2.1</v>
      </c>
      <c r="I25" t="n">
        <v>4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99.8</v>
      </c>
      <c r="Q25" t="n">
        <v>195.42</v>
      </c>
      <c r="R25" t="n">
        <v>19.75</v>
      </c>
      <c r="S25" t="n">
        <v>14.2</v>
      </c>
      <c r="T25" t="n">
        <v>1060.36</v>
      </c>
      <c r="U25" t="n">
        <v>0.72</v>
      </c>
      <c r="V25" t="n">
        <v>0.77</v>
      </c>
      <c r="W25" t="n">
        <v>0.65</v>
      </c>
      <c r="X25" t="n">
        <v>0.06</v>
      </c>
      <c r="Y25" t="n">
        <v>0.5</v>
      </c>
      <c r="Z25" t="n">
        <v>10</v>
      </c>
      <c r="AA25" t="n">
        <v>406.1886657510341</v>
      </c>
      <c r="AB25" t="n">
        <v>555.7652522597841</v>
      </c>
      <c r="AC25" t="n">
        <v>502.7237966055402</v>
      </c>
      <c r="AD25" t="n">
        <v>406188.6657510341</v>
      </c>
      <c r="AE25" t="n">
        <v>555765.2522597841</v>
      </c>
      <c r="AF25" t="n">
        <v>5.522248673229114e-06</v>
      </c>
      <c r="AG25" t="n">
        <v>31</v>
      </c>
      <c r="AH25" t="n">
        <v>502723.7966055402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8.5823</v>
      </c>
      <c r="E26" t="n">
        <v>11.65</v>
      </c>
      <c r="F26" t="n">
        <v>9.140000000000001</v>
      </c>
      <c r="G26" t="n">
        <v>137.16</v>
      </c>
      <c r="H26" t="n">
        <v>2.17</v>
      </c>
      <c r="I26" t="n">
        <v>4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100.58</v>
      </c>
      <c r="Q26" t="n">
        <v>195.42</v>
      </c>
      <c r="R26" t="n">
        <v>19.82</v>
      </c>
      <c r="S26" t="n">
        <v>14.2</v>
      </c>
      <c r="T26" t="n">
        <v>1093.87</v>
      </c>
      <c r="U26" t="n">
        <v>0.72</v>
      </c>
      <c r="V26" t="n">
        <v>0.77</v>
      </c>
      <c r="W26" t="n">
        <v>0.64</v>
      </c>
      <c r="X26" t="n">
        <v>0.06</v>
      </c>
      <c r="Y26" t="n">
        <v>0.5</v>
      </c>
      <c r="Z26" t="n">
        <v>10</v>
      </c>
      <c r="AA26" t="n">
        <v>406.6288264967742</v>
      </c>
      <c r="AB26" t="n">
        <v>556.3674996106274</v>
      </c>
      <c r="AC26" t="n">
        <v>503.2685663144784</v>
      </c>
      <c r="AD26" t="n">
        <v>406628.8264967742</v>
      </c>
      <c r="AE26" t="n">
        <v>556367.4996106274</v>
      </c>
      <c r="AF26" t="n">
        <v>5.522956554823827e-06</v>
      </c>
      <c r="AG26" t="n">
        <v>31</v>
      </c>
      <c r="AH26" t="n">
        <v>503268.5663144785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8.5784</v>
      </c>
      <c r="E27" t="n">
        <v>11.66</v>
      </c>
      <c r="F27" t="n">
        <v>9.15</v>
      </c>
      <c r="G27" t="n">
        <v>137.24</v>
      </c>
      <c r="H27" t="n">
        <v>2.24</v>
      </c>
      <c r="I27" t="n">
        <v>4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100.67</v>
      </c>
      <c r="Q27" t="n">
        <v>195.42</v>
      </c>
      <c r="R27" t="n">
        <v>20.03</v>
      </c>
      <c r="S27" t="n">
        <v>14.2</v>
      </c>
      <c r="T27" t="n">
        <v>1201.56</v>
      </c>
      <c r="U27" t="n">
        <v>0.71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406.7736163712659</v>
      </c>
      <c r="AB27" t="n">
        <v>556.5656075045853</v>
      </c>
      <c r="AC27" t="n">
        <v>503.4477670690831</v>
      </c>
      <c r="AD27" t="n">
        <v>406773.6163712658</v>
      </c>
      <c r="AE27" t="n">
        <v>556565.6075045853</v>
      </c>
      <c r="AF27" t="n">
        <v>5.520446792806208e-06</v>
      </c>
      <c r="AG27" t="n">
        <v>31</v>
      </c>
      <c r="AH27" t="n">
        <v>503447.7670690831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8.5816</v>
      </c>
      <c r="E28" t="n">
        <v>11.65</v>
      </c>
      <c r="F28" t="n">
        <v>9.140000000000001</v>
      </c>
      <c r="G28" t="n">
        <v>137.17</v>
      </c>
      <c r="H28" t="n">
        <v>2.31</v>
      </c>
      <c r="I28" t="n">
        <v>4</v>
      </c>
      <c r="J28" t="n">
        <v>207.37</v>
      </c>
      <c r="K28" t="n">
        <v>51.39</v>
      </c>
      <c r="L28" t="n">
        <v>27</v>
      </c>
      <c r="M28" t="n">
        <v>2</v>
      </c>
      <c r="N28" t="n">
        <v>43.97</v>
      </c>
      <c r="O28" t="n">
        <v>25809.25</v>
      </c>
      <c r="P28" t="n">
        <v>100.23</v>
      </c>
      <c r="Q28" t="n">
        <v>195.42</v>
      </c>
      <c r="R28" t="n">
        <v>19.86</v>
      </c>
      <c r="S28" t="n">
        <v>14.2</v>
      </c>
      <c r="T28" t="n">
        <v>1112.16</v>
      </c>
      <c r="U28" t="n">
        <v>0.72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406.415169571017</v>
      </c>
      <c r="AB28" t="n">
        <v>556.0751647789282</v>
      </c>
      <c r="AC28" t="n">
        <v>503.004131508822</v>
      </c>
      <c r="AD28" t="n">
        <v>406415.169571017</v>
      </c>
      <c r="AE28" t="n">
        <v>556075.1647789282</v>
      </c>
      <c r="AF28" t="n">
        <v>5.522506084718101e-06</v>
      </c>
      <c r="AG28" t="n">
        <v>31</v>
      </c>
      <c r="AH28" t="n">
        <v>503004.131508822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8.582100000000001</v>
      </c>
      <c r="E29" t="n">
        <v>11.65</v>
      </c>
      <c r="F29" t="n">
        <v>9.140000000000001</v>
      </c>
      <c r="G29" t="n">
        <v>137.16</v>
      </c>
      <c r="H29" t="n">
        <v>2.38</v>
      </c>
      <c r="I29" t="n">
        <v>4</v>
      </c>
      <c r="J29" t="n">
        <v>208.97</v>
      </c>
      <c r="K29" t="n">
        <v>51.39</v>
      </c>
      <c r="L29" t="n">
        <v>28</v>
      </c>
      <c r="M29" t="n">
        <v>2</v>
      </c>
      <c r="N29" t="n">
        <v>44.57</v>
      </c>
      <c r="O29" t="n">
        <v>26006.56</v>
      </c>
      <c r="P29" t="n">
        <v>99.09</v>
      </c>
      <c r="Q29" t="n">
        <v>195.42</v>
      </c>
      <c r="R29" t="n">
        <v>19.82</v>
      </c>
      <c r="S29" t="n">
        <v>14.2</v>
      </c>
      <c r="T29" t="n">
        <v>1093.59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405.6863782880497</v>
      </c>
      <c r="AB29" t="n">
        <v>555.0780003935701</v>
      </c>
      <c r="AC29" t="n">
        <v>502.1021350928735</v>
      </c>
      <c r="AD29" t="n">
        <v>405686.3782880497</v>
      </c>
      <c r="AE29" t="n">
        <v>555078.0003935701</v>
      </c>
      <c r="AF29" t="n">
        <v>5.522827849079334e-06</v>
      </c>
      <c r="AG29" t="n">
        <v>31</v>
      </c>
      <c r="AH29" t="n">
        <v>502102.1350928735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8.5814</v>
      </c>
      <c r="E30" t="n">
        <v>11.65</v>
      </c>
      <c r="F30" t="n">
        <v>9.140000000000001</v>
      </c>
      <c r="G30" t="n">
        <v>137.18</v>
      </c>
      <c r="H30" t="n">
        <v>2.45</v>
      </c>
      <c r="I30" t="n">
        <v>4</v>
      </c>
      <c r="J30" t="n">
        <v>210.57</v>
      </c>
      <c r="K30" t="n">
        <v>51.39</v>
      </c>
      <c r="L30" t="n">
        <v>29</v>
      </c>
      <c r="M30" t="n">
        <v>0</v>
      </c>
      <c r="N30" t="n">
        <v>45.18</v>
      </c>
      <c r="O30" t="n">
        <v>26204.71</v>
      </c>
      <c r="P30" t="n">
        <v>99.09</v>
      </c>
      <c r="Q30" t="n">
        <v>195.42</v>
      </c>
      <c r="R30" t="n">
        <v>19.7</v>
      </c>
      <c r="S30" t="n">
        <v>14.2</v>
      </c>
      <c r="T30" t="n">
        <v>1036.34</v>
      </c>
      <c r="U30" t="n">
        <v>0.72</v>
      </c>
      <c r="V30" t="n">
        <v>0.77</v>
      </c>
      <c r="W30" t="n">
        <v>0.65</v>
      </c>
      <c r="X30" t="n">
        <v>0.06</v>
      </c>
      <c r="Y30" t="n">
        <v>0.5</v>
      </c>
      <c r="Z30" t="n">
        <v>10</v>
      </c>
      <c r="AA30" t="n">
        <v>405.6945946059712</v>
      </c>
      <c r="AB30" t="n">
        <v>555.0892423222285</v>
      </c>
      <c r="AC30" t="n">
        <v>502.112304107639</v>
      </c>
      <c r="AD30" t="n">
        <v>405694.5946059712</v>
      </c>
      <c r="AE30" t="n">
        <v>555089.2423222285</v>
      </c>
      <c r="AF30" t="n">
        <v>5.522377378973607e-06</v>
      </c>
      <c r="AG30" t="n">
        <v>31</v>
      </c>
      <c r="AH30" t="n">
        <v>502112.3041076389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8.2652</v>
      </c>
      <c r="E2" t="n">
        <v>12.1</v>
      </c>
      <c r="F2" t="n">
        <v>9.859999999999999</v>
      </c>
      <c r="G2" t="n">
        <v>14.79</v>
      </c>
      <c r="H2" t="n">
        <v>0.34</v>
      </c>
      <c r="I2" t="n">
        <v>40</v>
      </c>
      <c r="J2" t="n">
        <v>51.33</v>
      </c>
      <c r="K2" t="n">
        <v>24.83</v>
      </c>
      <c r="L2" t="n">
        <v>1</v>
      </c>
      <c r="M2" t="n">
        <v>38</v>
      </c>
      <c r="N2" t="n">
        <v>5.51</v>
      </c>
      <c r="O2" t="n">
        <v>6564.78</v>
      </c>
      <c r="P2" t="n">
        <v>53.9</v>
      </c>
      <c r="Q2" t="n">
        <v>195.45</v>
      </c>
      <c r="R2" t="n">
        <v>42.23</v>
      </c>
      <c r="S2" t="n">
        <v>14.2</v>
      </c>
      <c r="T2" t="n">
        <v>12119.04</v>
      </c>
      <c r="U2" t="n">
        <v>0.34</v>
      </c>
      <c r="V2" t="n">
        <v>0.72</v>
      </c>
      <c r="W2" t="n">
        <v>0.7</v>
      </c>
      <c r="X2" t="n">
        <v>0.77</v>
      </c>
      <c r="Y2" t="n">
        <v>0.5</v>
      </c>
      <c r="Z2" t="n">
        <v>10</v>
      </c>
      <c r="AA2" t="n">
        <v>357.3161335443543</v>
      </c>
      <c r="AB2" t="n">
        <v>488.8956975906542</v>
      </c>
      <c r="AC2" t="n">
        <v>442.2361783820226</v>
      </c>
      <c r="AD2" t="n">
        <v>357316.1335443544</v>
      </c>
      <c r="AE2" t="n">
        <v>488895.6975906541</v>
      </c>
      <c r="AF2" t="n">
        <v>9.534398395493025e-06</v>
      </c>
      <c r="AG2" t="n">
        <v>32</v>
      </c>
      <c r="AH2" t="n">
        <v>442236.1783820225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8.740399999999999</v>
      </c>
      <c r="E3" t="n">
        <v>11.44</v>
      </c>
      <c r="F3" t="n">
        <v>9.460000000000001</v>
      </c>
      <c r="G3" t="n">
        <v>29.88</v>
      </c>
      <c r="H3" t="n">
        <v>0.66</v>
      </c>
      <c r="I3" t="n">
        <v>19</v>
      </c>
      <c r="J3" t="n">
        <v>52.47</v>
      </c>
      <c r="K3" t="n">
        <v>24.83</v>
      </c>
      <c r="L3" t="n">
        <v>2</v>
      </c>
      <c r="M3" t="n">
        <v>17</v>
      </c>
      <c r="N3" t="n">
        <v>5.64</v>
      </c>
      <c r="O3" t="n">
        <v>6705.1</v>
      </c>
      <c r="P3" t="n">
        <v>48.74</v>
      </c>
      <c r="Q3" t="n">
        <v>195.43</v>
      </c>
      <c r="R3" t="n">
        <v>29.65</v>
      </c>
      <c r="S3" t="n">
        <v>14.2</v>
      </c>
      <c r="T3" t="n">
        <v>5932.74</v>
      </c>
      <c r="U3" t="n">
        <v>0.48</v>
      </c>
      <c r="V3" t="n">
        <v>0.75</v>
      </c>
      <c r="W3" t="n">
        <v>0.67</v>
      </c>
      <c r="X3" t="n">
        <v>0.37</v>
      </c>
      <c r="Y3" t="n">
        <v>0.5</v>
      </c>
      <c r="Z3" t="n">
        <v>10</v>
      </c>
      <c r="AA3" t="n">
        <v>331.3983114813786</v>
      </c>
      <c r="AB3" t="n">
        <v>453.4337900304795</v>
      </c>
      <c r="AC3" t="n">
        <v>410.1587055082911</v>
      </c>
      <c r="AD3" t="n">
        <v>331398.3114813786</v>
      </c>
      <c r="AE3" t="n">
        <v>453433.7900304795</v>
      </c>
      <c r="AF3" t="n">
        <v>1.008256977882776e-05</v>
      </c>
      <c r="AG3" t="n">
        <v>30</v>
      </c>
      <c r="AH3" t="n">
        <v>410158.7055082911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8.9215</v>
      </c>
      <c r="E4" t="n">
        <v>11.21</v>
      </c>
      <c r="F4" t="n">
        <v>9.31</v>
      </c>
      <c r="G4" t="n">
        <v>46.57</v>
      </c>
      <c r="H4" t="n">
        <v>0.97</v>
      </c>
      <c r="I4" t="n">
        <v>12</v>
      </c>
      <c r="J4" t="n">
        <v>53.61</v>
      </c>
      <c r="K4" t="n">
        <v>24.83</v>
      </c>
      <c r="L4" t="n">
        <v>3</v>
      </c>
      <c r="M4" t="n">
        <v>7</v>
      </c>
      <c r="N4" t="n">
        <v>5.78</v>
      </c>
      <c r="O4" t="n">
        <v>6845.59</v>
      </c>
      <c r="P4" t="n">
        <v>45.01</v>
      </c>
      <c r="Q4" t="n">
        <v>195.43</v>
      </c>
      <c r="R4" t="n">
        <v>24.94</v>
      </c>
      <c r="S4" t="n">
        <v>14.2</v>
      </c>
      <c r="T4" t="n">
        <v>3612.84</v>
      </c>
      <c r="U4" t="n">
        <v>0.57</v>
      </c>
      <c r="V4" t="n">
        <v>0.76</v>
      </c>
      <c r="W4" t="n">
        <v>0.66</v>
      </c>
      <c r="X4" t="n">
        <v>0.23</v>
      </c>
      <c r="Y4" t="n">
        <v>0.5</v>
      </c>
      <c r="Z4" t="n">
        <v>10</v>
      </c>
      <c r="AA4" t="n">
        <v>327.737281670256</v>
      </c>
      <c r="AB4" t="n">
        <v>448.4246075296654</v>
      </c>
      <c r="AC4" t="n">
        <v>405.6275923549228</v>
      </c>
      <c r="AD4" t="n">
        <v>327737.2816702561</v>
      </c>
      <c r="AE4" t="n">
        <v>448424.6075296653</v>
      </c>
      <c r="AF4" t="n">
        <v>1.029147936957255e-05</v>
      </c>
      <c r="AG4" t="n">
        <v>30</v>
      </c>
      <c r="AH4" t="n">
        <v>405627.5923549228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8.9377</v>
      </c>
      <c r="E5" t="n">
        <v>11.19</v>
      </c>
      <c r="F5" t="n">
        <v>9.31</v>
      </c>
      <c r="G5" t="n">
        <v>50.76</v>
      </c>
      <c r="H5" t="n">
        <v>1.27</v>
      </c>
      <c r="I5" t="n">
        <v>11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44.36</v>
      </c>
      <c r="Q5" t="n">
        <v>195.42</v>
      </c>
      <c r="R5" t="n">
        <v>24.47</v>
      </c>
      <c r="S5" t="n">
        <v>14.2</v>
      </c>
      <c r="T5" t="n">
        <v>3382.93</v>
      </c>
      <c r="U5" t="n">
        <v>0.58</v>
      </c>
      <c r="V5" t="n">
        <v>0.76</v>
      </c>
      <c r="W5" t="n">
        <v>0.67</v>
      </c>
      <c r="X5" t="n">
        <v>0.22</v>
      </c>
      <c r="Y5" t="n">
        <v>0.5</v>
      </c>
      <c r="Z5" t="n">
        <v>10</v>
      </c>
      <c r="AA5" t="n">
        <v>327.2542056329144</v>
      </c>
      <c r="AB5" t="n">
        <v>447.763641583564</v>
      </c>
      <c r="AC5" t="n">
        <v>405.0297080710458</v>
      </c>
      <c r="AD5" t="n">
        <v>327254.2056329144</v>
      </c>
      <c r="AE5" t="n">
        <v>447763.641583564</v>
      </c>
      <c r="AF5" t="n">
        <v>1.031016703036805e-05</v>
      </c>
      <c r="AG5" t="n">
        <v>30</v>
      </c>
      <c r="AH5" t="n">
        <v>405029.7080710458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6.5464</v>
      </c>
      <c r="E2" t="n">
        <v>15.28</v>
      </c>
      <c r="F2" t="n">
        <v>10.78</v>
      </c>
      <c r="G2" t="n">
        <v>7.61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117.19</v>
      </c>
      <c r="Q2" t="n">
        <v>195.47</v>
      </c>
      <c r="R2" t="n">
        <v>70.94</v>
      </c>
      <c r="S2" t="n">
        <v>14.2</v>
      </c>
      <c r="T2" t="n">
        <v>26251.53</v>
      </c>
      <c r="U2" t="n">
        <v>0.2</v>
      </c>
      <c r="V2" t="n">
        <v>0.65</v>
      </c>
      <c r="W2" t="n">
        <v>0.77</v>
      </c>
      <c r="X2" t="n">
        <v>1.69</v>
      </c>
      <c r="Y2" t="n">
        <v>0.5</v>
      </c>
      <c r="Z2" t="n">
        <v>10</v>
      </c>
      <c r="AA2" t="n">
        <v>538.4242846207528</v>
      </c>
      <c r="AB2" t="n">
        <v>736.695859821107</v>
      </c>
      <c r="AC2" t="n">
        <v>666.386640918913</v>
      </c>
      <c r="AD2" t="n">
        <v>538424.2846207528</v>
      </c>
      <c r="AE2" t="n">
        <v>736695.859821107</v>
      </c>
      <c r="AF2" t="n">
        <v>4.694237875318025e-06</v>
      </c>
      <c r="AG2" t="n">
        <v>40</v>
      </c>
      <c r="AH2" t="n">
        <v>666386.6409189131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7.6349</v>
      </c>
      <c r="E3" t="n">
        <v>13.1</v>
      </c>
      <c r="F3" t="n">
        <v>9.859999999999999</v>
      </c>
      <c r="G3" t="n">
        <v>15.16</v>
      </c>
      <c r="H3" t="n">
        <v>0.26</v>
      </c>
      <c r="I3" t="n">
        <v>39</v>
      </c>
      <c r="J3" t="n">
        <v>134.55</v>
      </c>
      <c r="K3" t="n">
        <v>46.47</v>
      </c>
      <c r="L3" t="n">
        <v>2</v>
      </c>
      <c r="M3" t="n">
        <v>37</v>
      </c>
      <c r="N3" t="n">
        <v>21.09</v>
      </c>
      <c r="O3" t="n">
        <v>16828.84</v>
      </c>
      <c r="P3" t="n">
        <v>106.1</v>
      </c>
      <c r="Q3" t="n">
        <v>195.45</v>
      </c>
      <c r="R3" t="n">
        <v>41.86</v>
      </c>
      <c r="S3" t="n">
        <v>14.2</v>
      </c>
      <c r="T3" t="n">
        <v>11940.14</v>
      </c>
      <c r="U3" t="n">
        <v>0.34</v>
      </c>
      <c r="V3" t="n">
        <v>0.72</v>
      </c>
      <c r="W3" t="n">
        <v>0.7</v>
      </c>
      <c r="X3" t="n">
        <v>0.77</v>
      </c>
      <c r="Y3" t="n">
        <v>0.5</v>
      </c>
      <c r="Z3" t="n">
        <v>10</v>
      </c>
      <c r="AA3" t="n">
        <v>456.8425091350736</v>
      </c>
      <c r="AB3" t="n">
        <v>625.0720754676806</v>
      </c>
      <c r="AC3" t="n">
        <v>565.4160738792123</v>
      </c>
      <c r="AD3" t="n">
        <v>456842.5091350736</v>
      </c>
      <c r="AE3" t="n">
        <v>625072.0754676806</v>
      </c>
      <c r="AF3" t="n">
        <v>5.474770370625929e-06</v>
      </c>
      <c r="AG3" t="n">
        <v>35</v>
      </c>
      <c r="AH3" t="n">
        <v>565416.0738792123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8.012499999999999</v>
      </c>
      <c r="E4" t="n">
        <v>12.48</v>
      </c>
      <c r="F4" t="n">
        <v>9.59</v>
      </c>
      <c r="G4" t="n">
        <v>22.14</v>
      </c>
      <c r="H4" t="n">
        <v>0.39</v>
      </c>
      <c r="I4" t="n">
        <v>26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102.39</v>
      </c>
      <c r="Q4" t="n">
        <v>195.43</v>
      </c>
      <c r="R4" t="n">
        <v>33.74</v>
      </c>
      <c r="S4" t="n">
        <v>14.2</v>
      </c>
      <c r="T4" t="n">
        <v>7942.41</v>
      </c>
      <c r="U4" t="n">
        <v>0.42</v>
      </c>
      <c r="V4" t="n">
        <v>0.74</v>
      </c>
      <c r="W4" t="n">
        <v>0.68</v>
      </c>
      <c r="X4" t="n">
        <v>0.5</v>
      </c>
      <c r="Y4" t="n">
        <v>0.5</v>
      </c>
      <c r="Z4" t="n">
        <v>10</v>
      </c>
      <c r="AA4" t="n">
        <v>428.3617461828952</v>
      </c>
      <c r="AB4" t="n">
        <v>586.1034391139266</v>
      </c>
      <c r="AC4" t="n">
        <v>530.1665494862359</v>
      </c>
      <c r="AD4" t="n">
        <v>428361.7461828951</v>
      </c>
      <c r="AE4" t="n">
        <v>586103.4391139266</v>
      </c>
      <c r="AF4" t="n">
        <v>5.745536627151666e-06</v>
      </c>
      <c r="AG4" t="n">
        <v>33</v>
      </c>
      <c r="AH4" t="n">
        <v>530166.5494862359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8.234999999999999</v>
      </c>
      <c r="E5" t="n">
        <v>12.14</v>
      </c>
      <c r="F5" t="n">
        <v>9.449999999999999</v>
      </c>
      <c r="G5" t="n">
        <v>29.83</v>
      </c>
      <c r="H5" t="n">
        <v>0.52</v>
      </c>
      <c r="I5" t="n">
        <v>19</v>
      </c>
      <c r="J5" t="n">
        <v>137.25</v>
      </c>
      <c r="K5" t="n">
        <v>46.47</v>
      </c>
      <c r="L5" t="n">
        <v>4</v>
      </c>
      <c r="M5" t="n">
        <v>17</v>
      </c>
      <c r="N5" t="n">
        <v>21.78</v>
      </c>
      <c r="O5" t="n">
        <v>17160.92</v>
      </c>
      <c r="P5" t="n">
        <v>99.92</v>
      </c>
      <c r="Q5" t="n">
        <v>195.42</v>
      </c>
      <c r="R5" t="n">
        <v>29.15</v>
      </c>
      <c r="S5" t="n">
        <v>14.2</v>
      </c>
      <c r="T5" t="n">
        <v>5681.95</v>
      </c>
      <c r="U5" t="n">
        <v>0.49</v>
      </c>
      <c r="V5" t="n">
        <v>0.75</v>
      </c>
      <c r="W5" t="n">
        <v>0.67</v>
      </c>
      <c r="X5" t="n">
        <v>0.36</v>
      </c>
      <c r="Y5" t="n">
        <v>0.5</v>
      </c>
      <c r="Z5" t="n">
        <v>10</v>
      </c>
      <c r="AA5" t="n">
        <v>413.586264522518</v>
      </c>
      <c r="AB5" t="n">
        <v>565.8869732579529</v>
      </c>
      <c r="AC5" t="n">
        <v>511.8795147575684</v>
      </c>
      <c r="AD5" t="n">
        <v>413586.264522518</v>
      </c>
      <c r="AE5" t="n">
        <v>565886.973257953</v>
      </c>
      <c r="AF5" t="n">
        <v>5.905085070152134e-06</v>
      </c>
      <c r="AG5" t="n">
        <v>32</v>
      </c>
      <c r="AH5" t="n">
        <v>511879.5147575684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8.3262</v>
      </c>
      <c r="E6" t="n">
        <v>12.01</v>
      </c>
      <c r="F6" t="n">
        <v>9.390000000000001</v>
      </c>
      <c r="G6" t="n">
        <v>35.23</v>
      </c>
      <c r="H6" t="n">
        <v>0.64</v>
      </c>
      <c r="I6" t="n">
        <v>16</v>
      </c>
      <c r="J6" t="n">
        <v>138.6</v>
      </c>
      <c r="K6" t="n">
        <v>46.47</v>
      </c>
      <c r="L6" t="n">
        <v>5</v>
      </c>
      <c r="M6" t="n">
        <v>14</v>
      </c>
      <c r="N6" t="n">
        <v>22.13</v>
      </c>
      <c r="O6" t="n">
        <v>17327.69</v>
      </c>
      <c r="P6" t="n">
        <v>98.25</v>
      </c>
      <c r="Q6" t="n">
        <v>195.42</v>
      </c>
      <c r="R6" t="n">
        <v>27.61</v>
      </c>
      <c r="S6" t="n">
        <v>14.2</v>
      </c>
      <c r="T6" t="n">
        <v>4931.18</v>
      </c>
      <c r="U6" t="n">
        <v>0.51</v>
      </c>
      <c r="V6" t="n">
        <v>0.75</v>
      </c>
      <c r="W6" t="n">
        <v>0.66</v>
      </c>
      <c r="X6" t="n">
        <v>0.31</v>
      </c>
      <c r="Y6" t="n">
        <v>0.5</v>
      </c>
      <c r="Z6" t="n">
        <v>10</v>
      </c>
      <c r="AA6" t="n">
        <v>411.1400769190328</v>
      </c>
      <c r="AB6" t="n">
        <v>562.5399914606838</v>
      </c>
      <c r="AC6" t="n">
        <v>508.8519642055123</v>
      </c>
      <c r="AD6" t="n">
        <v>411140.0769190328</v>
      </c>
      <c r="AE6" t="n">
        <v>562539.9914606839</v>
      </c>
      <c r="AF6" t="n">
        <v>5.970482004990977e-06</v>
      </c>
      <c r="AG6" t="n">
        <v>32</v>
      </c>
      <c r="AH6" t="n">
        <v>508851.9642055123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8.4291</v>
      </c>
      <c r="E7" t="n">
        <v>11.86</v>
      </c>
      <c r="F7" t="n">
        <v>9.33</v>
      </c>
      <c r="G7" t="n">
        <v>43.06</v>
      </c>
      <c r="H7" t="n">
        <v>0.76</v>
      </c>
      <c r="I7" t="n">
        <v>13</v>
      </c>
      <c r="J7" t="n">
        <v>139.95</v>
      </c>
      <c r="K7" t="n">
        <v>46.47</v>
      </c>
      <c r="L7" t="n">
        <v>6</v>
      </c>
      <c r="M7" t="n">
        <v>11</v>
      </c>
      <c r="N7" t="n">
        <v>22.49</v>
      </c>
      <c r="O7" t="n">
        <v>17494.97</v>
      </c>
      <c r="P7" t="n">
        <v>96.84999999999999</v>
      </c>
      <c r="Q7" t="n">
        <v>195.42</v>
      </c>
      <c r="R7" t="n">
        <v>25.58</v>
      </c>
      <c r="S7" t="n">
        <v>14.2</v>
      </c>
      <c r="T7" t="n">
        <v>3927.36</v>
      </c>
      <c r="U7" t="n">
        <v>0.5600000000000001</v>
      </c>
      <c r="V7" t="n">
        <v>0.76</v>
      </c>
      <c r="W7" t="n">
        <v>0.66</v>
      </c>
      <c r="X7" t="n">
        <v>0.24</v>
      </c>
      <c r="Y7" t="n">
        <v>0.5</v>
      </c>
      <c r="Z7" t="n">
        <v>10</v>
      </c>
      <c r="AA7" t="n">
        <v>399.0964998896424</v>
      </c>
      <c r="AB7" t="n">
        <v>546.0614380439525</v>
      </c>
      <c r="AC7" t="n">
        <v>493.9461007990787</v>
      </c>
      <c r="AD7" t="n">
        <v>399096.4998896424</v>
      </c>
      <c r="AE7" t="n">
        <v>546061.4380439526</v>
      </c>
      <c r="AF7" t="n">
        <v>6.044268678180857e-06</v>
      </c>
      <c r="AG7" t="n">
        <v>31</v>
      </c>
      <c r="AH7" t="n">
        <v>493946.1007990787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8.4968</v>
      </c>
      <c r="E8" t="n">
        <v>11.77</v>
      </c>
      <c r="F8" t="n">
        <v>9.289999999999999</v>
      </c>
      <c r="G8" t="n">
        <v>50.67</v>
      </c>
      <c r="H8" t="n">
        <v>0.88</v>
      </c>
      <c r="I8" t="n">
        <v>11</v>
      </c>
      <c r="J8" t="n">
        <v>141.31</v>
      </c>
      <c r="K8" t="n">
        <v>46.47</v>
      </c>
      <c r="L8" t="n">
        <v>7</v>
      </c>
      <c r="M8" t="n">
        <v>9</v>
      </c>
      <c r="N8" t="n">
        <v>22.85</v>
      </c>
      <c r="O8" t="n">
        <v>17662.75</v>
      </c>
      <c r="P8" t="n">
        <v>95.34</v>
      </c>
      <c r="Q8" t="n">
        <v>195.42</v>
      </c>
      <c r="R8" t="n">
        <v>24.29</v>
      </c>
      <c r="S8" t="n">
        <v>14.2</v>
      </c>
      <c r="T8" t="n">
        <v>3293.98</v>
      </c>
      <c r="U8" t="n">
        <v>0.58</v>
      </c>
      <c r="V8" t="n">
        <v>0.76</v>
      </c>
      <c r="W8" t="n">
        <v>0.66</v>
      </c>
      <c r="X8" t="n">
        <v>0.2</v>
      </c>
      <c r="Y8" t="n">
        <v>0.5</v>
      </c>
      <c r="Z8" t="n">
        <v>10</v>
      </c>
      <c r="AA8" t="n">
        <v>397.1992733567294</v>
      </c>
      <c r="AB8" t="n">
        <v>543.4655690018936</v>
      </c>
      <c r="AC8" t="n">
        <v>491.5979778550687</v>
      </c>
      <c r="AD8" t="n">
        <v>397199.2733567294</v>
      </c>
      <c r="AE8" t="n">
        <v>543465.5690018936</v>
      </c>
      <c r="AF8" t="n">
        <v>6.092814429152235e-06</v>
      </c>
      <c r="AG8" t="n">
        <v>31</v>
      </c>
      <c r="AH8" t="n">
        <v>491597.9778550687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8.5328</v>
      </c>
      <c r="E9" t="n">
        <v>11.72</v>
      </c>
      <c r="F9" t="n">
        <v>9.27</v>
      </c>
      <c r="G9" t="n">
        <v>55.6</v>
      </c>
      <c r="H9" t="n">
        <v>0.99</v>
      </c>
      <c r="I9" t="n">
        <v>10</v>
      </c>
      <c r="J9" t="n">
        <v>142.68</v>
      </c>
      <c r="K9" t="n">
        <v>46.47</v>
      </c>
      <c r="L9" t="n">
        <v>8</v>
      </c>
      <c r="M9" t="n">
        <v>8</v>
      </c>
      <c r="N9" t="n">
        <v>23.21</v>
      </c>
      <c r="O9" t="n">
        <v>17831.04</v>
      </c>
      <c r="P9" t="n">
        <v>94.56999999999999</v>
      </c>
      <c r="Q9" t="n">
        <v>195.42</v>
      </c>
      <c r="R9" t="n">
        <v>23.57</v>
      </c>
      <c r="S9" t="n">
        <v>14.2</v>
      </c>
      <c r="T9" t="n">
        <v>2939.85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396.2284399504171</v>
      </c>
      <c r="AB9" t="n">
        <v>542.1372319052299</v>
      </c>
      <c r="AC9" t="n">
        <v>490.3964153865778</v>
      </c>
      <c r="AD9" t="n">
        <v>396228.439950417</v>
      </c>
      <c r="AE9" t="n">
        <v>542137.2319052299</v>
      </c>
      <c r="AF9" t="n">
        <v>6.118629008693883e-06</v>
      </c>
      <c r="AG9" t="n">
        <v>31</v>
      </c>
      <c r="AH9" t="n">
        <v>490396.4153865778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8.570399999999999</v>
      </c>
      <c r="E10" t="n">
        <v>11.67</v>
      </c>
      <c r="F10" t="n">
        <v>9.24</v>
      </c>
      <c r="G10" t="n">
        <v>61.62</v>
      </c>
      <c r="H10" t="n">
        <v>1.11</v>
      </c>
      <c r="I10" t="n">
        <v>9</v>
      </c>
      <c r="J10" t="n">
        <v>144.05</v>
      </c>
      <c r="K10" t="n">
        <v>46.47</v>
      </c>
      <c r="L10" t="n">
        <v>9</v>
      </c>
      <c r="M10" t="n">
        <v>7</v>
      </c>
      <c r="N10" t="n">
        <v>23.58</v>
      </c>
      <c r="O10" t="n">
        <v>17999.83</v>
      </c>
      <c r="P10" t="n">
        <v>92.66</v>
      </c>
      <c r="Q10" t="n">
        <v>195.42</v>
      </c>
      <c r="R10" t="n">
        <v>22.9</v>
      </c>
      <c r="S10" t="n">
        <v>14.2</v>
      </c>
      <c r="T10" t="n">
        <v>2608.97</v>
      </c>
      <c r="U10" t="n">
        <v>0.62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394.4870848144362</v>
      </c>
      <c r="AB10" t="n">
        <v>539.7546329850142</v>
      </c>
      <c r="AC10" t="n">
        <v>488.2412083633089</v>
      </c>
      <c r="AD10" t="n">
        <v>394487.0848144362</v>
      </c>
      <c r="AE10" t="n">
        <v>539754.6329850141</v>
      </c>
      <c r="AF10" t="n">
        <v>6.145590902881827e-06</v>
      </c>
      <c r="AG10" t="n">
        <v>31</v>
      </c>
      <c r="AH10" t="n">
        <v>488241.2083633089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8.6007</v>
      </c>
      <c r="E11" t="n">
        <v>11.63</v>
      </c>
      <c r="F11" t="n">
        <v>9.23</v>
      </c>
      <c r="G11" t="n">
        <v>69.22</v>
      </c>
      <c r="H11" t="n">
        <v>1.22</v>
      </c>
      <c r="I11" t="n">
        <v>8</v>
      </c>
      <c r="J11" t="n">
        <v>145.42</v>
      </c>
      <c r="K11" t="n">
        <v>46.47</v>
      </c>
      <c r="L11" t="n">
        <v>10</v>
      </c>
      <c r="M11" t="n">
        <v>6</v>
      </c>
      <c r="N11" t="n">
        <v>23.95</v>
      </c>
      <c r="O11" t="n">
        <v>18169.15</v>
      </c>
      <c r="P11" t="n">
        <v>91.97</v>
      </c>
      <c r="Q11" t="n">
        <v>195.42</v>
      </c>
      <c r="R11" t="n">
        <v>22.35</v>
      </c>
      <c r="S11" t="n">
        <v>14.2</v>
      </c>
      <c r="T11" t="n">
        <v>2338.33</v>
      </c>
      <c r="U11" t="n">
        <v>0.64</v>
      </c>
      <c r="V11" t="n">
        <v>0.76</v>
      </c>
      <c r="W11" t="n">
        <v>0.65</v>
      </c>
      <c r="X11" t="n">
        <v>0.14</v>
      </c>
      <c r="Y11" t="n">
        <v>0.5</v>
      </c>
      <c r="Z11" t="n">
        <v>10</v>
      </c>
      <c r="AA11" t="n">
        <v>393.6848188490191</v>
      </c>
      <c r="AB11" t="n">
        <v>538.6569372976541</v>
      </c>
      <c r="AC11" t="n">
        <v>487.2482752117249</v>
      </c>
      <c r="AD11" t="n">
        <v>393684.8188490191</v>
      </c>
      <c r="AE11" t="n">
        <v>538656.9372976541</v>
      </c>
      <c r="AF11" t="n">
        <v>6.167318173996048e-06</v>
      </c>
      <c r="AG11" t="n">
        <v>31</v>
      </c>
      <c r="AH11" t="n">
        <v>487248.2752117249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8.6333</v>
      </c>
      <c r="E12" t="n">
        <v>11.58</v>
      </c>
      <c r="F12" t="n">
        <v>9.210000000000001</v>
      </c>
      <c r="G12" t="n">
        <v>78.95999999999999</v>
      </c>
      <c r="H12" t="n">
        <v>1.33</v>
      </c>
      <c r="I12" t="n">
        <v>7</v>
      </c>
      <c r="J12" t="n">
        <v>146.8</v>
      </c>
      <c r="K12" t="n">
        <v>46.47</v>
      </c>
      <c r="L12" t="n">
        <v>11</v>
      </c>
      <c r="M12" t="n">
        <v>5</v>
      </c>
      <c r="N12" t="n">
        <v>24.33</v>
      </c>
      <c r="O12" t="n">
        <v>18338.99</v>
      </c>
      <c r="P12" t="n">
        <v>90.36</v>
      </c>
      <c r="Q12" t="n">
        <v>195.43</v>
      </c>
      <c r="R12" t="n">
        <v>21.87</v>
      </c>
      <c r="S12" t="n">
        <v>14.2</v>
      </c>
      <c r="T12" t="n">
        <v>2105.98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392.2468642703716</v>
      </c>
      <c r="AB12" t="n">
        <v>536.6894644050698</v>
      </c>
      <c r="AC12" t="n">
        <v>485.4685751706435</v>
      </c>
      <c r="AD12" t="n">
        <v>392246.8642703716</v>
      </c>
      <c r="AE12" t="n">
        <v>536689.4644050698</v>
      </c>
      <c r="AF12" t="n">
        <v>6.19069470991432e-06</v>
      </c>
      <c r="AG12" t="n">
        <v>31</v>
      </c>
      <c r="AH12" t="n">
        <v>485468.5751706435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8.6325</v>
      </c>
      <c r="E13" t="n">
        <v>11.58</v>
      </c>
      <c r="F13" t="n">
        <v>9.210000000000001</v>
      </c>
      <c r="G13" t="n">
        <v>78.97</v>
      </c>
      <c r="H13" t="n">
        <v>1.43</v>
      </c>
      <c r="I13" t="n">
        <v>7</v>
      </c>
      <c r="J13" t="n">
        <v>148.18</v>
      </c>
      <c r="K13" t="n">
        <v>46.47</v>
      </c>
      <c r="L13" t="n">
        <v>12</v>
      </c>
      <c r="M13" t="n">
        <v>5</v>
      </c>
      <c r="N13" t="n">
        <v>24.71</v>
      </c>
      <c r="O13" t="n">
        <v>18509.36</v>
      </c>
      <c r="P13" t="n">
        <v>90.06999999999999</v>
      </c>
      <c r="Q13" t="n">
        <v>195.42</v>
      </c>
      <c r="R13" t="n">
        <v>21.91</v>
      </c>
      <c r="S13" t="n">
        <v>14.2</v>
      </c>
      <c r="T13" t="n">
        <v>2123.39</v>
      </c>
      <c r="U13" t="n">
        <v>0.65</v>
      </c>
      <c r="V13" t="n">
        <v>0.77</v>
      </c>
      <c r="W13" t="n">
        <v>0.65</v>
      </c>
      <c r="X13" t="n">
        <v>0.13</v>
      </c>
      <c r="Y13" t="n">
        <v>0.5</v>
      </c>
      <c r="Z13" t="n">
        <v>10</v>
      </c>
      <c r="AA13" t="n">
        <v>392.0724823928614</v>
      </c>
      <c r="AB13" t="n">
        <v>536.450867427075</v>
      </c>
      <c r="AC13" t="n">
        <v>485.2527495533553</v>
      </c>
      <c r="AD13" t="n">
        <v>392072.4823928614</v>
      </c>
      <c r="AE13" t="n">
        <v>536450.8674270749</v>
      </c>
      <c r="AF13" t="n">
        <v>6.190121052591171e-06</v>
      </c>
      <c r="AG13" t="n">
        <v>31</v>
      </c>
      <c r="AH13" t="n">
        <v>485252.7495533553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9.19</v>
      </c>
      <c r="G14" t="n">
        <v>91.88</v>
      </c>
      <c r="H14" t="n">
        <v>1.54</v>
      </c>
      <c r="I14" t="n">
        <v>6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88.41</v>
      </c>
      <c r="Q14" t="n">
        <v>195.42</v>
      </c>
      <c r="R14" t="n">
        <v>21.11</v>
      </c>
      <c r="S14" t="n">
        <v>14.2</v>
      </c>
      <c r="T14" t="n">
        <v>1730.66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390.5454063256464</v>
      </c>
      <c r="AB14" t="n">
        <v>534.3614545820698</v>
      </c>
      <c r="AC14" t="n">
        <v>483.3627473377682</v>
      </c>
      <c r="AD14" t="n">
        <v>390545.4063256463</v>
      </c>
      <c r="AE14" t="n">
        <v>534361.4545820698</v>
      </c>
      <c r="AF14" t="n">
        <v>6.218301968590804e-06</v>
      </c>
      <c r="AG14" t="n">
        <v>31</v>
      </c>
      <c r="AH14" t="n">
        <v>483362.7473377682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8.672599999999999</v>
      </c>
      <c r="E15" t="n">
        <v>11.53</v>
      </c>
      <c r="F15" t="n">
        <v>9.19</v>
      </c>
      <c r="G15" t="n">
        <v>91.87</v>
      </c>
      <c r="H15" t="n">
        <v>1.64</v>
      </c>
      <c r="I15" t="n">
        <v>6</v>
      </c>
      <c r="J15" t="n">
        <v>150.95</v>
      </c>
      <c r="K15" t="n">
        <v>46.47</v>
      </c>
      <c r="L15" t="n">
        <v>14</v>
      </c>
      <c r="M15" t="n">
        <v>4</v>
      </c>
      <c r="N15" t="n">
        <v>25.49</v>
      </c>
      <c r="O15" t="n">
        <v>18851.69</v>
      </c>
      <c r="P15" t="n">
        <v>87.48999999999999</v>
      </c>
      <c r="Q15" t="n">
        <v>195.42</v>
      </c>
      <c r="R15" t="n">
        <v>21.06</v>
      </c>
      <c r="S15" t="n">
        <v>14.2</v>
      </c>
      <c r="T15" t="n">
        <v>1706.42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389.9598775174392</v>
      </c>
      <c r="AB15" t="n">
        <v>533.560308234973</v>
      </c>
      <c r="AC15" t="n">
        <v>482.6380612736223</v>
      </c>
      <c r="AD15" t="n">
        <v>389959.8775174392</v>
      </c>
      <c r="AE15" t="n">
        <v>533560.308234973</v>
      </c>
      <c r="AF15" t="n">
        <v>6.218875625913952e-06</v>
      </c>
      <c r="AG15" t="n">
        <v>31</v>
      </c>
      <c r="AH15" t="n">
        <v>482638.0612736223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8.6732</v>
      </c>
      <c r="E16" t="n">
        <v>11.53</v>
      </c>
      <c r="F16" t="n">
        <v>9.19</v>
      </c>
      <c r="G16" t="n">
        <v>91.86</v>
      </c>
      <c r="H16" t="n">
        <v>1.74</v>
      </c>
      <c r="I16" t="n">
        <v>6</v>
      </c>
      <c r="J16" t="n">
        <v>152.35</v>
      </c>
      <c r="K16" t="n">
        <v>46.47</v>
      </c>
      <c r="L16" t="n">
        <v>15</v>
      </c>
      <c r="M16" t="n">
        <v>4</v>
      </c>
      <c r="N16" t="n">
        <v>25.88</v>
      </c>
      <c r="O16" t="n">
        <v>19023.66</v>
      </c>
      <c r="P16" t="n">
        <v>86.62</v>
      </c>
      <c r="Q16" t="n">
        <v>195.42</v>
      </c>
      <c r="R16" t="n">
        <v>21.07</v>
      </c>
      <c r="S16" t="n">
        <v>14.2</v>
      </c>
      <c r="T16" t="n">
        <v>1711.74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389.407861643101</v>
      </c>
      <c r="AB16" t="n">
        <v>532.8050157624818</v>
      </c>
      <c r="AC16" t="n">
        <v>481.954852854646</v>
      </c>
      <c r="AD16" t="n">
        <v>389407.861643101</v>
      </c>
      <c r="AE16" t="n">
        <v>532805.0157624818</v>
      </c>
      <c r="AF16" t="n">
        <v>6.219305868906313e-06</v>
      </c>
      <c r="AG16" t="n">
        <v>31</v>
      </c>
      <c r="AH16" t="n">
        <v>481954.852854646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8.7034</v>
      </c>
      <c r="E17" t="n">
        <v>11.49</v>
      </c>
      <c r="F17" t="n">
        <v>9.17</v>
      </c>
      <c r="G17" t="n">
        <v>110.08</v>
      </c>
      <c r="H17" t="n">
        <v>1.84</v>
      </c>
      <c r="I17" t="n">
        <v>5</v>
      </c>
      <c r="J17" t="n">
        <v>153.75</v>
      </c>
      <c r="K17" t="n">
        <v>46.47</v>
      </c>
      <c r="L17" t="n">
        <v>16</v>
      </c>
      <c r="M17" t="n">
        <v>3</v>
      </c>
      <c r="N17" t="n">
        <v>26.28</v>
      </c>
      <c r="O17" t="n">
        <v>19196.18</v>
      </c>
      <c r="P17" t="n">
        <v>85.25</v>
      </c>
      <c r="Q17" t="n">
        <v>195.42</v>
      </c>
      <c r="R17" t="n">
        <v>20.72</v>
      </c>
      <c r="S17" t="n">
        <v>14.2</v>
      </c>
      <c r="T17" t="n">
        <v>1537.5</v>
      </c>
      <c r="U17" t="n">
        <v>0.6899999999999999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378.4829716601308</v>
      </c>
      <c r="AB17" t="n">
        <v>517.8570993156518</v>
      </c>
      <c r="AC17" t="n">
        <v>468.433544573969</v>
      </c>
      <c r="AD17" t="n">
        <v>378482.9716601308</v>
      </c>
      <c r="AE17" t="n">
        <v>517857.0993156518</v>
      </c>
      <c r="AF17" t="n">
        <v>6.240961432855141e-06</v>
      </c>
      <c r="AG17" t="n">
        <v>30</v>
      </c>
      <c r="AH17" t="n">
        <v>468433.544573969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8.700900000000001</v>
      </c>
      <c r="E18" t="n">
        <v>11.49</v>
      </c>
      <c r="F18" t="n">
        <v>9.18</v>
      </c>
      <c r="G18" t="n">
        <v>110.12</v>
      </c>
      <c r="H18" t="n">
        <v>1.94</v>
      </c>
      <c r="I18" t="n">
        <v>5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85.02</v>
      </c>
      <c r="Q18" t="n">
        <v>195.42</v>
      </c>
      <c r="R18" t="n">
        <v>20.76</v>
      </c>
      <c r="S18" t="n">
        <v>14.2</v>
      </c>
      <c r="T18" t="n">
        <v>1558.81</v>
      </c>
      <c r="U18" t="n">
        <v>0.68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378.4007974087799</v>
      </c>
      <c r="AB18" t="n">
        <v>517.7446648796814</v>
      </c>
      <c r="AC18" t="n">
        <v>468.3318407227649</v>
      </c>
      <c r="AD18" t="n">
        <v>378400.7974087799</v>
      </c>
      <c r="AE18" t="n">
        <v>517744.6648796814</v>
      </c>
      <c r="AF18" t="n">
        <v>6.239168753720304e-06</v>
      </c>
      <c r="AG18" t="n">
        <v>30</v>
      </c>
      <c r="AH18" t="n">
        <v>468331.8407227649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8.714399999999999</v>
      </c>
      <c r="E19" t="n">
        <v>11.48</v>
      </c>
      <c r="F19" t="n">
        <v>9.16</v>
      </c>
      <c r="G19" t="n">
        <v>109.91</v>
      </c>
      <c r="H19" t="n">
        <v>2.04</v>
      </c>
      <c r="I19" t="n">
        <v>5</v>
      </c>
      <c r="J19" t="n">
        <v>156.56</v>
      </c>
      <c r="K19" t="n">
        <v>46.47</v>
      </c>
      <c r="L19" t="n">
        <v>18</v>
      </c>
      <c r="M19" t="n">
        <v>3</v>
      </c>
      <c r="N19" t="n">
        <v>27.09</v>
      </c>
      <c r="O19" t="n">
        <v>19542.89</v>
      </c>
      <c r="P19" t="n">
        <v>82.3</v>
      </c>
      <c r="Q19" t="n">
        <v>195.42</v>
      </c>
      <c r="R19" t="n">
        <v>20.24</v>
      </c>
      <c r="S19" t="n">
        <v>14.2</v>
      </c>
      <c r="T19" t="n">
        <v>1299.84</v>
      </c>
      <c r="U19" t="n">
        <v>0.7</v>
      </c>
      <c r="V19" t="n">
        <v>0.77</v>
      </c>
      <c r="W19" t="n">
        <v>0.64</v>
      </c>
      <c r="X19" t="n">
        <v>0.07000000000000001</v>
      </c>
      <c r="Y19" t="n">
        <v>0.5</v>
      </c>
      <c r="Z19" t="n">
        <v>10</v>
      </c>
      <c r="AA19" t="n">
        <v>376.4943693983732</v>
      </c>
      <c r="AB19" t="n">
        <v>515.1362059701751</v>
      </c>
      <c r="AC19" t="n">
        <v>465.9723294705868</v>
      </c>
      <c r="AD19" t="n">
        <v>376494.3693983732</v>
      </c>
      <c r="AE19" t="n">
        <v>515136.2059701751</v>
      </c>
      <c r="AF19" t="n">
        <v>6.248849221048422e-06</v>
      </c>
      <c r="AG19" t="n">
        <v>30</v>
      </c>
      <c r="AH19" t="n">
        <v>465972.3294705868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8.7043</v>
      </c>
      <c r="E20" t="n">
        <v>11.49</v>
      </c>
      <c r="F20" t="n">
        <v>9.17</v>
      </c>
      <c r="G20" t="n">
        <v>110.07</v>
      </c>
      <c r="H20" t="n">
        <v>2.13</v>
      </c>
      <c r="I20" t="n">
        <v>5</v>
      </c>
      <c r="J20" t="n">
        <v>157.97</v>
      </c>
      <c r="K20" t="n">
        <v>46.47</v>
      </c>
      <c r="L20" t="n">
        <v>19</v>
      </c>
      <c r="M20" t="n">
        <v>1</v>
      </c>
      <c r="N20" t="n">
        <v>27.5</v>
      </c>
      <c r="O20" t="n">
        <v>19717.08</v>
      </c>
      <c r="P20" t="n">
        <v>80.95999999999999</v>
      </c>
      <c r="Q20" t="n">
        <v>195.42</v>
      </c>
      <c r="R20" t="n">
        <v>20.56</v>
      </c>
      <c r="S20" t="n">
        <v>14.2</v>
      </c>
      <c r="T20" t="n">
        <v>1459.14</v>
      </c>
      <c r="U20" t="n">
        <v>0.6899999999999999</v>
      </c>
      <c r="V20" t="n">
        <v>0.77</v>
      </c>
      <c r="W20" t="n">
        <v>0.65</v>
      </c>
      <c r="X20" t="n">
        <v>0.08</v>
      </c>
      <c r="Y20" t="n">
        <v>0.5</v>
      </c>
      <c r="Z20" t="n">
        <v>10</v>
      </c>
      <c r="AA20" t="n">
        <v>375.7918588474695</v>
      </c>
      <c r="AB20" t="n">
        <v>514.1750000418505</v>
      </c>
      <c r="AC20" t="n">
        <v>465.1028596870005</v>
      </c>
      <c r="AD20" t="n">
        <v>375791.8588474695</v>
      </c>
      <c r="AE20" t="n">
        <v>514175.0000418504</v>
      </c>
      <c r="AF20" t="n">
        <v>6.241606797343682e-06</v>
      </c>
      <c r="AG20" t="n">
        <v>30</v>
      </c>
      <c r="AH20" t="n">
        <v>465102.8596870005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8.702</v>
      </c>
      <c r="E21" t="n">
        <v>11.49</v>
      </c>
      <c r="F21" t="n">
        <v>9.18</v>
      </c>
      <c r="G21" t="n">
        <v>110.1</v>
      </c>
      <c r="H21" t="n">
        <v>2.22</v>
      </c>
      <c r="I21" t="n">
        <v>5</v>
      </c>
      <c r="J21" t="n">
        <v>159.39</v>
      </c>
      <c r="K21" t="n">
        <v>46.47</v>
      </c>
      <c r="L21" t="n">
        <v>20</v>
      </c>
      <c r="M21" t="n">
        <v>0</v>
      </c>
      <c r="N21" t="n">
        <v>27.92</v>
      </c>
      <c r="O21" t="n">
        <v>19891.97</v>
      </c>
      <c r="P21" t="n">
        <v>80.67</v>
      </c>
      <c r="Q21" t="n">
        <v>195.42</v>
      </c>
      <c r="R21" t="n">
        <v>20.58</v>
      </c>
      <c r="S21" t="n">
        <v>14.2</v>
      </c>
      <c r="T21" t="n">
        <v>1470.99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375.6694632914086</v>
      </c>
      <c r="AB21" t="n">
        <v>514.0075330423369</v>
      </c>
      <c r="AC21" t="n">
        <v>464.9513755028792</v>
      </c>
      <c r="AD21" t="n">
        <v>375669.4632914086</v>
      </c>
      <c r="AE21" t="n">
        <v>514007.533042337</v>
      </c>
      <c r="AF21" t="n">
        <v>6.239957532539632e-06</v>
      </c>
      <c r="AG21" t="n">
        <v>30</v>
      </c>
      <c r="AH21" t="n">
        <v>464951.3755028791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6.2023</v>
      </c>
      <c r="E2" t="n">
        <v>16.12</v>
      </c>
      <c r="F2" t="n">
        <v>10.97</v>
      </c>
      <c r="G2" t="n">
        <v>7</v>
      </c>
      <c r="H2" t="n">
        <v>0.12</v>
      </c>
      <c r="I2" t="n">
        <v>94</v>
      </c>
      <c r="J2" t="n">
        <v>150.44</v>
      </c>
      <c r="K2" t="n">
        <v>49.1</v>
      </c>
      <c r="L2" t="n">
        <v>1</v>
      </c>
      <c r="M2" t="n">
        <v>92</v>
      </c>
      <c r="N2" t="n">
        <v>25.34</v>
      </c>
      <c r="O2" t="n">
        <v>18787.76</v>
      </c>
      <c r="P2" t="n">
        <v>129.26</v>
      </c>
      <c r="Q2" t="n">
        <v>195.46</v>
      </c>
      <c r="R2" t="n">
        <v>76.84</v>
      </c>
      <c r="S2" t="n">
        <v>14.2</v>
      </c>
      <c r="T2" t="n">
        <v>29155.31</v>
      </c>
      <c r="U2" t="n">
        <v>0.18</v>
      </c>
      <c r="V2" t="n">
        <v>0.64</v>
      </c>
      <c r="W2" t="n">
        <v>0.79</v>
      </c>
      <c r="X2" t="n">
        <v>1.89</v>
      </c>
      <c r="Y2" t="n">
        <v>0.5</v>
      </c>
      <c r="Z2" t="n">
        <v>10</v>
      </c>
      <c r="AA2" t="n">
        <v>583.6792523606618</v>
      </c>
      <c r="AB2" t="n">
        <v>798.6157031911209</v>
      </c>
      <c r="AC2" t="n">
        <v>722.3969413427387</v>
      </c>
      <c r="AD2" t="n">
        <v>583679.2523606619</v>
      </c>
      <c r="AE2" t="n">
        <v>798615.7031911209</v>
      </c>
      <c r="AF2" t="n">
        <v>4.198042649292826e-06</v>
      </c>
      <c r="AG2" t="n">
        <v>42</v>
      </c>
      <c r="AH2" t="n">
        <v>722396.9413427387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7.3855</v>
      </c>
      <c r="E3" t="n">
        <v>13.54</v>
      </c>
      <c r="F3" t="n">
        <v>9.949999999999999</v>
      </c>
      <c r="G3" t="n">
        <v>13.88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116.39</v>
      </c>
      <c r="Q3" t="n">
        <v>195.43</v>
      </c>
      <c r="R3" t="n">
        <v>44.8</v>
      </c>
      <c r="S3" t="n">
        <v>14.2</v>
      </c>
      <c r="T3" t="n">
        <v>13387.89</v>
      </c>
      <c r="U3" t="n">
        <v>0.32</v>
      </c>
      <c r="V3" t="n">
        <v>0.71</v>
      </c>
      <c r="W3" t="n">
        <v>0.71</v>
      </c>
      <c r="X3" t="n">
        <v>0.86</v>
      </c>
      <c r="Y3" t="n">
        <v>0.5</v>
      </c>
      <c r="Z3" t="n">
        <v>10</v>
      </c>
      <c r="AA3" t="n">
        <v>483.2602582884408</v>
      </c>
      <c r="AB3" t="n">
        <v>661.2180053281555</v>
      </c>
      <c r="AC3" t="n">
        <v>598.1122869249346</v>
      </c>
      <c r="AD3" t="n">
        <v>483260.2582884408</v>
      </c>
      <c r="AE3" t="n">
        <v>661218.0053281555</v>
      </c>
      <c r="AF3" t="n">
        <v>4.99889460141434e-06</v>
      </c>
      <c r="AG3" t="n">
        <v>36</v>
      </c>
      <c r="AH3" t="n">
        <v>598112.2869249346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7.8315</v>
      </c>
      <c r="E4" t="n">
        <v>12.77</v>
      </c>
      <c r="F4" t="n">
        <v>9.640000000000001</v>
      </c>
      <c r="G4" t="n">
        <v>20.65</v>
      </c>
      <c r="H4" t="n">
        <v>0.35</v>
      </c>
      <c r="I4" t="n">
        <v>28</v>
      </c>
      <c r="J4" t="n">
        <v>153.23</v>
      </c>
      <c r="K4" t="n">
        <v>49.1</v>
      </c>
      <c r="L4" t="n">
        <v>3</v>
      </c>
      <c r="M4" t="n">
        <v>26</v>
      </c>
      <c r="N4" t="n">
        <v>26.13</v>
      </c>
      <c r="O4" t="n">
        <v>19131.85</v>
      </c>
      <c r="P4" t="n">
        <v>111.83</v>
      </c>
      <c r="Q4" t="n">
        <v>195.42</v>
      </c>
      <c r="R4" t="n">
        <v>35.05</v>
      </c>
      <c r="S4" t="n">
        <v>14.2</v>
      </c>
      <c r="T4" t="n">
        <v>8587.6</v>
      </c>
      <c r="U4" t="n">
        <v>0.41</v>
      </c>
      <c r="V4" t="n">
        <v>0.73</v>
      </c>
      <c r="W4" t="n">
        <v>0.6899999999999999</v>
      </c>
      <c r="X4" t="n">
        <v>0.55</v>
      </c>
      <c r="Y4" t="n">
        <v>0.5</v>
      </c>
      <c r="Z4" t="n">
        <v>10</v>
      </c>
      <c r="AA4" t="n">
        <v>451.7700671854938</v>
      </c>
      <c r="AB4" t="n">
        <v>618.1317366119201</v>
      </c>
      <c r="AC4" t="n">
        <v>559.1381112230189</v>
      </c>
      <c r="AD4" t="n">
        <v>451770.0671854938</v>
      </c>
      <c r="AE4" t="n">
        <v>618131.7366119202</v>
      </c>
      <c r="AF4" t="n">
        <v>5.300770844353993e-06</v>
      </c>
      <c r="AG4" t="n">
        <v>34</v>
      </c>
      <c r="AH4" t="n">
        <v>559138.1112230188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8.0564</v>
      </c>
      <c r="E5" t="n">
        <v>12.41</v>
      </c>
      <c r="F5" t="n">
        <v>9.49</v>
      </c>
      <c r="G5" t="n">
        <v>27.13</v>
      </c>
      <c r="H5" t="n">
        <v>0.46</v>
      </c>
      <c r="I5" t="n">
        <v>21</v>
      </c>
      <c r="J5" t="n">
        <v>154.63</v>
      </c>
      <c r="K5" t="n">
        <v>49.1</v>
      </c>
      <c r="L5" t="n">
        <v>4</v>
      </c>
      <c r="M5" t="n">
        <v>19</v>
      </c>
      <c r="N5" t="n">
        <v>26.53</v>
      </c>
      <c r="O5" t="n">
        <v>19304.72</v>
      </c>
      <c r="P5" t="n">
        <v>109.61</v>
      </c>
      <c r="Q5" t="n">
        <v>195.42</v>
      </c>
      <c r="R5" t="n">
        <v>30.74</v>
      </c>
      <c r="S5" t="n">
        <v>14.2</v>
      </c>
      <c r="T5" t="n">
        <v>6468.95</v>
      </c>
      <c r="U5" t="n">
        <v>0.46</v>
      </c>
      <c r="V5" t="n">
        <v>0.74</v>
      </c>
      <c r="W5" t="n">
        <v>0.67</v>
      </c>
      <c r="X5" t="n">
        <v>0.41</v>
      </c>
      <c r="Y5" t="n">
        <v>0.5</v>
      </c>
      <c r="Z5" t="n">
        <v>10</v>
      </c>
      <c r="AA5" t="n">
        <v>436.5574616859651</v>
      </c>
      <c r="AB5" t="n">
        <v>597.3171786346766</v>
      </c>
      <c r="AC5" t="n">
        <v>540.3100654457079</v>
      </c>
      <c r="AD5" t="n">
        <v>436557.4616859651</v>
      </c>
      <c r="AE5" t="n">
        <v>597317.1786346766</v>
      </c>
      <c r="AF5" t="n">
        <v>5.452994985692843e-06</v>
      </c>
      <c r="AG5" t="n">
        <v>33</v>
      </c>
      <c r="AH5" t="n">
        <v>540310.0654457079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8.184799999999999</v>
      </c>
      <c r="E6" t="n">
        <v>12.22</v>
      </c>
      <c r="F6" t="n">
        <v>9.42</v>
      </c>
      <c r="G6" t="n">
        <v>33.25</v>
      </c>
      <c r="H6" t="n">
        <v>0.57</v>
      </c>
      <c r="I6" t="n">
        <v>17</v>
      </c>
      <c r="J6" t="n">
        <v>156.03</v>
      </c>
      <c r="K6" t="n">
        <v>49.1</v>
      </c>
      <c r="L6" t="n">
        <v>5</v>
      </c>
      <c r="M6" t="n">
        <v>15</v>
      </c>
      <c r="N6" t="n">
        <v>26.94</v>
      </c>
      <c r="O6" t="n">
        <v>19478.15</v>
      </c>
      <c r="P6" t="n">
        <v>107.86</v>
      </c>
      <c r="Q6" t="n">
        <v>195.42</v>
      </c>
      <c r="R6" t="n">
        <v>28.33</v>
      </c>
      <c r="S6" t="n">
        <v>14.2</v>
      </c>
      <c r="T6" t="n">
        <v>5284.07</v>
      </c>
      <c r="U6" t="n">
        <v>0.5</v>
      </c>
      <c r="V6" t="n">
        <v>0.75</v>
      </c>
      <c r="W6" t="n">
        <v>0.67</v>
      </c>
      <c r="X6" t="n">
        <v>0.33</v>
      </c>
      <c r="Y6" t="n">
        <v>0.5</v>
      </c>
      <c r="Z6" t="n">
        <v>10</v>
      </c>
      <c r="AA6" t="n">
        <v>423.5664445928471</v>
      </c>
      <c r="AB6" t="n">
        <v>579.5422959246475</v>
      </c>
      <c r="AC6" t="n">
        <v>524.2315925943193</v>
      </c>
      <c r="AD6" t="n">
        <v>423566.4445928471</v>
      </c>
      <c r="AE6" t="n">
        <v>579542.2959246475</v>
      </c>
      <c r="AF6" t="n">
        <v>5.539902854736455e-06</v>
      </c>
      <c r="AG6" t="n">
        <v>32</v>
      </c>
      <c r="AH6" t="n">
        <v>524231.5925943193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8.2928</v>
      </c>
      <c r="E7" t="n">
        <v>12.06</v>
      </c>
      <c r="F7" t="n">
        <v>9.35</v>
      </c>
      <c r="G7" t="n">
        <v>40.09</v>
      </c>
      <c r="H7" t="n">
        <v>0.67</v>
      </c>
      <c r="I7" t="n">
        <v>14</v>
      </c>
      <c r="J7" t="n">
        <v>157.44</v>
      </c>
      <c r="K7" t="n">
        <v>49.1</v>
      </c>
      <c r="L7" t="n">
        <v>6</v>
      </c>
      <c r="M7" t="n">
        <v>12</v>
      </c>
      <c r="N7" t="n">
        <v>27.35</v>
      </c>
      <c r="O7" t="n">
        <v>19652.13</v>
      </c>
      <c r="P7" t="n">
        <v>106.35</v>
      </c>
      <c r="Q7" t="n">
        <v>195.42</v>
      </c>
      <c r="R7" t="n">
        <v>26.38</v>
      </c>
      <c r="S7" t="n">
        <v>14.2</v>
      </c>
      <c r="T7" t="n">
        <v>4323.03</v>
      </c>
      <c r="U7" t="n">
        <v>0.54</v>
      </c>
      <c r="V7" t="n">
        <v>0.75</v>
      </c>
      <c r="W7" t="n">
        <v>0.66</v>
      </c>
      <c r="X7" t="n">
        <v>0.27</v>
      </c>
      <c r="Y7" t="n">
        <v>0.5</v>
      </c>
      <c r="Z7" t="n">
        <v>10</v>
      </c>
      <c r="AA7" t="n">
        <v>420.8490191026773</v>
      </c>
      <c r="AB7" t="n">
        <v>575.8241944846457</v>
      </c>
      <c r="AC7" t="n">
        <v>520.8683415373631</v>
      </c>
      <c r="AD7" t="n">
        <v>420849.0191026774</v>
      </c>
      <c r="AE7" t="n">
        <v>575824.1944846456</v>
      </c>
      <c r="AF7" t="n">
        <v>5.613002931502111e-06</v>
      </c>
      <c r="AG7" t="n">
        <v>32</v>
      </c>
      <c r="AH7" t="n">
        <v>520868.3415373631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8.3651</v>
      </c>
      <c r="E8" t="n">
        <v>11.95</v>
      </c>
      <c r="F8" t="n">
        <v>9.31</v>
      </c>
      <c r="G8" t="n">
        <v>46.56</v>
      </c>
      <c r="H8" t="n">
        <v>0.78</v>
      </c>
      <c r="I8" t="n">
        <v>12</v>
      </c>
      <c r="J8" t="n">
        <v>158.86</v>
      </c>
      <c r="K8" t="n">
        <v>49.1</v>
      </c>
      <c r="L8" t="n">
        <v>7</v>
      </c>
      <c r="M8" t="n">
        <v>10</v>
      </c>
      <c r="N8" t="n">
        <v>27.77</v>
      </c>
      <c r="O8" t="n">
        <v>19826.68</v>
      </c>
      <c r="P8" t="n">
        <v>105.39</v>
      </c>
      <c r="Q8" t="n">
        <v>195.42</v>
      </c>
      <c r="R8" t="n">
        <v>24.95</v>
      </c>
      <c r="S8" t="n">
        <v>14.2</v>
      </c>
      <c r="T8" t="n">
        <v>3619.05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419.1298967442852</v>
      </c>
      <c r="AB8" t="n">
        <v>573.4720154315678</v>
      </c>
      <c r="AC8" t="n">
        <v>518.7406511518069</v>
      </c>
      <c r="AD8" t="n">
        <v>419129.8967442852</v>
      </c>
      <c r="AE8" t="n">
        <v>573472.0154315678</v>
      </c>
      <c r="AF8" t="n">
        <v>5.661939371781342e-06</v>
      </c>
      <c r="AG8" t="n">
        <v>32</v>
      </c>
      <c r="AH8" t="n">
        <v>518740.6511518069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8.398300000000001</v>
      </c>
      <c r="E9" t="n">
        <v>11.91</v>
      </c>
      <c r="F9" t="n">
        <v>9.289999999999999</v>
      </c>
      <c r="G9" t="n">
        <v>50.7</v>
      </c>
      <c r="H9" t="n">
        <v>0.88</v>
      </c>
      <c r="I9" t="n">
        <v>11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104.18</v>
      </c>
      <c r="Q9" t="n">
        <v>195.43</v>
      </c>
      <c r="R9" t="n">
        <v>24.45</v>
      </c>
      <c r="S9" t="n">
        <v>14.2</v>
      </c>
      <c r="T9" t="n">
        <v>3375.24</v>
      </c>
      <c r="U9" t="n">
        <v>0.58</v>
      </c>
      <c r="V9" t="n">
        <v>0.76</v>
      </c>
      <c r="W9" t="n">
        <v>0.66</v>
      </c>
      <c r="X9" t="n">
        <v>0.21</v>
      </c>
      <c r="Y9" t="n">
        <v>0.5</v>
      </c>
      <c r="Z9" t="n">
        <v>10</v>
      </c>
      <c r="AA9" t="n">
        <v>417.8454130591537</v>
      </c>
      <c r="AB9" t="n">
        <v>571.7145281861499</v>
      </c>
      <c r="AC9" t="n">
        <v>517.1508960224429</v>
      </c>
      <c r="AD9" t="n">
        <v>417845.4130591537</v>
      </c>
      <c r="AE9" t="n">
        <v>571714.5281861499</v>
      </c>
      <c r="AF9" t="n">
        <v>5.684410876861155e-06</v>
      </c>
      <c r="AG9" t="n">
        <v>32</v>
      </c>
      <c r="AH9" t="n">
        <v>517150.896022443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8.4459</v>
      </c>
      <c r="E10" t="n">
        <v>11.84</v>
      </c>
      <c r="F10" t="n">
        <v>9.26</v>
      </c>
      <c r="G10" t="n">
        <v>55.55</v>
      </c>
      <c r="H10" t="n">
        <v>0.99</v>
      </c>
      <c r="I10" t="n">
        <v>10</v>
      </c>
      <c r="J10" t="n">
        <v>161.71</v>
      </c>
      <c r="K10" t="n">
        <v>49.1</v>
      </c>
      <c r="L10" t="n">
        <v>9</v>
      </c>
      <c r="M10" t="n">
        <v>8</v>
      </c>
      <c r="N10" t="n">
        <v>28.61</v>
      </c>
      <c r="O10" t="n">
        <v>20177.64</v>
      </c>
      <c r="P10" t="n">
        <v>103.11</v>
      </c>
      <c r="Q10" t="n">
        <v>195.42</v>
      </c>
      <c r="R10" t="n">
        <v>23.39</v>
      </c>
      <c r="S10" t="n">
        <v>14.2</v>
      </c>
      <c r="T10" t="n">
        <v>2848.42</v>
      </c>
      <c r="U10" t="n">
        <v>0.61</v>
      </c>
      <c r="V10" t="n">
        <v>0.76</v>
      </c>
      <c r="W10" t="n">
        <v>0.65</v>
      </c>
      <c r="X10" t="n">
        <v>0.17</v>
      </c>
      <c r="Y10" t="n">
        <v>0.5</v>
      </c>
      <c r="Z10" t="n">
        <v>10</v>
      </c>
      <c r="AA10" t="n">
        <v>406.6929134734372</v>
      </c>
      <c r="AB10" t="n">
        <v>556.4551862394155</v>
      </c>
      <c r="AC10" t="n">
        <v>503.347884254484</v>
      </c>
      <c r="AD10" t="n">
        <v>406692.9134734372</v>
      </c>
      <c r="AE10" t="n">
        <v>556455.1862394155</v>
      </c>
      <c r="AF10" t="n">
        <v>5.716629058843054e-06</v>
      </c>
      <c r="AG10" t="n">
        <v>31</v>
      </c>
      <c r="AH10" t="n">
        <v>503347.884254484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8.476000000000001</v>
      </c>
      <c r="E11" t="n">
        <v>11.8</v>
      </c>
      <c r="F11" t="n">
        <v>9.25</v>
      </c>
      <c r="G11" t="n">
        <v>61.64</v>
      </c>
      <c r="H11" t="n">
        <v>1.09</v>
      </c>
      <c r="I11" t="n">
        <v>9</v>
      </c>
      <c r="J11" t="n">
        <v>163.13</v>
      </c>
      <c r="K11" t="n">
        <v>49.1</v>
      </c>
      <c r="L11" t="n">
        <v>10</v>
      </c>
      <c r="M11" t="n">
        <v>7</v>
      </c>
      <c r="N11" t="n">
        <v>29.04</v>
      </c>
      <c r="O11" t="n">
        <v>20353.94</v>
      </c>
      <c r="P11" t="n">
        <v>101.81</v>
      </c>
      <c r="Q11" t="n">
        <v>195.42</v>
      </c>
      <c r="R11" t="n">
        <v>23.01</v>
      </c>
      <c r="S11" t="n">
        <v>14.2</v>
      </c>
      <c r="T11" t="n">
        <v>2663.95</v>
      </c>
      <c r="U11" t="n">
        <v>0.62</v>
      </c>
      <c r="V11" t="n">
        <v>0.76</v>
      </c>
      <c r="W11" t="n">
        <v>0.65</v>
      </c>
      <c r="X11" t="n">
        <v>0.16</v>
      </c>
      <c r="Y11" t="n">
        <v>0.5</v>
      </c>
      <c r="Z11" t="n">
        <v>10</v>
      </c>
      <c r="AA11" t="n">
        <v>405.4507114719343</v>
      </c>
      <c r="AB11" t="n">
        <v>554.7555506588748</v>
      </c>
      <c r="AC11" t="n">
        <v>501.8104595082965</v>
      </c>
      <c r="AD11" t="n">
        <v>405450.7114719343</v>
      </c>
      <c r="AE11" t="n">
        <v>554755.5506588748</v>
      </c>
      <c r="AF11" t="n">
        <v>5.737002320978669e-06</v>
      </c>
      <c r="AG11" t="n">
        <v>31</v>
      </c>
      <c r="AH11" t="n">
        <v>501810.4595082965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8.5114</v>
      </c>
      <c r="E12" t="n">
        <v>11.75</v>
      </c>
      <c r="F12" t="n">
        <v>9.23</v>
      </c>
      <c r="G12" t="n">
        <v>69.20999999999999</v>
      </c>
      <c r="H12" t="n">
        <v>1.18</v>
      </c>
      <c r="I12" t="n">
        <v>8</v>
      </c>
      <c r="J12" t="n">
        <v>164.57</v>
      </c>
      <c r="K12" t="n">
        <v>49.1</v>
      </c>
      <c r="L12" t="n">
        <v>11</v>
      </c>
      <c r="M12" t="n">
        <v>6</v>
      </c>
      <c r="N12" t="n">
        <v>29.47</v>
      </c>
      <c r="O12" t="n">
        <v>20530.82</v>
      </c>
      <c r="P12" t="n">
        <v>101.08</v>
      </c>
      <c r="Q12" t="n">
        <v>195.42</v>
      </c>
      <c r="R12" t="n">
        <v>22.35</v>
      </c>
      <c r="S12" t="n">
        <v>14.2</v>
      </c>
      <c r="T12" t="n">
        <v>2339.5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404.4790777393604</v>
      </c>
      <c r="AB12" t="n">
        <v>553.4261185205121</v>
      </c>
      <c r="AC12" t="n">
        <v>500.6079065073495</v>
      </c>
      <c r="AD12" t="n">
        <v>404479.0777393604</v>
      </c>
      <c r="AE12" t="n">
        <v>553426.1185205121</v>
      </c>
      <c r="AF12" t="n">
        <v>5.7609629016963e-06</v>
      </c>
      <c r="AG12" t="n">
        <v>31</v>
      </c>
      <c r="AH12" t="n">
        <v>500607.9065073495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8.549200000000001</v>
      </c>
      <c r="E13" t="n">
        <v>11.7</v>
      </c>
      <c r="F13" t="n">
        <v>9.210000000000001</v>
      </c>
      <c r="G13" t="n">
        <v>78.91</v>
      </c>
      <c r="H13" t="n">
        <v>1.28</v>
      </c>
      <c r="I13" t="n">
        <v>7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99.58</v>
      </c>
      <c r="Q13" t="n">
        <v>195.42</v>
      </c>
      <c r="R13" t="n">
        <v>21.75</v>
      </c>
      <c r="S13" t="n">
        <v>14.2</v>
      </c>
      <c r="T13" t="n">
        <v>2044.05</v>
      </c>
      <c r="U13" t="n">
        <v>0.65</v>
      </c>
      <c r="V13" t="n">
        <v>0.77</v>
      </c>
      <c r="W13" t="n">
        <v>0.65</v>
      </c>
      <c r="X13" t="n">
        <v>0.12</v>
      </c>
      <c r="Y13" t="n">
        <v>0.5</v>
      </c>
      <c r="Z13" t="n">
        <v>10</v>
      </c>
      <c r="AA13" t="n">
        <v>402.9971822057589</v>
      </c>
      <c r="AB13" t="n">
        <v>551.3985236748216</v>
      </c>
      <c r="AC13" t="n">
        <v>498.7738224679844</v>
      </c>
      <c r="AD13" t="n">
        <v>402997.1822057589</v>
      </c>
      <c r="AE13" t="n">
        <v>551398.5236748216</v>
      </c>
      <c r="AF13" t="n">
        <v>5.78654792856428e-06</v>
      </c>
      <c r="AG13" t="n">
        <v>31</v>
      </c>
      <c r="AH13" t="n">
        <v>498773.8224679844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8.5505</v>
      </c>
      <c r="E14" t="n">
        <v>11.7</v>
      </c>
      <c r="F14" t="n">
        <v>9.210000000000001</v>
      </c>
      <c r="G14" t="n">
        <v>78.90000000000001</v>
      </c>
      <c r="H14" t="n">
        <v>1.38</v>
      </c>
      <c r="I14" t="n">
        <v>7</v>
      </c>
      <c r="J14" t="n">
        <v>167.45</v>
      </c>
      <c r="K14" t="n">
        <v>49.1</v>
      </c>
      <c r="L14" t="n">
        <v>13</v>
      </c>
      <c r="M14" t="n">
        <v>5</v>
      </c>
      <c r="N14" t="n">
        <v>30.36</v>
      </c>
      <c r="O14" t="n">
        <v>20886.38</v>
      </c>
      <c r="P14" t="n">
        <v>99.79000000000001</v>
      </c>
      <c r="Q14" t="n">
        <v>195.42</v>
      </c>
      <c r="R14" t="n">
        <v>21.76</v>
      </c>
      <c r="S14" t="n">
        <v>14.2</v>
      </c>
      <c r="T14" t="n">
        <v>2047.38</v>
      </c>
      <c r="U14" t="n">
        <v>0.65</v>
      </c>
      <c r="V14" t="n">
        <v>0.77</v>
      </c>
      <c r="W14" t="n">
        <v>0.65</v>
      </c>
      <c r="X14" t="n">
        <v>0.12</v>
      </c>
      <c r="Y14" t="n">
        <v>0.5</v>
      </c>
      <c r="Z14" t="n">
        <v>10</v>
      </c>
      <c r="AA14" t="n">
        <v>403.1156587687864</v>
      </c>
      <c r="AB14" t="n">
        <v>551.5606285351729</v>
      </c>
      <c r="AC14" t="n">
        <v>498.9204562679793</v>
      </c>
      <c r="AD14" t="n">
        <v>403115.6587687864</v>
      </c>
      <c r="AE14" t="n">
        <v>551560.6285351729</v>
      </c>
      <c r="AF14" t="n">
        <v>5.787427836895717e-06</v>
      </c>
      <c r="AG14" t="n">
        <v>31</v>
      </c>
      <c r="AH14" t="n">
        <v>498920.4562679793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8.586399999999999</v>
      </c>
      <c r="E15" t="n">
        <v>11.65</v>
      </c>
      <c r="F15" t="n">
        <v>9.19</v>
      </c>
      <c r="G15" t="n">
        <v>91.87</v>
      </c>
      <c r="H15" t="n">
        <v>1.47</v>
      </c>
      <c r="I15" t="n">
        <v>6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97.67</v>
      </c>
      <c r="Q15" t="n">
        <v>195.42</v>
      </c>
      <c r="R15" t="n">
        <v>21.12</v>
      </c>
      <c r="S15" t="n">
        <v>14.2</v>
      </c>
      <c r="T15" t="n">
        <v>1735.82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401.2753533398819</v>
      </c>
      <c r="AB15" t="n">
        <v>549.0426414588003</v>
      </c>
      <c r="AC15" t="n">
        <v>496.6427823441587</v>
      </c>
      <c r="AD15" t="n">
        <v>401275.3533398819</v>
      </c>
      <c r="AE15" t="n">
        <v>549042.6414588003</v>
      </c>
      <c r="AF15" t="n">
        <v>5.811726843894671e-06</v>
      </c>
      <c r="AG15" t="n">
        <v>31</v>
      </c>
      <c r="AH15" t="n">
        <v>496642.7823441587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8.586399999999999</v>
      </c>
      <c r="E16" t="n">
        <v>11.65</v>
      </c>
      <c r="F16" t="n">
        <v>9.19</v>
      </c>
      <c r="G16" t="n">
        <v>91.87</v>
      </c>
      <c r="H16" t="n">
        <v>1.56</v>
      </c>
      <c r="I16" t="n">
        <v>6</v>
      </c>
      <c r="J16" t="n">
        <v>170.35</v>
      </c>
      <c r="K16" t="n">
        <v>49.1</v>
      </c>
      <c r="L16" t="n">
        <v>15</v>
      </c>
      <c r="M16" t="n">
        <v>4</v>
      </c>
      <c r="N16" t="n">
        <v>31.26</v>
      </c>
      <c r="O16" t="n">
        <v>21244.37</v>
      </c>
      <c r="P16" t="n">
        <v>97.64</v>
      </c>
      <c r="Q16" t="n">
        <v>195.42</v>
      </c>
      <c r="R16" t="n">
        <v>21.13</v>
      </c>
      <c r="S16" t="n">
        <v>14.2</v>
      </c>
      <c r="T16" t="n">
        <v>1736.88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401.2563396953966</v>
      </c>
      <c r="AB16" t="n">
        <v>549.0166261515927</v>
      </c>
      <c r="AC16" t="n">
        <v>496.6192499013583</v>
      </c>
      <c r="AD16" t="n">
        <v>401256.3396953966</v>
      </c>
      <c r="AE16" t="n">
        <v>549016.6261515927</v>
      </c>
      <c r="AF16" t="n">
        <v>5.811726843894671e-06</v>
      </c>
      <c r="AG16" t="n">
        <v>31</v>
      </c>
      <c r="AH16" t="n">
        <v>496619.2499013583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8.586600000000001</v>
      </c>
      <c r="E17" t="n">
        <v>11.65</v>
      </c>
      <c r="F17" t="n">
        <v>9.19</v>
      </c>
      <c r="G17" t="n">
        <v>91.86</v>
      </c>
      <c r="H17" t="n">
        <v>1.65</v>
      </c>
      <c r="I17" t="n">
        <v>6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96.93000000000001</v>
      </c>
      <c r="Q17" t="n">
        <v>195.42</v>
      </c>
      <c r="R17" t="n">
        <v>21.15</v>
      </c>
      <c r="S17" t="n">
        <v>14.2</v>
      </c>
      <c r="T17" t="n">
        <v>1747.16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400.8040759151926</v>
      </c>
      <c r="AB17" t="n">
        <v>548.3978188950477</v>
      </c>
      <c r="AC17" t="n">
        <v>496.0595007408767</v>
      </c>
      <c r="AD17" t="n">
        <v>400804.0759151926</v>
      </c>
      <c r="AE17" t="n">
        <v>548397.8188950478</v>
      </c>
      <c r="AF17" t="n">
        <v>5.811862214407201e-06</v>
      </c>
      <c r="AG17" t="n">
        <v>31</v>
      </c>
      <c r="AH17" t="n">
        <v>496059.5007408767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8.580399999999999</v>
      </c>
      <c r="E18" t="n">
        <v>11.65</v>
      </c>
      <c r="F18" t="n">
        <v>9.19</v>
      </c>
      <c r="G18" t="n">
        <v>91.95</v>
      </c>
      <c r="H18" t="n">
        <v>1.74</v>
      </c>
      <c r="I18" t="n">
        <v>6</v>
      </c>
      <c r="J18" t="n">
        <v>173.28</v>
      </c>
      <c r="K18" t="n">
        <v>49.1</v>
      </c>
      <c r="L18" t="n">
        <v>17</v>
      </c>
      <c r="M18" t="n">
        <v>4</v>
      </c>
      <c r="N18" t="n">
        <v>32.18</v>
      </c>
      <c r="O18" t="n">
        <v>21604.83</v>
      </c>
      <c r="P18" t="n">
        <v>95.81</v>
      </c>
      <c r="Q18" t="n">
        <v>195.42</v>
      </c>
      <c r="R18" t="n">
        <v>21.33</v>
      </c>
      <c r="S18" t="n">
        <v>14.2</v>
      </c>
      <c r="T18" t="n">
        <v>1841.14</v>
      </c>
      <c r="U18" t="n">
        <v>0.67</v>
      </c>
      <c r="V18" t="n">
        <v>0.77</v>
      </c>
      <c r="W18" t="n">
        <v>0.65</v>
      </c>
      <c r="X18" t="n">
        <v>0.11</v>
      </c>
      <c r="Y18" t="n">
        <v>0.5</v>
      </c>
      <c r="Z18" t="n">
        <v>10</v>
      </c>
      <c r="AA18" t="n">
        <v>400.1642861313702</v>
      </c>
      <c r="AB18" t="n">
        <v>547.5224302872889</v>
      </c>
      <c r="AC18" t="n">
        <v>495.2676579932265</v>
      </c>
      <c r="AD18" t="n">
        <v>400164.2861313702</v>
      </c>
      <c r="AE18" t="n">
        <v>547522.4302872889</v>
      </c>
      <c r="AF18" t="n">
        <v>5.807665728518801e-06</v>
      </c>
      <c r="AG18" t="n">
        <v>31</v>
      </c>
      <c r="AH18" t="n">
        <v>495267.6579932265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8.626099999999999</v>
      </c>
      <c r="E19" t="n">
        <v>11.59</v>
      </c>
      <c r="F19" t="n">
        <v>9.16</v>
      </c>
      <c r="G19" t="n">
        <v>109.96</v>
      </c>
      <c r="H19" t="n">
        <v>1.83</v>
      </c>
      <c r="I19" t="n">
        <v>5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94.63</v>
      </c>
      <c r="Q19" t="n">
        <v>195.42</v>
      </c>
      <c r="R19" t="n">
        <v>20.42</v>
      </c>
      <c r="S19" t="n">
        <v>14.2</v>
      </c>
      <c r="T19" t="n">
        <v>1387.68</v>
      </c>
      <c r="U19" t="n">
        <v>0.7</v>
      </c>
      <c r="V19" t="n">
        <v>0.77</v>
      </c>
      <c r="W19" t="n">
        <v>0.64</v>
      </c>
      <c r="X19" t="n">
        <v>0.08</v>
      </c>
      <c r="Y19" t="n">
        <v>0.5</v>
      </c>
      <c r="Z19" t="n">
        <v>10</v>
      </c>
      <c r="AA19" t="n">
        <v>398.7883418933654</v>
      </c>
      <c r="AB19" t="n">
        <v>545.6398026784751</v>
      </c>
      <c r="AC19" t="n">
        <v>493.5647057211135</v>
      </c>
      <c r="AD19" t="n">
        <v>398788.3418933654</v>
      </c>
      <c r="AE19" t="n">
        <v>545639.8026784752</v>
      </c>
      <c r="AF19" t="n">
        <v>5.838597890631675e-06</v>
      </c>
      <c r="AG19" t="n">
        <v>31</v>
      </c>
      <c r="AH19" t="n">
        <v>493564.7057211135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8.618600000000001</v>
      </c>
      <c r="E20" t="n">
        <v>11.6</v>
      </c>
      <c r="F20" t="n">
        <v>9.17</v>
      </c>
      <c r="G20" t="n">
        <v>110.08</v>
      </c>
      <c r="H20" t="n">
        <v>1.91</v>
      </c>
      <c r="I20" t="n">
        <v>5</v>
      </c>
      <c r="J20" t="n">
        <v>176.22</v>
      </c>
      <c r="K20" t="n">
        <v>49.1</v>
      </c>
      <c r="L20" t="n">
        <v>19</v>
      </c>
      <c r="M20" t="n">
        <v>3</v>
      </c>
      <c r="N20" t="n">
        <v>33.13</v>
      </c>
      <c r="O20" t="n">
        <v>21967.84</v>
      </c>
      <c r="P20" t="n">
        <v>94.76000000000001</v>
      </c>
      <c r="Q20" t="n">
        <v>195.42</v>
      </c>
      <c r="R20" t="n">
        <v>20.72</v>
      </c>
      <c r="S20" t="n">
        <v>14.2</v>
      </c>
      <c r="T20" t="n">
        <v>1538.29</v>
      </c>
      <c r="U20" t="n">
        <v>0.6899999999999999</v>
      </c>
      <c r="V20" t="n">
        <v>0.77</v>
      </c>
      <c r="W20" t="n">
        <v>0.65</v>
      </c>
      <c r="X20" t="n">
        <v>0.09</v>
      </c>
      <c r="Y20" t="n">
        <v>0.5</v>
      </c>
      <c r="Z20" t="n">
        <v>10</v>
      </c>
      <c r="AA20" t="n">
        <v>398.9928848386261</v>
      </c>
      <c r="AB20" t="n">
        <v>545.9196673599786</v>
      </c>
      <c r="AC20" t="n">
        <v>493.8178605102069</v>
      </c>
      <c r="AD20" t="n">
        <v>398992.8848386261</v>
      </c>
      <c r="AE20" t="n">
        <v>545919.6673599785</v>
      </c>
      <c r="AF20" t="n">
        <v>5.833521496411839e-06</v>
      </c>
      <c r="AG20" t="n">
        <v>31</v>
      </c>
      <c r="AH20" t="n">
        <v>493817.8605102068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8.6228</v>
      </c>
      <c r="E21" t="n">
        <v>11.6</v>
      </c>
      <c r="F21" t="n">
        <v>9.17</v>
      </c>
      <c r="G21" t="n">
        <v>110.02</v>
      </c>
      <c r="H21" t="n">
        <v>2</v>
      </c>
      <c r="I21" t="n">
        <v>5</v>
      </c>
      <c r="J21" t="n">
        <v>177.7</v>
      </c>
      <c r="K21" t="n">
        <v>49.1</v>
      </c>
      <c r="L21" t="n">
        <v>20</v>
      </c>
      <c r="M21" t="n">
        <v>3</v>
      </c>
      <c r="N21" t="n">
        <v>33.61</v>
      </c>
      <c r="O21" t="n">
        <v>22150.3</v>
      </c>
      <c r="P21" t="n">
        <v>92.95</v>
      </c>
      <c r="Q21" t="n">
        <v>195.42</v>
      </c>
      <c r="R21" t="n">
        <v>20.49</v>
      </c>
      <c r="S21" t="n">
        <v>14.2</v>
      </c>
      <c r="T21" t="n">
        <v>1426.14</v>
      </c>
      <c r="U21" t="n">
        <v>0.6899999999999999</v>
      </c>
      <c r="V21" t="n">
        <v>0.77</v>
      </c>
      <c r="W21" t="n">
        <v>0.65</v>
      </c>
      <c r="X21" t="n">
        <v>0.08</v>
      </c>
      <c r="Y21" t="n">
        <v>0.5</v>
      </c>
      <c r="Z21" t="n">
        <v>10</v>
      </c>
      <c r="AA21" t="n">
        <v>397.8038965819658</v>
      </c>
      <c r="AB21" t="n">
        <v>544.2928411727562</v>
      </c>
      <c r="AC21" t="n">
        <v>492.346296331028</v>
      </c>
      <c r="AD21" t="n">
        <v>397803.8965819658</v>
      </c>
      <c r="AE21" t="n">
        <v>544292.8411727562</v>
      </c>
      <c r="AF21" t="n">
        <v>5.836364277174948e-06</v>
      </c>
      <c r="AG21" t="n">
        <v>31</v>
      </c>
      <c r="AH21" t="n">
        <v>492346.296331028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8.622299999999999</v>
      </c>
      <c r="E22" t="n">
        <v>11.6</v>
      </c>
      <c r="F22" t="n">
        <v>9.17</v>
      </c>
      <c r="G22" t="n">
        <v>110.02</v>
      </c>
      <c r="H22" t="n">
        <v>2.08</v>
      </c>
      <c r="I22" t="n">
        <v>5</v>
      </c>
      <c r="J22" t="n">
        <v>179.18</v>
      </c>
      <c r="K22" t="n">
        <v>49.1</v>
      </c>
      <c r="L22" t="n">
        <v>21</v>
      </c>
      <c r="M22" t="n">
        <v>3</v>
      </c>
      <c r="N22" t="n">
        <v>34.09</v>
      </c>
      <c r="O22" t="n">
        <v>22333.43</v>
      </c>
      <c r="P22" t="n">
        <v>91.19</v>
      </c>
      <c r="Q22" t="n">
        <v>195.42</v>
      </c>
      <c r="R22" t="n">
        <v>20.58</v>
      </c>
      <c r="S22" t="n">
        <v>14.2</v>
      </c>
      <c r="T22" t="n">
        <v>1471.52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396.698561657641</v>
      </c>
      <c r="AB22" t="n">
        <v>542.7804731653596</v>
      </c>
      <c r="AC22" t="n">
        <v>490.9782666036355</v>
      </c>
      <c r="AD22" t="n">
        <v>396698.561657641</v>
      </c>
      <c r="AE22" t="n">
        <v>542780.4731653596</v>
      </c>
      <c r="AF22" t="n">
        <v>5.836025850893624e-06</v>
      </c>
      <c r="AG22" t="n">
        <v>31</v>
      </c>
      <c r="AH22" t="n">
        <v>490978.2666036355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8.6615</v>
      </c>
      <c r="E23" t="n">
        <v>11.55</v>
      </c>
      <c r="F23" t="n">
        <v>9.15</v>
      </c>
      <c r="G23" t="n">
        <v>137.2</v>
      </c>
      <c r="H23" t="n">
        <v>2.16</v>
      </c>
      <c r="I23" t="n">
        <v>4</v>
      </c>
      <c r="J23" t="n">
        <v>180.67</v>
      </c>
      <c r="K23" t="n">
        <v>49.1</v>
      </c>
      <c r="L23" t="n">
        <v>22</v>
      </c>
      <c r="M23" t="n">
        <v>2</v>
      </c>
      <c r="N23" t="n">
        <v>34.58</v>
      </c>
      <c r="O23" t="n">
        <v>22517.21</v>
      </c>
      <c r="P23" t="n">
        <v>90.15000000000001</v>
      </c>
      <c r="Q23" t="n">
        <v>195.42</v>
      </c>
      <c r="R23" t="n">
        <v>19.88</v>
      </c>
      <c r="S23" t="n">
        <v>14.2</v>
      </c>
      <c r="T23" t="n">
        <v>1123.73</v>
      </c>
      <c r="U23" t="n">
        <v>0.71</v>
      </c>
      <c r="V23" t="n">
        <v>0.77</v>
      </c>
      <c r="W23" t="n">
        <v>0.64</v>
      </c>
      <c r="X23" t="n">
        <v>0.06</v>
      </c>
      <c r="Y23" t="n">
        <v>0.5</v>
      </c>
      <c r="Z23" t="n">
        <v>10</v>
      </c>
      <c r="AA23" t="n">
        <v>395.5437317660709</v>
      </c>
      <c r="AB23" t="n">
        <v>541.2003839602143</v>
      </c>
      <c r="AC23" t="n">
        <v>489.5489788945603</v>
      </c>
      <c r="AD23" t="n">
        <v>395543.7317660709</v>
      </c>
      <c r="AE23" t="n">
        <v>541200.3839602142</v>
      </c>
      <c r="AF23" t="n">
        <v>5.862558471349307e-06</v>
      </c>
      <c r="AG23" t="n">
        <v>31</v>
      </c>
      <c r="AH23" t="n">
        <v>489548.9788945602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8.6578</v>
      </c>
      <c r="E24" t="n">
        <v>11.55</v>
      </c>
      <c r="F24" t="n">
        <v>9.15</v>
      </c>
      <c r="G24" t="n">
        <v>137.28</v>
      </c>
      <c r="H24" t="n">
        <v>2.24</v>
      </c>
      <c r="I24" t="n">
        <v>4</v>
      </c>
      <c r="J24" t="n">
        <v>182.17</v>
      </c>
      <c r="K24" t="n">
        <v>49.1</v>
      </c>
      <c r="L24" t="n">
        <v>23</v>
      </c>
      <c r="M24" t="n">
        <v>1</v>
      </c>
      <c r="N24" t="n">
        <v>35.08</v>
      </c>
      <c r="O24" t="n">
        <v>22701.78</v>
      </c>
      <c r="P24" t="n">
        <v>91.09</v>
      </c>
      <c r="Q24" t="n">
        <v>195.42</v>
      </c>
      <c r="R24" t="n">
        <v>19.98</v>
      </c>
      <c r="S24" t="n">
        <v>14.2</v>
      </c>
      <c r="T24" t="n">
        <v>1176.64</v>
      </c>
      <c r="U24" t="n">
        <v>0.71</v>
      </c>
      <c r="V24" t="n">
        <v>0.77</v>
      </c>
      <c r="W24" t="n">
        <v>0.65</v>
      </c>
      <c r="X24" t="n">
        <v>0.06</v>
      </c>
      <c r="Y24" t="n">
        <v>0.5</v>
      </c>
      <c r="Z24" t="n">
        <v>10</v>
      </c>
      <c r="AA24" t="n">
        <v>396.1740570064252</v>
      </c>
      <c r="AB24" t="n">
        <v>542.0628227620539</v>
      </c>
      <c r="AC24" t="n">
        <v>490.3291077475928</v>
      </c>
      <c r="AD24" t="n">
        <v>396174.0570064252</v>
      </c>
      <c r="AE24" t="n">
        <v>542062.8227620539</v>
      </c>
      <c r="AF24" t="n">
        <v>5.860054116867521e-06</v>
      </c>
      <c r="AG24" t="n">
        <v>31</v>
      </c>
      <c r="AH24" t="n">
        <v>490329.1077475928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8.655099999999999</v>
      </c>
      <c r="E25" t="n">
        <v>11.55</v>
      </c>
      <c r="F25" t="n">
        <v>9.16</v>
      </c>
      <c r="G25" t="n">
        <v>137.33</v>
      </c>
      <c r="H25" t="n">
        <v>2.32</v>
      </c>
      <c r="I25" t="n">
        <v>4</v>
      </c>
      <c r="J25" t="n">
        <v>183.67</v>
      </c>
      <c r="K25" t="n">
        <v>49.1</v>
      </c>
      <c r="L25" t="n">
        <v>24</v>
      </c>
      <c r="M25" t="n">
        <v>0</v>
      </c>
      <c r="N25" t="n">
        <v>35.58</v>
      </c>
      <c r="O25" t="n">
        <v>22886.92</v>
      </c>
      <c r="P25" t="n">
        <v>91.66</v>
      </c>
      <c r="Q25" t="n">
        <v>195.42</v>
      </c>
      <c r="R25" t="n">
        <v>20.07</v>
      </c>
      <c r="S25" t="n">
        <v>14.2</v>
      </c>
      <c r="T25" t="n">
        <v>1218.53</v>
      </c>
      <c r="U25" t="n">
        <v>0.71</v>
      </c>
      <c r="V25" t="n">
        <v>0.77</v>
      </c>
      <c r="W25" t="n">
        <v>0.65</v>
      </c>
      <c r="X25" t="n">
        <v>0.07000000000000001</v>
      </c>
      <c r="Y25" t="n">
        <v>0.5</v>
      </c>
      <c r="Z25" t="n">
        <v>10</v>
      </c>
      <c r="AA25" t="n">
        <v>396.6005455734355</v>
      </c>
      <c r="AB25" t="n">
        <v>542.6463632347851</v>
      </c>
      <c r="AC25" t="n">
        <v>490.8569559366107</v>
      </c>
      <c r="AD25" t="n">
        <v>396600.5455734355</v>
      </c>
      <c r="AE25" t="n">
        <v>542646.3632347852</v>
      </c>
      <c r="AF25" t="n">
        <v>5.858226614948379e-06</v>
      </c>
      <c r="AG25" t="n">
        <v>31</v>
      </c>
      <c r="AH25" t="n">
        <v>490856.9559366107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5.5742</v>
      </c>
      <c r="E2" t="n">
        <v>17.94</v>
      </c>
      <c r="F2" t="n">
        <v>11.34</v>
      </c>
      <c r="G2" t="n">
        <v>6.13</v>
      </c>
      <c r="H2" t="n">
        <v>0.1</v>
      </c>
      <c r="I2" t="n">
        <v>111</v>
      </c>
      <c r="J2" t="n">
        <v>185.69</v>
      </c>
      <c r="K2" t="n">
        <v>53.44</v>
      </c>
      <c r="L2" t="n">
        <v>1</v>
      </c>
      <c r="M2" t="n">
        <v>109</v>
      </c>
      <c r="N2" t="n">
        <v>36.26</v>
      </c>
      <c r="O2" t="n">
        <v>23136.14</v>
      </c>
      <c r="P2" t="n">
        <v>153.19</v>
      </c>
      <c r="Q2" t="n">
        <v>195.48</v>
      </c>
      <c r="R2" t="n">
        <v>88.26000000000001</v>
      </c>
      <c r="S2" t="n">
        <v>14.2</v>
      </c>
      <c r="T2" t="n">
        <v>34780.47</v>
      </c>
      <c r="U2" t="n">
        <v>0.16</v>
      </c>
      <c r="V2" t="n">
        <v>0.62</v>
      </c>
      <c r="W2" t="n">
        <v>0.82</v>
      </c>
      <c r="X2" t="n">
        <v>2.25</v>
      </c>
      <c r="Y2" t="n">
        <v>0.5</v>
      </c>
      <c r="Z2" t="n">
        <v>10</v>
      </c>
      <c r="AA2" t="n">
        <v>689.7025690024149</v>
      </c>
      <c r="AB2" t="n">
        <v>943.6814824389817</v>
      </c>
      <c r="AC2" t="n">
        <v>853.6178462202838</v>
      </c>
      <c r="AD2" t="n">
        <v>689702.5690024148</v>
      </c>
      <c r="AE2" t="n">
        <v>943681.4824389816</v>
      </c>
      <c r="AF2" t="n">
        <v>3.429777286279829e-06</v>
      </c>
      <c r="AG2" t="n">
        <v>47</v>
      </c>
      <c r="AH2" t="n">
        <v>853617.8462202838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6.9408</v>
      </c>
      <c r="E3" t="n">
        <v>14.41</v>
      </c>
      <c r="F3" t="n">
        <v>10.08</v>
      </c>
      <c r="G3" t="n">
        <v>12.09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135.41</v>
      </c>
      <c r="Q3" t="n">
        <v>195.46</v>
      </c>
      <c r="R3" t="n">
        <v>48.92</v>
      </c>
      <c r="S3" t="n">
        <v>14.2</v>
      </c>
      <c r="T3" t="n">
        <v>15412.94</v>
      </c>
      <c r="U3" t="n">
        <v>0.29</v>
      </c>
      <c r="V3" t="n">
        <v>0.7</v>
      </c>
      <c r="W3" t="n">
        <v>0.71</v>
      </c>
      <c r="X3" t="n">
        <v>0.99</v>
      </c>
      <c r="Y3" t="n">
        <v>0.5</v>
      </c>
      <c r="Z3" t="n">
        <v>10</v>
      </c>
      <c r="AA3" t="n">
        <v>535.8854490853898</v>
      </c>
      <c r="AB3" t="n">
        <v>733.2221130361047</v>
      </c>
      <c r="AC3" t="n">
        <v>663.244423651637</v>
      </c>
      <c r="AD3" t="n">
        <v>535885.4490853898</v>
      </c>
      <c r="AE3" t="n">
        <v>733222.1130361047</v>
      </c>
      <c r="AF3" t="n">
        <v>4.270639408096415e-06</v>
      </c>
      <c r="AG3" t="n">
        <v>38</v>
      </c>
      <c r="AH3" t="n">
        <v>663244.423651637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7.4816</v>
      </c>
      <c r="E4" t="n">
        <v>13.37</v>
      </c>
      <c r="F4" t="n">
        <v>9.710000000000001</v>
      </c>
      <c r="G4" t="n">
        <v>18.2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30</v>
      </c>
      <c r="N4" t="n">
        <v>37.29</v>
      </c>
      <c r="O4" t="n">
        <v>23510.33</v>
      </c>
      <c r="P4" t="n">
        <v>129.96</v>
      </c>
      <c r="Q4" t="n">
        <v>195.42</v>
      </c>
      <c r="R4" t="n">
        <v>37.19</v>
      </c>
      <c r="S4" t="n">
        <v>14.2</v>
      </c>
      <c r="T4" t="n">
        <v>9641.25</v>
      </c>
      <c r="U4" t="n">
        <v>0.38</v>
      </c>
      <c r="V4" t="n">
        <v>0.73</v>
      </c>
      <c r="W4" t="n">
        <v>0.6899999999999999</v>
      </c>
      <c r="X4" t="n">
        <v>0.62</v>
      </c>
      <c r="Y4" t="n">
        <v>0.5</v>
      </c>
      <c r="Z4" t="n">
        <v>10</v>
      </c>
      <c r="AA4" t="n">
        <v>488.9104317909224</v>
      </c>
      <c r="AB4" t="n">
        <v>668.9488219823135</v>
      </c>
      <c r="AC4" t="n">
        <v>605.1052852878889</v>
      </c>
      <c r="AD4" t="n">
        <v>488910.4317909224</v>
      </c>
      <c r="AE4" t="n">
        <v>668948.8219823134</v>
      </c>
      <c r="AF4" t="n">
        <v>4.603390934130668e-06</v>
      </c>
      <c r="AG4" t="n">
        <v>35</v>
      </c>
      <c r="AH4" t="n">
        <v>605105.285287889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7.7601</v>
      </c>
      <c r="E5" t="n">
        <v>12.89</v>
      </c>
      <c r="F5" t="n">
        <v>9.52</v>
      </c>
      <c r="G5" t="n">
        <v>23.81</v>
      </c>
      <c r="H5" t="n">
        <v>0.37</v>
      </c>
      <c r="I5" t="n">
        <v>24</v>
      </c>
      <c r="J5" t="n">
        <v>190.25</v>
      </c>
      <c r="K5" t="n">
        <v>53.44</v>
      </c>
      <c r="L5" t="n">
        <v>4</v>
      </c>
      <c r="M5" t="n">
        <v>22</v>
      </c>
      <c r="N5" t="n">
        <v>37.82</v>
      </c>
      <c r="O5" t="n">
        <v>23698.48</v>
      </c>
      <c r="P5" t="n">
        <v>126.89</v>
      </c>
      <c r="Q5" t="n">
        <v>195.42</v>
      </c>
      <c r="R5" t="n">
        <v>31.52</v>
      </c>
      <c r="S5" t="n">
        <v>14.2</v>
      </c>
      <c r="T5" t="n">
        <v>6845.7</v>
      </c>
      <c r="U5" t="n">
        <v>0.45</v>
      </c>
      <c r="V5" t="n">
        <v>0.74</v>
      </c>
      <c r="W5" t="n">
        <v>0.67</v>
      </c>
      <c r="X5" t="n">
        <v>0.44</v>
      </c>
      <c r="Y5" t="n">
        <v>0.5</v>
      </c>
      <c r="Z5" t="n">
        <v>10</v>
      </c>
      <c r="AA5" t="n">
        <v>470.8573276970187</v>
      </c>
      <c r="AB5" t="n">
        <v>644.247768514292</v>
      </c>
      <c r="AC5" t="n">
        <v>582.7616656947094</v>
      </c>
      <c r="AD5" t="n">
        <v>470857.3276970187</v>
      </c>
      <c r="AE5" t="n">
        <v>644247.7685142921</v>
      </c>
      <c r="AF5" t="n">
        <v>4.774750586498529e-06</v>
      </c>
      <c r="AG5" t="n">
        <v>34</v>
      </c>
      <c r="AH5" t="n">
        <v>582761.6656947094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7.9272</v>
      </c>
      <c r="E6" t="n">
        <v>12.61</v>
      </c>
      <c r="F6" t="n">
        <v>9.44</v>
      </c>
      <c r="G6" t="n">
        <v>29.81</v>
      </c>
      <c r="H6" t="n">
        <v>0.46</v>
      </c>
      <c r="I6" t="n">
        <v>19</v>
      </c>
      <c r="J6" t="n">
        <v>191.78</v>
      </c>
      <c r="K6" t="n">
        <v>53.44</v>
      </c>
      <c r="L6" t="n">
        <v>5</v>
      </c>
      <c r="M6" t="n">
        <v>17</v>
      </c>
      <c r="N6" t="n">
        <v>38.35</v>
      </c>
      <c r="O6" t="n">
        <v>23887.36</v>
      </c>
      <c r="P6" t="n">
        <v>125.32</v>
      </c>
      <c r="Q6" t="n">
        <v>195.42</v>
      </c>
      <c r="R6" t="n">
        <v>29</v>
      </c>
      <c r="S6" t="n">
        <v>14.2</v>
      </c>
      <c r="T6" t="n">
        <v>5608.34</v>
      </c>
      <c r="U6" t="n">
        <v>0.49</v>
      </c>
      <c r="V6" t="n">
        <v>0.75</v>
      </c>
      <c r="W6" t="n">
        <v>0.67</v>
      </c>
      <c r="X6" t="n">
        <v>0.35</v>
      </c>
      <c r="Y6" t="n">
        <v>0.5</v>
      </c>
      <c r="Z6" t="n">
        <v>10</v>
      </c>
      <c r="AA6" t="n">
        <v>456.7026837850358</v>
      </c>
      <c r="AB6" t="n">
        <v>624.8807602551</v>
      </c>
      <c r="AC6" t="n">
        <v>565.2430175220078</v>
      </c>
      <c r="AD6" t="n">
        <v>456702.6837850359</v>
      </c>
      <c r="AE6" t="n">
        <v>624880.7602551</v>
      </c>
      <c r="AF6" t="n">
        <v>4.877566377919245e-06</v>
      </c>
      <c r="AG6" t="n">
        <v>33</v>
      </c>
      <c r="AH6" t="n">
        <v>565243.0175220078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8.0334</v>
      </c>
      <c r="E7" t="n">
        <v>12.45</v>
      </c>
      <c r="F7" t="n">
        <v>9.380000000000001</v>
      </c>
      <c r="G7" t="n">
        <v>35.19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14</v>
      </c>
      <c r="N7" t="n">
        <v>38.89</v>
      </c>
      <c r="O7" t="n">
        <v>24076.95</v>
      </c>
      <c r="P7" t="n">
        <v>123.87</v>
      </c>
      <c r="Q7" t="n">
        <v>195.42</v>
      </c>
      <c r="R7" t="n">
        <v>27.15</v>
      </c>
      <c r="S7" t="n">
        <v>14.2</v>
      </c>
      <c r="T7" t="n">
        <v>4699.98</v>
      </c>
      <c r="U7" t="n">
        <v>0.52</v>
      </c>
      <c r="V7" t="n">
        <v>0.75</v>
      </c>
      <c r="W7" t="n">
        <v>0.67</v>
      </c>
      <c r="X7" t="n">
        <v>0.3</v>
      </c>
      <c r="Y7" t="n">
        <v>0.5</v>
      </c>
      <c r="Z7" t="n">
        <v>10</v>
      </c>
      <c r="AA7" t="n">
        <v>453.7193887616299</v>
      </c>
      <c r="AB7" t="n">
        <v>620.7988843903881</v>
      </c>
      <c r="AC7" t="n">
        <v>561.5507101608754</v>
      </c>
      <c r="AD7" t="n">
        <v>453719.3887616299</v>
      </c>
      <c r="AE7" t="n">
        <v>620798.8843903881</v>
      </c>
      <c r="AF7" t="n">
        <v>4.942910704962215e-06</v>
      </c>
      <c r="AG7" t="n">
        <v>33</v>
      </c>
      <c r="AH7" t="n">
        <v>561550.7101608753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8.1068</v>
      </c>
      <c r="E8" t="n">
        <v>12.34</v>
      </c>
      <c r="F8" t="n">
        <v>9.35</v>
      </c>
      <c r="G8" t="n">
        <v>40.05</v>
      </c>
      <c r="H8" t="n">
        <v>0.64</v>
      </c>
      <c r="I8" t="n">
        <v>14</v>
      </c>
      <c r="J8" t="n">
        <v>194.86</v>
      </c>
      <c r="K8" t="n">
        <v>53.44</v>
      </c>
      <c r="L8" t="n">
        <v>7</v>
      </c>
      <c r="M8" t="n">
        <v>12</v>
      </c>
      <c r="N8" t="n">
        <v>39.43</v>
      </c>
      <c r="O8" t="n">
        <v>24267.28</v>
      </c>
      <c r="P8" t="n">
        <v>123.01</v>
      </c>
      <c r="Q8" t="n">
        <v>195.42</v>
      </c>
      <c r="R8" t="n">
        <v>26.08</v>
      </c>
      <c r="S8" t="n">
        <v>14.2</v>
      </c>
      <c r="T8" t="n">
        <v>4175.54</v>
      </c>
      <c r="U8" t="n">
        <v>0.54</v>
      </c>
      <c r="V8" t="n">
        <v>0.76</v>
      </c>
      <c r="W8" t="n">
        <v>0.66</v>
      </c>
      <c r="X8" t="n">
        <v>0.26</v>
      </c>
      <c r="Y8" t="n">
        <v>0.5</v>
      </c>
      <c r="Z8" t="n">
        <v>10</v>
      </c>
      <c r="AA8" t="n">
        <v>451.8512451157395</v>
      </c>
      <c r="AB8" t="n">
        <v>618.2428078374001</v>
      </c>
      <c r="AC8" t="n">
        <v>559.2385819666284</v>
      </c>
      <c r="AD8" t="n">
        <v>451851.2451157395</v>
      </c>
      <c r="AE8" t="n">
        <v>618242.8078374</v>
      </c>
      <c r="AF8" t="n">
        <v>4.988073356609615e-06</v>
      </c>
      <c r="AG8" t="n">
        <v>33</v>
      </c>
      <c r="AH8" t="n">
        <v>559238.5819666284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8.1837</v>
      </c>
      <c r="E9" t="n">
        <v>12.22</v>
      </c>
      <c r="F9" t="n">
        <v>9.300000000000001</v>
      </c>
      <c r="G9" t="n">
        <v>46.52</v>
      </c>
      <c r="H9" t="n">
        <v>0.72</v>
      </c>
      <c r="I9" t="n">
        <v>12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122.02</v>
      </c>
      <c r="Q9" t="n">
        <v>195.42</v>
      </c>
      <c r="R9" t="n">
        <v>24.74</v>
      </c>
      <c r="S9" t="n">
        <v>14.2</v>
      </c>
      <c r="T9" t="n">
        <v>3515.52</v>
      </c>
      <c r="U9" t="n">
        <v>0.57</v>
      </c>
      <c r="V9" t="n">
        <v>0.76</v>
      </c>
      <c r="W9" t="n">
        <v>0.66</v>
      </c>
      <c r="X9" t="n">
        <v>0.22</v>
      </c>
      <c r="Y9" t="n">
        <v>0.5</v>
      </c>
      <c r="Z9" t="n">
        <v>10</v>
      </c>
      <c r="AA9" t="n">
        <v>439.9230452330647</v>
      </c>
      <c r="AB9" t="n">
        <v>601.9221185228854</v>
      </c>
      <c r="AC9" t="n">
        <v>544.4755163340598</v>
      </c>
      <c r="AD9" t="n">
        <v>439923.0452330647</v>
      </c>
      <c r="AE9" t="n">
        <v>601922.1185228854</v>
      </c>
      <c r="AF9" t="n">
        <v>5.035389540692518e-06</v>
      </c>
      <c r="AG9" t="n">
        <v>32</v>
      </c>
      <c r="AH9" t="n">
        <v>544475.5163340598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8.2226</v>
      </c>
      <c r="E10" t="n">
        <v>12.16</v>
      </c>
      <c r="F10" t="n">
        <v>9.279999999999999</v>
      </c>
      <c r="G10" t="n">
        <v>50.64</v>
      </c>
      <c r="H10" t="n">
        <v>0.8100000000000001</v>
      </c>
      <c r="I10" t="n">
        <v>11</v>
      </c>
      <c r="J10" t="n">
        <v>197.97</v>
      </c>
      <c r="K10" t="n">
        <v>53.44</v>
      </c>
      <c r="L10" t="n">
        <v>9</v>
      </c>
      <c r="M10" t="n">
        <v>9</v>
      </c>
      <c r="N10" t="n">
        <v>40.53</v>
      </c>
      <c r="O10" t="n">
        <v>24650.18</v>
      </c>
      <c r="P10" t="n">
        <v>121.12</v>
      </c>
      <c r="Q10" t="n">
        <v>195.42</v>
      </c>
      <c r="R10" t="n">
        <v>24.15</v>
      </c>
      <c r="S10" t="n">
        <v>14.2</v>
      </c>
      <c r="T10" t="n">
        <v>3225.56</v>
      </c>
      <c r="U10" t="n">
        <v>0.59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  <c r="AA10" t="n">
        <v>438.6529715867718</v>
      </c>
      <c r="AB10" t="n">
        <v>600.1843477283326</v>
      </c>
      <c r="AC10" t="n">
        <v>542.9035959451625</v>
      </c>
      <c r="AD10" t="n">
        <v>438652.9715867718</v>
      </c>
      <c r="AE10" t="n">
        <v>600184.3477283326</v>
      </c>
      <c r="AF10" t="n">
        <v>5.059324515475678e-06</v>
      </c>
      <c r="AG10" t="n">
        <v>32</v>
      </c>
      <c r="AH10" t="n">
        <v>542903.5959451625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8.261799999999999</v>
      </c>
      <c r="E11" t="n">
        <v>12.1</v>
      </c>
      <c r="F11" t="n">
        <v>9.26</v>
      </c>
      <c r="G11" t="n">
        <v>55.58</v>
      </c>
      <c r="H11" t="n">
        <v>0.89</v>
      </c>
      <c r="I11" t="n">
        <v>10</v>
      </c>
      <c r="J11" t="n">
        <v>199.53</v>
      </c>
      <c r="K11" t="n">
        <v>53.44</v>
      </c>
      <c r="L11" t="n">
        <v>10</v>
      </c>
      <c r="M11" t="n">
        <v>8</v>
      </c>
      <c r="N11" t="n">
        <v>41.1</v>
      </c>
      <c r="O11" t="n">
        <v>24842.77</v>
      </c>
      <c r="P11" t="n">
        <v>120.41</v>
      </c>
      <c r="Q11" t="n">
        <v>195.43</v>
      </c>
      <c r="R11" t="n">
        <v>23.5</v>
      </c>
      <c r="S11" t="n">
        <v>14.2</v>
      </c>
      <c r="T11" t="n">
        <v>2902.53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437.5156193472059</v>
      </c>
      <c r="AB11" t="n">
        <v>598.628172217719</v>
      </c>
      <c r="AC11" t="n">
        <v>541.4959396411758</v>
      </c>
      <c r="AD11" t="n">
        <v>437515.6193472059</v>
      </c>
      <c r="AE11" t="n">
        <v>598628.172217719</v>
      </c>
      <c r="AF11" t="n">
        <v>5.083444078753307e-06</v>
      </c>
      <c r="AG11" t="n">
        <v>32</v>
      </c>
      <c r="AH11" t="n">
        <v>541495.9396411758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8.290699999999999</v>
      </c>
      <c r="E12" t="n">
        <v>12.06</v>
      </c>
      <c r="F12" t="n">
        <v>9.26</v>
      </c>
      <c r="G12" t="n">
        <v>61.72</v>
      </c>
      <c r="H12" t="n">
        <v>0.97</v>
      </c>
      <c r="I12" t="n">
        <v>9</v>
      </c>
      <c r="J12" t="n">
        <v>201.1</v>
      </c>
      <c r="K12" t="n">
        <v>53.44</v>
      </c>
      <c r="L12" t="n">
        <v>11</v>
      </c>
      <c r="M12" t="n">
        <v>7</v>
      </c>
      <c r="N12" t="n">
        <v>41.66</v>
      </c>
      <c r="O12" t="n">
        <v>25036.12</v>
      </c>
      <c r="P12" t="n">
        <v>119.67</v>
      </c>
      <c r="Q12" t="n">
        <v>195.43</v>
      </c>
      <c r="R12" t="n">
        <v>23.13</v>
      </c>
      <c r="S12" t="n">
        <v>14.2</v>
      </c>
      <c r="T12" t="n">
        <v>2725.55</v>
      </c>
      <c r="U12" t="n">
        <v>0.61</v>
      </c>
      <c r="V12" t="n">
        <v>0.76</v>
      </c>
      <c r="W12" t="n">
        <v>0.66</v>
      </c>
      <c r="X12" t="n">
        <v>0.17</v>
      </c>
      <c r="Y12" t="n">
        <v>0.5</v>
      </c>
      <c r="Z12" t="n">
        <v>10</v>
      </c>
      <c r="AA12" t="n">
        <v>436.60803336837</v>
      </c>
      <c r="AB12" t="n">
        <v>597.3863730416083</v>
      </c>
      <c r="AC12" t="n">
        <v>540.3726560355569</v>
      </c>
      <c r="AD12" t="n">
        <v>436608.03336837</v>
      </c>
      <c r="AE12" t="n">
        <v>597386.3730416083</v>
      </c>
      <c r="AF12" t="n">
        <v>5.101226103720744e-06</v>
      </c>
      <c r="AG12" t="n">
        <v>32</v>
      </c>
      <c r="AH12" t="n">
        <v>540372.6560355569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8.2928</v>
      </c>
      <c r="E13" t="n">
        <v>12.06</v>
      </c>
      <c r="F13" t="n">
        <v>9.26</v>
      </c>
      <c r="G13" t="n">
        <v>61.7</v>
      </c>
      <c r="H13" t="n">
        <v>1.05</v>
      </c>
      <c r="I13" t="n">
        <v>9</v>
      </c>
      <c r="J13" t="n">
        <v>202.67</v>
      </c>
      <c r="K13" t="n">
        <v>53.44</v>
      </c>
      <c r="L13" t="n">
        <v>12</v>
      </c>
      <c r="M13" t="n">
        <v>7</v>
      </c>
      <c r="N13" t="n">
        <v>42.24</v>
      </c>
      <c r="O13" t="n">
        <v>25230.25</v>
      </c>
      <c r="P13" t="n">
        <v>119.1</v>
      </c>
      <c r="Q13" t="n">
        <v>195.43</v>
      </c>
      <c r="R13" t="n">
        <v>23.24</v>
      </c>
      <c r="S13" t="n">
        <v>14.2</v>
      </c>
      <c r="T13" t="n">
        <v>2780.4</v>
      </c>
      <c r="U13" t="n">
        <v>0.61</v>
      </c>
      <c r="V13" t="n">
        <v>0.76</v>
      </c>
      <c r="W13" t="n">
        <v>0.65</v>
      </c>
      <c r="X13" t="n">
        <v>0.17</v>
      </c>
      <c r="Y13" t="n">
        <v>0.5</v>
      </c>
      <c r="Z13" t="n">
        <v>10</v>
      </c>
      <c r="AA13" t="n">
        <v>436.2035677906748</v>
      </c>
      <c r="AB13" t="n">
        <v>596.8329653944437</v>
      </c>
      <c r="AC13" t="n">
        <v>539.8720648375253</v>
      </c>
      <c r="AD13" t="n">
        <v>436203.5677906747</v>
      </c>
      <c r="AE13" t="n">
        <v>596832.9653944437</v>
      </c>
      <c r="AF13" t="n">
        <v>5.102518223182046e-06</v>
      </c>
      <c r="AG13" t="n">
        <v>32</v>
      </c>
      <c r="AH13" t="n">
        <v>539872.0648375252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8.3407</v>
      </c>
      <c r="E14" t="n">
        <v>11.99</v>
      </c>
      <c r="F14" t="n">
        <v>9.220000000000001</v>
      </c>
      <c r="G14" t="n">
        <v>69.17</v>
      </c>
      <c r="H14" t="n">
        <v>1.13</v>
      </c>
      <c r="I14" t="n">
        <v>8</v>
      </c>
      <c r="J14" t="n">
        <v>204.25</v>
      </c>
      <c r="K14" t="n">
        <v>53.44</v>
      </c>
      <c r="L14" t="n">
        <v>13</v>
      </c>
      <c r="M14" t="n">
        <v>6</v>
      </c>
      <c r="N14" t="n">
        <v>42.82</v>
      </c>
      <c r="O14" t="n">
        <v>25425.3</v>
      </c>
      <c r="P14" t="n">
        <v>118.25</v>
      </c>
      <c r="Q14" t="n">
        <v>195.42</v>
      </c>
      <c r="R14" t="n">
        <v>22.23</v>
      </c>
      <c r="S14" t="n">
        <v>14.2</v>
      </c>
      <c r="T14" t="n">
        <v>2281.23</v>
      </c>
      <c r="U14" t="n">
        <v>0.64</v>
      </c>
      <c r="V14" t="n">
        <v>0.77</v>
      </c>
      <c r="W14" t="n">
        <v>0.65</v>
      </c>
      <c r="X14" t="n">
        <v>0.14</v>
      </c>
      <c r="Y14" t="n">
        <v>0.5</v>
      </c>
      <c r="Z14" t="n">
        <v>10</v>
      </c>
      <c r="AA14" t="n">
        <v>434.7830496209391</v>
      </c>
      <c r="AB14" t="n">
        <v>594.8893497657727</v>
      </c>
      <c r="AC14" t="n">
        <v>538.1139451565729</v>
      </c>
      <c r="AD14" t="n">
        <v>434783.0496209391</v>
      </c>
      <c r="AE14" t="n">
        <v>594889.3497657727</v>
      </c>
      <c r="AF14" t="n">
        <v>5.131990852799355e-06</v>
      </c>
      <c r="AG14" t="n">
        <v>32</v>
      </c>
      <c r="AH14" t="n">
        <v>538113.9451565729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8.3848</v>
      </c>
      <c r="E15" t="n">
        <v>11.93</v>
      </c>
      <c r="F15" t="n">
        <v>9.199999999999999</v>
      </c>
      <c r="G15" t="n">
        <v>78.83</v>
      </c>
      <c r="H15" t="n">
        <v>1.21</v>
      </c>
      <c r="I15" t="n">
        <v>7</v>
      </c>
      <c r="J15" t="n">
        <v>205.84</v>
      </c>
      <c r="K15" t="n">
        <v>53.44</v>
      </c>
      <c r="L15" t="n">
        <v>14</v>
      </c>
      <c r="M15" t="n">
        <v>5</v>
      </c>
      <c r="N15" t="n">
        <v>43.4</v>
      </c>
      <c r="O15" t="n">
        <v>25621.03</v>
      </c>
      <c r="P15" t="n">
        <v>117.04</v>
      </c>
      <c r="Q15" t="n">
        <v>195.42</v>
      </c>
      <c r="R15" t="n">
        <v>21.45</v>
      </c>
      <c r="S15" t="n">
        <v>14.2</v>
      </c>
      <c r="T15" t="n">
        <v>1892.25</v>
      </c>
      <c r="U15" t="n">
        <v>0.66</v>
      </c>
      <c r="V15" t="n">
        <v>0.77</v>
      </c>
      <c r="W15" t="n">
        <v>0.65</v>
      </c>
      <c r="X15" t="n">
        <v>0.11</v>
      </c>
      <c r="Y15" t="n">
        <v>0.5</v>
      </c>
      <c r="Z15" t="n">
        <v>10</v>
      </c>
      <c r="AA15" t="n">
        <v>433.2868347129502</v>
      </c>
      <c r="AB15" t="n">
        <v>592.842162520319</v>
      </c>
      <c r="AC15" t="n">
        <v>536.2621385885801</v>
      </c>
      <c r="AD15" t="n">
        <v>433286.8347129502</v>
      </c>
      <c r="AE15" t="n">
        <v>592842.162520319</v>
      </c>
      <c r="AF15" t="n">
        <v>5.15912536148669e-06</v>
      </c>
      <c r="AG15" t="n">
        <v>32</v>
      </c>
      <c r="AH15" t="n">
        <v>536262.1385885801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8.377000000000001</v>
      </c>
      <c r="E16" t="n">
        <v>11.94</v>
      </c>
      <c r="F16" t="n">
        <v>9.210000000000001</v>
      </c>
      <c r="G16" t="n">
        <v>78.93000000000001</v>
      </c>
      <c r="H16" t="n">
        <v>1.28</v>
      </c>
      <c r="I16" t="n">
        <v>7</v>
      </c>
      <c r="J16" t="n">
        <v>207.43</v>
      </c>
      <c r="K16" t="n">
        <v>53.44</v>
      </c>
      <c r="L16" t="n">
        <v>15</v>
      </c>
      <c r="M16" t="n">
        <v>5</v>
      </c>
      <c r="N16" t="n">
        <v>44</v>
      </c>
      <c r="O16" t="n">
        <v>25817.56</v>
      </c>
      <c r="P16" t="n">
        <v>117.47</v>
      </c>
      <c r="Q16" t="n">
        <v>195.42</v>
      </c>
      <c r="R16" t="n">
        <v>21.68</v>
      </c>
      <c r="S16" t="n">
        <v>14.2</v>
      </c>
      <c r="T16" t="n">
        <v>2008.95</v>
      </c>
      <c r="U16" t="n">
        <v>0.66</v>
      </c>
      <c r="V16" t="n">
        <v>0.77</v>
      </c>
      <c r="W16" t="n">
        <v>0.65</v>
      </c>
      <c r="X16" t="n">
        <v>0.12</v>
      </c>
      <c r="Y16" t="n">
        <v>0.5</v>
      </c>
      <c r="Z16" t="n">
        <v>10</v>
      </c>
      <c r="AA16" t="n">
        <v>433.7193432931394</v>
      </c>
      <c r="AB16" t="n">
        <v>593.4339398406657</v>
      </c>
      <c r="AC16" t="n">
        <v>536.7974375120376</v>
      </c>
      <c r="AD16" t="n">
        <v>433719.3432931394</v>
      </c>
      <c r="AE16" t="n">
        <v>593433.9398406658</v>
      </c>
      <c r="AF16" t="n">
        <v>5.154326060630427e-06</v>
      </c>
      <c r="AG16" t="n">
        <v>32</v>
      </c>
      <c r="AH16" t="n">
        <v>536797.4375120376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8.3775</v>
      </c>
      <c r="E17" t="n">
        <v>11.94</v>
      </c>
      <c r="F17" t="n">
        <v>9.210000000000001</v>
      </c>
      <c r="G17" t="n">
        <v>78.92</v>
      </c>
      <c r="H17" t="n">
        <v>1.36</v>
      </c>
      <c r="I17" t="n">
        <v>7</v>
      </c>
      <c r="J17" t="n">
        <v>209.03</v>
      </c>
      <c r="K17" t="n">
        <v>53.44</v>
      </c>
      <c r="L17" t="n">
        <v>16</v>
      </c>
      <c r="M17" t="n">
        <v>5</v>
      </c>
      <c r="N17" t="n">
        <v>44.6</v>
      </c>
      <c r="O17" t="n">
        <v>26014.91</v>
      </c>
      <c r="P17" t="n">
        <v>116.73</v>
      </c>
      <c r="Q17" t="n">
        <v>195.42</v>
      </c>
      <c r="R17" t="n">
        <v>21.75</v>
      </c>
      <c r="S17" t="n">
        <v>14.2</v>
      </c>
      <c r="T17" t="n">
        <v>2045.83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  <c r="AA17" t="n">
        <v>433.2316487389481</v>
      </c>
      <c r="AB17" t="n">
        <v>592.7666546360562</v>
      </c>
      <c r="AC17" t="n">
        <v>536.1938370708152</v>
      </c>
      <c r="AD17" t="n">
        <v>433231.6487389482</v>
      </c>
      <c r="AE17" t="n">
        <v>592766.6546360562</v>
      </c>
      <c r="AF17" t="n">
        <v>5.154633708121213e-06</v>
      </c>
      <c r="AG17" t="n">
        <v>32</v>
      </c>
      <c r="AH17" t="n">
        <v>536193.8370708153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8.4175</v>
      </c>
      <c r="E18" t="n">
        <v>11.88</v>
      </c>
      <c r="F18" t="n">
        <v>9.19</v>
      </c>
      <c r="G18" t="n">
        <v>91.88</v>
      </c>
      <c r="H18" t="n">
        <v>1.43</v>
      </c>
      <c r="I18" t="n">
        <v>6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115.73</v>
      </c>
      <c r="Q18" t="n">
        <v>195.42</v>
      </c>
      <c r="R18" t="n">
        <v>21.14</v>
      </c>
      <c r="S18" t="n">
        <v>14.2</v>
      </c>
      <c r="T18" t="n">
        <v>1743.71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422.0786909089306</v>
      </c>
      <c r="AB18" t="n">
        <v>577.5066856992527</v>
      </c>
      <c r="AC18" t="n">
        <v>522.3902581518394</v>
      </c>
      <c r="AD18" t="n">
        <v>422078.6909089306</v>
      </c>
      <c r="AE18" t="n">
        <v>577506.6856992526</v>
      </c>
      <c r="AF18" t="n">
        <v>5.179245507384101e-06</v>
      </c>
      <c r="AG18" t="n">
        <v>31</v>
      </c>
      <c r="AH18" t="n">
        <v>522390.2581518394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8.4236</v>
      </c>
      <c r="E19" t="n">
        <v>11.87</v>
      </c>
      <c r="F19" t="n">
        <v>9.18</v>
      </c>
      <c r="G19" t="n">
        <v>91.79000000000001</v>
      </c>
      <c r="H19" t="n">
        <v>1.51</v>
      </c>
      <c r="I19" t="n">
        <v>6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115.53</v>
      </c>
      <c r="Q19" t="n">
        <v>195.42</v>
      </c>
      <c r="R19" t="n">
        <v>20.87</v>
      </c>
      <c r="S19" t="n">
        <v>14.2</v>
      </c>
      <c r="T19" t="n">
        <v>1607.93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421.8217074814948</v>
      </c>
      <c r="AB19" t="n">
        <v>577.1550696365264</v>
      </c>
      <c r="AC19" t="n">
        <v>522.0721998326434</v>
      </c>
      <c r="AD19" t="n">
        <v>421821.7074814948</v>
      </c>
      <c r="AE19" t="n">
        <v>577155.0696365264</v>
      </c>
      <c r="AF19" t="n">
        <v>5.182998806771692e-06</v>
      </c>
      <c r="AG19" t="n">
        <v>31</v>
      </c>
      <c r="AH19" t="n">
        <v>522072.1998326434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8.416700000000001</v>
      </c>
      <c r="E20" t="n">
        <v>11.88</v>
      </c>
      <c r="F20" t="n">
        <v>9.19</v>
      </c>
      <c r="G20" t="n">
        <v>91.89</v>
      </c>
      <c r="H20" t="n">
        <v>1.58</v>
      </c>
      <c r="I20" t="n">
        <v>6</v>
      </c>
      <c r="J20" t="n">
        <v>213.87</v>
      </c>
      <c r="K20" t="n">
        <v>53.44</v>
      </c>
      <c r="L20" t="n">
        <v>19</v>
      </c>
      <c r="M20" t="n">
        <v>4</v>
      </c>
      <c r="N20" t="n">
        <v>46.44</v>
      </c>
      <c r="O20" t="n">
        <v>26611.98</v>
      </c>
      <c r="P20" t="n">
        <v>115.17</v>
      </c>
      <c r="Q20" t="n">
        <v>195.42</v>
      </c>
      <c r="R20" t="n">
        <v>21.13</v>
      </c>
      <c r="S20" t="n">
        <v>14.2</v>
      </c>
      <c r="T20" t="n">
        <v>1739.48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421.727586579328</v>
      </c>
      <c r="AB20" t="n">
        <v>577.0262892658606</v>
      </c>
      <c r="AC20" t="n">
        <v>521.9557100798097</v>
      </c>
      <c r="AD20" t="n">
        <v>421727.586579328</v>
      </c>
      <c r="AE20" t="n">
        <v>577026.2892658606</v>
      </c>
      <c r="AF20" t="n">
        <v>5.178753271398844e-06</v>
      </c>
      <c r="AG20" t="n">
        <v>31</v>
      </c>
      <c r="AH20" t="n">
        <v>521955.7100798097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8.4216</v>
      </c>
      <c r="E21" t="n">
        <v>11.87</v>
      </c>
      <c r="F21" t="n">
        <v>9.18</v>
      </c>
      <c r="G21" t="n">
        <v>91.81999999999999</v>
      </c>
      <c r="H21" t="n">
        <v>1.65</v>
      </c>
      <c r="I21" t="n">
        <v>6</v>
      </c>
      <c r="J21" t="n">
        <v>215.5</v>
      </c>
      <c r="K21" t="n">
        <v>53.44</v>
      </c>
      <c r="L21" t="n">
        <v>20</v>
      </c>
      <c r="M21" t="n">
        <v>4</v>
      </c>
      <c r="N21" t="n">
        <v>47.07</v>
      </c>
      <c r="O21" t="n">
        <v>26812.71</v>
      </c>
      <c r="P21" t="n">
        <v>114.34</v>
      </c>
      <c r="Q21" t="n">
        <v>195.42</v>
      </c>
      <c r="R21" t="n">
        <v>21.07</v>
      </c>
      <c r="S21" t="n">
        <v>14.2</v>
      </c>
      <c r="T21" t="n">
        <v>1706.84</v>
      </c>
      <c r="U21" t="n">
        <v>0.67</v>
      </c>
      <c r="V21" t="n">
        <v>0.77</v>
      </c>
      <c r="W21" t="n">
        <v>0.64</v>
      </c>
      <c r="X21" t="n">
        <v>0.09</v>
      </c>
      <c r="Y21" t="n">
        <v>0.5</v>
      </c>
      <c r="Z21" t="n">
        <v>10</v>
      </c>
      <c r="AA21" t="n">
        <v>421.0800963630366</v>
      </c>
      <c r="AB21" t="n">
        <v>576.1403645866783</v>
      </c>
      <c r="AC21" t="n">
        <v>521.1543368086054</v>
      </c>
      <c r="AD21" t="n">
        <v>421080.0963630366</v>
      </c>
      <c r="AE21" t="n">
        <v>576140.3645866783</v>
      </c>
      <c r="AF21" t="n">
        <v>5.181768216808547e-06</v>
      </c>
      <c r="AG21" t="n">
        <v>31</v>
      </c>
      <c r="AH21" t="n">
        <v>521154.3368086054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8.456899999999999</v>
      </c>
      <c r="E22" t="n">
        <v>11.82</v>
      </c>
      <c r="F22" t="n">
        <v>9.17</v>
      </c>
      <c r="G22" t="n">
        <v>110.04</v>
      </c>
      <c r="H22" t="n">
        <v>1.72</v>
      </c>
      <c r="I22" t="n">
        <v>5</v>
      </c>
      <c r="J22" t="n">
        <v>217.14</v>
      </c>
      <c r="K22" t="n">
        <v>53.44</v>
      </c>
      <c r="L22" t="n">
        <v>21</v>
      </c>
      <c r="M22" t="n">
        <v>3</v>
      </c>
      <c r="N22" t="n">
        <v>47.7</v>
      </c>
      <c r="O22" t="n">
        <v>27014.3</v>
      </c>
      <c r="P22" t="n">
        <v>113.73</v>
      </c>
      <c r="Q22" t="n">
        <v>195.42</v>
      </c>
      <c r="R22" t="n">
        <v>20.68</v>
      </c>
      <c r="S22" t="n">
        <v>14.2</v>
      </c>
      <c r="T22" t="n">
        <v>1516.84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420.1658478520326</v>
      </c>
      <c r="AB22" t="n">
        <v>574.8894494401251</v>
      </c>
      <c r="AC22" t="n">
        <v>520.0228072479687</v>
      </c>
      <c r="AD22" t="n">
        <v>420165.8478520326</v>
      </c>
      <c r="AE22" t="n">
        <v>574889.449440125</v>
      </c>
      <c r="AF22" t="n">
        <v>5.203488129658046e-06</v>
      </c>
      <c r="AG22" t="n">
        <v>31</v>
      </c>
      <c r="AH22" t="n">
        <v>520022.8072479686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8.458399999999999</v>
      </c>
      <c r="E23" t="n">
        <v>11.82</v>
      </c>
      <c r="F23" t="n">
        <v>9.17</v>
      </c>
      <c r="G23" t="n">
        <v>110.01</v>
      </c>
      <c r="H23" t="n">
        <v>1.79</v>
      </c>
      <c r="I23" t="n">
        <v>5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113.46</v>
      </c>
      <c r="Q23" t="n">
        <v>195.42</v>
      </c>
      <c r="R23" t="n">
        <v>20.59</v>
      </c>
      <c r="S23" t="n">
        <v>14.2</v>
      </c>
      <c r="T23" t="n">
        <v>1475.85</v>
      </c>
      <c r="U23" t="n">
        <v>0.6899999999999999</v>
      </c>
      <c r="V23" t="n">
        <v>0.77</v>
      </c>
      <c r="W23" t="n">
        <v>0.64</v>
      </c>
      <c r="X23" t="n">
        <v>0.08</v>
      </c>
      <c r="Y23" t="n">
        <v>0.5</v>
      </c>
      <c r="Z23" t="n">
        <v>10</v>
      </c>
      <c r="AA23" t="n">
        <v>419.9720016283686</v>
      </c>
      <c r="AB23" t="n">
        <v>574.6242204850162</v>
      </c>
      <c r="AC23" t="n">
        <v>519.7828913720842</v>
      </c>
      <c r="AD23" t="n">
        <v>419972.0016283686</v>
      </c>
      <c r="AE23" t="n">
        <v>574624.2204850161</v>
      </c>
      <c r="AF23" t="n">
        <v>5.204411072130404e-06</v>
      </c>
      <c r="AG23" t="n">
        <v>31</v>
      </c>
      <c r="AH23" t="n">
        <v>519782.8913720842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8.4551</v>
      </c>
      <c r="E24" t="n">
        <v>11.83</v>
      </c>
      <c r="F24" t="n">
        <v>9.17</v>
      </c>
      <c r="G24" t="n">
        <v>110.07</v>
      </c>
      <c r="H24" t="n">
        <v>1.85</v>
      </c>
      <c r="I24" t="n">
        <v>5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113.46</v>
      </c>
      <c r="Q24" t="n">
        <v>195.42</v>
      </c>
      <c r="R24" t="n">
        <v>20.71</v>
      </c>
      <c r="S24" t="n">
        <v>14.2</v>
      </c>
      <c r="T24" t="n">
        <v>1536.33</v>
      </c>
      <c r="U24" t="n">
        <v>0.6899999999999999</v>
      </c>
      <c r="V24" t="n">
        <v>0.77</v>
      </c>
      <c r="W24" t="n">
        <v>0.64</v>
      </c>
      <c r="X24" t="n">
        <v>0.09</v>
      </c>
      <c r="Y24" t="n">
        <v>0.5</v>
      </c>
      <c r="Z24" t="n">
        <v>10</v>
      </c>
      <c r="AA24" t="n">
        <v>420.0162377101198</v>
      </c>
      <c r="AB24" t="n">
        <v>574.6847462436263</v>
      </c>
      <c r="AC24" t="n">
        <v>519.8376406372411</v>
      </c>
      <c r="AD24" t="n">
        <v>420016.2377101198</v>
      </c>
      <c r="AE24" t="n">
        <v>574684.7462436262</v>
      </c>
      <c r="AF24" t="n">
        <v>5.202380598691217e-06</v>
      </c>
      <c r="AG24" t="n">
        <v>31</v>
      </c>
      <c r="AH24" t="n">
        <v>519837.640637241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8.4582</v>
      </c>
      <c r="E25" t="n">
        <v>11.82</v>
      </c>
      <c r="F25" t="n">
        <v>9.17</v>
      </c>
      <c r="G25" t="n">
        <v>110.02</v>
      </c>
      <c r="H25" t="n">
        <v>1.92</v>
      </c>
      <c r="I25" t="n">
        <v>5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112.6</v>
      </c>
      <c r="Q25" t="n">
        <v>195.42</v>
      </c>
      <c r="R25" t="n">
        <v>20.57</v>
      </c>
      <c r="S25" t="n">
        <v>14.2</v>
      </c>
      <c r="T25" t="n">
        <v>1464.15</v>
      </c>
      <c r="U25" t="n">
        <v>0.6899999999999999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419.4213624310443</v>
      </c>
      <c r="AB25" t="n">
        <v>573.8708116427501</v>
      </c>
      <c r="AC25" t="n">
        <v>519.1013868123082</v>
      </c>
      <c r="AD25" t="n">
        <v>419421.3624310443</v>
      </c>
      <c r="AE25" t="n">
        <v>573870.8116427502</v>
      </c>
      <c r="AF25" t="n">
        <v>5.20428801313409e-06</v>
      </c>
      <c r="AG25" t="n">
        <v>31</v>
      </c>
      <c r="AH25" t="n">
        <v>519101.3868123082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8.461</v>
      </c>
      <c r="E26" t="n">
        <v>11.82</v>
      </c>
      <c r="F26" t="n">
        <v>9.16</v>
      </c>
      <c r="G26" t="n">
        <v>109.97</v>
      </c>
      <c r="H26" t="n">
        <v>1.99</v>
      </c>
      <c r="I26" t="n">
        <v>5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110.97</v>
      </c>
      <c r="Q26" t="n">
        <v>195.42</v>
      </c>
      <c r="R26" t="n">
        <v>20.38</v>
      </c>
      <c r="S26" t="n">
        <v>14.2</v>
      </c>
      <c r="T26" t="n">
        <v>1371.61</v>
      </c>
      <c r="U26" t="n">
        <v>0.7</v>
      </c>
      <c r="V26" t="n">
        <v>0.77</v>
      </c>
      <c r="W26" t="n">
        <v>0.65</v>
      </c>
      <c r="X26" t="n">
        <v>0.08</v>
      </c>
      <c r="Y26" t="n">
        <v>0.5</v>
      </c>
      <c r="Z26" t="n">
        <v>10</v>
      </c>
      <c r="AA26" t="n">
        <v>418.2916717017074</v>
      </c>
      <c r="AB26" t="n">
        <v>572.3251189484338</v>
      </c>
      <c r="AC26" t="n">
        <v>517.703212859344</v>
      </c>
      <c r="AD26" t="n">
        <v>418291.6717017074</v>
      </c>
      <c r="AE26" t="n">
        <v>572325.1189484338</v>
      </c>
      <c r="AF26" t="n">
        <v>5.206010839082492e-06</v>
      </c>
      <c r="AG26" t="n">
        <v>31</v>
      </c>
      <c r="AH26" t="n">
        <v>517703.2128593441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8.4594</v>
      </c>
      <c r="E27" t="n">
        <v>11.82</v>
      </c>
      <c r="F27" t="n">
        <v>9.17</v>
      </c>
      <c r="G27" t="n">
        <v>110</v>
      </c>
      <c r="H27" t="n">
        <v>2.05</v>
      </c>
      <c r="I27" t="n">
        <v>5</v>
      </c>
      <c r="J27" t="n">
        <v>225.42</v>
      </c>
      <c r="K27" t="n">
        <v>53.44</v>
      </c>
      <c r="L27" t="n">
        <v>26</v>
      </c>
      <c r="M27" t="n">
        <v>3</v>
      </c>
      <c r="N27" t="n">
        <v>50.98</v>
      </c>
      <c r="O27" t="n">
        <v>28035.92</v>
      </c>
      <c r="P27" t="n">
        <v>109.94</v>
      </c>
      <c r="Q27" t="n">
        <v>195.42</v>
      </c>
      <c r="R27" t="n">
        <v>20.49</v>
      </c>
      <c r="S27" t="n">
        <v>14.2</v>
      </c>
      <c r="T27" t="n">
        <v>1426.33</v>
      </c>
      <c r="U27" t="n">
        <v>0.6899999999999999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  <c r="AA27" t="n">
        <v>417.6941765226192</v>
      </c>
      <c r="AB27" t="n">
        <v>571.5075996847784</v>
      </c>
      <c r="AC27" t="n">
        <v>516.9637164868163</v>
      </c>
      <c r="AD27" t="n">
        <v>417694.1765226191</v>
      </c>
      <c r="AE27" t="n">
        <v>571507.5996847784</v>
      </c>
      <c r="AF27" t="n">
        <v>5.205026367111977e-06</v>
      </c>
      <c r="AG27" t="n">
        <v>31</v>
      </c>
      <c r="AH27" t="n">
        <v>516963.7164868163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8.498200000000001</v>
      </c>
      <c r="E28" t="n">
        <v>11.77</v>
      </c>
      <c r="F28" t="n">
        <v>9.15</v>
      </c>
      <c r="G28" t="n">
        <v>137.25</v>
      </c>
      <c r="H28" t="n">
        <v>2.11</v>
      </c>
      <c r="I28" t="n">
        <v>4</v>
      </c>
      <c r="J28" t="n">
        <v>227.1</v>
      </c>
      <c r="K28" t="n">
        <v>53.44</v>
      </c>
      <c r="L28" t="n">
        <v>27</v>
      </c>
      <c r="M28" t="n">
        <v>2</v>
      </c>
      <c r="N28" t="n">
        <v>51.66</v>
      </c>
      <c r="O28" t="n">
        <v>28243</v>
      </c>
      <c r="P28" t="n">
        <v>110.09</v>
      </c>
      <c r="Q28" t="n">
        <v>195.42</v>
      </c>
      <c r="R28" t="n">
        <v>19.94</v>
      </c>
      <c r="S28" t="n">
        <v>14.2</v>
      </c>
      <c r="T28" t="n">
        <v>1152.97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417.1955856879915</v>
      </c>
      <c r="AB28" t="n">
        <v>570.8254057085655</v>
      </c>
      <c r="AC28" t="n">
        <v>516.346630146228</v>
      </c>
      <c r="AD28" t="n">
        <v>417195.5856879915</v>
      </c>
      <c r="AE28" t="n">
        <v>570825.4057085655</v>
      </c>
      <c r="AF28" t="n">
        <v>5.228899812396979e-06</v>
      </c>
      <c r="AG28" t="n">
        <v>31</v>
      </c>
      <c r="AH28" t="n">
        <v>516346.630146228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8.4992</v>
      </c>
      <c r="E29" t="n">
        <v>11.77</v>
      </c>
      <c r="F29" t="n">
        <v>9.15</v>
      </c>
      <c r="G29" t="n">
        <v>137.22</v>
      </c>
      <c r="H29" t="n">
        <v>2.18</v>
      </c>
      <c r="I29" t="n">
        <v>4</v>
      </c>
      <c r="J29" t="n">
        <v>228.79</v>
      </c>
      <c r="K29" t="n">
        <v>53.44</v>
      </c>
      <c r="L29" t="n">
        <v>28</v>
      </c>
      <c r="M29" t="n">
        <v>2</v>
      </c>
      <c r="N29" t="n">
        <v>52.35</v>
      </c>
      <c r="O29" t="n">
        <v>28451.04</v>
      </c>
      <c r="P29" t="n">
        <v>110.83</v>
      </c>
      <c r="Q29" t="n">
        <v>195.42</v>
      </c>
      <c r="R29" t="n">
        <v>19.95</v>
      </c>
      <c r="S29" t="n">
        <v>14.2</v>
      </c>
      <c r="T29" t="n">
        <v>1160.96</v>
      </c>
      <c r="U29" t="n">
        <v>0.71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417.656392141729</v>
      </c>
      <c r="AB29" t="n">
        <v>571.4559014279153</v>
      </c>
      <c r="AC29" t="n">
        <v>516.9169522390292</v>
      </c>
      <c r="AD29" t="n">
        <v>417656.392141729</v>
      </c>
      <c r="AE29" t="n">
        <v>571455.9014279152</v>
      </c>
      <c r="AF29" t="n">
        <v>5.229515107378551e-06</v>
      </c>
      <c r="AG29" t="n">
        <v>31</v>
      </c>
      <c r="AH29" t="n">
        <v>516916.9522390292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8.4986</v>
      </c>
      <c r="E30" t="n">
        <v>11.77</v>
      </c>
      <c r="F30" t="n">
        <v>9.15</v>
      </c>
      <c r="G30" t="n">
        <v>137.24</v>
      </c>
      <c r="H30" t="n">
        <v>2.24</v>
      </c>
      <c r="I30" t="n">
        <v>4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110.45</v>
      </c>
      <c r="Q30" t="n">
        <v>195.42</v>
      </c>
      <c r="R30" t="n">
        <v>19.97</v>
      </c>
      <c r="S30" t="n">
        <v>14.2</v>
      </c>
      <c r="T30" t="n">
        <v>1170.41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417.4209027793863</v>
      </c>
      <c r="AB30" t="n">
        <v>571.1336944933004</v>
      </c>
      <c r="AC30" t="n">
        <v>516.6254962820339</v>
      </c>
      <c r="AD30" t="n">
        <v>417420.9027793863</v>
      </c>
      <c r="AE30" t="n">
        <v>571133.6944933004</v>
      </c>
      <c r="AF30" t="n">
        <v>5.229145930389607e-06</v>
      </c>
      <c r="AG30" t="n">
        <v>31</v>
      </c>
      <c r="AH30" t="n">
        <v>516625.4962820339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8.500400000000001</v>
      </c>
      <c r="E31" t="n">
        <v>11.76</v>
      </c>
      <c r="F31" t="n">
        <v>9.15</v>
      </c>
      <c r="G31" t="n">
        <v>137.2</v>
      </c>
      <c r="H31" t="n">
        <v>2.3</v>
      </c>
      <c r="I31" t="n">
        <v>4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110.22</v>
      </c>
      <c r="Q31" t="n">
        <v>195.42</v>
      </c>
      <c r="R31" t="n">
        <v>19.88</v>
      </c>
      <c r="S31" t="n">
        <v>14.2</v>
      </c>
      <c r="T31" t="n">
        <v>1122.94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  <c r="AA31" t="n">
        <v>417.2501967336164</v>
      </c>
      <c r="AB31" t="n">
        <v>570.9001269504589</v>
      </c>
      <c r="AC31" t="n">
        <v>516.414220097667</v>
      </c>
      <c r="AD31" t="n">
        <v>417250.1967336164</v>
      </c>
      <c r="AE31" t="n">
        <v>570900.1269504589</v>
      </c>
      <c r="AF31" t="n">
        <v>5.230253461356438e-06</v>
      </c>
      <c r="AG31" t="n">
        <v>31</v>
      </c>
      <c r="AH31" t="n">
        <v>516414.220097667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8.500400000000001</v>
      </c>
      <c r="E32" t="n">
        <v>11.76</v>
      </c>
      <c r="F32" t="n">
        <v>9.15</v>
      </c>
      <c r="G32" t="n">
        <v>137.2</v>
      </c>
      <c r="H32" t="n">
        <v>2.36</v>
      </c>
      <c r="I32" t="n">
        <v>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109.43</v>
      </c>
      <c r="Q32" t="n">
        <v>195.42</v>
      </c>
      <c r="R32" t="n">
        <v>19.82</v>
      </c>
      <c r="S32" t="n">
        <v>14.2</v>
      </c>
      <c r="T32" t="n">
        <v>1092.49</v>
      </c>
      <c r="U32" t="n">
        <v>0.72</v>
      </c>
      <c r="V32" t="n">
        <v>0.77</v>
      </c>
      <c r="W32" t="n">
        <v>0.65</v>
      </c>
      <c r="X32" t="n">
        <v>0.06</v>
      </c>
      <c r="Y32" t="n">
        <v>0.5</v>
      </c>
      <c r="Z32" t="n">
        <v>10</v>
      </c>
      <c r="AA32" t="n">
        <v>416.7444385024864</v>
      </c>
      <c r="AB32" t="n">
        <v>570.2081262261485</v>
      </c>
      <c r="AC32" t="n">
        <v>515.7882629512555</v>
      </c>
      <c r="AD32" t="n">
        <v>416744.4385024864</v>
      </c>
      <c r="AE32" t="n">
        <v>570208.1262261485</v>
      </c>
      <c r="AF32" t="n">
        <v>5.230253461356438e-06</v>
      </c>
      <c r="AG32" t="n">
        <v>31</v>
      </c>
      <c r="AH32" t="n">
        <v>515788.2629512556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8.501799999999999</v>
      </c>
      <c r="E33" t="n">
        <v>11.76</v>
      </c>
      <c r="F33" t="n">
        <v>9.140000000000001</v>
      </c>
      <c r="G33" t="n">
        <v>137.17</v>
      </c>
      <c r="H33" t="n">
        <v>2.41</v>
      </c>
      <c r="I33" t="n">
        <v>4</v>
      </c>
      <c r="J33" t="n">
        <v>235.61</v>
      </c>
      <c r="K33" t="n">
        <v>53.44</v>
      </c>
      <c r="L33" t="n">
        <v>32</v>
      </c>
      <c r="M33" t="n">
        <v>2</v>
      </c>
      <c r="N33" t="n">
        <v>55.18</v>
      </c>
      <c r="O33" t="n">
        <v>29293.06</v>
      </c>
      <c r="P33" t="n">
        <v>108.5</v>
      </c>
      <c r="Q33" t="n">
        <v>195.42</v>
      </c>
      <c r="R33" t="n">
        <v>19.79</v>
      </c>
      <c r="S33" t="n">
        <v>14.2</v>
      </c>
      <c r="T33" t="n">
        <v>1080.77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  <c r="AA33" t="n">
        <v>416.0872494244102</v>
      </c>
      <c r="AB33" t="n">
        <v>569.3089311363885</v>
      </c>
      <c r="AC33" t="n">
        <v>514.9748857788342</v>
      </c>
      <c r="AD33" t="n">
        <v>416087.2494244102</v>
      </c>
      <c r="AE33" t="n">
        <v>569308.9311363886</v>
      </c>
      <c r="AF33" t="n">
        <v>5.231114874330639e-06</v>
      </c>
      <c r="AG33" t="n">
        <v>31</v>
      </c>
      <c r="AH33" t="n">
        <v>514974.8857788342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8.507199999999999</v>
      </c>
      <c r="E34" t="n">
        <v>11.75</v>
      </c>
      <c r="F34" t="n">
        <v>9.140000000000001</v>
      </c>
      <c r="G34" t="n">
        <v>137.06</v>
      </c>
      <c r="H34" t="n">
        <v>2.47</v>
      </c>
      <c r="I34" t="n">
        <v>4</v>
      </c>
      <c r="J34" t="n">
        <v>237.34</v>
      </c>
      <c r="K34" t="n">
        <v>53.44</v>
      </c>
      <c r="L34" t="n">
        <v>33</v>
      </c>
      <c r="M34" t="n">
        <v>2</v>
      </c>
      <c r="N34" t="n">
        <v>55.91</v>
      </c>
      <c r="O34" t="n">
        <v>29506.09</v>
      </c>
      <c r="P34" t="n">
        <v>106.62</v>
      </c>
      <c r="Q34" t="n">
        <v>195.42</v>
      </c>
      <c r="R34" t="n">
        <v>19.55</v>
      </c>
      <c r="S34" t="n">
        <v>14.2</v>
      </c>
      <c r="T34" t="n">
        <v>958.39</v>
      </c>
      <c r="U34" t="n">
        <v>0.73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  <c r="AA34" t="n">
        <v>414.815157786627</v>
      </c>
      <c r="AB34" t="n">
        <v>567.5683992368513</v>
      </c>
      <c r="AC34" t="n">
        <v>513.4004678009369</v>
      </c>
      <c r="AD34" t="n">
        <v>414815.157786627</v>
      </c>
      <c r="AE34" t="n">
        <v>567568.3992368513</v>
      </c>
      <c r="AF34" t="n">
        <v>5.234437467231128e-06</v>
      </c>
      <c r="AG34" t="n">
        <v>31</v>
      </c>
      <c r="AH34" t="n">
        <v>513400.4678009369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8.5078</v>
      </c>
      <c r="E35" t="n">
        <v>11.75</v>
      </c>
      <c r="F35" t="n">
        <v>9.140000000000001</v>
      </c>
      <c r="G35" t="n">
        <v>137.05</v>
      </c>
      <c r="H35" t="n">
        <v>2.53</v>
      </c>
      <c r="I35" t="n">
        <v>4</v>
      </c>
      <c r="J35" t="n">
        <v>239.08</v>
      </c>
      <c r="K35" t="n">
        <v>53.44</v>
      </c>
      <c r="L35" t="n">
        <v>34</v>
      </c>
      <c r="M35" t="n">
        <v>2</v>
      </c>
      <c r="N35" t="n">
        <v>56.64</v>
      </c>
      <c r="O35" t="n">
        <v>29720.17</v>
      </c>
      <c r="P35" t="n">
        <v>105.77</v>
      </c>
      <c r="Q35" t="n">
        <v>195.42</v>
      </c>
      <c r="R35" t="n">
        <v>19.54</v>
      </c>
      <c r="S35" t="n">
        <v>14.2</v>
      </c>
      <c r="T35" t="n">
        <v>952.52</v>
      </c>
      <c r="U35" t="n">
        <v>0.73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  <c r="AA35" t="n">
        <v>414.2638314270581</v>
      </c>
      <c r="AB35" t="n">
        <v>566.8140501888868</v>
      </c>
      <c r="AC35" t="n">
        <v>512.7181127673746</v>
      </c>
      <c r="AD35" t="n">
        <v>414263.8314270581</v>
      </c>
      <c r="AE35" t="n">
        <v>566814.0501888868</v>
      </c>
      <c r="AF35" t="n">
        <v>5.234806644220072e-06</v>
      </c>
      <c r="AG35" t="n">
        <v>31</v>
      </c>
      <c r="AH35" t="n">
        <v>512718.1127673746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8.508599999999999</v>
      </c>
      <c r="E36" t="n">
        <v>11.75</v>
      </c>
      <c r="F36" t="n">
        <v>9.140000000000001</v>
      </c>
      <c r="G36" t="n">
        <v>137.03</v>
      </c>
      <c r="H36" t="n">
        <v>2.58</v>
      </c>
      <c r="I36" t="n">
        <v>4</v>
      </c>
      <c r="J36" t="n">
        <v>240.82</v>
      </c>
      <c r="K36" t="n">
        <v>53.44</v>
      </c>
      <c r="L36" t="n">
        <v>35</v>
      </c>
      <c r="M36" t="n">
        <v>1</v>
      </c>
      <c r="N36" t="n">
        <v>57.39</v>
      </c>
      <c r="O36" t="n">
        <v>29935.43</v>
      </c>
      <c r="P36" t="n">
        <v>104.86</v>
      </c>
      <c r="Q36" t="n">
        <v>195.42</v>
      </c>
      <c r="R36" t="n">
        <v>19.43</v>
      </c>
      <c r="S36" t="n">
        <v>14.2</v>
      </c>
      <c r="T36" t="n">
        <v>897.05</v>
      </c>
      <c r="U36" t="n">
        <v>0.73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  <c r="AA36" t="n">
        <v>413.6716908404895</v>
      </c>
      <c r="AB36" t="n">
        <v>566.0038573149448</v>
      </c>
      <c r="AC36" t="n">
        <v>511.9852435642087</v>
      </c>
      <c r="AD36" t="n">
        <v>413671.6908404895</v>
      </c>
      <c r="AE36" t="n">
        <v>566003.8573149447</v>
      </c>
      <c r="AF36" t="n">
        <v>5.235298880205329e-06</v>
      </c>
      <c r="AG36" t="n">
        <v>31</v>
      </c>
      <c r="AH36" t="n">
        <v>511985.2435642087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8.508599999999999</v>
      </c>
      <c r="E37" t="n">
        <v>11.75</v>
      </c>
      <c r="F37" t="n">
        <v>9.140000000000001</v>
      </c>
      <c r="G37" t="n">
        <v>137.03</v>
      </c>
      <c r="H37" t="n">
        <v>2.64</v>
      </c>
      <c r="I37" t="n">
        <v>4</v>
      </c>
      <c r="J37" t="n">
        <v>242.57</v>
      </c>
      <c r="K37" t="n">
        <v>53.44</v>
      </c>
      <c r="L37" t="n">
        <v>36</v>
      </c>
      <c r="M37" t="n">
        <v>1</v>
      </c>
      <c r="N37" t="n">
        <v>58.14</v>
      </c>
      <c r="O37" t="n">
        <v>30151.65</v>
      </c>
      <c r="P37" t="n">
        <v>104.36</v>
      </c>
      <c r="Q37" t="n">
        <v>195.42</v>
      </c>
      <c r="R37" t="n">
        <v>19.44</v>
      </c>
      <c r="S37" t="n">
        <v>14.2</v>
      </c>
      <c r="T37" t="n">
        <v>906.02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  <c r="AA37" t="n">
        <v>413.3518991845791</v>
      </c>
      <c r="AB37" t="n">
        <v>565.5663042631159</v>
      </c>
      <c r="AC37" t="n">
        <v>511.5894499615369</v>
      </c>
      <c r="AD37" t="n">
        <v>413351.899184579</v>
      </c>
      <c r="AE37" t="n">
        <v>565566.3042631159</v>
      </c>
      <c r="AF37" t="n">
        <v>5.235298880205329e-06</v>
      </c>
      <c r="AG37" t="n">
        <v>31</v>
      </c>
      <c r="AH37" t="n">
        <v>511589.4499615369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8.5068</v>
      </c>
      <c r="E38" t="n">
        <v>11.76</v>
      </c>
      <c r="F38" t="n">
        <v>9.140000000000001</v>
      </c>
      <c r="G38" t="n">
        <v>137.07</v>
      </c>
      <c r="H38" t="n">
        <v>2.69</v>
      </c>
      <c r="I38" t="n">
        <v>4</v>
      </c>
      <c r="J38" t="n">
        <v>244.34</v>
      </c>
      <c r="K38" t="n">
        <v>53.44</v>
      </c>
      <c r="L38" t="n">
        <v>37</v>
      </c>
      <c r="M38" t="n">
        <v>0</v>
      </c>
      <c r="N38" t="n">
        <v>58.9</v>
      </c>
      <c r="O38" t="n">
        <v>30368.96</v>
      </c>
      <c r="P38" t="n">
        <v>104.48</v>
      </c>
      <c r="Q38" t="n">
        <v>195.42</v>
      </c>
      <c r="R38" t="n">
        <v>19.47</v>
      </c>
      <c r="S38" t="n">
        <v>14.2</v>
      </c>
      <c r="T38" t="n">
        <v>921.61</v>
      </c>
      <c r="U38" t="n">
        <v>0.73</v>
      </c>
      <c r="V38" t="n">
        <v>0.77</v>
      </c>
      <c r="W38" t="n">
        <v>0.65</v>
      </c>
      <c r="X38" t="n">
        <v>0.05</v>
      </c>
      <c r="Y38" t="n">
        <v>0.5</v>
      </c>
      <c r="Z38" t="n">
        <v>10</v>
      </c>
      <c r="AA38" t="n">
        <v>413.4512467679978</v>
      </c>
      <c r="AB38" t="n">
        <v>565.7022360096554</v>
      </c>
      <c r="AC38" t="n">
        <v>511.712408572968</v>
      </c>
      <c r="AD38" t="n">
        <v>413451.2467679977</v>
      </c>
      <c r="AE38" t="n">
        <v>565702.2360096554</v>
      </c>
      <c r="AF38" t="n">
        <v>5.2341913492385e-06</v>
      </c>
      <c r="AG38" t="n">
        <v>31</v>
      </c>
      <c r="AH38" t="n">
        <v>511712.408572968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6.8633</v>
      </c>
      <c r="E2" t="n">
        <v>14.57</v>
      </c>
      <c r="F2" t="n">
        <v>10.65</v>
      </c>
      <c r="G2" t="n">
        <v>8.300000000000001</v>
      </c>
      <c r="H2" t="n">
        <v>0.15</v>
      </c>
      <c r="I2" t="n">
        <v>77</v>
      </c>
      <c r="J2" t="n">
        <v>116.05</v>
      </c>
      <c r="K2" t="n">
        <v>43.4</v>
      </c>
      <c r="L2" t="n">
        <v>1</v>
      </c>
      <c r="M2" t="n">
        <v>75</v>
      </c>
      <c r="N2" t="n">
        <v>16.65</v>
      </c>
      <c r="O2" t="n">
        <v>14546.17</v>
      </c>
      <c r="P2" t="n">
        <v>105.51</v>
      </c>
      <c r="Q2" t="n">
        <v>195.42</v>
      </c>
      <c r="R2" t="n">
        <v>66.39</v>
      </c>
      <c r="S2" t="n">
        <v>14.2</v>
      </c>
      <c r="T2" t="n">
        <v>24012.23</v>
      </c>
      <c r="U2" t="n">
        <v>0.21</v>
      </c>
      <c r="V2" t="n">
        <v>0.66</v>
      </c>
      <c r="W2" t="n">
        <v>0.77</v>
      </c>
      <c r="X2" t="n">
        <v>1.56</v>
      </c>
      <c r="Y2" t="n">
        <v>0.5</v>
      </c>
      <c r="Z2" t="n">
        <v>10</v>
      </c>
      <c r="AA2" t="n">
        <v>496.4153365758065</v>
      </c>
      <c r="AB2" t="n">
        <v>679.2173638020236</v>
      </c>
      <c r="AC2" t="n">
        <v>614.393811888315</v>
      </c>
      <c r="AD2" t="n">
        <v>496415.3365758065</v>
      </c>
      <c r="AE2" t="n">
        <v>679217.3638020236</v>
      </c>
      <c r="AF2" t="n">
        <v>5.264536680383966e-06</v>
      </c>
      <c r="AG2" t="n">
        <v>38</v>
      </c>
      <c r="AH2" t="n">
        <v>614393.811888315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7.8546</v>
      </c>
      <c r="E3" t="n">
        <v>12.73</v>
      </c>
      <c r="F3" t="n">
        <v>9.789999999999999</v>
      </c>
      <c r="G3" t="n">
        <v>16.31</v>
      </c>
      <c r="H3" t="n">
        <v>0.3</v>
      </c>
      <c r="I3" t="n">
        <v>36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95.88</v>
      </c>
      <c r="Q3" t="n">
        <v>195.43</v>
      </c>
      <c r="R3" t="n">
        <v>39.87</v>
      </c>
      <c r="S3" t="n">
        <v>14.2</v>
      </c>
      <c r="T3" t="n">
        <v>10961.7</v>
      </c>
      <c r="U3" t="n">
        <v>0.36</v>
      </c>
      <c r="V3" t="n">
        <v>0.72</v>
      </c>
      <c r="W3" t="n">
        <v>0.6899999999999999</v>
      </c>
      <c r="X3" t="n">
        <v>0.7</v>
      </c>
      <c r="Y3" t="n">
        <v>0.5</v>
      </c>
      <c r="Z3" t="n">
        <v>10</v>
      </c>
      <c r="AA3" t="n">
        <v>431.5903368097054</v>
      </c>
      <c r="AB3" t="n">
        <v>590.5209392448943</v>
      </c>
      <c r="AC3" t="n">
        <v>534.1624496047044</v>
      </c>
      <c r="AD3" t="n">
        <v>431590.3368097054</v>
      </c>
      <c r="AE3" t="n">
        <v>590520.9392448943</v>
      </c>
      <c r="AF3" t="n">
        <v>6.024919471645403e-06</v>
      </c>
      <c r="AG3" t="n">
        <v>34</v>
      </c>
      <c r="AH3" t="n">
        <v>534162.4496047044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8.2149</v>
      </c>
      <c r="E4" t="n">
        <v>12.17</v>
      </c>
      <c r="F4" t="n">
        <v>9.539999999999999</v>
      </c>
      <c r="G4" t="n">
        <v>24.89</v>
      </c>
      <c r="H4" t="n">
        <v>0.45</v>
      </c>
      <c r="I4" t="n">
        <v>23</v>
      </c>
      <c r="J4" t="n">
        <v>118.63</v>
      </c>
      <c r="K4" t="n">
        <v>43.4</v>
      </c>
      <c r="L4" t="n">
        <v>3</v>
      </c>
      <c r="M4" t="n">
        <v>21</v>
      </c>
      <c r="N4" t="n">
        <v>17.23</v>
      </c>
      <c r="O4" t="n">
        <v>14865.24</v>
      </c>
      <c r="P4" t="n">
        <v>92.08</v>
      </c>
      <c r="Q4" t="n">
        <v>195.42</v>
      </c>
      <c r="R4" t="n">
        <v>31.75</v>
      </c>
      <c r="S4" t="n">
        <v>14.2</v>
      </c>
      <c r="T4" t="n">
        <v>6964.07</v>
      </c>
      <c r="U4" t="n">
        <v>0.45</v>
      </c>
      <c r="V4" t="n">
        <v>0.74</v>
      </c>
      <c r="W4" t="n">
        <v>0.68</v>
      </c>
      <c r="X4" t="n">
        <v>0.45</v>
      </c>
      <c r="Y4" t="n">
        <v>0.5</v>
      </c>
      <c r="Z4" t="n">
        <v>10</v>
      </c>
      <c r="AA4" t="n">
        <v>404.3789368048387</v>
      </c>
      <c r="AB4" t="n">
        <v>553.2891012759933</v>
      </c>
      <c r="AC4" t="n">
        <v>500.4839659963426</v>
      </c>
      <c r="AD4" t="n">
        <v>404378.9368048387</v>
      </c>
      <c r="AE4" t="n">
        <v>553289.1012759933</v>
      </c>
      <c r="AF4" t="n">
        <v>6.301289813309377e-06</v>
      </c>
      <c r="AG4" t="n">
        <v>32</v>
      </c>
      <c r="AH4" t="n">
        <v>500483.9659963426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8.3787</v>
      </c>
      <c r="E5" t="n">
        <v>11.94</v>
      </c>
      <c r="F5" t="n">
        <v>9.42</v>
      </c>
      <c r="G5" t="n">
        <v>31.4</v>
      </c>
      <c r="H5" t="n">
        <v>0.59</v>
      </c>
      <c r="I5" t="n">
        <v>18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89.83</v>
      </c>
      <c r="Q5" t="n">
        <v>195.42</v>
      </c>
      <c r="R5" t="n">
        <v>28.34</v>
      </c>
      <c r="S5" t="n">
        <v>14.2</v>
      </c>
      <c r="T5" t="n">
        <v>5283.42</v>
      </c>
      <c r="U5" t="n">
        <v>0.5</v>
      </c>
      <c r="V5" t="n">
        <v>0.75</v>
      </c>
      <c r="W5" t="n">
        <v>0.67</v>
      </c>
      <c r="X5" t="n">
        <v>0.33</v>
      </c>
      <c r="Y5" t="n">
        <v>0.5</v>
      </c>
      <c r="Z5" t="n">
        <v>10</v>
      </c>
      <c r="AA5" t="n">
        <v>400.6199114632457</v>
      </c>
      <c r="AB5" t="n">
        <v>548.1458369671318</v>
      </c>
      <c r="AC5" t="n">
        <v>495.831567614502</v>
      </c>
      <c r="AD5" t="n">
        <v>400619.9114632457</v>
      </c>
      <c r="AE5" t="n">
        <v>548145.8369671318</v>
      </c>
      <c r="AF5" t="n">
        <v>6.42693361559791e-06</v>
      </c>
      <c r="AG5" t="n">
        <v>32</v>
      </c>
      <c r="AH5" t="n">
        <v>495831.567614502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8.4984</v>
      </c>
      <c r="E6" t="n">
        <v>11.77</v>
      </c>
      <c r="F6" t="n">
        <v>9.35</v>
      </c>
      <c r="G6" t="n">
        <v>40.06</v>
      </c>
      <c r="H6" t="n">
        <v>0.73</v>
      </c>
      <c r="I6" t="n">
        <v>14</v>
      </c>
      <c r="J6" t="n">
        <v>121.23</v>
      </c>
      <c r="K6" t="n">
        <v>43.4</v>
      </c>
      <c r="L6" t="n">
        <v>5</v>
      </c>
      <c r="M6" t="n">
        <v>12</v>
      </c>
      <c r="N6" t="n">
        <v>17.83</v>
      </c>
      <c r="O6" t="n">
        <v>15186.08</v>
      </c>
      <c r="P6" t="n">
        <v>88.14</v>
      </c>
      <c r="Q6" t="n">
        <v>195.42</v>
      </c>
      <c r="R6" t="n">
        <v>26.23</v>
      </c>
      <c r="S6" t="n">
        <v>14.2</v>
      </c>
      <c r="T6" t="n">
        <v>4250.74</v>
      </c>
      <c r="U6" t="n">
        <v>0.54</v>
      </c>
      <c r="V6" t="n">
        <v>0.75</v>
      </c>
      <c r="W6" t="n">
        <v>0.66</v>
      </c>
      <c r="X6" t="n">
        <v>0.26</v>
      </c>
      <c r="Y6" t="n">
        <v>0.5</v>
      </c>
      <c r="Z6" t="n">
        <v>10</v>
      </c>
      <c r="AA6" t="n">
        <v>388.377184790365</v>
      </c>
      <c r="AB6" t="n">
        <v>531.3947982223148</v>
      </c>
      <c r="AC6" t="n">
        <v>480.6792244972598</v>
      </c>
      <c r="AD6" t="n">
        <v>388377.184790365</v>
      </c>
      <c r="AE6" t="n">
        <v>531394.7982223148</v>
      </c>
      <c r="AF6" t="n">
        <v>6.518750240347223e-06</v>
      </c>
      <c r="AG6" t="n">
        <v>31</v>
      </c>
      <c r="AH6" t="n">
        <v>480679.2244972598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8.561</v>
      </c>
      <c r="E7" t="n">
        <v>11.68</v>
      </c>
      <c r="F7" t="n">
        <v>9.31</v>
      </c>
      <c r="G7" t="n">
        <v>46.55</v>
      </c>
      <c r="H7" t="n">
        <v>0.86</v>
      </c>
      <c r="I7" t="n">
        <v>12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86.81999999999999</v>
      </c>
      <c r="Q7" t="n">
        <v>195.42</v>
      </c>
      <c r="R7" t="n">
        <v>24.87</v>
      </c>
      <c r="S7" t="n">
        <v>14.2</v>
      </c>
      <c r="T7" t="n">
        <v>3577.84</v>
      </c>
      <c r="U7" t="n">
        <v>0.57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386.7457969524097</v>
      </c>
      <c r="AB7" t="n">
        <v>529.1626614106726</v>
      </c>
      <c r="AC7" t="n">
        <v>478.660119690097</v>
      </c>
      <c r="AD7" t="n">
        <v>386745.7969524097</v>
      </c>
      <c r="AE7" t="n">
        <v>529162.6614106726</v>
      </c>
      <c r="AF7" t="n">
        <v>6.566767957216957e-06</v>
      </c>
      <c r="AG7" t="n">
        <v>31</v>
      </c>
      <c r="AH7" t="n">
        <v>478660.1196900969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8.6279</v>
      </c>
      <c r="E8" t="n">
        <v>11.59</v>
      </c>
      <c r="F8" t="n">
        <v>9.27</v>
      </c>
      <c r="G8" t="n">
        <v>55.6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8</v>
      </c>
      <c r="N8" t="n">
        <v>18.45</v>
      </c>
      <c r="O8" t="n">
        <v>15508.69</v>
      </c>
      <c r="P8" t="n">
        <v>85.05</v>
      </c>
      <c r="Q8" t="n">
        <v>195.42</v>
      </c>
      <c r="R8" t="n">
        <v>23.6</v>
      </c>
      <c r="S8" t="n">
        <v>14.2</v>
      </c>
      <c r="T8" t="n">
        <v>2953</v>
      </c>
      <c r="U8" t="n">
        <v>0.6</v>
      </c>
      <c r="V8" t="n">
        <v>0.76</v>
      </c>
      <c r="W8" t="n">
        <v>0.65</v>
      </c>
      <c r="X8" t="n">
        <v>0.18</v>
      </c>
      <c r="Y8" t="n">
        <v>0.5</v>
      </c>
      <c r="Z8" t="n">
        <v>10</v>
      </c>
      <c r="AA8" t="n">
        <v>384.8113796073961</v>
      </c>
      <c r="AB8" t="n">
        <v>526.5159062587545</v>
      </c>
      <c r="AC8" t="n">
        <v>476.2659671351339</v>
      </c>
      <c r="AD8" t="n">
        <v>384811.3796073961</v>
      </c>
      <c r="AE8" t="n">
        <v>526515.9062587545</v>
      </c>
      <c r="AF8" t="n">
        <v>6.618084015660809e-06</v>
      </c>
      <c r="AG8" t="n">
        <v>31</v>
      </c>
      <c r="AH8" t="n">
        <v>476265.9671351339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8.661099999999999</v>
      </c>
      <c r="E9" t="n">
        <v>11.55</v>
      </c>
      <c r="F9" t="n">
        <v>9.25</v>
      </c>
      <c r="G9" t="n">
        <v>61.64</v>
      </c>
      <c r="H9" t="n">
        <v>1.13</v>
      </c>
      <c r="I9" t="n">
        <v>9</v>
      </c>
      <c r="J9" t="n">
        <v>125.16</v>
      </c>
      <c r="K9" t="n">
        <v>43.4</v>
      </c>
      <c r="L9" t="n">
        <v>8</v>
      </c>
      <c r="M9" t="n">
        <v>7</v>
      </c>
      <c r="N9" t="n">
        <v>18.76</v>
      </c>
      <c r="O9" t="n">
        <v>15670.68</v>
      </c>
      <c r="P9" t="n">
        <v>83.38</v>
      </c>
      <c r="Q9" t="n">
        <v>195.42</v>
      </c>
      <c r="R9" t="n">
        <v>22.95</v>
      </c>
      <c r="S9" t="n">
        <v>14.2</v>
      </c>
      <c r="T9" t="n">
        <v>2632.28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383.3645908370003</v>
      </c>
      <c r="AB9" t="n">
        <v>524.5363460352834</v>
      </c>
      <c r="AC9" t="n">
        <v>474.4753333610606</v>
      </c>
      <c r="AD9" t="n">
        <v>383364.5908370003</v>
      </c>
      <c r="AE9" t="n">
        <v>524536.3460352834</v>
      </c>
      <c r="AF9" t="n">
        <v>6.643550280837726e-06</v>
      </c>
      <c r="AG9" t="n">
        <v>31</v>
      </c>
      <c r="AH9" t="n">
        <v>474475.3333610606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8.698399999999999</v>
      </c>
      <c r="E10" t="n">
        <v>11.5</v>
      </c>
      <c r="F10" t="n">
        <v>9.220000000000001</v>
      </c>
      <c r="G10" t="n">
        <v>69.16</v>
      </c>
      <c r="H10" t="n">
        <v>1.26</v>
      </c>
      <c r="I10" t="n">
        <v>8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82.05</v>
      </c>
      <c r="Q10" t="n">
        <v>195.42</v>
      </c>
      <c r="R10" t="n">
        <v>22.19</v>
      </c>
      <c r="S10" t="n">
        <v>14.2</v>
      </c>
      <c r="T10" t="n">
        <v>2258.93</v>
      </c>
      <c r="U10" t="n">
        <v>0.64</v>
      </c>
      <c r="V10" t="n">
        <v>0.77</v>
      </c>
      <c r="W10" t="n">
        <v>0.65</v>
      </c>
      <c r="X10" t="n">
        <v>0.13</v>
      </c>
      <c r="Y10" t="n">
        <v>0.5</v>
      </c>
      <c r="Z10" t="n">
        <v>10</v>
      </c>
      <c r="AA10" t="n">
        <v>372.4479900590986</v>
      </c>
      <c r="AB10" t="n">
        <v>509.5997712445219</v>
      </c>
      <c r="AC10" t="n">
        <v>460.9642843047151</v>
      </c>
      <c r="AD10" t="n">
        <v>372447.9900590986</v>
      </c>
      <c r="AE10" t="n">
        <v>509599.771244522</v>
      </c>
      <c r="AF10" t="n">
        <v>6.672161476352759e-06</v>
      </c>
      <c r="AG10" t="n">
        <v>30</v>
      </c>
      <c r="AH10" t="n">
        <v>460964.2843047151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8.728999999999999</v>
      </c>
      <c r="E11" t="n">
        <v>11.46</v>
      </c>
      <c r="F11" t="n">
        <v>9.199999999999999</v>
      </c>
      <c r="G11" t="n">
        <v>78.90000000000001</v>
      </c>
      <c r="H11" t="n">
        <v>1.38</v>
      </c>
      <c r="I11" t="n">
        <v>7</v>
      </c>
      <c r="J11" t="n">
        <v>127.8</v>
      </c>
      <c r="K11" t="n">
        <v>43.4</v>
      </c>
      <c r="L11" t="n">
        <v>10</v>
      </c>
      <c r="M11" t="n">
        <v>5</v>
      </c>
      <c r="N11" t="n">
        <v>19.4</v>
      </c>
      <c r="O11" t="n">
        <v>15996.02</v>
      </c>
      <c r="P11" t="n">
        <v>80.81999999999999</v>
      </c>
      <c r="Q11" t="n">
        <v>195.42</v>
      </c>
      <c r="R11" t="n">
        <v>21.7</v>
      </c>
      <c r="S11" t="n">
        <v>14.2</v>
      </c>
      <c r="T11" t="n">
        <v>2018.98</v>
      </c>
      <c r="U11" t="n">
        <v>0.65</v>
      </c>
      <c r="V11" t="n">
        <v>0.77</v>
      </c>
      <c r="W11" t="n">
        <v>0.65</v>
      </c>
      <c r="X11" t="n">
        <v>0.12</v>
      </c>
      <c r="Y11" t="n">
        <v>0.5</v>
      </c>
      <c r="Z11" t="n">
        <v>10</v>
      </c>
      <c r="AA11" t="n">
        <v>371.3219136639466</v>
      </c>
      <c r="AB11" t="n">
        <v>508.0590238416906</v>
      </c>
      <c r="AC11" t="n">
        <v>459.5705836715574</v>
      </c>
      <c r="AD11" t="n">
        <v>371321.9136639466</v>
      </c>
      <c r="AE11" t="n">
        <v>508059.0238416906</v>
      </c>
      <c r="AF11" t="n">
        <v>6.695633395461606e-06</v>
      </c>
      <c r="AG11" t="n">
        <v>30</v>
      </c>
      <c r="AH11" t="n">
        <v>459570.5836715574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8.7226</v>
      </c>
      <c r="E12" t="n">
        <v>11.46</v>
      </c>
      <c r="F12" t="n">
        <v>9.210000000000001</v>
      </c>
      <c r="G12" t="n">
        <v>78.97</v>
      </c>
      <c r="H12" t="n">
        <v>1.5</v>
      </c>
      <c r="I12" t="n">
        <v>7</v>
      </c>
      <c r="J12" t="n">
        <v>129.13</v>
      </c>
      <c r="K12" t="n">
        <v>43.4</v>
      </c>
      <c r="L12" t="n">
        <v>11</v>
      </c>
      <c r="M12" t="n">
        <v>5</v>
      </c>
      <c r="N12" t="n">
        <v>19.73</v>
      </c>
      <c r="O12" t="n">
        <v>16159.39</v>
      </c>
      <c r="P12" t="n">
        <v>79.52</v>
      </c>
      <c r="Q12" t="n">
        <v>195.42</v>
      </c>
      <c r="R12" t="n">
        <v>21.94</v>
      </c>
      <c r="S12" t="n">
        <v>14.2</v>
      </c>
      <c r="T12" t="n">
        <v>2139.94</v>
      </c>
      <c r="U12" t="n">
        <v>0.65</v>
      </c>
      <c r="V12" t="n">
        <v>0.77</v>
      </c>
      <c r="W12" t="n">
        <v>0.65</v>
      </c>
      <c r="X12" t="n">
        <v>0.13</v>
      </c>
      <c r="Y12" t="n">
        <v>0.5</v>
      </c>
      <c r="Z12" t="n">
        <v>10</v>
      </c>
      <c r="AA12" t="n">
        <v>370.605126853256</v>
      </c>
      <c r="AB12" t="n">
        <v>507.0782845049014</v>
      </c>
      <c r="AC12" t="n">
        <v>458.683444720595</v>
      </c>
      <c r="AD12" t="n">
        <v>370605.126853256</v>
      </c>
      <c r="AE12" t="n">
        <v>507078.2845049014</v>
      </c>
      <c r="AF12" t="n">
        <v>6.690724235909429e-06</v>
      </c>
      <c r="AG12" t="n">
        <v>30</v>
      </c>
      <c r="AH12" t="n">
        <v>458683.444720595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8.7608</v>
      </c>
      <c r="E13" t="n">
        <v>11.41</v>
      </c>
      <c r="F13" t="n">
        <v>9.19</v>
      </c>
      <c r="G13" t="n">
        <v>91.87</v>
      </c>
      <c r="H13" t="n">
        <v>1.63</v>
      </c>
      <c r="I13" t="n">
        <v>6</v>
      </c>
      <c r="J13" t="n">
        <v>130.45</v>
      </c>
      <c r="K13" t="n">
        <v>43.4</v>
      </c>
      <c r="L13" t="n">
        <v>12</v>
      </c>
      <c r="M13" t="n">
        <v>4</v>
      </c>
      <c r="N13" t="n">
        <v>20.05</v>
      </c>
      <c r="O13" t="n">
        <v>16323.22</v>
      </c>
      <c r="P13" t="n">
        <v>78.41</v>
      </c>
      <c r="Q13" t="n">
        <v>195.42</v>
      </c>
      <c r="R13" t="n">
        <v>21.15</v>
      </c>
      <c r="S13" t="n">
        <v>14.2</v>
      </c>
      <c r="T13" t="n">
        <v>1749.69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369.4937360159749</v>
      </c>
      <c r="AB13" t="n">
        <v>505.5576305302301</v>
      </c>
      <c r="AC13" t="n">
        <v>457.3079198270152</v>
      </c>
      <c r="AD13" t="n">
        <v>369493.736015975</v>
      </c>
      <c r="AE13" t="n">
        <v>505557.6305302301</v>
      </c>
      <c r="AF13" t="n">
        <v>6.720025781986487e-06</v>
      </c>
      <c r="AG13" t="n">
        <v>30</v>
      </c>
      <c r="AH13" t="n">
        <v>457307.9198270151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8.7615</v>
      </c>
      <c r="E14" t="n">
        <v>11.41</v>
      </c>
      <c r="F14" t="n">
        <v>9.19</v>
      </c>
      <c r="G14" t="n">
        <v>91.86</v>
      </c>
      <c r="H14" t="n">
        <v>1.74</v>
      </c>
      <c r="I14" t="n">
        <v>6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76.98</v>
      </c>
      <c r="Q14" t="n">
        <v>195.42</v>
      </c>
      <c r="R14" t="n">
        <v>21.1</v>
      </c>
      <c r="S14" t="n">
        <v>14.2</v>
      </c>
      <c r="T14" t="n">
        <v>1723.49</v>
      </c>
      <c r="U14" t="n">
        <v>0.67</v>
      </c>
      <c r="V14" t="n">
        <v>0.77</v>
      </c>
      <c r="W14" t="n">
        <v>0.65</v>
      </c>
      <c r="X14" t="n">
        <v>0.1</v>
      </c>
      <c r="Y14" t="n">
        <v>0.5</v>
      </c>
      <c r="Z14" t="n">
        <v>10</v>
      </c>
      <c r="AA14" t="n">
        <v>368.5991388676898</v>
      </c>
      <c r="AB14" t="n">
        <v>504.3336032451057</v>
      </c>
      <c r="AC14" t="n">
        <v>456.2007119880499</v>
      </c>
      <c r="AD14" t="n">
        <v>368599.1388676898</v>
      </c>
      <c r="AE14" t="n">
        <v>504333.6032451057</v>
      </c>
      <c r="AF14" t="n">
        <v>6.720562721312505e-06</v>
      </c>
      <c r="AG14" t="n">
        <v>30</v>
      </c>
      <c r="AH14" t="n">
        <v>456200.7119880499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8.785600000000001</v>
      </c>
      <c r="E15" t="n">
        <v>11.38</v>
      </c>
      <c r="F15" t="n">
        <v>9.18</v>
      </c>
      <c r="G15" t="n">
        <v>110.14</v>
      </c>
      <c r="H15" t="n">
        <v>1.86</v>
      </c>
      <c r="I15" t="n">
        <v>5</v>
      </c>
      <c r="J15" t="n">
        <v>133.12</v>
      </c>
      <c r="K15" t="n">
        <v>43.4</v>
      </c>
      <c r="L15" t="n">
        <v>14</v>
      </c>
      <c r="M15" t="n">
        <v>1</v>
      </c>
      <c r="N15" t="n">
        <v>20.72</v>
      </c>
      <c r="O15" t="n">
        <v>16652.31</v>
      </c>
      <c r="P15" t="n">
        <v>76.09</v>
      </c>
      <c r="Q15" t="n">
        <v>195.42</v>
      </c>
      <c r="R15" t="n">
        <v>20.81</v>
      </c>
      <c r="S15" t="n">
        <v>14.2</v>
      </c>
      <c r="T15" t="n">
        <v>1586.59</v>
      </c>
      <c r="U15" t="n">
        <v>0.68</v>
      </c>
      <c r="V15" t="n">
        <v>0.77</v>
      </c>
      <c r="W15" t="n">
        <v>0.65</v>
      </c>
      <c r="X15" t="n">
        <v>0.09</v>
      </c>
      <c r="Y15" t="n">
        <v>0.5</v>
      </c>
      <c r="Z15" t="n">
        <v>10</v>
      </c>
      <c r="AA15" t="n">
        <v>367.7968382766492</v>
      </c>
      <c r="AB15" t="n">
        <v>503.2358601814399</v>
      </c>
      <c r="AC15" t="n">
        <v>455.2077359816882</v>
      </c>
      <c r="AD15" t="n">
        <v>367796.8382766492</v>
      </c>
      <c r="AE15" t="n">
        <v>503235.8601814399</v>
      </c>
      <c r="AF15" t="n">
        <v>6.739048775251173e-06</v>
      </c>
      <c r="AG15" t="n">
        <v>30</v>
      </c>
      <c r="AH15" t="n">
        <v>455207.7359816883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8.789300000000001</v>
      </c>
      <c r="E16" t="n">
        <v>11.38</v>
      </c>
      <c r="F16" t="n">
        <v>9.17</v>
      </c>
      <c r="G16" t="n">
        <v>110.09</v>
      </c>
      <c r="H16" t="n">
        <v>1.97</v>
      </c>
      <c r="I16" t="n">
        <v>5</v>
      </c>
      <c r="J16" t="n">
        <v>134.46</v>
      </c>
      <c r="K16" t="n">
        <v>43.4</v>
      </c>
      <c r="L16" t="n">
        <v>15</v>
      </c>
      <c r="M16" t="n">
        <v>1</v>
      </c>
      <c r="N16" t="n">
        <v>21.06</v>
      </c>
      <c r="O16" t="n">
        <v>16817.7</v>
      </c>
      <c r="P16" t="n">
        <v>76.09999999999999</v>
      </c>
      <c r="Q16" t="n">
        <v>195.42</v>
      </c>
      <c r="R16" t="n">
        <v>20.68</v>
      </c>
      <c r="S16" t="n">
        <v>14.2</v>
      </c>
      <c r="T16" t="n">
        <v>1519.08</v>
      </c>
      <c r="U16" t="n">
        <v>0.6899999999999999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367.7360989527244</v>
      </c>
      <c r="AB16" t="n">
        <v>503.1527539588161</v>
      </c>
      <c r="AC16" t="n">
        <v>455.1325613003114</v>
      </c>
      <c r="AD16" t="n">
        <v>367736.0989527244</v>
      </c>
      <c r="AE16" t="n">
        <v>503152.7539588161</v>
      </c>
      <c r="AF16" t="n">
        <v>6.741886883117277e-06</v>
      </c>
      <c r="AG16" t="n">
        <v>30</v>
      </c>
      <c r="AH16" t="n">
        <v>455132.5613003114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8.791399999999999</v>
      </c>
      <c r="E17" t="n">
        <v>11.37</v>
      </c>
      <c r="F17" t="n">
        <v>9.17</v>
      </c>
      <c r="G17" t="n">
        <v>110.05</v>
      </c>
      <c r="H17" t="n">
        <v>2.08</v>
      </c>
      <c r="I17" t="n">
        <v>5</v>
      </c>
      <c r="J17" t="n">
        <v>135.81</v>
      </c>
      <c r="K17" t="n">
        <v>43.4</v>
      </c>
      <c r="L17" t="n">
        <v>16</v>
      </c>
      <c r="M17" t="n">
        <v>0</v>
      </c>
      <c r="N17" t="n">
        <v>21.41</v>
      </c>
      <c r="O17" t="n">
        <v>16983.46</v>
      </c>
      <c r="P17" t="n">
        <v>76.5</v>
      </c>
      <c r="Q17" t="n">
        <v>195.42</v>
      </c>
      <c r="R17" t="n">
        <v>20.49</v>
      </c>
      <c r="S17" t="n">
        <v>14.2</v>
      </c>
      <c r="T17" t="n">
        <v>1422.26</v>
      </c>
      <c r="U17" t="n">
        <v>0.6899999999999999</v>
      </c>
      <c r="V17" t="n">
        <v>0.77</v>
      </c>
      <c r="W17" t="n">
        <v>0.65</v>
      </c>
      <c r="X17" t="n">
        <v>0.08</v>
      </c>
      <c r="Y17" t="n">
        <v>0.5</v>
      </c>
      <c r="Z17" t="n">
        <v>10</v>
      </c>
      <c r="AA17" t="n">
        <v>367.9650087933376</v>
      </c>
      <c r="AB17" t="n">
        <v>503.4659585015326</v>
      </c>
      <c r="AC17" t="n">
        <v>455.4158740410563</v>
      </c>
      <c r="AD17" t="n">
        <v>367965.0087933376</v>
      </c>
      <c r="AE17" t="n">
        <v>503465.9585015326</v>
      </c>
      <c r="AF17" t="n">
        <v>6.743497701095333e-06</v>
      </c>
      <c r="AG17" t="n">
        <v>30</v>
      </c>
      <c r="AH17" t="n">
        <v>455415.8740410563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7.419</v>
      </c>
      <c r="E2" t="n">
        <v>13.48</v>
      </c>
      <c r="F2" t="n">
        <v>10.35</v>
      </c>
      <c r="G2" t="n">
        <v>9.859999999999999</v>
      </c>
      <c r="H2" t="n">
        <v>0.2</v>
      </c>
      <c r="I2" t="n">
        <v>63</v>
      </c>
      <c r="J2" t="n">
        <v>89.87</v>
      </c>
      <c r="K2" t="n">
        <v>37.55</v>
      </c>
      <c r="L2" t="n">
        <v>1</v>
      </c>
      <c r="M2" t="n">
        <v>61</v>
      </c>
      <c r="N2" t="n">
        <v>11.32</v>
      </c>
      <c r="O2" t="n">
        <v>11317.98</v>
      </c>
      <c r="P2" t="n">
        <v>86</v>
      </c>
      <c r="Q2" t="n">
        <v>195.5</v>
      </c>
      <c r="R2" t="n">
        <v>57.21</v>
      </c>
      <c r="S2" t="n">
        <v>14.2</v>
      </c>
      <c r="T2" t="n">
        <v>19492.27</v>
      </c>
      <c r="U2" t="n">
        <v>0.25</v>
      </c>
      <c r="V2" t="n">
        <v>0.68</v>
      </c>
      <c r="W2" t="n">
        <v>0.74</v>
      </c>
      <c r="X2" t="n">
        <v>1.26</v>
      </c>
      <c r="Y2" t="n">
        <v>0.5</v>
      </c>
      <c r="Z2" t="n">
        <v>10</v>
      </c>
      <c r="AA2" t="n">
        <v>442.6246025108931</v>
      </c>
      <c r="AB2" t="n">
        <v>605.6185083747056</v>
      </c>
      <c r="AC2" t="n">
        <v>547.8191279263378</v>
      </c>
      <c r="AD2" t="n">
        <v>442624.6025108931</v>
      </c>
      <c r="AE2" t="n">
        <v>605618.5083747056</v>
      </c>
      <c r="AF2" t="n">
        <v>6.470821630917514e-06</v>
      </c>
      <c r="AG2" t="n">
        <v>36</v>
      </c>
      <c r="AH2" t="n">
        <v>547819.1279263379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8.209099999999999</v>
      </c>
      <c r="E3" t="n">
        <v>12.18</v>
      </c>
      <c r="F3" t="n">
        <v>9.68</v>
      </c>
      <c r="G3" t="n">
        <v>19.35</v>
      </c>
      <c r="H3" t="n">
        <v>0.39</v>
      </c>
      <c r="I3" t="n">
        <v>30</v>
      </c>
      <c r="J3" t="n">
        <v>91.09999999999999</v>
      </c>
      <c r="K3" t="n">
        <v>37.55</v>
      </c>
      <c r="L3" t="n">
        <v>2</v>
      </c>
      <c r="M3" t="n">
        <v>28</v>
      </c>
      <c r="N3" t="n">
        <v>11.54</v>
      </c>
      <c r="O3" t="n">
        <v>11468.97</v>
      </c>
      <c r="P3" t="n">
        <v>78.87</v>
      </c>
      <c r="Q3" t="n">
        <v>195.42</v>
      </c>
      <c r="R3" t="n">
        <v>36.09</v>
      </c>
      <c r="S3" t="n">
        <v>14.2</v>
      </c>
      <c r="T3" t="n">
        <v>9097.41</v>
      </c>
      <c r="U3" t="n">
        <v>0.39</v>
      </c>
      <c r="V3" t="n">
        <v>0.73</v>
      </c>
      <c r="W3" t="n">
        <v>0.6899999999999999</v>
      </c>
      <c r="X3" t="n">
        <v>0.59</v>
      </c>
      <c r="Y3" t="n">
        <v>0.5</v>
      </c>
      <c r="Z3" t="n">
        <v>10</v>
      </c>
      <c r="AA3" t="n">
        <v>388.1536608828383</v>
      </c>
      <c r="AB3" t="n">
        <v>531.088962950858</v>
      </c>
      <c r="AC3" t="n">
        <v>480.4025777148683</v>
      </c>
      <c r="AD3" t="n">
        <v>388153.6608828383</v>
      </c>
      <c r="AE3" t="n">
        <v>531088.9629508579</v>
      </c>
      <c r="AF3" t="n">
        <v>7.159943638005792e-06</v>
      </c>
      <c r="AG3" t="n">
        <v>32</v>
      </c>
      <c r="AH3" t="n">
        <v>480402.5777148683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8.515499999999999</v>
      </c>
      <c r="E4" t="n">
        <v>11.74</v>
      </c>
      <c r="F4" t="n">
        <v>9.44</v>
      </c>
      <c r="G4" t="n">
        <v>29.82</v>
      </c>
      <c r="H4" t="n">
        <v>0.57</v>
      </c>
      <c r="I4" t="n">
        <v>19</v>
      </c>
      <c r="J4" t="n">
        <v>92.31999999999999</v>
      </c>
      <c r="K4" t="n">
        <v>37.55</v>
      </c>
      <c r="L4" t="n">
        <v>3</v>
      </c>
      <c r="M4" t="n">
        <v>17</v>
      </c>
      <c r="N4" t="n">
        <v>11.77</v>
      </c>
      <c r="O4" t="n">
        <v>11620.34</v>
      </c>
      <c r="P4" t="n">
        <v>75.45</v>
      </c>
      <c r="Q4" t="n">
        <v>195.42</v>
      </c>
      <c r="R4" t="n">
        <v>28.99</v>
      </c>
      <c r="S4" t="n">
        <v>14.2</v>
      </c>
      <c r="T4" t="n">
        <v>5602.53</v>
      </c>
      <c r="U4" t="n">
        <v>0.49</v>
      </c>
      <c r="V4" t="n">
        <v>0.75</v>
      </c>
      <c r="W4" t="n">
        <v>0.67</v>
      </c>
      <c r="X4" t="n">
        <v>0.36</v>
      </c>
      <c r="Y4" t="n">
        <v>0.5</v>
      </c>
      <c r="Z4" t="n">
        <v>10</v>
      </c>
      <c r="AA4" t="n">
        <v>372.7317499901948</v>
      </c>
      <c r="AB4" t="n">
        <v>509.9880241008524</v>
      </c>
      <c r="AC4" t="n">
        <v>461.3154828533536</v>
      </c>
      <c r="AD4" t="n">
        <v>372731.7499901948</v>
      </c>
      <c r="AE4" t="n">
        <v>509988.0241008524</v>
      </c>
      <c r="AF4" t="n">
        <v>7.427184472041798e-06</v>
      </c>
      <c r="AG4" t="n">
        <v>31</v>
      </c>
      <c r="AH4" t="n">
        <v>461315.4828533536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8.6234</v>
      </c>
      <c r="E5" t="n">
        <v>11.6</v>
      </c>
      <c r="F5" t="n">
        <v>9.369999999999999</v>
      </c>
      <c r="G5" t="n">
        <v>37.49</v>
      </c>
      <c r="H5" t="n">
        <v>0.75</v>
      </c>
      <c r="I5" t="n">
        <v>15</v>
      </c>
      <c r="J5" t="n">
        <v>93.55</v>
      </c>
      <c r="K5" t="n">
        <v>37.55</v>
      </c>
      <c r="L5" t="n">
        <v>4</v>
      </c>
      <c r="M5" t="n">
        <v>13</v>
      </c>
      <c r="N5" t="n">
        <v>12</v>
      </c>
      <c r="O5" t="n">
        <v>11772.07</v>
      </c>
      <c r="P5" t="n">
        <v>73.08</v>
      </c>
      <c r="Q5" t="n">
        <v>195.42</v>
      </c>
      <c r="R5" t="n">
        <v>26.96</v>
      </c>
      <c r="S5" t="n">
        <v>14.2</v>
      </c>
      <c r="T5" t="n">
        <v>4609.2</v>
      </c>
      <c r="U5" t="n">
        <v>0.53</v>
      </c>
      <c r="V5" t="n">
        <v>0.75</v>
      </c>
      <c r="W5" t="n">
        <v>0.66</v>
      </c>
      <c r="X5" t="n">
        <v>0.29</v>
      </c>
      <c r="Y5" t="n">
        <v>0.5</v>
      </c>
      <c r="Z5" t="n">
        <v>10</v>
      </c>
      <c r="AA5" t="n">
        <v>370.055585444051</v>
      </c>
      <c r="AB5" t="n">
        <v>506.3263777047712</v>
      </c>
      <c r="AC5" t="n">
        <v>458.0032988501614</v>
      </c>
      <c r="AD5" t="n">
        <v>370055.585444051</v>
      </c>
      <c r="AE5" t="n">
        <v>506326.3777047712</v>
      </c>
      <c r="AF5" t="n">
        <v>7.521294413270536e-06</v>
      </c>
      <c r="AG5" t="n">
        <v>31</v>
      </c>
      <c r="AH5" t="n">
        <v>458003.2988501614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8.7102</v>
      </c>
      <c r="E6" t="n">
        <v>11.48</v>
      </c>
      <c r="F6" t="n">
        <v>9.31</v>
      </c>
      <c r="G6" t="n">
        <v>46.57</v>
      </c>
      <c r="H6" t="n">
        <v>0.93</v>
      </c>
      <c r="I6" t="n">
        <v>12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71.11</v>
      </c>
      <c r="Q6" t="n">
        <v>195.42</v>
      </c>
      <c r="R6" t="n">
        <v>25.12</v>
      </c>
      <c r="S6" t="n">
        <v>14.2</v>
      </c>
      <c r="T6" t="n">
        <v>3702.46</v>
      </c>
      <c r="U6" t="n">
        <v>0.57</v>
      </c>
      <c r="V6" t="n">
        <v>0.76</v>
      </c>
      <c r="W6" t="n">
        <v>0.66</v>
      </c>
      <c r="X6" t="n">
        <v>0.23</v>
      </c>
      <c r="Y6" t="n">
        <v>0.5</v>
      </c>
      <c r="Z6" t="n">
        <v>10</v>
      </c>
      <c r="AA6" t="n">
        <v>358.398700420725</v>
      </c>
      <c r="AB6" t="n">
        <v>490.3769133503845</v>
      </c>
      <c r="AC6" t="n">
        <v>443.5760289885436</v>
      </c>
      <c r="AD6" t="n">
        <v>358398.700420725</v>
      </c>
      <c r="AE6" t="n">
        <v>490376.9133503845</v>
      </c>
      <c r="AF6" t="n">
        <v>7.597001020301623e-06</v>
      </c>
      <c r="AG6" t="n">
        <v>30</v>
      </c>
      <c r="AH6" t="n">
        <v>443576.0289885435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8.773400000000001</v>
      </c>
      <c r="E7" t="n">
        <v>11.4</v>
      </c>
      <c r="F7" t="n">
        <v>9.27</v>
      </c>
      <c r="G7" t="n">
        <v>55.62</v>
      </c>
      <c r="H7" t="n">
        <v>1.1</v>
      </c>
      <c r="I7" t="n">
        <v>10</v>
      </c>
      <c r="J7" t="n">
        <v>96.02</v>
      </c>
      <c r="K7" t="n">
        <v>37.55</v>
      </c>
      <c r="L7" t="n">
        <v>6</v>
      </c>
      <c r="M7" t="n">
        <v>8</v>
      </c>
      <c r="N7" t="n">
        <v>12.47</v>
      </c>
      <c r="O7" t="n">
        <v>12076.67</v>
      </c>
      <c r="P7" t="n">
        <v>69.47</v>
      </c>
      <c r="Q7" t="n">
        <v>195.42</v>
      </c>
      <c r="R7" t="n">
        <v>23.55</v>
      </c>
      <c r="S7" t="n">
        <v>14.2</v>
      </c>
      <c r="T7" t="n">
        <v>2929.33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356.7395947292555</v>
      </c>
      <c r="AB7" t="n">
        <v>488.1068517487386</v>
      </c>
      <c r="AC7" t="n">
        <v>441.5226188801072</v>
      </c>
      <c r="AD7" t="n">
        <v>356739.5947292555</v>
      </c>
      <c r="AE7" t="n">
        <v>488106.8517487386</v>
      </c>
      <c r="AF7" t="n">
        <v>7.652123803301218e-06</v>
      </c>
      <c r="AG7" t="n">
        <v>30</v>
      </c>
      <c r="AH7" t="n">
        <v>441522.6188801072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8.838699999999999</v>
      </c>
      <c r="E8" t="n">
        <v>11.31</v>
      </c>
      <c r="F8" t="n">
        <v>9.220000000000001</v>
      </c>
      <c r="G8" t="n">
        <v>69.17</v>
      </c>
      <c r="H8" t="n">
        <v>1.27</v>
      </c>
      <c r="I8" t="n">
        <v>8</v>
      </c>
      <c r="J8" t="n">
        <v>97.26000000000001</v>
      </c>
      <c r="K8" t="n">
        <v>37.55</v>
      </c>
      <c r="L8" t="n">
        <v>7</v>
      </c>
      <c r="M8" t="n">
        <v>6</v>
      </c>
      <c r="N8" t="n">
        <v>12.71</v>
      </c>
      <c r="O8" t="n">
        <v>12229.54</v>
      </c>
      <c r="P8" t="n">
        <v>66.64</v>
      </c>
      <c r="Q8" t="n">
        <v>195.42</v>
      </c>
      <c r="R8" t="n">
        <v>22.37</v>
      </c>
      <c r="S8" t="n">
        <v>14.2</v>
      </c>
      <c r="T8" t="n">
        <v>2347.86</v>
      </c>
      <c r="U8" t="n">
        <v>0.63</v>
      </c>
      <c r="V8" t="n">
        <v>0.77</v>
      </c>
      <c r="W8" t="n">
        <v>0.65</v>
      </c>
      <c r="X8" t="n">
        <v>0.14</v>
      </c>
      <c r="Y8" t="n">
        <v>0.5</v>
      </c>
      <c r="Z8" t="n">
        <v>10</v>
      </c>
      <c r="AA8" t="n">
        <v>354.325402709928</v>
      </c>
      <c r="AB8" t="n">
        <v>484.8036477212597</v>
      </c>
      <c r="AC8" t="n">
        <v>438.534668008935</v>
      </c>
      <c r="AD8" t="n">
        <v>354325.4027099281</v>
      </c>
      <c r="AE8" t="n">
        <v>484803.6477212597</v>
      </c>
      <c r="AF8" t="n">
        <v>7.70907819776124e-06</v>
      </c>
      <c r="AG8" t="n">
        <v>30</v>
      </c>
      <c r="AH8" t="n">
        <v>438534.668008935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8.8674</v>
      </c>
      <c r="E9" t="n">
        <v>11.28</v>
      </c>
      <c r="F9" t="n">
        <v>9.210000000000001</v>
      </c>
      <c r="G9" t="n">
        <v>78.90000000000001</v>
      </c>
      <c r="H9" t="n">
        <v>1.43</v>
      </c>
      <c r="I9" t="n">
        <v>7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64.81999999999999</v>
      </c>
      <c r="Q9" t="n">
        <v>195.42</v>
      </c>
      <c r="R9" t="n">
        <v>21.67</v>
      </c>
      <c r="S9" t="n">
        <v>14.2</v>
      </c>
      <c r="T9" t="n">
        <v>2005.1</v>
      </c>
      <c r="U9" t="n">
        <v>0.66</v>
      </c>
      <c r="V9" t="n">
        <v>0.77</v>
      </c>
      <c r="W9" t="n">
        <v>0.65</v>
      </c>
      <c r="X9" t="n">
        <v>0.12</v>
      </c>
      <c r="Y9" t="n">
        <v>0.5</v>
      </c>
      <c r="Z9" t="n">
        <v>10</v>
      </c>
      <c r="AA9" t="n">
        <v>352.9574330068932</v>
      </c>
      <c r="AB9" t="n">
        <v>482.9319312230035</v>
      </c>
      <c r="AC9" t="n">
        <v>436.8415855063017</v>
      </c>
      <c r="AD9" t="n">
        <v>352957.4330068932</v>
      </c>
      <c r="AE9" t="n">
        <v>482931.9312230035</v>
      </c>
      <c r="AF9" t="n">
        <v>7.734110221053778e-06</v>
      </c>
      <c r="AG9" t="n">
        <v>30</v>
      </c>
      <c r="AH9" t="n">
        <v>436841.5855063017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8.8567</v>
      </c>
      <c r="E10" t="n">
        <v>11.29</v>
      </c>
      <c r="F10" t="n">
        <v>9.220000000000001</v>
      </c>
      <c r="G10" t="n">
        <v>79.02</v>
      </c>
      <c r="H10" t="n">
        <v>1.59</v>
      </c>
      <c r="I10" t="n">
        <v>7</v>
      </c>
      <c r="J10" t="n">
        <v>99.75</v>
      </c>
      <c r="K10" t="n">
        <v>37.55</v>
      </c>
      <c r="L10" t="n">
        <v>9</v>
      </c>
      <c r="M10" t="n">
        <v>2</v>
      </c>
      <c r="N10" t="n">
        <v>13.2</v>
      </c>
      <c r="O10" t="n">
        <v>12536.43</v>
      </c>
      <c r="P10" t="n">
        <v>64.20999999999999</v>
      </c>
      <c r="Q10" t="n">
        <v>195.42</v>
      </c>
      <c r="R10" t="n">
        <v>21.81</v>
      </c>
      <c r="S10" t="n">
        <v>14.2</v>
      </c>
      <c r="T10" t="n">
        <v>2074.41</v>
      </c>
      <c r="U10" t="n">
        <v>0.65</v>
      </c>
      <c r="V10" t="n">
        <v>0.77</v>
      </c>
      <c r="W10" t="n">
        <v>0.66</v>
      </c>
      <c r="X10" t="n">
        <v>0.13</v>
      </c>
      <c r="Y10" t="n">
        <v>0.5</v>
      </c>
      <c r="Z10" t="n">
        <v>10</v>
      </c>
      <c r="AA10" t="n">
        <v>352.6932599524018</v>
      </c>
      <c r="AB10" t="n">
        <v>482.5704779953559</v>
      </c>
      <c r="AC10" t="n">
        <v>436.514628867398</v>
      </c>
      <c r="AD10" t="n">
        <v>352693.2599524019</v>
      </c>
      <c r="AE10" t="n">
        <v>482570.4779953558</v>
      </c>
      <c r="AF10" t="n">
        <v>7.724777724564922e-06</v>
      </c>
      <c r="AG10" t="n">
        <v>30</v>
      </c>
      <c r="AH10" t="n">
        <v>436514.628867398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8.8893</v>
      </c>
      <c r="E11" t="n">
        <v>11.25</v>
      </c>
      <c r="F11" t="n">
        <v>9.199999999999999</v>
      </c>
      <c r="G11" t="n">
        <v>91.95999999999999</v>
      </c>
      <c r="H11" t="n">
        <v>1.74</v>
      </c>
      <c r="I11" t="n">
        <v>6</v>
      </c>
      <c r="J11" t="n">
        <v>101</v>
      </c>
      <c r="K11" t="n">
        <v>37.55</v>
      </c>
      <c r="L11" t="n">
        <v>10</v>
      </c>
      <c r="M11" t="n">
        <v>0</v>
      </c>
      <c r="N11" t="n">
        <v>13.45</v>
      </c>
      <c r="O11" t="n">
        <v>12690.46</v>
      </c>
      <c r="P11" t="n">
        <v>63.14</v>
      </c>
      <c r="Q11" t="n">
        <v>195.42</v>
      </c>
      <c r="R11" t="n">
        <v>21.25</v>
      </c>
      <c r="S11" t="n">
        <v>14.2</v>
      </c>
      <c r="T11" t="n">
        <v>1800.42</v>
      </c>
      <c r="U11" t="n">
        <v>0.67</v>
      </c>
      <c r="V11" t="n">
        <v>0.77</v>
      </c>
      <c r="W11" t="n">
        <v>0.65</v>
      </c>
      <c r="X11" t="n">
        <v>0.11</v>
      </c>
      <c r="Y11" t="n">
        <v>0.5</v>
      </c>
      <c r="Z11" t="n">
        <v>10</v>
      </c>
      <c r="AA11" t="n">
        <v>351.7342443022006</v>
      </c>
      <c r="AB11" t="n">
        <v>481.2583104739659</v>
      </c>
      <c r="AC11" t="n">
        <v>435.3276927726109</v>
      </c>
      <c r="AD11" t="n">
        <v>351734.2443022006</v>
      </c>
      <c r="AE11" t="n">
        <v>481258.3104739659</v>
      </c>
      <c r="AF11" t="n">
        <v>7.753211311998258e-06</v>
      </c>
      <c r="AG11" t="n">
        <v>30</v>
      </c>
      <c r="AH11" t="n">
        <v>435327.6927726109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5.4081</v>
      </c>
      <c r="E2" t="n">
        <v>18.49</v>
      </c>
      <c r="F2" t="n">
        <v>11.46</v>
      </c>
      <c r="G2" t="n">
        <v>5.93</v>
      </c>
      <c r="H2" t="n">
        <v>0.09</v>
      </c>
      <c r="I2" t="n">
        <v>116</v>
      </c>
      <c r="J2" t="n">
        <v>194.77</v>
      </c>
      <c r="K2" t="n">
        <v>54.38</v>
      </c>
      <c r="L2" t="n">
        <v>1</v>
      </c>
      <c r="M2" t="n">
        <v>114</v>
      </c>
      <c r="N2" t="n">
        <v>39.4</v>
      </c>
      <c r="O2" t="n">
        <v>24256.19</v>
      </c>
      <c r="P2" t="n">
        <v>159.71</v>
      </c>
      <c r="Q2" t="n">
        <v>195.5</v>
      </c>
      <c r="R2" t="n">
        <v>91.86</v>
      </c>
      <c r="S2" t="n">
        <v>14.2</v>
      </c>
      <c r="T2" t="n">
        <v>36556.16</v>
      </c>
      <c r="U2" t="n">
        <v>0.15</v>
      </c>
      <c r="V2" t="n">
        <v>0.62</v>
      </c>
      <c r="W2" t="n">
        <v>0.83</v>
      </c>
      <c r="X2" t="n">
        <v>2.37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6.8195</v>
      </c>
      <c r="E3" t="n">
        <v>14.66</v>
      </c>
      <c r="F3" t="n">
        <v>10.12</v>
      </c>
      <c r="G3" t="n">
        <v>11.68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140.43</v>
      </c>
      <c r="Q3" t="n">
        <v>195.42</v>
      </c>
      <c r="R3" t="n">
        <v>50.1</v>
      </c>
      <c r="S3" t="n">
        <v>14.2</v>
      </c>
      <c r="T3" t="n">
        <v>15992.48</v>
      </c>
      <c r="U3" t="n">
        <v>0.28</v>
      </c>
      <c r="V3" t="n">
        <v>0.7</v>
      </c>
      <c r="W3" t="n">
        <v>0.73</v>
      </c>
      <c r="X3" t="n">
        <v>1.04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7.3609</v>
      </c>
      <c r="E4" t="n">
        <v>13.59</v>
      </c>
      <c r="F4" t="n">
        <v>9.75</v>
      </c>
      <c r="G4" t="n">
        <v>17.2</v>
      </c>
      <c r="H4" t="n">
        <v>0.27</v>
      </c>
      <c r="I4" t="n">
        <v>34</v>
      </c>
      <c r="J4" t="n">
        <v>197.88</v>
      </c>
      <c r="K4" t="n">
        <v>54.38</v>
      </c>
      <c r="L4" t="n">
        <v>3</v>
      </c>
      <c r="M4" t="n">
        <v>32</v>
      </c>
      <c r="N4" t="n">
        <v>40.5</v>
      </c>
      <c r="O4" t="n">
        <v>24639</v>
      </c>
      <c r="P4" t="n">
        <v>134.61</v>
      </c>
      <c r="Q4" t="n">
        <v>195.42</v>
      </c>
      <c r="R4" t="n">
        <v>38.42</v>
      </c>
      <c r="S4" t="n">
        <v>14.2</v>
      </c>
      <c r="T4" t="n">
        <v>10246.73</v>
      </c>
      <c r="U4" t="n">
        <v>0.37</v>
      </c>
      <c r="V4" t="n">
        <v>0.72</v>
      </c>
      <c r="W4" t="n">
        <v>0.6899999999999999</v>
      </c>
      <c r="X4" t="n">
        <v>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7.6602</v>
      </c>
      <c r="E5" t="n">
        <v>13.05</v>
      </c>
      <c r="F5" t="n">
        <v>9.57</v>
      </c>
      <c r="G5" t="n">
        <v>22.96</v>
      </c>
      <c r="H5" t="n">
        <v>0.36</v>
      </c>
      <c r="I5" t="n">
        <v>25</v>
      </c>
      <c r="J5" t="n">
        <v>199.44</v>
      </c>
      <c r="K5" t="n">
        <v>54.38</v>
      </c>
      <c r="L5" t="n">
        <v>4</v>
      </c>
      <c r="M5" t="n">
        <v>23</v>
      </c>
      <c r="N5" t="n">
        <v>41.06</v>
      </c>
      <c r="O5" t="n">
        <v>24831.54</v>
      </c>
      <c r="P5" t="n">
        <v>131.64</v>
      </c>
      <c r="Q5" t="n">
        <v>195.44</v>
      </c>
      <c r="R5" t="n">
        <v>32.87</v>
      </c>
      <c r="S5" t="n">
        <v>14.2</v>
      </c>
      <c r="T5" t="n">
        <v>7513.61</v>
      </c>
      <c r="U5" t="n">
        <v>0.43</v>
      </c>
      <c r="V5" t="n">
        <v>0.74</v>
      </c>
      <c r="W5" t="n">
        <v>0.68</v>
      </c>
      <c r="X5" t="n">
        <v>0.48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7.8366</v>
      </c>
      <c r="E6" t="n">
        <v>12.76</v>
      </c>
      <c r="F6" t="n">
        <v>9.470000000000001</v>
      </c>
      <c r="G6" t="n">
        <v>28.4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18</v>
      </c>
      <c r="N6" t="n">
        <v>41.63</v>
      </c>
      <c r="O6" t="n">
        <v>25024.84</v>
      </c>
      <c r="P6" t="n">
        <v>129.88</v>
      </c>
      <c r="Q6" t="n">
        <v>195.44</v>
      </c>
      <c r="R6" t="n">
        <v>29.98</v>
      </c>
      <c r="S6" t="n">
        <v>14.2</v>
      </c>
      <c r="T6" t="n">
        <v>6092.9</v>
      </c>
      <c r="U6" t="n">
        <v>0.47</v>
      </c>
      <c r="V6" t="n">
        <v>0.75</v>
      </c>
      <c r="W6" t="n">
        <v>0.66</v>
      </c>
      <c r="X6" t="n">
        <v>0.38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7.9377</v>
      </c>
      <c r="E7" t="n">
        <v>12.6</v>
      </c>
      <c r="F7" t="n">
        <v>9.42</v>
      </c>
      <c r="G7" t="n">
        <v>33.25</v>
      </c>
      <c r="H7" t="n">
        <v>0.53</v>
      </c>
      <c r="I7" t="n">
        <v>17</v>
      </c>
      <c r="J7" t="n">
        <v>202.58</v>
      </c>
      <c r="K7" t="n">
        <v>54.38</v>
      </c>
      <c r="L7" t="n">
        <v>6</v>
      </c>
      <c r="M7" t="n">
        <v>15</v>
      </c>
      <c r="N7" t="n">
        <v>42.2</v>
      </c>
      <c r="O7" t="n">
        <v>25218.93</v>
      </c>
      <c r="P7" t="n">
        <v>128.75</v>
      </c>
      <c r="Q7" t="n">
        <v>195.42</v>
      </c>
      <c r="R7" t="n">
        <v>28.37</v>
      </c>
      <c r="S7" t="n">
        <v>14.2</v>
      </c>
      <c r="T7" t="n">
        <v>5303.57</v>
      </c>
      <c r="U7" t="n">
        <v>0.5</v>
      </c>
      <c r="V7" t="n">
        <v>0.75</v>
      </c>
      <c r="W7" t="n">
        <v>0.67</v>
      </c>
      <c r="X7" t="n">
        <v>0.33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8.0571</v>
      </c>
      <c r="E8" t="n">
        <v>12.41</v>
      </c>
      <c r="F8" t="n">
        <v>9.35</v>
      </c>
      <c r="G8" t="n">
        <v>40.07</v>
      </c>
      <c r="H8" t="n">
        <v>0.61</v>
      </c>
      <c r="I8" t="n">
        <v>14</v>
      </c>
      <c r="J8" t="n">
        <v>204.16</v>
      </c>
      <c r="K8" t="n">
        <v>54.38</v>
      </c>
      <c r="L8" t="n">
        <v>7</v>
      </c>
      <c r="M8" t="n">
        <v>12</v>
      </c>
      <c r="N8" t="n">
        <v>42.78</v>
      </c>
      <c r="O8" t="n">
        <v>25413.94</v>
      </c>
      <c r="P8" t="n">
        <v>127.16</v>
      </c>
      <c r="Q8" t="n">
        <v>195.42</v>
      </c>
      <c r="R8" t="n">
        <v>26.16</v>
      </c>
      <c r="S8" t="n">
        <v>14.2</v>
      </c>
      <c r="T8" t="n">
        <v>4215.6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8.1045</v>
      </c>
      <c r="E9" t="n">
        <v>12.34</v>
      </c>
      <c r="F9" t="n">
        <v>9.32</v>
      </c>
      <c r="G9" t="n">
        <v>43</v>
      </c>
      <c r="H9" t="n">
        <v>0.6899999999999999</v>
      </c>
      <c r="I9" t="n">
        <v>13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126.34</v>
      </c>
      <c r="Q9" t="n">
        <v>195.42</v>
      </c>
      <c r="R9" t="n">
        <v>25.21</v>
      </c>
      <c r="S9" t="n">
        <v>14.2</v>
      </c>
      <c r="T9" t="n">
        <v>3743.02</v>
      </c>
      <c r="U9" t="n">
        <v>0.5600000000000001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8.173999999999999</v>
      </c>
      <c r="E10" t="n">
        <v>12.23</v>
      </c>
      <c r="F10" t="n">
        <v>9.289999999999999</v>
      </c>
      <c r="G10" t="n">
        <v>50.67</v>
      </c>
      <c r="H10" t="n">
        <v>0.77</v>
      </c>
      <c r="I10" t="n">
        <v>11</v>
      </c>
      <c r="J10" t="n">
        <v>207.34</v>
      </c>
      <c r="K10" t="n">
        <v>54.38</v>
      </c>
      <c r="L10" t="n">
        <v>9</v>
      </c>
      <c r="M10" t="n">
        <v>9</v>
      </c>
      <c r="N10" t="n">
        <v>43.96</v>
      </c>
      <c r="O10" t="n">
        <v>25806.1</v>
      </c>
      <c r="P10" t="n">
        <v>125.46</v>
      </c>
      <c r="Q10" t="n">
        <v>195.42</v>
      </c>
      <c r="R10" t="n">
        <v>24.45</v>
      </c>
      <c r="S10" t="n">
        <v>14.2</v>
      </c>
      <c r="T10" t="n">
        <v>3374.23</v>
      </c>
      <c r="U10" t="n">
        <v>0.58</v>
      </c>
      <c r="V10" t="n">
        <v>0.76</v>
      </c>
      <c r="W10" t="n">
        <v>0.65</v>
      </c>
      <c r="X10" t="n">
        <v>0.2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8.2126</v>
      </c>
      <c r="E11" t="n">
        <v>12.18</v>
      </c>
      <c r="F11" t="n">
        <v>9.27</v>
      </c>
      <c r="G11" t="n">
        <v>55.62</v>
      </c>
      <c r="H11" t="n">
        <v>0.85</v>
      </c>
      <c r="I11" t="n">
        <v>10</v>
      </c>
      <c r="J11" t="n">
        <v>208.94</v>
      </c>
      <c r="K11" t="n">
        <v>54.38</v>
      </c>
      <c r="L11" t="n">
        <v>10</v>
      </c>
      <c r="M11" t="n">
        <v>8</v>
      </c>
      <c r="N11" t="n">
        <v>44.56</v>
      </c>
      <c r="O11" t="n">
        <v>26003.41</v>
      </c>
      <c r="P11" t="n">
        <v>124.69</v>
      </c>
      <c r="Q11" t="n">
        <v>195.42</v>
      </c>
      <c r="R11" t="n">
        <v>23.64</v>
      </c>
      <c r="S11" t="n">
        <v>14.2</v>
      </c>
      <c r="T11" t="n">
        <v>2972.68</v>
      </c>
      <c r="U11" t="n">
        <v>0.6</v>
      </c>
      <c r="V11" t="n">
        <v>0.76</v>
      </c>
      <c r="W11" t="n">
        <v>0.66</v>
      </c>
      <c r="X11" t="n">
        <v>0.18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8.215199999999999</v>
      </c>
      <c r="E12" t="n">
        <v>12.17</v>
      </c>
      <c r="F12" t="n">
        <v>9.27</v>
      </c>
      <c r="G12" t="n">
        <v>55.6</v>
      </c>
      <c r="H12" t="n">
        <v>0.93</v>
      </c>
      <c r="I12" t="n">
        <v>10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124.35</v>
      </c>
      <c r="Q12" t="n">
        <v>195.42</v>
      </c>
      <c r="R12" t="n">
        <v>23.56</v>
      </c>
      <c r="S12" t="n">
        <v>14.2</v>
      </c>
      <c r="T12" t="n">
        <v>2936.74</v>
      </c>
      <c r="U12" t="n">
        <v>0.6</v>
      </c>
      <c r="V12" t="n">
        <v>0.76</v>
      </c>
      <c r="W12" t="n">
        <v>0.65</v>
      </c>
      <c r="X12" t="n">
        <v>0.18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8.257999999999999</v>
      </c>
      <c r="E13" t="n">
        <v>12.11</v>
      </c>
      <c r="F13" t="n">
        <v>9.24</v>
      </c>
      <c r="G13" t="n">
        <v>61.62</v>
      </c>
      <c r="H13" t="n">
        <v>1</v>
      </c>
      <c r="I13" t="n">
        <v>9</v>
      </c>
      <c r="J13" t="n">
        <v>212.16</v>
      </c>
      <c r="K13" t="n">
        <v>54.38</v>
      </c>
      <c r="L13" t="n">
        <v>12</v>
      </c>
      <c r="M13" t="n">
        <v>7</v>
      </c>
      <c r="N13" t="n">
        <v>45.78</v>
      </c>
      <c r="O13" t="n">
        <v>26400.51</v>
      </c>
      <c r="P13" t="n">
        <v>123.2</v>
      </c>
      <c r="Q13" t="n">
        <v>195.42</v>
      </c>
      <c r="R13" t="n">
        <v>22.89</v>
      </c>
      <c r="S13" t="n">
        <v>14.2</v>
      </c>
      <c r="T13" t="n">
        <v>2602.69</v>
      </c>
      <c r="U13" t="n">
        <v>0.62</v>
      </c>
      <c r="V13" t="n">
        <v>0.76</v>
      </c>
      <c r="W13" t="n">
        <v>0.65</v>
      </c>
      <c r="X13" t="n">
        <v>0.16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8.292400000000001</v>
      </c>
      <c r="E14" t="n">
        <v>12.06</v>
      </c>
      <c r="F14" t="n">
        <v>9.23</v>
      </c>
      <c r="G14" t="n">
        <v>69.23999999999999</v>
      </c>
      <c r="H14" t="n">
        <v>1.08</v>
      </c>
      <c r="I14" t="n">
        <v>8</v>
      </c>
      <c r="J14" t="n">
        <v>213.78</v>
      </c>
      <c r="K14" t="n">
        <v>54.38</v>
      </c>
      <c r="L14" t="n">
        <v>13</v>
      </c>
      <c r="M14" t="n">
        <v>6</v>
      </c>
      <c r="N14" t="n">
        <v>46.4</v>
      </c>
      <c r="O14" t="n">
        <v>26600.32</v>
      </c>
      <c r="P14" t="n">
        <v>122.85</v>
      </c>
      <c r="Q14" t="n">
        <v>195.42</v>
      </c>
      <c r="R14" t="n">
        <v>22.46</v>
      </c>
      <c r="S14" t="n">
        <v>14.2</v>
      </c>
      <c r="T14" t="n">
        <v>2395.14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8.2959</v>
      </c>
      <c r="E15" t="n">
        <v>12.05</v>
      </c>
      <c r="F15" t="n">
        <v>9.23</v>
      </c>
      <c r="G15" t="n">
        <v>69.2</v>
      </c>
      <c r="H15" t="n">
        <v>1.15</v>
      </c>
      <c r="I15" t="n">
        <v>8</v>
      </c>
      <c r="J15" t="n">
        <v>215.41</v>
      </c>
      <c r="K15" t="n">
        <v>54.38</v>
      </c>
      <c r="L15" t="n">
        <v>14</v>
      </c>
      <c r="M15" t="n">
        <v>6</v>
      </c>
      <c r="N15" t="n">
        <v>47.03</v>
      </c>
      <c r="O15" t="n">
        <v>26801</v>
      </c>
      <c r="P15" t="n">
        <v>122.07</v>
      </c>
      <c r="Q15" t="n">
        <v>195.42</v>
      </c>
      <c r="R15" t="n">
        <v>22.32</v>
      </c>
      <c r="S15" t="n">
        <v>14.2</v>
      </c>
      <c r="T15" t="n">
        <v>2324.83</v>
      </c>
      <c r="U15" t="n">
        <v>0.64</v>
      </c>
      <c r="V15" t="n">
        <v>0.76</v>
      </c>
      <c r="W15" t="n">
        <v>0.65</v>
      </c>
      <c r="X15" t="n">
        <v>0.14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8.331200000000001</v>
      </c>
      <c r="E16" t="n">
        <v>12</v>
      </c>
      <c r="F16" t="n">
        <v>9.210000000000001</v>
      </c>
      <c r="G16" t="n">
        <v>78.98</v>
      </c>
      <c r="H16" t="n">
        <v>1.23</v>
      </c>
      <c r="I16" t="n">
        <v>7</v>
      </c>
      <c r="J16" t="n">
        <v>217.04</v>
      </c>
      <c r="K16" t="n">
        <v>54.38</v>
      </c>
      <c r="L16" t="n">
        <v>15</v>
      </c>
      <c r="M16" t="n">
        <v>5</v>
      </c>
      <c r="N16" t="n">
        <v>47.66</v>
      </c>
      <c r="O16" t="n">
        <v>27002.55</v>
      </c>
      <c r="P16" t="n">
        <v>121.66</v>
      </c>
      <c r="Q16" t="n">
        <v>195.42</v>
      </c>
      <c r="R16" t="n">
        <v>21.94</v>
      </c>
      <c r="S16" t="n">
        <v>14.2</v>
      </c>
      <c r="T16" t="n">
        <v>2141.18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8.335100000000001</v>
      </c>
      <c r="E17" t="n">
        <v>12</v>
      </c>
      <c r="F17" t="n">
        <v>9.210000000000001</v>
      </c>
      <c r="G17" t="n">
        <v>78.93000000000001</v>
      </c>
      <c r="H17" t="n">
        <v>1.3</v>
      </c>
      <c r="I17" t="n">
        <v>7</v>
      </c>
      <c r="J17" t="n">
        <v>218.68</v>
      </c>
      <c r="K17" t="n">
        <v>54.38</v>
      </c>
      <c r="L17" t="n">
        <v>16</v>
      </c>
      <c r="M17" t="n">
        <v>5</v>
      </c>
      <c r="N17" t="n">
        <v>48.31</v>
      </c>
      <c r="O17" t="n">
        <v>27204.98</v>
      </c>
      <c r="P17" t="n">
        <v>121.97</v>
      </c>
      <c r="Q17" t="n">
        <v>195.42</v>
      </c>
      <c r="R17" t="n">
        <v>21.79</v>
      </c>
      <c r="S17" t="n">
        <v>14.2</v>
      </c>
      <c r="T17" t="n">
        <v>2062.2</v>
      </c>
      <c r="U17" t="n">
        <v>0.65</v>
      </c>
      <c r="V17" t="n">
        <v>0.77</v>
      </c>
      <c r="W17" t="n">
        <v>0.65</v>
      </c>
      <c r="X17" t="n">
        <v>0.12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8.3308</v>
      </c>
      <c r="E18" t="n">
        <v>12</v>
      </c>
      <c r="F18" t="n">
        <v>9.210000000000001</v>
      </c>
      <c r="G18" t="n">
        <v>78.98</v>
      </c>
      <c r="H18" t="n">
        <v>1.37</v>
      </c>
      <c r="I18" t="n">
        <v>7</v>
      </c>
      <c r="J18" t="n">
        <v>220.33</v>
      </c>
      <c r="K18" t="n">
        <v>54.38</v>
      </c>
      <c r="L18" t="n">
        <v>17</v>
      </c>
      <c r="M18" t="n">
        <v>5</v>
      </c>
      <c r="N18" t="n">
        <v>48.95</v>
      </c>
      <c r="O18" t="n">
        <v>27408.3</v>
      </c>
      <c r="P18" t="n">
        <v>120.64</v>
      </c>
      <c r="Q18" t="n">
        <v>195.42</v>
      </c>
      <c r="R18" t="n">
        <v>22.06</v>
      </c>
      <c r="S18" t="n">
        <v>14.2</v>
      </c>
      <c r="T18" t="n">
        <v>2200.72</v>
      </c>
      <c r="U18" t="n">
        <v>0.64</v>
      </c>
      <c r="V18" t="n">
        <v>0.77</v>
      </c>
      <c r="W18" t="n">
        <v>0.65</v>
      </c>
      <c r="X18" t="n">
        <v>0.13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8.376200000000001</v>
      </c>
      <c r="E19" t="n">
        <v>11.94</v>
      </c>
      <c r="F19" t="n">
        <v>9.19</v>
      </c>
      <c r="G19" t="n">
        <v>91.89</v>
      </c>
      <c r="H19" t="n">
        <v>1.44</v>
      </c>
      <c r="I19" t="n">
        <v>6</v>
      </c>
      <c r="J19" t="n">
        <v>221.99</v>
      </c>
      <c r="K19" t="n">
        <v>54.38</v>
      </c>
      <c r="L19" t="n">
        <v>18</v>
      </c>
      <c r="M19" t="n">
        <v>4</v>
      </c>
      <c r="N19" t="n">
        <v>49.61</v>
      </c>
      <c r="O19" t="n">
        <v>27612.53</v>
      </c>
      <c r="P19" t="n">
        <v>120.23</v>
      </c>
      <c r="Q19" t="n">
        <v>195.43</v>
      </c>
      <c r="R19" t="n">
        <v>21.2</v>
      </c>
      <c r="S19" t="n">
        <v>14.2</v>
      </c>
      <c r="T19" t="n">
        <v>1775.86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8.3789</v>
      </c>
      <c r="E20" t="n">
        <v>11.93</v>
      </c>
      <c r="F20" t="n">
        <v>9.18</v>
      </c>
      <c r="G20" t="n">
        <v>91.84999999999999</v>
      </c>
      <c r="H20" t="n">
        <v>1.51</v>
      </c>
      <c r="I20" t="n">
        <v>6</v>
      </c>
      <c r="J20" t="n">
        <v>223.65</v>
      </c>
      <c r="K20" t="n">
        <v>54.38</v>
      </c>
      <c r="L20" t="n">
        <v>19</v>
      </c>
      <c r="M20" t="n">
        <v>4</v>
      </c>
      <c r="N20" t="n">
        <v>50.27</v>
      </c>
      <c r="O20" t="n">
        <v>27817.81</v>
      </c>
      <c r="P20" t="n">
        <v>119.93</v>
      </c>
      <c r="Q20" t="n">
        <v>195.42</v>
      </c>
      <c r="R20" t="n">
        <v>21.03</v>
      </c>
      <c r="S20" t="n">
        <v>14.2</v>
      </c>
      <c r="T20" t="n">
        <v>1691.36</v>
      </c>
      <c r="U20" t="n">
        <v>0.68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8.3764</v>
      </c>
      <c r="E21" t="n">
        <v>11.94</v>
      </c>
      <c r="F21" t="n">
        <v>9.19</v>
      </c>
      <c r="G21" t="n">
        <v>91.88</v>
      </c>
      <c r="H21" t="n">
        <v>1.58</v>
      </c>
      <c r="I21" t="n">
        <v>6</v>
      </c>
      <c r="J21" t="n">
        <v>225.32</v>
      </c>
      <c r="K21" t="n">
        <v>54.38</v>
      </c>
      <c r="L21" t="n">
        <v>20</v>
      </c>
      <c r="M21" t="n">
        <v>4</v>
      </c>
      <c r="N21" t="n">
        <v>50.95</v>
      </c>
      <c r="O21" t="n">
        <v>28023.89</v>
      </c>
      <c r="P21" t="n">
        <v>119.58</v>
      </c>
      <c r="Q21" t="n">
        <v>195.42</v>
      </c>
      <c r="R21" t="n">
        <v>21.12</v>
      </c>
      <c r="S21" t="n">
        <v>14.2</v>
      </c>
      <c r="T21" t="n">
        <v>1734.02</v>
      </c>
      <c r="U21" t="n">
        <v>0.67</v>
      </c>
      <c r="V21" t="n">
        <v>0.77</v>
      </c>
      <c r="W21" t="n">
        <v>0.65</v>
      </c>
      <c r="X21" t="n">
        <v>0.1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8.375999999999999</v>
      </c>
      <c r="E22" t="n">
        <v>11.94</v>
      </c>
      <c r="F22" t="n">
        <v>9.19</v>
      </c>
      <c r="G22" t="n">
        <v>91.89</v>
      </c>
      <c r="H22" t="n">
        <v>1.64</v>
      </c>
      <c r="I22" t="n">
        <v>6</v>
      </c>
      <c r="J22" t="n">
        <v>227</v>
      </c>
      <c r="K22" t="n">
        <v>54.38</v>
      </c>
      <c r="L22" t="n">
        <v>21</v>
      </c>
      <c r="M22" t="n">
        <v>4</v>
      </c>
      <c r="N22" t="n">
        <v>51.62</v>
      </c>
      <c r="O22" t="n">
        <v>28230.92</v>
      </c>
      <c r="P22" t="n">
        <v>118.83</v>
      </c>
      <c r="Q22" t="n">
        <v>195.44</v>
      </c>
      <c r="R22" t="n">
        <v>21.19</v>
      </c>
      <c r="S22" t="n">
        <v>14.2</v>
      </c>
      <c r="T22" t="n">
        <v>1771.26</v>
      </c>
      <c r="U22" t="n">
        <v>0.67</v>
      </c>
      <c r="V22" t="n">
        <v>0.77</v>
      </c>
      <c r="W22" t="n">
        <v>0.65</v>
      </c>
      <c r="X22" t="n">
        <v>0.1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8.4153</v>
      </c>
      <c r="E23" t="n">
        <v>11.88</v>
      </c>
      <c r="F23" t="n">
        <v>9.17</v>
      </c>
      <c r="G23" t="n">
        <v>110.06</v>
      </c>
      <c r="H23" t="n">
        <v>1.71</v>
      </c>
      <c r="I23" t="n">
        <v>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118.38</v>
      </c>
      <c r="Q23" t="n">
        <v>195.42</v>
      </c>
      <c r="R23" t="n">
        <v>20.65</v>
      </c>
      <c r="S23" t="n">
        <v>14.2</v>
      </c>
      <c r="T23" t="n">
        <v>1505.06</v>
      </c>
      <c r="U23" t="n">
        <v>0.6899999999999999</v>
      </c>
      <c r="V23" t="n">
        <v>0.77</v>
      </c>
      <c r="W23" t="n">
        <v>0.65</v>
      </c>
      <c r="X23" t="n">
        <v>0.08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8.4201</v>
      </c>
      <c r="E24" t="n">
        <v>11.88</v>
      </c>
      <c r="F24" t="n">
        <v>9.17</v>
      </c>
      <c r="G24" t="n">
        <v>109.98</v>
      </c>
      <c r="H24" t="n">
        <v>1.77</v>
      </c>
      <c r="I24" t="n">
        <v>5</v>
      </c>
      <c r="J24" t="n">
        <v>230.38</v>
      </c>
      <c r="K24" t="n">
        <v>54.38</v>
      </c>
      <c r="L24" t="n">
        <v>23</v>
      </c>
      <c r="M24" t="n">
        <v>3</v>
      </c>
      <c r="N24" t="n">
        <v>53</v>
      </c>
      <c r="O24" t="n">
        <v>28647.87</v>
      </c>
      <c r="P24" t="n">
        <v>118.26</v>
      </c>
      <c r="Q24" t="n">
        <v>195.48</v>
      </c>
      <c r="R24" t="n">
        <v>20.53</v>
      </c>
      <c r="S24" t="n">
        <v>14.2</v>
      </c>
      <c r="T24" t="n">
        <v>1444.19</v>
      </c>
      <c r="U24" t="n">
        <v>0.6899999999999999</v>
      </c>
      <c r="V24" t="n">
        <v>0.77</v>
      </c>
      <c r="W24" t="n">
        <v>0.64</v>
      </c>
      <c r="X24" t="n">
        <v>0.08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8.414999999999999</v>
      </c>
      <c r="E25" t="n">
        <v>11.88</v>
      </c>
      <c r="F25" t="n">
        <v>9.17</v>
      </c>
      <c r="G25" t="n">
        <v>110.07</v>
      </c>
      <c r="H25" t="n">
        <v>1.84</v>
      </c>
      <c r="I25" t="n">
        <v>5</v>
      </c>
      <c r="J25" t="n">
        <v>232.08</v>
      </c>
      <c r="K25" t="n">
        <v>54.38</v>
      </c>
      <c r="L25" t="n">
        <v>24</v>
      </c>
      <c r="M25" t="n">
        <v>3</v>
      </c>
      <c r="N25" t="n">
        <v>53.71</v>
      </c>
      <c r="O25" t="n">
        <v>28857.81</v>
      </c>
      <c r="P25" t="n">
        <v>118.21</v>
      </c>
      <c r="Q25" t="n">
        <v>195.42</v>
      </c>
      <c r="R25" t="n">
        <v>20.71</v>
      </c>
      <c r="S25" t="n">
        <v>14.2</v>
      </c>
      <c r="T25" t="n">
        <v>1536.09</v>
      </c>
      <c r="U25" t="n">
        <v>0.6899999999999999</v>
      </c>
      <c r="V25" t="n">
        <v>0.77</v>
      </c>
      <c r="W25" t="n">
        <v>0.64</v>
      </c>
      <c r="X25" t="n">
        <v>0.09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8.418699999999999</v>
      </c>
      <c r="E26" t="n">
        <v>11.88</v>
      </c>
      <c r="F26" t="n">
        <v>9.17</v>
      </c>
      <c r="G26" t="n">
        <v>110.01</v>
      </c>
      <c r="H26" t="n">
        <v>1.9</v>
      </c>
      <c r="I26" t="n">
        <v>5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117.37</v>
      </c>
      <c r="Q26" t="n">
        <v>195.42</v>
      </c>
      <c r="R26" t="n">
        <v>20.55</v>
      </c>
      <c r="S26" t="n">
        <v>14.2</v>
      </c>
      <c r="T26" t="n">
        <v>1454.86</v>
      </c>
      <c r="U26" t="n">
        <v>0.6899999999999999</v>
      </c>
      <c r="V26" t="n">
        <v>0.77</v>
      </c>
      <c r="W26" t="n">
        <v>0.64</v>
      </c>
      <c r="X26" t="n">
        <v>0.08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8.419700000000001</v>
      </c>
      <c r="E27" t="n">
        <v>11.88</v>
      </c>
      <c r="F27" t="n">
        <v>9.17</v>
      </c>
      <c r="G27" t="n">
        <v>109.99</v>
      </c>
      <c r="H27" t="n">
        <v>1.96</v>
      </c>
      <c r="I27" t="n">
        <v>5</v>
      </c>
      <c r="J27" t="n">
        <v>235.51</v>
      </c>
      <c r="K27" t="n">
        <v>54.38</v>
      </c>
      <c r="L27" t="n">
        <v>26</v>
      </c>
      <c r="M27" t="n">
        <v>3</v>
      </c>
      <c r="N27" t="n">
        <v>55.14</v>
      </c>
      <c r="O27" t="n">
        <v>29280.69</v>
      </c>
      <c r="P27" t="n">
        <v>115.92</v>
      </c>
      <c r="Q27" t="n">
        <v>195.42</v>
      </c>
      <c r="R27" t="n">
        <v>20.42</v>
      </c>
      <c r="S27" t="n">
        <v>14.2</v>
      </c>
      <c r="T27" t="n">
        <v>1387.7</v>
      </c>
      <c r="U27" t="n">
        <v>0.7</v>
      </c>
      <c r="V27" t="n">
        <v>0.77</v>
      </c>
      <c r="W27" t="n">
        <v>0.65</v>
      </c>
      <c r="X27" t="n">
        <v>0.08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8.421200000000001</v>
      </c>
      <c r="E28" t="n">
        <v>11.87</v>
      </c>
      <c r="F28" t="n">
        <v>9.16</v>
      </c>
      <c r="G28" t="n">
        <v>109.96</v>
      </c>
      <c r="H28" t="n">
        <v>2.02</v>
      </c>
      <c r="I28" t="n">
        <v>5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115.09</v>
      </c>
      <c r="Q28" t="n">
        <v>195.42</v>
      </c>
      <c r="R28" t="n">
        <v>20.43</v>
      </c>
      <c r="S28" t="n">
        <v>14.2</v>
      </c>
      <c r="T28" t="n">
        <v>1392.63</v>
      </c>
      <c r="U28" t="n">
        <v>0.7</v>
      </c>
      <c r="V28" t="n">
        <v>0.77</v>
      </c>
      <c r="W28" t="n">
        <v>0.64</v>
      </c>
      <c r="X28" t="n">
        <v>0.08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8.4604</v>
      </c>
      <c r="E29" t="n">
        <v>11.82</v>
      </c>
      <c r="F29" t="n">
        <v>9.15</v>
      </c>
      <c r="G29" t="n">
        <v>137.21</v>
      </c>
      <c r="H29" t="n">
        <v>2.08</v>
      </c>
      <c r="I29" t="n">
        <v>4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114.69</v>
      </c>
      <c r="Q29" t="n">
        <v>195.42</v>
      </c>
      <c r="R29" t="n">
        <v>19.84</v>
      </c>
      <c r="S29" t="n">
        <v>14.2</v>
      </c>
      <c r="T29" t="n">
        <v>1106.71</v>
      </c>
      <c r="U29" t="n">
        <v>0.72</v>
      </c>
      <c r="V29" t="n">
        <v>0.77</v>
      </c>
      <c r="W29" t="n">
        <v>0.65</v>
      </c>
      <c r="X29" t="n">
        <v>0.06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8.458399999999999</v>
      </c>
      <c r="E30" t="n">
        <v>11.82</v>
      </c>
      <c r="F30" t="n">
        <v>9.15</v>
      </c>
      <c r="G30" t="n">
        <v>137.25</v>
      </c>
      <c r="H30" t="n">
        <v>2.14</v>
      </c>
      <c r="I30" t="n">
        <v>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115.6</v>
      </c>
      <c r="Q30" t="n">
        <v>195.42</v>
      </c>
      <c r="R30" t="n">
        <v>19.99</v>
      </c>
      <c r="S30" t="n">
        <v>14.2</v>
      </c>
      <c r="T30" t="n">
        <v>1179.51</v>
      </c>
      <c r="U30" t="n">
        <v>0.71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8.4575</v>
      </c>
      <c r="E31" t="n">
        <v>11.82</v>
      </c>
      <c r="F31" t="n">
        <v>9.15</v>
      </c>
      <c r="G31" t="n">
        <v>137.28</v>
      </c>
      <c r="H31" t="n">
        <v>2.2</v>
      </c>
      <c r="I31" t="n">
        <v>4</v>
      </c>
      <c r="J31" t="n">
        <v>242.47</v>
      </c>
      <c r="K31" t="n">
        <v>54.38</v>
      </c>
      <c r="L31" t="n">
        <v>30</v>
      </c>
      <c r="M31" t="n">
        <v>2</v>
      </c>
      <c r="N31" t="n">
        <v>58.1</v>
      </c>
      <c r="O31" t="n">
        <v>30139.04</v>
      </c>
      <c r="P31" t="n">
        <v>115.71</v>
      </c>
      <c r="Q31" t="n">
        <v>195.42</v>
      </c>
      <c r="R31" t="n">
        <v>20.05</v>
      </c>
      <c r="S31" t="n">
        <v>14.2</v>
      </c>
      <c r="T31" t="n">
        <v>1208.73</v>
      </c>
      <c r="U31" t="n">
        <v>0.71</v>
      </c>
      <c r="V31" t="n">
        <v>0.77</v>
      </c>
      <c r="W31" t="n">
        <v>0.64</v>
      </c>
      <c r="X31" t="n">
        <v>0.06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8.460000000000001</v>
      </c>
      <c r="E32" t="n">
        <v>11.82</v>
      </c>
      <c r="F32" t="n">
        <v>9.15</v>
      </c>
      <c r="G32" t="n">
        <v>137.22</v>
      </c>
      <c r="H32" t="n">
        <v>2.26</v>
      </c>
      <c r="I32" t="n">
        <v>4</v>
      </c>
      <c r="J32" t="n">
        <v>244.23</v>
      </c>
      <c r="K32" t="n">
        <v>54.38</v>
      </c>
      <c r="L32" t="n">
        <v>31</v>
      </c>
      <c r="M32" t="n">
        <v>2</v>
      </c>
      <c r="N32" t="n">
        <v>58.86</v>
      </c>
      <c r="O32" t="n">
        <v>30356.28</v>
      </c>
      <c r="P32" t="n">
        <v>115.69</v>
      </c>
      <c r="Q32" t="n">
        <v>195.42</v>
      </c>
      <c r="R32" t="n">
        <v>19.87</v>
      </c>
      <c r="S32" t="n">
        <v>14.2</v>
      </c>
      <c r="T32" t="n">
        <v>1120.48</v>
      </c>
      <c r="U32" t="n">
        <v>0.71</v>
      </c>
      <c r="V32" t="n">
        <v>0.77</v>
      </c>
      <c r="W32" t="n">
        <v>0.64</v>
      </c>
      <c r="X32" t="n">
        <v>0.06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8.462</v>
      </c>
      <c r="E33" t="n">
        <v>11.82</v>
      </c>
      <c r="F33" t="n">
        <v>9.15</v>
      </c>
      <c r="G33" t="n">
        <v>137.18</v>
      </c>
      <c r="H33" t="n">
        <v>2.31</v>
      </c>
      <c r="I33" t="n">
        <v>4</v>
      </c>
      <c r="J33" t="n">
        <v>246</v>
      </c>
      <c r="K33" t="n">
        <v>54.38</v>
      </c>
      <c r="L33" t="n">
        <v>32</v>
      </c>
      <c r="M33" t="n">
        <v>2</v>
      </c>
      <c r="N33" t="n">
        <v>59.63</v>
      </c>
      <c r="O33" t="n">
        <v>30574.64</v>
      </c>
      <c r="P33" t="n">
        <v>114.83</v>
      </c>
      <c r="Q33" t="n">
        <v>195.42</v>
      </c>
      <c r="R33" t="n">
        <v>19.81</v>
      </c>
      <c r="S33" t="n">
        <v>14.2</v>
      </c>
      <c r="T33" t="n">
        <v>1089.12</v>
      </c>
      <c r="U33" t="n">
        <v>0.72</v>
      </c>
      <c r="V33" t="n">
        <v>0.77</v>
      </c>
      <c r="W33" t="n">
        <v>0.64</v>
      </c>
      <c r="X33" t="n">
        <v>0.06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8.465999999999999</v>
      </c>
      <c r="E34" t="n">
        <v>11.81</v>
      </c>
      <c r="F34" t="n">
        <v>9.140000000000001</v>
      </c>
      <c r="G34" t="n">
        <v>137.1</v>
      </c>
      <c r="H34" t="n">
        <v>2.37</v>
      </c>
      <c r="I34" t="n">
        <v>4</v>
      </c>
      <c r="J34" t="n">
        <v>247.78</v>
      </c>
      <c r="K34" t="n">
        <v>54.38</v>
      </c>
      <c r="L34" t="n">
        <v>33</v>
      </c>
      <c r="M34" t="n">
        <v>2</v>
      </c>
      <c r="N34" t="n">
        <v>60.41</v>
      </c>
      <c r="O34" t="n">
        <v>30794.11</v>
      </c>
      <c r="P34" t="n">
        <v>114.34</v>
      </c>
      <c r="Q34" t="n">
        <v>195.42</v>
      </c>
      <c r="R34" t="n">
        <v>19.66</v>
      </c>
      <c r="S34" t="n">
        <v>14.2</v>
      </c>
      <c r="T34" t="n">
        <v>1015.56</v>
      </c>
      <c r="U34" t="n">
        <v>0.72</v>
      </c>
      <c r="V34" t="n">
        <v>0.77</v>
      </c>
      <c r="W34" t="n">
        <v>0.64</v>
      </c>
      <c r="X34" t="n">
        <v>0.05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8.465</v>
      </c>
      <c r="E35" t="n">
        <v>11.81</v>
      </c>
      <c r="F35" t="n">
        <v>9.140000000000001</v>
      </c>
      <c r="G35" t="n">
        <v>137.12</v>
      </c>
      <c r="H35" t="n">
        <v>2.42</v>
      </c>
      <c r="I35" t="n">
        <v>4</v>
      </c>
      <c r="J35" t="n">
        <v>249.57</v>
      </c>
      <c r="K35" t="n">
        <v>54.38</v>
      </c>
      <c r="L35" t="n">
        <v>34</v>
      </c>
      <c r="M35" t="n">
        <v>2</v>
      </c>
      <c r="N35" t="n">
        <v>61.2</v>
      </c>
      <c r="O35" t="n">
        <v>31014.73</v>
      </c>
      <c r="P35" t="n">
        <v>113.23</v>
      </c>
      <c r="Q35" t="n">
        <v>195.42</v>
      </c>
      <c r="R35" t="n">
        <v>19.74</v>
      </c>
      <c r="S35" t="n">
        <v>14.2</v>
      </c>
      <c r="T35" t="n">
        <v>1052.66</v>
      </c>
      <c r="U35" t="n">
        <v>0.72</v>
      </c>
      <c r="V35" t="n">
        <v>0.77</v>
      </c>
      <c r="W35" t="n">
        <v>0.64</v>
      </c>
      <c r="X35" t="n">
        <v>0.05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8.4664</v>
      </c>
      <c r="E36" t="n">
        <v>11.81</v>
      </c>
      <c r="F36" t="n">
        <v>9.140000000000001</v>
      </c>
      <c r="G36" t="n">
        <v>137.09</v>
      </c>
      <c r="H36" t="n">
        <v>2.48</v>
      </c>
      <c r="I36" t="n">
        <v>4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111.9</v>
      </c>
      <c r="Q36" t="n">
        <v>195.42</v>
      </c>
      <c r="R36" t="n">
        <v>19.63</v>
      </c>
      <c r="S36" t="n">
        <v>14.2</v>
      </c>
      <c r="T36" t="n">
        <v>997.55</v>
      </c>
      <c r="U36" t="n">
        <v>0.72</v>
      </c>
      <c r="V36" t="n">
        <v>0.77</v>
      </c>
      <c r="W36" t="n">
        <v>0.64</v>
      </c>
      <c r="X36" t="n">
        <v>0.05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8.4682</v>
      </c>
      <c r="E37" t="n">
        <v>11.81</v>
      </c>
      <c r="F37" t="n">
        <v>9.140000000000001</v>
      </c>
      <c r="G37" t="n">
        <v>137.05</v>
      </c>
      <c r="H37" t="n">
        <v>2.53</v>
      </c>
      <c r="I37" t="n">
        <v>4</v>
      </c>
      <c r="J37" t="n">
        <v>253.18</v>
      </c>
      <c r="K37" t="n">
        <v>54.38</v>
      </c>
      <c r="L37" t="n">
        <v>36</v>
      </c>
      <c r="M37" t="n">
        <v>2</v>
      </c>
      <c r="N37" t="n">
        <v>62.8</v>
      </c>
      <c r="O37" t="n">
        <v>31459.45</v>
      </c>
      <c r="P37" t="n">
        <v>110.89</v>
      </c>
      <c r="Q37" t="n">
        <v>195.42</v>
      </c>
      <c r="R37" t="n">
        <v>19.54</v>
      </c>
      <c r="S37" t="n">
        <v>14.2</v>
      </c>
      <c r="T37" t="n">
        <v>952.66</v>
      </c>
      <c r="U37" t="n">
        <v>0.73</v>
      </c>
      <c r="V37" t="n">
        <v>0.77</v>
      </c>
      <c r="W37" t="n">
        <v>0.64</v>
      </c>
      <c r="X37" t="n">
        <v>0.05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8.470000000000001</v>
      </c>
      <c r="E38" t="n">
        <v>11.81</v>
      </c>
      <c r="F38" t="n">
        <v>9.130000000000001</v>
      </c>
      <c r="G38" t="n">
        <v>137.01</v>
      </c>
      <c r="H38" t="n">
        <v>2.58</v>
      </c>
      <c r="I38" t="n">
        <v>4</v>
      </c>
      <c r="J38" t="n">
        <v>255</v>
      </c>
      <c r="K38" t="n">
        <v>54.38</v>
      </c>
      <c r="L38" t="n">
        <v>37</v>
      </c>
      <c r="M38" t="n">
        <v>2</v>
      </c>
      <c r="N38" t="n">
        <v>63.62</v>
      </c>
      <c r="O38" t="n">
        <v>31683.59</v>
      </c>
      <c r="P38" t="n">
        <v>109.74</v>
      </c>
      <c r="Q38" t="n">
        <v>195.42</v>
      </c>
      <c r="R38" t="n">
        <v>19.39</v>
      </c>
      <c r="S38" t="n">
        <v>14.2</v>
      </c>
      <c r="T38" t="n">
        <v>878.09</v>
      </c>
      <c r="U38" t="n">
        <v>0.73</v>
      </c>
      <c r="V38" t="n">
        <v>0.77</v>
      </c>
      <c r="W38" t="n">
        <v>0.64</v>
      </c>
      <c r="X38" t="n">
        <v>0.05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8.466799999999999</v>
      </c>
      <c r="E39" t="n">
        <v>11.81</v>
      </c>
      <c r="F39" t="n">
        <v>9.140000000000001</v>
      </c>
      <c r="G39" t="n">
        <v>137.08</v>
      </c>
      <c r="H39" t="n">
        <v>2.63</v>
      </c>
      <c r="I39" t="n">
        <v>4</v>
      </c>
      <c r="J39" t="n">
        <v>256.82</v>
      </c>
      <c r="K39" t="n">
        <v>54.38</v>
      </c>
      <c r="L39" t="n">
        <v>38</v>
      </c>
      <c r="M39" t="n">
        <v>2</v>
      </c>
      <c r="N39" t="n">
        <v>64.45</v>
      </c>
      <c r="O39" t="n">
        <v>31909.08</v>
      </c>
      <c r="P39" t="n">
        <v>107.61</v>
      </c>
      <c r="Q39" t="n">
        <v>195.42</v>
      </c>
      <c r="R39" t="n">
        <v>19.48</v>
      </c>
      <c r="S39" t="n">
        <v>14.2</v>
      </c>
      <c r="T39" t="n">
        <v>925.22</v>
      </c>
      <c r="U39" t="n">
        <v>0.73</v>
      </c>
      <c r="V39" t="n">
        <v>0.77</v>
      </c>
      <c r="W39" t="n">
        <v>0.65</v>
      </c>
      <c r="X39" t="n">
        <v>0.05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8.509</v>
      </c>
      <c r="E40" t="n">
        <v>11.75</v>
      </c>
      <c r="F40" t="n">
        <v>9.119999999999999</v>
      </c>
      <c r="G40" t="n">
        <v>182.38</v>
      </c>
      <c r="H40" t="n">
        <v>2.68</v>
      </c>
      <c r="I40" t="n">
        <v>3</v>
      </c>
      <c r="J40" t="n">
        <v>258.66</v>
      </c>
      <c r="K40" t="n">
        <v>54.38</v>
      </c>
      <c r="L40" t="n">
        <v>39</v>
      </c>
      <c r="M40" t="n">
        <v>0</v>
      </c>
      <c r="N40" t="n">
        <v>65.28</v>
      </c>
      <c r="O40" t="n">
        <v>32135.68</v>
      </c>
      <c r="P40" t="n">
        <v>107.28</v>
      </c>
      <c r="Q40" t="n">
        <v>195.42</v>
      </c>
      <c r="R40" t="n">
        <v>18.95</v>
      </c>
      <c r="S40" t="n">
        <v>14.2</v>
      </c>
      <c r="T40" t="n">
        <v>662.45</v>
      </c>
      <c r="U40" t="n">
        <v>0.75</v>
      </c>
      <c r="V40" t="n">
        <v>0.77</v>
      </c>
      <c r="W40" t="n">
        <v>0.64</v>
      </c>
      <c r="X40" t="n">
        <v>0.03</v>
      </c>
      <c r="Y40" t="n">
        <v>0.5</v>
      </c>
      <c r="Z40" t="n">
        <v>10</v>
      </c>
    </row>
    <row r="41">
      <c r="A41" t="n">
        <v>0</v>
      </c>
      <c r="B41" t="n">
        <v>40</v>
      </c>
      <c r="C41" t="inlineStr">
        <is>
          <t xml:space="preserve">CONCLUIDO	</t>
        </is>
      </c>
      <c r="D41" t="n">
        <v>7.419</v>
      </c>
      <c r="E41" t="n">
        <v>13.48</v>
      </c>
      <c r="F41" t="n">
        <v>10.35</v>
      </c>
      <c r="G41" t="n">
        <v>9.859999999999999</v>
      </c>
      <c r="H41" t="n">
        <v>0.2</v>
      </c>
      <c r="I41" t="n">
        <v>63</v>
      </c>
      <c r="J41" t="n">
        <v>89.87</v>
      </c>
      <c r="K41" t="n">
        <v>37.55</v>
      </c>
      <c r="L41" t="n">
        <v>1</v>
      </c>
      <c r="M41" t="n">
        <v>61</v>
      </c>
      <c r="N41" t="n">
        <v>11.32</v>
      </c>
      <c r="O41" t="n">
        <v>11317.98</v>
      </c>
      <c r="P41" t="n">
        <v>86</v>
      </c>
      <c r="Q41" t="n">
        <v>195.5</v>
      </c>
      <c r="R41" t="n">
        <v>57.21</v>
      </c>
      <c r="S41" t="n">
        <v>14.2</v>
      </c>
      <c r="T41" t="n">
        <v>19492.27</v>
      </c>
      <c r="U41" t="n">
        <v>0.25</v>
      </c>
      <c r="V41" t="n">
        <v>0.68</v>
      </c>
      <c r="W41" t="n">
        <v>0.74</v>
      </c>
      <c r="X41" t="n">
        <v>1.26</v>
      </c>
      <c r="Y41" t="n">
        <v>0.5</v>
      </c>
      <c r="Z41" t="n">
        <v>10</v>
      </c>
    </row>
    <row r="42">
      <c r="A42" t="n">
        <v>1</v>
      </c>
      <c r="B42" t="n">
        <v>40</v>
      </c>
      <c r="C42" t="inlineStr">
        <is>
          <t xml:space="preserve">CONCLUIDO	</t>
        </is>
      </c>
      <c r="D42" t="n">
        <v>8.209099999999999</v>
      </c>
      <c r="E42" t="n">
        <v>12.18</v>
      </c>
      <c r="F42" t="n">
        <v>9.68</v>
      </c>
      <c r="G42" t="n">
        <v>19.35</v>
      </c>
      <c r="H42" t="n">
        <v>0.39</v>
      </c>
      <c r="I42" t="n">
        <v>30</v>
      </c>
      <c r="J42" t="n">
        <v>91.09999999999999</v>
      </c>
      <c r="K42" t="n">
        <v>37.55</v>
      </c>
      <c r="L42" t="n">
        <v>2</v>
      </c>
      <c r="M42" t="n">
        <v>28</v>
      </c>
      <c r="N42" t="n">
        <v>11.54</v>
      </c>
      <c r="O42" t="n">
        <v>11468.97</v>
      </c>
      <c r="P42" t="n">
        <v>78.87</v>
      </c>
      <c r="Q42" t="n">
        <v>195.42</v>
      </c>
      <c r="R42" t="n">
        <v>36.09</v>
      </c>
      <c r="S42" t="n">
        <v>14.2</v>
      </c>
      <c r="T42" t="n">
        <v>9097.41</v>
      </c>
      <c r="U42" t="n">
        <v>0.39</v>
      </c>
      <c r="V42" t="n">
        <v>0.73</v>
      </c>
      <c r="W42" t="n">
        <v>0.6899999999999999</v>
      </c>
      <c r="X42" t="n">
        <v>0.59</v>
      </c>
      <c r="Y42" t="n">
        <v>0.5</v>
      </c>
      <c r="Z42" t="n">
        <v>10</v>
      </c>
    </row>
    <row r="43">
      <c r="A43" t="n">
        <v>2</v>
      </c>
      <c r="B43" t="n">
        <v>40</v>
      </c>
      <c r="C43" t="inlineStr">
        <is>
          <t xml:space="preserve">CONCLUIDO	</t>
        </is>
      </c>
      <c r="D43" t="n">
        <v>8.515499999999999</v>
      </c>
      <c r="E43" t="n">
        <v>11.74</v>
      </c>
      <c r="F43" t="n">
        <v>9.44</v>
      </c>
      <c r="G43" t="n">
        <v>29.82</v>
      </c>
      <c r="H43" t="n">
        <v>0.57</v>
      </c>
      <c r="I43" t="n">
        <v>19</v>
      </c>
      <c r="J43" t="n">
        <v>92.31999999999999</v>
      </c>
      <c r="K43" t="n">
        <v>37.55</v>
      </c>
      <c r="L43" t="n">
        <v>3</v>
      </c>
      <c r="M43" t="n">
        <v>17</v>
      </c>
      <c r="N43" t="n">
        <v>11.77</v>
      </c>
      <c r="O43" t="n">
        <v>11620.34</v>
      </c>
      <c r="P43" t="n">
        <v>75.45</v>
      </c>
      <c r="Q43" t="n">
        <v>195.42</v>
      </c>
      <c r="R43" t="n">
        <v>28.99</v>
      </c>
      <c r="S43" t="n">
        <v>14.2</v>
      </c>
      <c r="T43" t="n">
        <v>5602.53</v>
      </c>
      <c r="U43" t="n">
        <v>0.49</v>
      </c>
      <c r="V43" t="n">
        <v>0.75</v>
      </c>
      <c r="W43" t="n">
        <v>0.67</v>
      </c>
      <c r="X43" t="n">
        <v>0.36</v>
      </c>
      <c r="Y43" t="n">
        <v>0.5</v>
      </c>
      <c r="Z43" t="n">
        <v>10</v>
      </c>
    </row>
    <row r="44">
      <c r="A44" t="n">
        <v>3</v>
      </c>
      <c r="B44" t="n">
        <v>40</v>
      </c>
      <c r="C44" t="inlineStr">
        <is>
          <t xml:space="preserve">CONCLUIDO	</t>
        </is>
      </c>
      <c r="D44" t="n">
        <v>8.6234</v>
      </c>
      <c r="E44" t="n">
        <v>11.6</v>
      </c>
      <c r="F44" t="n">
        <v>9.369999999999999</v>
      </c>
      <c r="G44" t="n">
        <v>37.49</v>
      </c>
      <c r="H44" t="n">
        <v>0.75</v>
      </c>
      <c r="I44" t="n">
        <v>15</v>
      </c>
      <c r="J44" t="n">
        <v>93.55</v>
      </c>
      <c r="K44" t="n">
        <v>37.55</v>
      </c>
      <c r="L44" t="n">
        <v>4</v>
      </c>
      <c r="M44" t="n">
        <v>13</v>
      </c>
      <c r="N44" t="n">
        <v>12</v>
      </c>
      <c r="O44" t="n">
        <v>11772.07</v>
      </c>
      <c r="P44" t="n">
        <v>73.08</v>
      </c>
      <c r="Q44" t="n">
        <v>195.42</v>
      </c>
      <c r="R44" t="n">
        <v>26.96</v>
      </c>
      <c r="S44" t="n">
        <v>14.2</v>
      </c>
      <c r="T44" t="n">
        <v>4609.2</v>
      </c>
      <c r="U44" t="n">
        <v>0.53</v>
      </c>
      <c r="V44" t="n">
        <v>0.75</v>
      </c>
      <c r="W44" t="n">
        <v>0.66</v>
      </c>
      <c r="X44" t="n">
        <v>0.29</v>
      </c>
      <c r="Y44" t="n">
        <v>0.5</v>
      </c>
      <c r="Z44" t="n">
        <v>10</v>
      </c>
    </row>
    <row r="45">
      <c r="A45" t="n">
        <v>4</v>
      </c>
      <c r="B45" t="n">
        <v>40</v>
      </c>
      <c r="C45" t="inlineStr">
        <is>
          <t xml:space="preserve">CONCLUIDO	</t>
        </is>
      </c>
      <c r="D45" t="n">
        <v>8.7102</v>
      </c>
      <c r="E45" t="n">
        <v>11.48</v>
      </c>
      <c r="F45" t="n">
        <v>9.31</v>
      </c>
      <c r="G45" t="n">
        <v>46.57</v>
      </c>
      <c r="H45" t="n">
        <v>0.93</v>
      </c>
      <c r="I45" t="n">
        <v>12</v>
      </c>
      <c r="J45" t="n">
        <v>94.79000000000001</v>
      </c>
      <c r="K45" t="n">
        <v>37.55</v>
      </c>
      <c r="L45" t="n">
        <v>5</v>
      </c>
      <c r="M45" t="n">
        <v>10</v>
      </c>
      <c r="N45" t="n">
        <v>12.23</v>
      </c>
      <c r="O45" t="n">
        <v>11924.18</v>
      </c>
      <c r="P45" t="n">
        <v>71.11</v>
      </c>
      <c r="Q45" t="n">
        <v>195.42</v>
      </c>
      <c r="R45" t="n">
        <v>25.12</v>
      </c>
      <c r="S45" t="n">
        <v>14.2</v>
      </c>
      <c r="T45" t="n">
        <v>3702.46</v>
      </c>
      <c r="U45" t="n">
        <v>0.57</v>
      </c>
      <c r="V45" t="n">
        <v>0.76</v>
      </c>
      <c r="W45" t="n">
        <v>0.66</v>
      </c>
      <c r="X45" t="n">
        <v>0.23</v>
      </c>
      <c r="Y45" t="n">
        <v>0.5</v>
      </c>
      <c r="Z45" t="n">
        <v>10</v>
      </c>
    </row>
    <row r="46">
      <c r="A46" t="n">
        <v>5</v>
      </c>
      <c r="B46" t="n">
        <v>40</v>
      </c>
      <c r="C46" t="inlineStr">
        <is>
          <t xml:space="preserve">CONCLUIDO	</t>
        </is>
      </c>
      <c r="D46" t="n">
        <v>8.773400000000001</v>
      </c>
      <c r="E46" t="n">
        <v>11.4</v>
      </c>
      <c r="F46" t="n">
        <v>9.27</v>
      </c>
      <c r="G46" t="n">
        <v>55.62</v>
      </c>
      <c r="H46" t="n">
        <v>1.1</v>
      </c>
      <c r="I46" t="n">
        <v>10</v>
      </c>
      <c r="J46" t="n">
        <v>96.02</v>
      </c>
      <c r="K46" t="n">
        <v>37.55</v>
      </c>
      <c r="L46" t="n">
        <v>6</v>
      </c>
      <c r="M46" t="n">
        <v>8</v>
      </c>
      <c r="N46" t="n">
        <v>12.47</v>
      </c>
      <c r="O46" t="n">
        <v>12076.67</v>
      </c>
      <c r="P46" t="n">
        <v>69.47</v>
      </c>
      <c r="Q46" t="n">
        <v>195.42</v>
      </c>
      <c r="R46" t="n">
        <v>23.55</v>
      </c>
      <c r="S46" t="n">
        <v>14.2</v>
      </c>
      <c r="T46" t="n">
        <v>2929.33</v>
      </c>
      <c r="U46" t="n">
        <v>0.6</v>
      </c>
      <c r="V46" t="n">
        <v>0.76</v>
      </c>
      <c r="W46" t="n">
        <v>0.66</v>
      </c>
      <c r="X46" t="n">
        <v>0.18</v>
      </c>
      <c r="Y46" t="n">
        <v>0.5</v>
      </c>
      <c r="Z46" t="n">
        <v>10</v>
      </c>
    </row>
    <row r="47">
      <c r="A47" t="n">
        <v>6</v>
      </c>
      <c r="B47" t="n">
        <v>40</v>
      </c>
      <c r="C47" t="inlineStr">
        <is>
          <t xml:space="preserve">CONCLUIDO	</t>
        </is>
      </c>
      <c r="D47" t="n">
        <v>8.838699999999999</v>
      </c>
      <c r="E47" t="n">
        <v>11.31</v>
      </c>
      <c r="F47" t="n">
        <v>9.220000000000001</v>
      </c>
      <c r="G47" t="n">
        <v>69.17</v>
      </c>
      <c r="H47" t="n">
        <v>1.27</v>
      </c>
      <c r="I47" t="n">
        <v>8</v>
      </c>
      <c r="J47" t="n">
        <v>97.26000000000001</v>
      </c>
      <c r="K47" t="n">
        <v>37.55</v>
      </c>
      <c r="L47" t="n">
        <v>7</v>
      </c>
      <c r="M47" t="n">
        <v>6</v>
      </c>
      <c r="N47" t="n">
        <v>12.71</v>
      </c>
      <c r="O47" t="n">
        <v>12229.54</v>
      </c>
      <c r="P47" t="n">
        <v>66.64</v>
      </c>
      <c r="Q47" t="n">
        <v>195.42</v>
      </c>
      <c r="R47" t="n">
        <v>22.37</v>
      </c>
      <c r="S47" t="n">
        <v>14.2</v>
      </c>
      <c r="T47" t="n">
        <v>2347.86</v>
      </c>
      <c r="U47" t="n">
        <v>0.63</v>
      </c>
      <c r="V47" t="n">
        <v>0.77</v>
      </c>
      <c r="W47" t="n">
        <v>0.65</v>
      </c>
      <c r="X47" t="n">
        <v>0.14</v>
      </c>
      <c r="Y47" t="n">
        <v>0.5</v>
      </c>
      <c r="Z47" t="n">
        <v>10</v>
      </c>
    </row>
    <row r="48">
      <c r="A48" t="n">
        <v>7</v>
      </c>
      <c r="B48" t="n">
        <v>40</v>
      </c>
      <c r="C48" t="inlineStr">
        <is>
          <t xml:space="preserve">CONCLUIDO	</t>
        </is>
      </c>
      <c r="D48" t="n">
        <v>8.8674</v>
      </c>
      <c r="E48" t="n">
        <v>11.28</v>
      </c>
      <c r="F48" t="n">
        <v>9.210000000000001</v>
      </c>
      <c r="G48" t="n">
        <v>78.90000000000001</v>
      </c>
      <c r="H48" t="n">
        <v>1.43</v>
      </c>
      <c r="I48" t="n">
        <v>7</v>
      </c>
      <c r="J48" t="n">
        <v>98.5</v>
      </c>
      <c r="K48" t="n">
        <v>37.55</v>
      </c>
      <c r="L48" t="n">
        <v>8</v>
      </c>
      <c r="M48" t="n">
        <v>5</v>
      </c>
      <c r="N48" t="n">
        <v>12.95</v>
      </c>
      <c r="O48" t="n">
        <v>12382.79</v>
      </c>
      <c r="P48" t="n">
        <v>64.81999999999999</v>
      </c>
      <c r="Q48" t="n">
        <v>195.42</v>
      </c>
      <c r="R48" t="n">
        <v>21.67</v>
      </c>
      <c r="S48" t="n">
        <v>14.2</v>
      </c>
      <c r="T48" t="n">
        <v>2005.1</v>
      </c>
      <c r="U48" t="n">
        <v>0.66</v>
      </c>
      <c r="V48" t="n">
        <v>0.77</v>
      </c>
      <c r="W48" t="n">
        <v>0.65</v>
      </c>
      <c r="X48" t="n">
        <v>0.12</v>
      </c>
      <c r="Y48" t="n">
        <v>0.5</v>
      </c>
      <c r="Z48" t="n">
        <v>10</v>
      </c>
    </row>
    <row r="49">
      <c r="A49" t="n">
        <v>8</v>
      </c>
      <c r="B49" t="n">
        <v>40</v>
      </c>
      <c r="C49" t="inlineStr">
        <is>
          <t xml:space="preserve">CONCLUIDO	</t>
        </is>
      </c>
      <c r="D49" t="n">
        <v>8.8567</v>
      </c>
      <c r="E49" t="n">
        <v>11.29</v>
      </c>
      <c r="F49" t="n">
        <v>9.220000000000001</v>
      </c>
      <c r="G49" t="n">
        <v>79.02</v>
      </c>
      <c r="H49" t="n">
        <v>1.59</v>
      </c>
      <c r="I49" t="n">
        <v>7</v>
      </c>
      <c r="J49" t="n">
        <v>99.75</v>
      </c>
      <c r="K49" t="n">
        <v>37.55</v>
      </c>
      <c r="L49" t="n">
        <v>9</v>
      </c>
      <c r="M49" t="n">
        <v>2</v>
      </c>
      <c r="N49" t="n">
        <v>13.2</v>
      </c>
      <c r="O49" t="n">
        <v>12536.43</v>
      </c>
      <c r="P49" t="n">
        <v>64.20999999999999</v>
      </c>
      <c r="Q49" t="n">
        <v>195.42</v>
      </c>
      <c r="R49" t="n">
        <v>21.81</v>
      </c>
      <c r="S49" t="n">
        <v>14.2</v>
      </c>
      <c r="T49" t="n">
        <v>2074.41</v>
      </c>
      <c r="U49" t="n">
        <v>0.65</v>
      </c>
      <c r="V49" t="n">
        <v>0.77</v>
      </c>
      <c r="W49" t="n">
        <v>0.66</v>
      </c>
      <c r="X49" t="n">
        <v>0.13</v>
      </c>
      <c r="Y49" t="n">
        <v>0.5</v>
      </c>
      <c r="Z49" t="n">
        <v>10</v>
      </c>
    </row>
    <row r="50">
      <c r="A50" t="n">
        <v>9</v>
      </c>
      <c r="B50" t="n">
        <v>40</v>
      </c>
      <c r="C50" t="inlineStr">
        <is>
          <t xml:space="preserve">CONCLUIDO	</t>
        </is>
      </c>
      <c r="D50" t="n">
        <v>8.8893</v>
      </c>
      <c r="E50" t="n">
        <v>11.25</v>
      </c>
      <c r="F50" t="n">
        <v>9.199999999999999</v>
      </c>
      <c r="G50" t="n">
        <v>91.95999999999999</v>
      </c>
      <c r="H50" t="n">
        <v>1.74</v>
      </c>
      <c r="I50" t="n">
        <v>6</v>
      </c>
      <c r="J50" t="n">
        <v>101</v>
      </c>
      <c r="K50" t="n">
        <v>37.55</v>
      </c>
      <c r="L50" t="n">
        <v>10</v>
      </c>
      <c r="M50" t="n">
        <v>0</v>
      </c>
      <c r="N50" t="n">
        <v>13.45</v>
      </c>
      <c r="O50" t="n">
        <v>12690.46</v>
      </c>
      <c r="P50" t="n">
        <v>63.14</v>
      </c>
      <c r="Q50" t="n">
        <v>195.42</v>
      </c>
      <c r="R50" t="n">
        <v>21.25</v>
      </c>
      <c r="S50" t="n">
        <v>14.2</v>
      </c>
      <c r="T50" t="n">
        <v>1800.42</v>
      </c>
      <c r="U50" t="n">
        <v>0.67</v>
      </c>
      <c r="V50" t="n">
        <v>0.77</v>
      </c>
      <c r="W50" t="n">
        <v>0.65</v>
      </c>
      <c r="X50" t="n">
        <v>0.11</v>
      </c>
      <c r="Y50" t="n">
        <v>0.5</v>
      </c>
      <c r="Z50" t="n">
        <v>10</v>
      </c>
    </row>
    <row r="51">
      <c r="A51" t="n">
        <v>0</v>
      </c>
      <c r="B51" t="n">
        <v>30</v>
      </c>
      <c r="C51" t="inlineStr">
        <is>
          <t xml:space="preserve">CONCLUIDO	</t>
        </is>
      </c>
      <c r="D51" t="n">
        <v>7.8349</v>
      </c>
      <c r="E51" t="n">
        <v>12.76</v>
      </c>
      <c r="F51" t="n">
        <v>10.11</v>
      </c>
      <c r="G51" t="n">
        <v>11.67</v>
      </c>
      <c r="H51" t="n">
        <v>0.24</v>
      </c>
      <c r="I51" t="n">
        <v>52</v>
      </c>
      <c r="J51" t="n">
        <v>71.52</v>
      </c>
      <c r="K51" t="n">
        <v>32.27</v>
      </c>
      <c r="L51" t="n">
        <v>1</v>
      </c>
      <c r="M51" t="n">
        <v>50</v>
      </c>
      <c r="N51" t="n">
        <v>8.25</v>
      </c>
      <c r="O51" t="n">
        <v>9054.6</v>
      </c>
      <c r="P51" t="n">
        <v>71.26000000000001</v>
      </c>
      <c r="Q51" t="n">
        <v>195.43</v>
      </c>
      <c r="R51" t="n">
        <v>49.75</v>
      </c>
      <c r="S51" t="n">
        <v>14.2</v>
      </c>
      <c r="T51" t="n">
        <v>15819.87</v>
      </c>
      <c r="U51" t="n">
        <v>0.29</v>
      </c>
      <c r="V51" t="n">
        <v>0.7</v>
      </c>
      <c r="W51" t="n">
        <v>0.72</v>
      </c>
      <c r="X51" t="n">
        <v>1.02</v>
      </c>
      <c r="Y51" t="n">
        <v>0.5</v>
      </c>
      <c r="Z51" t="n">
        <v>10</v>
      </c>
    </row>
    <row r="52">
      <c r="A52" t="n">
        <v>1</v>
      </c>
      <c r="B52" t="n">
        <v>30</v>
      </c>
      <c r="C52" t="inlineStr">
        <is>
          <t xml:space="preserve">CONCLUIDO	</t>
        </is>
      </c>
      <c r="D52" t="n">
        <v>8.472200000000001</v>
      </c>
      <c r="E52" t="n">
        <v>11.8</v>
      </c>
      <c r="F52" t="n">
        <v>9.57</v>
      </c>
      <c r="G52" t="n">
        <v>22.97</v>
      </c>
      <c r="H52" t="n">
        <v>0.48</v>
      </c>
      <c r="I52" t="n">
        <v>25</v>
      </c>
      <c r="J52" t="n">
        <v>72.7</v>
      </c>
      <c r="K52" t="n">
        <v>32.27</v>
      </c>
      <c r="L52" t="n">
        <v>2</v>
      </c>
      <c r="M52" t="n">
        <v>23</v>
      </c>
      <c r="N52" t="n">
        <v>8.43</v>
      </c>
      <c r="O52" t="n">
        <v>9200.25</v>
      </c>
      <c r="P52" t="n">
        <v>65.45</v>
      </c>
      <c r="Q52" t="n">
        <v>195.42</v>
      </c>
      <c r="R52" t="n">
        <v>33</v>
      </c>
      <c r="S52" t="n">
        <v>14.2</v>
      </c>
      <c r="T52" t="n">
        <v>7581.24</v>
      </c>
      <c r="U52" t="n">
        <v>0.43</v>
      </c>
      <c r="V52" t="n">
        <v>0.74</v>
      </c>
      <c r="W52" t="n">
        <v>0.68</v>
      </c>
      <c r="X52" t="n">
        <v>0.48</v>
      </c>
      <c r="Y52" t="n">
        <v>0.5</v>
      </c>
      <c r="Z52" t="n">
        <v>10</v>
      </c>
    </row>
    <row r="53">
      <c r="A53" t="n">
        <v>2</v>
      </c>
      <c r="B53" t="n">
        <v>30</v>
      </c>
      <c r="C53" t="inlineStr">
        <is>
          <t xml:space="preserve">CONCLUIDO	</t>
        </is>
      </c>
      <c r="D53" t="n">
        <v>8.711</v>
      </c>
      <c r="E53" t="n">
        <v>11.48</v>
      </c>
      <c r="F53" t="n">
        <v>9.390000000000001</v>
      </c>
      <c r="G53" t="n">
        <v>35.2</v>
      </c>
      <c r="H53" t="n">
        <v>0.71</v>
      </c>
      <c r="I53" t="n">
        <v>16</v>
      </c>
      <c r="J53" t="n">
        <v>73.88</v>
      </c>
      <c r="K53" t="n">
        <v>32.27</v>
      </c>
      <c r="L53" t="n">
        <v>3</v>
      </c>
      <c r="M53" t="n">
        <v>14</v>
      </c>
      <c r="N53" t="n">
        <v>8.609999999999999</v>
      </c>
      <c r="O53" t="n">
        <v>9346.23</v>
      </c>
      <c r="P53" t="n">
        <v>61.79</v>
      </c>
      <c r="Q53" t="n">
        <v>195.43</v>
      </c>
      <c r="R53" t="n">
        <v>27.19</v>
      </c>
      <c r="S53" t="n">
        <v>14.2</v>
      </c>
      <c r="T53" t="n">
        <v>4721.39</v>
      </c>
      <c r="U53" t="n">
        <v>0.52</v>
      </c>
      <c r="V53" t="n">
        <v>0.75</v>
      </c>
      <c r="W53" t="n">
        <v>0.67</v>
      </c>
      <c r="X53" t="n">
        <v>0.3</v>
      </c>
      <c r="Y53" t="n">
        <v>0.5</v>
      </c>
      <c r="Z53" t="n">
        <v>10</v>
      </c>
    </row>
    <row r="54">
      <c r="A54" t="n">
        <v>3</v>
      </c>
      <c r="B54" t="n">
        <v>30</v>
      </c>
      <c r="C54" t="inlineStr">
        <is>
          <t xml:space="preserve">CONCLUIDO	</t>
        </is>
      </c>
      <c r="D54" t="n">
        <v>8.819000000000001</v>
      </c>
      <c r="E54" t="n">
        <v>11.34</v>
      </c>
      <c r="F54" t="n">
        <v>9.31</v>
      </c>
      <c r="G54" t="n">
        <v>46.54</v>
      </c>
      <c r="H54" t="n">
        <v>0.93</v>
      </c>
      <c r="I54" t="n">
        <v>12</v>
      </c>
      <c r="J54" t="n">
        <v>75.06999999999999</v>
      </c>
      <c r="K54" t="n">
        <v>32.27</v>
      </c>
      <c r="L54" t="n">
        <v>4</v>
      </c>
      <c r="M54" t="n">
        <v>10</v>
      </c>
      <c r="N54" t="n">
        <v>8.800000000000001</v>
      </c>
      <c r="O54" t="n">
        <v>9492.549999999999</v>
      </c>
      <c r="P54" t="n">
        <v>59.8</v>
      </c>
      <c r="Q54" t="n">
        <v>195.42</v>
      </c>
      <c r="R54" t="n">
        <v>24.91</v>
      </c>
      <c r="S54" t="n">
        <v>14.2</v>
      </c>
      <c r="T54" t="n">
        <v>3600.48</v>
      </c>
      <c r="U54" t="n">
        <v>0.57</v>
      </c>
      <c r="V54" t="n">
        <v>0.76</v>
      </c>
      <c r="W54" t="n">
        <v>0.66</v>
      </c>
      <c r="X54" t="n">
        <v>0.22</v>
      </c>
      <c r="Y54" t="n">
        <v>0.5</v>
      </c>
      <c r="Z54" t="n">
        <v>10</v>
      </c>
    </row>
    <row r="55">
      <c r="A55" t="n">
        <v>4</v>
      </c>
      <c r="B55" t="n">
        <v>30</v>
      </c>
      <c r="C55" t="inlineStr">
        <is>
          <t xml:space="preserve">CONCLUIDO	</t>
        </is>
      </c>
      <c r="D55" t="n">
        <v>8.880100000000001</v>
      </c>
      <c r="E55" t="n">
        <v>11.26</v>
      </c>
      <c r="F55" t="n">
        <v>9.26</v>
      </c>
      <c r="G55" t="n">
        <v>55.57</v>
      </c>
      <c r="H55" t="n">
        <v>1.15</v>
      </c>
      <c r="I55" t="n">
        <v>10</v>
      </c>
      <c r="J55" t="n">
        <v>76.26000000000001</v>
      </c>
      <c r="K55" t="n">
        <v>32.27</v>
      </c>
      <c r="L55" t="n">
        <v>5</v>
      </c>
      <c r="M55" t="n">
        <v>7</v>
      </c>
      <c r="N55" t="n">
        <v>8.99</v>
      </c>
      <c r="O55" t="n">
        <v>9639.200000000001</v>
      </c>
      <c r="P55" t="n">
        <v>56.9</v>
      </c>
      <c r="Q55" t="n">
        <v>195.42</v>
      </c>
      <c r="R55" t="n">
        <v>23.46</v>
      </c>
      <c r="S55" t="n">
        <v>14.2</v>
      </c>
      <c r="T55" t="n">
        <v>2886.76</v>
      </c>
      <c r="U55" t="n">
        <v>0.61</v>
      </c>
      <c r="V55" t="n">
        <v>0.76</v>
      </c>
      <c r="W55" t="n">
        <v>0.65</v>
      </c>
      <c r="X55" t="n">
        <v>0.17</v>
      </c>
      <c r="Y55" t="n">
        <v>0.5</v>
      </c>
      <c r="Z55" t="n">
        <v>10</v>
      </c>
    </row>
    <row r="56">
      <c r="A56" t="n">
        <v>5</v>
      </c>
      <c r="B56" t="n">
        <v>30</v>
      </c>
      <c r="C56" t="inlineStr">
        <is>
          <t xml:space="preserve">CONCLUIDO	</t>
        </is>
      </c>
      <c r="D56" t="n">
        <v>8.925700000000001</v>
      </c>
      <c r="E56" t="n">
        <v>11.2</v>
      </c>
      <c r="F56" t="n">
        <v>9.24</v>
      </c>
      <c r="G56" t="n">
        <v>69.26000000000001</v>
      </c>
      <c r="H56" t="n">
        <v>1.36</v>
      </c>
      <c r="I56" t="n">
        <v>8</v>
      </c>
      <c r="J56" t="n">
        <v>77.45</v>
      </c>
      <c r="K56" t="n">
        <v>32.27</v>
      </c>
      <c r="L56" t="n">
        <v>6</v>
      </c>
      <c r="M56" t="n">
        <v>2</v>
      </c>
      <c r="N56" t="n">
        <v>9.18</v>
      </c>
      <c r="O56" t="n">
        <v>9786.190000000001</v>
      </c>
      <c r="P56" t="n">
        <v>55</v>
      </c>
      <c r="Q56" t="n">
        <v>195.42</v>
      </c>
      <c r="R56" t="n">
        <v>22.54</v>
      </c>
      <c r="S56" t="n">
        <v>14.2</v>
      </c>
      <c r="T56" t="n">
        <v>2433.91</v>
      </c>
      <c r="U56" t="n">
        <v>0.63</v>
      </c>
      <c r="V56" t="n">
        <v>0.76</v>
      </c>
      <c r="W56" t="n">
        <v>0.65</v>
      </c>
      <c r="X56" t="n">
        <v>0.15</v>
      </c>
      <c r="Y56" t="n">
        <v>0.5</v>
      </c>
      <c r="Z56" t="n">
        <v>10</v>
      </c>
    </row>
    <row r="57">
      <c r="A57" t="n">
        <v>6</v>
      </c>
      <c r="B57" t="n">
        <v>30</v>
      </c>
      <c r="C57" t="inlineStr">
        <is>
          <t xml:space="preserve">CONCLUIDO	</t>
        </is>
      </c>
      <c r="D57" t="n">
        <v>8.923500000000001</v>
      </c>
      <c r="E57" t="n">
        <v>11.21</v>
      </c>
      <c r="F57" t="n">
        <v>9.24</v>
      </c>
      <c r="G57" t="n">
        <v>69.29000000000001</v>
      </c>
      <c r="H57" t="n">
        <v>1.56</v>
      </c>
      <c r="I57" t="n">
        <v>8</v>
      </c>
      <c r="J57" t="n">
        <v>78.65000000000001</v>
      </c>
      <c r="K57" t="n">
        <v>32.27</v>
      </c>
      <c r="L57" t="n">
        <v>7</v>
      </c>
      <c r="M57" t="n">
        <v>0</v>
      </c>
      <c r="N57" t="n">
        <v>9.380000000000001</v>
      </c>
      <c r="O57" t="n">
        <v>9933.52</v>
      </c>
      <c r="P57" t="n">
        <v>55.3</v>
      </c>
      <c r="Q57" t="n">
        <v>195.42</v>
      </c>
      <c r="R57" t="n">
        <v>22.47</v>
      </c>
      <c r="S57" t="n">
        <v>14.2</v>
      </c>
      <c r="T57" t="n">
        <v>2398.43</v>
      </c>
      <c r="U57" t="n">
        <v>0.63</v>
      </c>
      <c r="V57" t="n">
        <v>0.76</v>
      </c>
      <c r="W57" t="n">
        <v>0.66</v>
      </c>
      <c r="X57" t="n">
        <v>0.15</v>
      </c>
      <c r="Y57" t="n">
        <v>0.5</v>
      </c>
      <c r="Z57" t="n">
        <v>10</v>
      </c>
    </row>
    <row r="58">
      <c r="A58" t="n">
        <v>0</v>
      </c>
      <c r="B58" t="n">
        <v>15</v>
      </c>
      <c r="C58" t="inlineStr">
        <is>
          <t xml:space="preserve">CONCLUIDO	</t>
        </is>
      </c>
      <c r="D58" t="n">
        <v>8.495799999999999</v>
      </c>
      <c r="E58" t="n">
        <v>11.77</v>
      </c>
      <c r="F58" t="n">
        <v>9.720000000000001</v>
      </c>
      <c r="G58" t="n">
        <v>18.22</v>
      </c>
      <c r="H58" t="n">
        <v>0.43</v>
      </c>
      <c r="I58" t="n">
        <v>32</v>
      </c>
      <c r="J58" t="n">
        <v>39.78</v>
      </c>
      <c r="K58" t="n">
        <v>19.54</v>
      </c>
      <c r="L58" t="n">
        <v>1</v>
      </c>
      <c r="M58" t="n">
        <v>30</v>
      </c>
      <c r="N58" t="n">
        <v>4.24</v>
      </c>
      <c r="O58" t="n">
        <v>5140</v>
      </c>
      <c r="P58" t="n">
        <v>42.86</v>
      </c>
      <c r="Q58" t="n">
        <v>195.45</v>
      </c>
      <c r="R58" t="n">
        <v>37.44</v>
      </c>
      <c r="S58" t="n">
        <v>14.2</v>
      </c>
      <c r="T58" t="n">
        <v>9766.129999999999</v>
      </c>
      <c r="U58" t="n">
        <v>0.38</v>
      </c>
      <c r="V58" t="n">
        <v>0.73</v>
      </c>
      <c r="W58" t="n">
        <v>0.6899999999999999</v>
      </c>
      <c r="X58" t="n">
        <v>0.63</v>
      </c>
      <c r="Y58" t="n">
        <v>0.5</v>
      </c>
      <c r="Z58" t="n">
        <v>10</v>
      </c>
    </row>
    <row r="59">
      <c r="A59" t="n">
        <v>1</v>
      </c>
      <c r="B59" t="n">
        <v>15</v>
      </c>
      <c r="C59" t="inlineStr">
        <is>
          <t xml:space="preserve">CONCLUIDO	</t>
        </is>
      </c>
      <c r="D59" t="n">
        <v>8.888</v>
      </c>
      <c r="E59" t="n">
        <v>11.25</v>
      </c>
      <c r="F59" t="n">
        <v>9.390000000000001</v>
      </c>
      <c r="G59" t="n">
        <v>37.54</v>
      </c>
      <c r="H59" t="n">
        <v>0.84</v>
      </c>
      <c r="I59" t="n">
        <v>15</v>
      </c>
      <c r="J59" t="n">
        <v>40.89</v>
      </c>
      <c r="K59" t="n">
        <v>19.54</v>
      </c>
      <c r="L59" t="n">
        <v>2</v>
      </c>
      <c r="M59" t="n">
        <v>6</v>
      </c>
      <c r="N59" t="n">
        <v>4.35</v>
      </c>
      <c r="O59" t="n">
        <v>5277.26</v>
      </c>
      <c r="P59" t="n">
        <v>37.17</v>
      </c>
      <c r="Q59" t="n">
        <v>195.42</v>
      </c>
      <c r="R59" t="n">
        <v>27.06</v>
      </c>
      <c r="S59" t="n">
        <v>14.2</v>
      </c>
      <c r="T59" t="n">
        <v>4658.01</v>
      </c>
      <c r="U59" t="n">
        <v>0.52</v>
      </c>
      <c r="V59" t="n">
        <v>0.75</v>
      </c>
      <c r="W59" t="n">
        <v>0.67</v>
      </c>
      <c r="X59" t="n">
        <v>0.3</v>
      </c>
      <c r="Y59" t="n">
        <v>0.5</v>
      </c>
      <c r="Z59" t="n">
        <v>10</v>
      </c>
    </row>
    <row r="60">
      <c r="A60" t="n">
        <v>2</v>
      </c>
      <c r="B60" t="n">
        <v>15</v>
      </c>
      <c r="C60" t="inlineStr">
        <is>
          <t xml:space="preserve">CONCLUIDO	</t>
        </is>
      </c>
      <c r="D60" t="n">
        <v>8.880599999999999</v>
      </c>
      <c r="E60" t="n">
        <v>11.26</v>
      </c>
      <c r="F60" t="n">
        <v>9.4</v>
      </c>
      <c r="G60" t="n">
        <v>37.58</v>
      </c>
      <c r="H60" t="n">
        <v>1.22</v>
      </c>
      <c r="I60" t="n">
        <v>15</v>
      </c>
      <c r="J60" t="n">
        <v>42.01</v>
      </c>
      <c r="K60" t="n">
        <v>19.54</v>
      </c>
      <c r="L60" t="n">
        <v>3</v>
      </c>
      <c r="M60" t="n">
        <v>0</v>
      </c>
      <c r="N60" t="n">
        <v>4.46</v>
      </c>
      <c r="O60" t="n">
        <v>5414.79</v>
      </c>
      <c r="P60" t="n">
        <v>37.65</v>
      </c>
      <c r="Q60" t="n">
        <v>195.42</v>
      </c>
      <c r="R60" t="n">
        <v>27.05</v>
      </c>
      <c r="S60" t="n">
        <v>14.2</v>
      </c>
      <c r="T60" t="n">
        <v>4656.55</v>
      </c>
      <c r="U60" t="n">
        <v>0.52</v>
      </c>
      <c r="V60" t="n">
        <v>0.75</v>
      </c>
      <c r="W60" t="n">
        <v>0.68</v>
      </c>
      <c r="X60" t="n">
        <v>0.31</v>
      </c>
      <c r="Y60" t="n">
        <v>0.5</v>
      </c>
      <c r="Z60" t="n">
        <v>10</v>
      </c>
    </row>
    <row r="61">
      <c r="A61" t="n">
        <v>0</v>
      </c>
      <c r="B61" t="n">
        <v>70</v>
      </c>
      <c r="C61" t="inlineStr">
        <is>
          <t xml:space="preserve">CONCLUIDO	</t>
        </is>
      </c>
      <c r="D61" t="n">
        <v>6.3538</v>
      </c>
      <c r="E61" t="n">
        <v>15.74</v>
      </c>
      <c r="F61" t="n">
        <v>10.91</v>
      </c>
      <c r="G61" t="n">
        <v>7.27</v>
      </c>
      <c r="H61" t="n">
        <v>0.12</v>
      </c>
      <c r="I61" t="n">
        <v>90</v>
      </c>
      <c r="J61" t="n">
        <v>141.81</v>
      </c>
      <c r="K61" t="n">
        <v>47.83</v>
      </c>
      <c r="L61" t="n">
        <v>1</v>
      </c>
      <c r="M61" t="n">
        <v>88</v>
      </c>
      <c r="N61" t="n">
        <v>22.98</v>
      </c>
      <c r="O61" t="n">
        <v>17723.39</v>
      </c>
      <c r="P61" t="n">
        <v>123.6</v>
      </c>
      <c r="Q61" t="n">
        <v>195.42</v>
      </c>
      <c r="R61" t="n">
        <v>74.88</v>
      </c>
      <c r="S61" t="n">
        <v>14.2</v>
      </c>
      <c r="T61" t="n">
        <v>28196.02</v>
      </c>
      <c r="U61" t="n">
        <v>0.19</v>
      </c>
      <c r="V61" t="n">
        <v>0.65</v>
      </c>
      <c r="W61" t="n">
        <v>0.78</v>
      </c>
      <c r="X61" t="n">
        <v>1.82</v>
      </c>
      <c r="Y61" t="n">
        <v>0.5</v>
      </c>
      <c r="Z61" t="n">
        <v>10</v>
      </c>
    </row>
    <row r="62">
      <c r="A62" t="n">
        <v>1</v>
      </c>
      <c r="B62" t="n">
        <v>70</v>
      </c>
      <c r="C62" t="inlineStr">
        <is>
          <t xml:space="preserve">CONCLUIDO	</t>
        </is>
      </c>
      <c r="D62" t="n">
        <v>7.5106</v>
      </c>
      <c r="E62" t="n">
        <v>13.31</v>
      </c>
      <c r="F62" t="n">
        <v>9.9</v>
      </c>
      <c r="G62" t="n">
        <v>14.49</v>
      </c>
      <c r="H62" t="n">
        <v>0.25</v>
      </c>
      <c r="I62" t="n">
        <v>41</v>
      </c>
      <c r="J62" t="n">
        <v>143.17</v>
      </c>
      <c r="K62" t="n">
        <v>47.83</v>
      </c>
      <c r="L62" t="n">
        <v>2</v>
      </c>
      <c r="M62" t="n">
        <v>39</v>
      </c>
      <c r="N62" t="n">
        <v>23.34</v>
      </c>
      <c r="O62" t="n">
        <v>17891.86</v>
      </c>
      <c r="P62" t="n">
        <v>111.27</v>
      </c>
      <c r="Q62" t="n">
        <v>195.44</v>
      </c>
      <c r="R62" t="n">
        <v>43.41</v>
      </c>
      <c r="S62" t="n">
        <v>14.2</v>
      </c>
      <c r="T62" t="n">
        <v>12705.22</v>
      </c>
      <c r="U62" t="n">
        <v>0.33</v>
      </c>
      <c r="V62" t="n">
        <v>0.71</v>
      </c>
      <c r="W62" t="n">
        <v>0.7</v>
      </c>
      <c r="X62" t="n">
        <v>0.8100000000000001</v>
      </c>
      <c r="Y62" t="n">
        <v>0.5</v>
      </c>
      <c r="Z62" t="n">
        <v>10</v>
      </c>
    </row>
    <row r="63">
      <c r="A63" t="n">
        <v>2</v>
      </c>
      <c r="B63" t="n">
        <v>70</v>
      </c>
      <c r="C63" t="inlineStr">
        <is>
          <t xml:space="preserve">CONCLUIDO	</t>
        </is>
      </c>
      <c r="D63" t="n">
        <v>7.9232</v>
      </c>
      <c r="E63" t="n">
        <v>12.62</v>
      </c>
      <c r="F63" t="n">
        <v>9.609999999999999</v>
      </c>
      <c r="G63" t="n">
        <v>21.36</v>
      </c>
      <c r="H63" t="n">
        <v>0.37</v>
      </c>
      <c r="I63" t="n">
        <v>27</v>
      </c>
      <c r="J63" t="n">
        <v>144.54</v>
      </c>
      <c r="K63" t="n">
        <v>47.83</v>
      </c>
      <c r="L63" t="n">
        <v>3</v>
      </c>
      <c r="M63" t="n">
        <v>25</v>
      </c>
      <c r="N63" t="n">
        <v>23.71</v>
      </c>
      <c r="O63" t="n">
        <v>18060.85</v>
      </c>
      <c r="P63" t="n">
        <v>107.15</v>
      </c>
      <c r="Q63" t="n">
        <v>195.42</v>
      </c>
      <c r="R63" t="n">
        <v>34.67</v>
      </c>
      <c r="S63" t="n">
        <v>14.2</v>
      </c>
      <c r="T63" t="n">
        <v>8404.08</v>
      </c>
      <c r="U63" t="n">
        <v>0.41</v>
      </c>
      <c r="V63" t="n">
        <v>0.73</v>
      </c>
      <c r="W63" t="n">
        <v>0.67</v>
      </c>
      <c r="X63" t="n">
        <v>0.53</v>
      </c>
      <c r="Y63" t="n">
        <v>0.5</v>
      </c>
      <c r="Z63" t="n">
        <v>10</v>
      </c>
    </row>
    <row r="64">
      <c r="A64" t="n">
        <v>3</v>
      </c>
      <c r="B64" t="n">
        <v>70</v>
      </c>
      <c r="C64" t="inlineStr">
        <is>
          <t xml:space="preserve">CONCLUIDO	</t>
        </is>
      </c>
      <c r="D64" t="n">
        <v>8.140000000000001</v>
      </c>
      <c r="E64" t="n">
        <v>12.28</v>
      </c>
      <c r="F64" t="n">
        <v>9.48</v>
      </c>
      <c r="G64" t="n">
        <v>28.44</v>
      </c>
      <c r="H64" t="n">
        <v>0.49</v>
      </c>
      <c r="I64" t="n">
        <v>20</v>
      </c>
      <c r="J64" t="n">
        <v>145.92</v>
      </c>
      <c r="K64" t="n">
        <v>47.83</v>
      </c>
      <c r="L64" t="n">
        <v>4</v>
      </c>
      <c r="M64" t="n">
        <v>18</v>
      </c>
      <c r="N64" t="n">
        <v>24.09</v>
      </c>
      <c r="O64" t="n">
        <v>18230.35</v>
      </c>
      <c r="P64" t="n">
        <v>104.81</v>
      </c>
      <c r="Q64" t="n">
        <v>195.44</v>
      </c>
      <c r="R64" t="n">
        <v>30.2</v>
      </c>
      <c r="S64" t="n">
        <v>14.2</v>
      </c>
      <c r="T64" t="n">
        <v>6202.73</v>
      </c>
      <c r="U64" t="n">
        <v>0.47</v>
      </c>
      <c r="V64" t="n">
        <v>0.74</v>
      </c>
      <c r="W64" t="n">
        <v>0.67</v>
      </c>
      <c r="X64" t="n">
        <v>0.39</v>
      </c>
      <c r="Y64" t="n">
        <v>0.5</v>
      </c>
      <c r="Z64" t="n">
        <v>10</v>
      </c>
    </row>
    <row r="65">
      <c r="A65" t="n">
        <v>4</v>
      </c>
      <c r="B65" t="n">
        <v>70</v>
      </c>
      <c r="C65" t="inlineStr">
        <is>
          <t xml:space="preserve">CONCLUIDO	</t>
        </is>
      </c>
      <c r="D65" t="n">
        <v>8.2873</v>
      </c>
      <c r="E65" t="n">
        <v>12.07</v>
      </c>
      <c r="F65" t="n">
        <v>9.380000000000001</v>
      </c>
      <c r="G65" t="n">
        <v>35.16</v>
      </c>
      <c r="H65" t="n">
        <v>0.6</v>
      </c>
      <c r="I65" t="n">
        <v>16</v>
      </c>
      <c r="J65" t="n">
        <v>147.3</v>
      </c>
      <c r="K65" t="n">
        <v>47.83</v>
      </c>
      <c r="L65" t="n">
        <v>5</v>
      </c>
      <c r="M65" t="n">
        <v>14</v>
      </c>
      <c r="N65" t="n">
        <v>24.47</v>
      </c>
      <c r="O65" t="n">
        <v>18400.38</v>
      </c>
      <c r="P65" t="n">
        <v>102.64</v>
      </c>
      <c r="Q65" t="n">
        <v>195.42</v>
      </c>
      <c r="R65" t="n">
        <v>27.1</v>
      </c>
      <c r="S65" t="n">
        <v>14.2</v>
      </c>
      <c r="T65" t="n">
        <v>4672.15</v>
      </c>
      <c r="U65" t="n">
        <v>0.52</v>
      </c>
      <c r="V65" t="n">
        <v>0.75</v>
      </c>
      <c r="W65" t="n">
        <v>0.66</v>
      </c>
      <c r="X65" t="n">
        <v>0.29</v>
      </c>
      <c r="Y65" t="n">
        <v>0.5</v>
      </c>
      <c r="Z65" t="n">
        <v>10</v>
      </c>
    </row>
    <row r="66">
      <c r="A66" t="n">
        <v>5</v>
      </c>
      <c r="B66" t="n">
        <v>70</v>
      </c>
      <c r="C66" t="inlineStr">
        <is>
          <t xml:space="preserve">CONCLUIDO	</t>
        </is>
      </c>
      <c r="D66" t="n">
        <v>8.344900000000001</v>
      </c>
      <c r="E66" t="n">
        <v>11.98</v>
      </c>
      <c r="F66" t="n">
        <v>9.35</v>
      </c>
      <c r="G66" t="n">
        <v>40.07</v>
      </c>
      <c r="H66" t="n">
        <v>0.71</v>
      </c>
      <c r="I66" t="n">
        <v>14</v>
      </c>
      <c r="J66" t="n">
        <v>148.68</v>
      </c>
      <c r="K66" t="n">
        <v>47.83</v>
      </c>
      <c r="L66" t="n">
        <v>6</v>
      </c>
      <c r="M66" t="n">
        <v>12</v>
      </c>
      <c r="N66" t="n">
        <v>24.85</v>
      </c>
      <c r="O66" t="n">
        <v>18570.94</v>
      </c>
      <c r="P66" t="n">
        <v>101.77</v>
      </c>
      <c r="Q66" t="n">
        <v>195.42</v>
      </c>
      <c r="R66" t="n">
        <v>26.28</v>
      </c>
      <c r="S66" t="n">
        <v>14.2</v>
      </c>
      <c r="T66" t="n">
        <v>4273.93</v>
      </c>
      <c r="U66" t="n">
        <v>0.54</v>
      </c>
      <c r="V66" t="n">
        <v>0.75</v>
      </c>
      <c r="W66" t="n">
        <v>0.66</v>
      </c>
      <c r="X66" t="n">
        <v>0.26</v>
      </c>
      <c r="Y66" t="n">
        <v>0.5</v>
      </c>
      <c r="Z66" t="n">
        <v>10</v>
      </c>
    </row>
    <row r="67">
      <c r="A67" t="n">
        <v>6</v>
      </c>
      <c r="B67" t="n">
        <v>70</v>
      </c>
      <c r="C67" t="inlineStr">
        <is>
          <t xml:space="preserve">CONCLUIDO	</t>
        </is>
      </c>
      <c r="D67" t="n">
        <v>8.4124</v>
      </c>
      <c r="E67" t="n">
        <v>11.89</v>
      </c>
      <c r="F67" t="n">
        <v>9.31</v>
      </c>
      <c r="G67" t="n">
        <v>46.56</v>
      </c>
      <c r="H67" t="n">
        <v>0.83</v>
      </c>
      <c r="I67" t="n">
        <v>12</v>
      </c>
      <c r="J67" t="n">
        <v>150.07</v>
      </c>
      <c r="K67" t="n">
        <v>47.83</v>
      </c>
      <c r="L67" t="n">
        <v>7</v>
      </c>
      <c r="M67" t="n">
        <v>10</v>
      </c>
      <c r="N67" t="n">
        <v>25.24</v>
      </c>
      <c r="O67" t="n">
        <v>18742.03</v>
      </c>
      <c r="P67" t="n">
        <v>100.58</v>
      </c>
      <c r="Q67" t="n">
        <v>195.42</v>
      </c>
      <c r="R67" t="n">
        <v>25.06</v>
      </c>
      <c r="S67" t="n">
        <v>14.2</v>
      </c>
      <c r="T67" t="n">
        <v>3673.22</v>
      </c>
      <c r="U67" t="n">
        <v>0.57</v>
      </c>
      <c r="V67" t="n">
        <v>0.76</v>
      </c>
      <c r="W67" t="n">
        <v>0.66</v>
      </c>
      <c r="X67" t="n">
        <v>0.22</v>
      </c>
      <c r="Y67" t="n">
        <v>0.5</v>
      </c>
      <c r="Z67" t="n">
        <v>10</v>
      </c>
    </row>
    <row r="68">
      <c r="A68" t="n">
        <v>7</v>
      </c>
      <c r="B68" t="n">
        <v>70</v>
      </c>
      <c r="C68" t="inlineStr">
        <is>
          <t xml:space="preserve">CONCLUIDO	</t>
        </is>
      </c>
      <c r="D68" t="n">
        <v>8.486599999999999</v>
      </c>
      <c r="E68" t="n">
        <v>11.78</v>
      </c>
      <c r="F68" t="n">
        <v>9.27</v>
      </c>
      <c r="G68" t="n">
        <v>55.6</v>
      </c>
      <c r="H68" t="n">
        <v>0.9399999999999999</v>
      </c>
      <c r="I68" t="n">
        <v>10</v>
      </c>
      <c r="J68" t="n">
        <v>151.46</v>
      </c>
      <c r="K68" t="n">
        <v>47.83</v>
      </c>
      <c r="L68" t="n">
        <v>8</v>
      </c>
      <c r="M68" t="n">
        <v>8</v>
      </c>
      <c r="N68" t="n">
        <v>25.63</v>
      </c>
      <c r="O68" t="n">
        <v>18913.66</v>
      </c>
      <c r="P68" t="n">
        <v>98.81</v>
      </c>
      <c r="Q68" t="n">
        <v>195.42</v>
      </c>
      <c r="R68" t="n">
        <v>23.56</v>
      </c>
      <c r="S68" t="n">
        <v>14.2</v>
      </c>
      <c r="T68" t="n">
        <v>2933.93</v>
      </c>
      <c r="U68" t="n">
        <v>0.6</v>
      </c>
      <c r="V68" t="n">
        <v>0.76</v>
      </c>
      <c r="W68" t="n">
        <v>0.65</v>
      </c>
      <c r="X68" t="n">
        <v>0.18</v>
      </c>
      <c r="Y68" t="n">
        <v>0.5</v>
      </c>
      <c r="Z68" t="n">
        <v>10</v>
      </c>
    </row>
    <row r="69">
      <c r="A69" t="n">
        <v>8</v>
      </c>
      <c r="B69" t="n">
        <v>70</v>
      </c>
      <c r="C69" t="inlineStr">
        <is>
          <t xml:space="preserve">CONCLUIDO	</t>
        </is>
      </c>
      <c r="D69" t="n">
        <v>8.5175</v>
      </c>
      <c r="E69" t="n">
        <v>11.74</v>
      </c>
      <c r="F69" t="n">
        <v>9.25</v>
      </c>
      <c r="G69" t="n">
        <v>61.68</v>
      </c>
      <c r="H69" t="n">
        <v>1.04</v>
      </c>
      <c r="I69" t="n">
        <v>9</v>
      </c>
      <c r="J69" t="n">
        <v>152.85</v>
      </c>
      <c r="K69" t="n">
        <v>47.83</v>
      </c>
      <c r="L69" t="n">
        <v>9</v>
      </c>
      <c r="M69" t="n">
        <v>7</v>
      </c>
      <c r="N69" t="n">
        <v>26.03</v>
      </c>
      <c r="O69" t="n">
        <v>19085.83</v>
      </c>
      <c r="P69" t="n">
        <v>97.95999999999999</v>
      </c>
      <c r="Q69" t="n">
        <v>195.42</v>
      </c>
      <c r="R69" t="n">
        <v>23.12</v>
      </c>
      <c r="S69" t="n">
        <v>14.2</v>
      </c>
      <c r="T69" t="n">
        <v>2720.62</v>
      </c>
      <c r="U69" t="n">
        <v>0.61</v>
      </c>
      <c r="V69" t="n">
        <v>0.76</v>
      </c>
      <c r="W69" t="n">
        <v>0.65</v>
      </c>
      <c r="X69" t="n">
        <v>0.16</v>
      </c>
      <c r="Y69" t="n">
        <v>0.5</v>
      </c>
      <c r="Z69" t="n">
        <v>10</v>
      </c>
    </row>
    <row r="70">
      <c r="A70" t="n">
        <v>9</v>
      </c>
      <c r="B70" t="n">
        <v>70</v>
      </c>
      <c r="C70" t="inlineStr">
        <is>
          <t xml:space="preserve">CONCLUIDO	</t>
        </is>
      </c>
      <c r="D70" t="n">
        <v>8.5517</v>
      </c>
      <c r="E70" t="n">
        <v>11.69</v>
      </c>
      <c r="F70" t="n">
        <v>9.23</v>
      </c>
      <c r="G70" t="n">
        <v>69.26000000000001</v>
      </c>
      <c r="H70" t="n">
        <v>1.15</v>
      </c>
      <c r="I70" t="n">
        <v>8</v>
      </c>
      <c r="J70" t="n">
        <v>154.25</v>
      </c>
      <c r="K70" t="n">
        <v>47.83</v>
      </c>
      <c r="L70" t="n">
        <v>10</v>
      </c>
      <c r="M70" t="n">
        <v>6</v>
      </c>
      <c r="N70" t="n">
        <v>26.43</v>
      </c>
      <c r="O70" t="n">
        <v>19258.55</v>
      </c>
      <c r="P70" t="n">
        <v>96.88</v>
      </c>
      <c r="Q70" t="n">
        <v>195.42</v>
      </c>
      <c r="R70" t="n">
        <v>22.61</v>
      </c>
      <c r="S70" t="n">
        <v>14.2</v>
      </c>
      <c r="T70" t="n">
        <v>2471.43</v>
      </c>
      <c r="U70" t="n">
        <v>0.63</v>
      </c>
      <c r="V70" t="n">
        <v>0.76</v>
      </c>
      <c r="W70" t="n">
        <v>0.65</v>
      </c>
      <c r="X70" t="n">
        <v>0.15</v>
      </c>
      <c r="Y70" t="n">
        <v>0.5</v>
      </c>
      <c r="Z70" t="n">
        <v>10</v>
      </c>
    </row>
    <row r="71">
      <c r="A71" t="n">
        <v>10</v>
      </c>
      <c r="B71" t="n">
        <v>70</v>
      </c>
      <c r="C71" t="inlineStr">
        <is>
          <t xml:space="preserve">CONCLUIDO	</t>
        </is>
      </c>
      <c r="D71" t="n">
        <v>8.5566</v>
      </c>
      <c r="E71" t="n">
        <v>11.69</v>
      </c>
      <c r="F71" t="n">
        <v>9.23</v>
      </c>
      <c r="G71" t="n">
        <v>69.20999999999999</v>
      </c>
      <c r="H71" t="n">
        <v>1.25</v>
      </c>
      <c r="I71" t="n">
        <v>8</v>
      </c>
      <c r="J71" t="n">
        <v>155.66</v>
      </c>
      <c r="K71" t="n">
        <v>47.83</v>
      </c>
      <c r="L71" t="n">
        <v>11</v>
      </c>
      <c r="M71" t="n">
        <v>6</v>
      </c>
      <c r="N71" t="n">
        <v>26.83</v>
      </c>
      <c r="O71" t="n">
        <v>19431.82</v>
      </c>
      <c r="P71" t="n">
        <v>95.75</v>
      </c>
      <c r="Q71" t="n">
        <v>195.42</v>
      </c>
      <c r="R71" t="n">
        <v>22.31</v>
      </c>
      <c r="S71" t="n">
        <v>14.2</v>
      </c>
      <c r="T71" t="n">
        <v>2318.51</v>
      </c>
      <c r="U71" t="n">
        <v>0.64</v>
      </c>
      <c r="V71" t="n">
        <v>0.76</v>
      </c>
      <c r="W71" t="n">
        <v>0.65</v>
      </c>
      <c r="X71" t="n">
        <v>0.14</v>
      </c>
      <c r="Y71" t="n">
        <v>0.5</v>
      </c>
      <c r="Z71" t="n">
        <v>10</v>
      </c>
    </row>
    <row r="72">
      <c r="A72" t="n">
        <v>11</v>
      </c>
      <c r="B72" t="n">
        <v>70</v>
      </c>
      <c r="C72" t="inlineStr">
        <is>
          <t xml:space="preserve">CONCLUIDO	</t>
        </is>
      </c>
      <c r="D72" t="n">
        <v>8.598699999999999</v>
      </c>
      <c r="E72" t="n">
        <v>11.63</v>
      </c>
      <c r="F72" t="n">
        <v>9.199999999999999</v>
      </c>
      <c r="G72" t="n">
        <v>78.84999999999999</v>
      </c>
      <c r="H72" t="n">
        <v>1.35</v>
      </c>
      <c r="I72" t="n">
        <v>7</v>
      </c>
      <c r="J72" t="n">
        <v>157.07</v>
      </c>
      <c r="K72" t="n">
        <v>47.83</v>
      </c>
      <c r="L72" t="n">
        <v>12</v>
      </c>
      <c r="M72" t="n">
        <v>5</v>
      </c>
      <c r="N72" t="n">
        <v>27.24</v>
      </c>
      <c r="O72" t="n">
        <v>19605.66</v>
      </c>
      <c r="P72" t="n">
        <v>95.16</v>
      </c>
      <c r="Q72" t="n">
        <v>195.42</v>
      </c>
      <c r="R72" t="n">
        <v>21.54</v>
      </c>
      <c r="S72" t="n">
        <v>14.2</v>
      </c>
      <c r="T72" t="n">
        <v>1939.06</v>
      </c>
      <c r="U72" t="n">
        <v>0.66</v>
      </c>
      <c r="V72" t="n">
        <v>0.77</v>
      </c>
      <c r="W72" t="n">
        <v>0.65</v>
      </c>
      <c r="X72" t="n">
        <v>0.11</v>
      </c>
      <c r="Y72" t="n">
        <v>0.5</v>
      </c>
      <c r="Z72" t="n">
        <v>10</v>
      </c>
    </row>
    <row r="73">
      <c r="A73" t="n">
        <v>12</v>
      </c>
      <c r="B73" t="n">
        <v>70</v>
      </c>
      <c r="C73" t="inlineStr">
        <is>
          <t xml:space="preserve">CONCLUIDO	</t>
        </is>
      </c>
      <c r="D73" t="n">
        <v>8.5876</v>
      </c>
      <c r="E73" t="n">
        <v>11.64</v>
      </c>
      <c r="F73" t="n">
        <v>9.210000000000001</v>
      </c>
      <c r="G73" t="n">
        <v>78.98</v>
      </c>
      <c r="H73" t="n">
        <v>1.45</v>
      </c>
      <c r="I73" t="n">
        <v>7</v>
      </c>
      <c r="J73" t="n">
        <v>158.48</v>
      </c>
      <c r="K73" t="n">
        <v>47.83</v>
      </c>
      <c r="L73" t="n">
        <v>13</v>
      </c>
      <c r="M73" t="n">
        <v>5</v>
      </c>
      <c r="N73" t="n">
        <v>27.65</v>
      </c>
      <c r="O73" t="n">
        <v>19780.06</v>
      </c>
      <c r="P73" t="n">
        <v>94.09</v>
      </c>
      <c r="Q73" t="n">
        <v>195.42</v>
      </c>
      <c r="R73" t="n">
        <v>21.98</v>
      </c>
      <c r="S73" t="n">
        <v>14.2</v>
      </c>
      <c r="T73" t="n">
        <v>2159.64</v>
      </c>
      <c r="U73" t="n">
        <v>0.65</v>
      </c>
      <c r="V73" t="n">
        <v>0.77</v>
      </c>
      <c r="W73" t="n">
        <v>0.65</v>
      </c>
      <c r="X73" t="n">
        <v>0.13</v>
      </c>
      <c r="Y73" t="n">
        <v>0.5</v>
      </c>
      <c r="Z73" t="n">
        <v>10</v>
      </c>
    </row>
    <row r="74">
      <c r="A74" t="n">
        <v>13</v>
      </c>
      <c r="B74" t="n">
        <v>70</v>
      </c>
      <c r="C74" t="inlineStr">
        <is>
          <t xml:space="preserve">CONCLUIDO	</t>
        </is>
      </c>
      <c r="D74" t="n">
        <v>8.6275</v>
      </c>
      <c r="E74" t="n">
        <v>11.59</v>
      </c>
      <c r="F74" t="n">
        <v>9.19</v>
      </c>
      <c r="G74" t="n">
        <v>91.89</v>
      </c>
      <c r="H74" t="n">
        <v>1.55</v>
      </c>
      <c r="I74" t="n">
        <v>6</v>
      </c>
      <c r="J74" t="n">
        <v>159.9</v>
      </c>
      <c r="K74" t="n">
        <v>47.83</v>
      </c>
      <c r="L74" t="n">
        <v>14</v>
      </c>
      <c r="M74" t="n">
        <v>4</v>
      </c>
      <c r="N74" t="n">
        <v>28.07</v>
      </c>
      <c r="O74" t="n">
        <v>19955.16</v>
      </c>
      <c r="P74" t="n">
        <v>92.97</v>
      </c>
      <c r="Q74" t="n">
        <v>195.42</v>
      </c>
      <c r="R74" t="n">
        <v>21.16</v>
      </c>
      <c r="S74" t="n">
        <v>14.2</v>
      </c>
      <c r="T74" t="n">
        <v>1755.04</v>
      </c>
      <c r="U74" t="n">
        <v>0.67</v>
      </c>
      <c r="V74" t="n">
        <v>0.77</v>
      </c>
      <c r="W74" t="n">
        <v>0.65</v>
      </c>
      <c r="X74" t="n">
        <v>0.1</v>
      </c>
      <c r="Y74" t="n">
        <v>0.5</v>
      </c>
      <c r="Z74" t="n">
        <v>10</v>
      </c>
    </row>
    <row r="75">
      <c r="A75" t="n">
        <v>14</v>
      </c>
      <c r="B75" t="n">
        <v>70</v>
      </c>
      <c r="C75" t="inlineStr">
        <is>
          <t xml:space="preserve">CONCLUIDO	</t>
        </is>
      </c>
      <c r="D75" t="n">
        <v>8.6273</v>
      </c>
      <c r="E75" t="n">
        <v>11.59</v>
      </c>
      <c r="F75" t="n">
        <v>9.19</v>
      </c>
      <c r="G75" t="n">
        <v>91.89</v>
      </c>
      <c r="H75" t="n">
        <v>1.65</v>
      </c>
      <c r="I75" t="n">
        <v>6</v>
      </c>
      <c r="J75" t="n">
        <v>161.32</v>
      </c>
      <c r="K75" t="n">
        <v>47.83</v>
      </c>
      <c r="L75" t="n">
        <v>15</v>
      </c>
      <c r="M75" t="n">
        <v>4</v>
      </c>
      <c r="N75" t="n">
        <v>28.5</v>
      </c>
      <c r="O75" t="n">
        <v>20130.71</v>
      </c>
      <c r="P75" t="n">
        <v>92.28</v>
      </c>
      <c r="Q75" t="n">
        <v>195.42</v>
      </c>
      <c r="R75" t="n">
        <v>21.08</v>
      </c>
      <c r="S75" t="n">
        <v>14.2</v>
      </c>
      <c r="T75" t="n">
        <v>1712.71</v>
      </c>
      <c r="U75" t="n">
        <v>0.67</v>
      </c>
      <c r="V75" t="n">
        <v>0.77</v>
      </c>
      <c r="W75" t="n">
        <v>0.65</v>
      </c>
      <c r="X75" t="n">
        <v>0.1</v>
      </c>
      <c r="Y75" t="n">
        <v>0.5</v>
      </c>
      <c r="Z75" t="n">
        <v>10</v>
      </c>
    </row>
    <row r="76">
      <c r="A76" t="n">
        <v>15</v>
      </c>
      <c r="B76" t="n">
        <v>70</v>
      </c>
      <c r="C76" t="inlineStr">
        <is>
          <t xml:space="preserve">CONCLUIDO	</t>
        </is>
      </c>
      <c r="D76" t="n">
        <v>8.6275</v>
      </c>
      <c r="E76" t="n">
        <v>11.59</v>
      </c>
      <c r="F76" t="n">
        <v>9.19</v>
      </c>
      <c r="G76" t="n">
        <v>91.89</v>
      </c>
      <c r="H76" t="n">
        <v>1.74</v>
      </c>
      <c r="I76" t="n">
        <v>6</v>
      </c>
      <c r="J76" t="n">
        <v>162.75</v>
      </c>
      <c r="K76" t="n">
        <v>47.83</v>
      </c>
      <c r="L76" t="n">
        <v>16</v>
      </c>
      <c r="M76" t="n">
        <v>4</v>
      </c>
      <c r="N76" t="n">
        <v>28.92</v>
      </c>
      <c r="O76" t="n">
        <v>20306.85</v>
      </c>
      <c r="P76" t="n">
        <v>91.23999999999999</v>
      </c>
      <c r="Q76" t="n">
        <v>195.44</v>
      </c>
      <c r="R76" t="n">
        <v>21.12</v>
      </c>
      <c r="S76" t="n">
        <v>14.2</v>
      </c>
      <c r="T76" t="n">
        <v>1733.05</v>
      </c>
      <c r="U76" t="n">
        <v>0.67</v>
      </c>
      <c r="V76" t="n">
        <v>0.77</v>
      </c>
      <c r="W76" t="n">
        <v>0.65</v>
      </c>
      <c r="X76" t="n">
        <v>0.1</v>
      </c>
      <c r="Y76" t="n">
        <v>0.5</v>
      </c>
      <c r="Z76" t="n">
        <v>10</v>
      </c>
    </row>
    <row r="77">
      <c r="A77" t="n">
        <v>16</v>
      </c>
      <c r="B77" t="n">
        <v>70</v>
      </c>
      <c r="C77" t="inlineStr">
        <is>
          <t xml:space="preserve">CONCLUIDO	</t>
        </is>
      </c>
      <c r="D77" t="n">
        <v>8.665699999999999</v>
      </c>
      <c r="E77" t="n">
        <v>11.54</v>
      </c>
      <c r="F77" t="n">
        <v>9.17</v>
      </c>
      <c r="G77" t="n">
        <v>110</v>
      </c>
      <c r="H77" t="n">
        <v>1.83</v>
      </c>
      <c r="I77" t="n">
        <v>5</v>
      </c>
      <c r="J77" t="n">
        <v>164.19</v>
      </c>
      <c r="K77" t="n">
        <v>47.83</v>
      </c>
      <c r="L77" t="n">
        <v>17</v>
      </c>
      <c r="M77" t="n">
        <v>3</v>
      </c>
      <c r="N77" t="n">
        <v>29.36</v>
      </c>
      <c r="O77" t="n">
        <v>20483.57</v>
      </c>
      <c r="P77" t="n">
        <v>89.91</v>
      </c>
      <c r="Q77" t="n">
        <v>195.42</v>
      </c>
      <c r="R77" t="n">
        <v>20.54</v>
      </c>
      <c r="S77" t="n">
        <v>14.2</v>
      </c>
      <c r="T77" t="n">
        <v>1449.23</v>
      </c>
      <c r="U77" t="n">
        <v>0.6899999999999999</v>
      </c>
      <c r="V77" t="n">
        <v>0.77</v>
      </c>
      <c r="W77" t="n">
        <v>0.64</v>
      </c>
      <c r="X77" t="n">
        <v>0.08</v>
      </c>
      <c r="Y77" t="n">
        <v>0.5</v>
      </c>
      <c r="Z77" t="n">
        <v>10</v>
      </c>
    </row>
    <row r="78">
      <c r="A78" t="n">
        <v>17</v>
      </c>
      <c r="B78" t="n">
        <v>70</v>
      </c>
      <c r="C78" t="inlineStr">
        <is>
          <t xml:space="preserve">CONCLUIDO	</t>
        </is>
      </c>
      <c r="D78" t="n">
        <v>8.6599</v>
      </c>
      <c r="E78" t="n">
        <v>11.55</v>
      </c>
      <c r="F78" t="n">
        <v>9.17</v>
      </c>
      <c r="G78" t="n">
        <v>110.1</v>
      </c>
      <c r="H78" t="n">
        <v>1.93</v>
      </c>
      <c r="I78" t="n">
        <v>5</v>
      </c>
      <c r="J78" t="n">
        <v>165.62</v>
      </c>
      <c r="K78" t="n">
        <v>47.83</v>
      </c>
      <c r="L78" t="n">
        <v>18</v>
      </c>
      <c r="M78" t="n">
        <v>3</v>
      </c>
      <c r="N78" t="n">
        <v>29.8</v>
      </c>
      <c r="O78" t="n">
        <v>20660.89</v>
      </c>
      <c r="P78" t="n">
        <v>89.91</v>
      </c>
      <c r="Q78" t="n">
        <v>195.42</v>
      </c>
      <c r="R78" t="n">
        <v>20.74</v>
      </c>
      <c r="S78" t="n">
        <v>14.2</v>
      </c>
      <c r="T78" t="n">
        <v>1550.42</v>
      </c>
      <c r="U78" t="n">
        <v>0.68</v>
      </c>
      <c r="V78" t="n">
        <v>0.77</v>
      </c>
      <c r="W78" t="n">
        <v>0.65</v>
      </c>
      <c r="X78" t="n">
        <v>0.09</v>
      </c>
      <c r="Y78" t="n">
        <v>0.5</v>
      </c>
      <c r="Z78" t="n">
        <v>10</v>
      </c>
    </row>
    <row r="79">
      <c r="A79" t="n">
        <v>18</v>
      </c>
      <c r="B79" t="n">
        <v>70</v>
      </c>
      <c r="C79" t="inlineStr">
        <is>
          <t xml:space="preserve">CONCLUIDO	</t>
        </is>
      </c>
      <c r="D79" t="n">
        <v>8.6701</v>
      </c>
      <c r="E79" t="n">
        <v>11.53</v>
      </c>
      <c r="F79" t="n">
        <v>9.16</v>
      </c>
      <c r="G79" t="n">
        <v>109.93</v>
      </c>
      <c r="H79" t="n">
        <v>2.02</v>
      </c>
      <c r="I79" t="n">
        <v>5</v>
      </c>
      <c r="J79" t="n">
        <v>167.07</v>
      </c>
      <c r="K79" t="n">
        <v>47.83</v>
      </c>
      <c r="L79" t="n">
        <v>19</v>
      </c>
      <c r="M79" t="n">
        <v>3</v>
      </c>
      <c r="N79" t="n">
        <v>30.24</v>
      </c>
      <c r="O79" t="n">
        <v>20838.81</v>
      </c>
      <c r="P79" t="n">
        <v>87.76000000000001</v>
      </c>
      <c r="Q79" t="n">
        <v>195.42</v>
      </c>
      <c r="R79" t="n">
        <v>20.35</v>
      </c>
      <c r="S79" t="n">
        <v>14.2</v>
      </c>
      <c r="T79" t="n">
        <v>1352.56</v>
      </c>
      <c r="U79" t="n">
        <v>0.7</v>
      </c>
      <c r="V79" t="n">
        <v>0.77</v>
      </c>
      <c r="W79" t="n">
        <v>0.64</v>
      </c>
      <c r="X79" t="n">
        <v>0.07000000000000001</v>
      </c>
      <c r="Y79" t="n">
        <v>0.5</v>
      </c>
      <c r="Z79" t="n">
        <v>10</v>
      </c>
    </row>
    <row r="80">
      <c r="A80" t="n">
        <v>19</v>
      </c>
      <c r="B80" t="n">
        <v>70</v>
      </c>
      <c r="C80" t="inlineStr">
        <is>
          <t xml:space="preserve">CONCLUIDO	</t>
        </is>
      </c>
      <c r="D80" t="n">
        <v>8.667</v>
      </c>
      <c r="E80" t="n">
        <v>11.54</v>
      </c>
      <c r="F80" t="n">
        <v>9.17</v>
      </c>
      <c r="G80" t="n">
        <v>109.98</v>
      </c>
      <c r="H80" t="n">
        <v>2.1</v>
      </c>
      <c r="I80" t="n">
        <v>5</v>
      </c>
      <c r="J80" t="n">
        <v>168.51</v>
      </c>
      <c r="K80" t="n">
        <v>47.83</v>
      </c>
      <c r="L80" t="n">
        <v>20</v>
      </c>
      <c r="M80" t="n">
        <v>3</v>
      </c>
      <c r="N80" t="n">
        <v>30.69</v>
      </c>
      <c r="O80" t="n">
        <v>21017.33</v>
      </c>
      <c r="P80" t="n">
        <v>86.12</v>
      </c>
      <c r="Q80" t="n">
        <v>195.42</v>
      </c>
      <c r="R80" t="n">
        <v>20.52</v>
      </c>
      <c r="S80" t="n">
        <v>14.2</v>
      </c>
      <c r="T80" t="n">
        <v>1440.79</v>
      </c>
      <c r="U80" t="n">
        <v>0.6899999999999999</v>
      </c>
      <c r="V80" t="n">
        <v>0.77</v>
      </c>
      <c r="W80" t="n">
        <v>0.64</v>
      </c>
      <c r="X80" t="n">
        <v>0.08</v>
      </c>
      <c r="Y80" t="n">
        <v>0.5</v>
      </c>
      <c r="Z80" t="n">
        <v>10</v>
      </c>
    </row>
    <row r="81">
      <c r="A81" t="n">
        <v>20</v>
      </c>
      <c r="B81" t="n">
        <v>70</v>
      </c>
      <c r="C81" t="inlineStr">
        <is>
          <t xml:space="preserve">CONCLUIDO	</t>
        </is>
      </c>
      <c r="D81" t="n">
        <v>8.700100000000001</v>
      </c>
      <c r="E81" t="n">
        <v>11.49</v>
      </c>
      <c r="F81" t="n">
        <v>9.15</v>
      </c>
      <c r="G81" t="n">
        <v>137.25</v>
      </c>
      <c r="H81" t="n">
        <v>2.19</v>
      </c>
      <c r="I81" t="n">
        <v>4</v>
      </c>
      <c r="J81" t="n">
        <v>169.97</v>
      </c>
      <c r="K81" t="n">
        <v>47.83</v>
      </c>
      <c r="L81" t="n">
        <v>21</v>
      </c>
      <c r="M81" t="n">
        <v>0</v>
      </c>
      <c r="N81" t="n">
        <v>31.14</v>
      </c>
      <c r="O81" t="n">
        <v>21196.47</v>
      </c>
      <c r="P81" t="n">
        <v>85.25</v>
      </c>
      <c r="Q81" t="n">
        <v>195.42</v>
      </c>
      <c r="R81" t="n">
        <v>19.85</v>
      </c>
      <c r="S81" t="n">
        <v>14.2</v>
      </c>
      <c r="T81" t="n">
        <v>1108.31</v>
      </c>
      <c r="U81" t="n">
        <v>0.72</v>
      </c>
      <c r="V81" t="n">
        <v>0.77</v>
      </c>
      <c r="W81" t="n">
        <v>0.65</v>
      </c>
      <c r="X81" t="n">
        <v>0.06</v>
      </c>
      <c r="Y81" t="n">
        <v>0.5</v>
      </c>
      <c r="Z81" t="n">
        <v>10</v>
      </c>
    </row>
    <row r="82">
      <c r="A82" t="n">
        <v>0</v>
      </c>
      <c r="B82" t="n">
        <v>90</v>
      </c>
      <c r="C82" t="inlineStr">
        <is>
          <t xml:space="preserve">CONCLUIDO	</t>
        </is>
      </c>
      <c r="D82" t="n">
        <v>5.7164</v>
      </c>
      <c r="E82" t="n">
        <v>17.49</v>
      </c>
      <c r="F82" t="n">
        <v>11.27</v>
      </c>
      <c r="G82" t="n">
        <v>6.32</v>
      </c>
      <c r="H82" t="n">
        <v>0.1</v>
      </c>
      <c r="I82" t="n">
        <v>107</v>
      </c>
      <c r="J82" t="n">
        <v>176.73</v>
      </c>
      <c r="K82" t="n">
        <v>52.44</v>
      </c>
      <c r="L82" t="n">
        <v>1</v>
      </c>
      <c r="M82" t="n">
        <v>105</v>
      </c>
      <c r="N82" t="n">
        <v>33.29</v>
      </c>
      <c r="O82" t="n">
        <v>22031.19</v>
      </c>
      <c r="P82" t="n">
        <v>147.45</v>
      </c>
      <c r="Q82" t="n">
        <v>195.44</v>
      </c>
      <c r="R82" t="n">
        <v>85.79000000000001</v>
      </c>
      <c r="S82" t="n">
        <v>14.2</v>
      </c>
      <c r="T82" t="n">
        <v>33565.93</v>
      </c>
      <c r="U82" t="n">
        <v>0.17</v>
      </c>
      <c r="V82" t="n">
        <v>0.63</v>
      </c>
      <c r="W82" t="n">
        <v>0.82</v>
      </c>
      <c r="X82" t="n">
        <v>2.18</v>
      </c>
      <c r="Y82" t="n">
        <v>0.5</v>
      </c>
      <c r="Z82" t="n">
        <v>10</v>
      </c>
    </row>
    <row r="83">
      <c r="A83" t="n">
        <v>1</v>
      </c>
      <c r="B83" t="n">
        <v>90</v>
      </c>
      <c r="C83" t="inlineStr">
        <is>
          <t xml:space="preserve">CONCLUIDO	</t>
        </is>
      </c>
      <c r="D83" t="n">
        <v>7.0494</v>
      </c>
      <c r="E83" t="n">
        <v>14.19</v>
      </c>
      <c r="F83" t="n">
        <v>10.06</v>
      </c>
      <c r="G83" t="n">
        <v>12.57</v>
      </c>
      <c r="H83" t="n">
        <v>0.2</v>
      </c>
      <c r="I83" t="n">
        <v>48</v>
      </c>
      <c r="J83" t="n">
        <v>178.21</v>
      </c>
      <c r="K83" t="n">
        <v>52.44</v>
      </c>
      <c r="L83" t="n">
        <v>2</v>
      </c>
      <c r="M83" t="n">
        <v>46</v>
      </c>
      <c r="N83" t="n">
        <v>33.77</v>
      </c>
      <c r="O83" t="n">
        <v>22213.89</v>
      </c>
      <c r="P83" t="n">
        <v>130.98</v>
      </c>
      <c r="Q83" t="n">
        <v>195.43</v>
      </c>
      <c r="R83" t="n">
        <v>47.94</v>
      </c>
      <c r="S83" t="n">
        <v>14.2</v>
      </c>
      <c r="T83" t="n">
        <v>14936.33</v>
      </c>
      <c r="U83" t="n">
        <v>0.3</v>
      </c>
      <c r="V83" t="n">
        <v>0.7</v>
      </c>
      <c r="W83" t="n">
        <v>0.73</v>
      </c>
      <c r="X83" t="n">
        <v>0.97</v>
      </c>
      <c r="Y83" t="n">
        <v>0.5</v>
      </c>
      <c r="Z83" t="n">
        <v>10</v>
      </c>
    </row>
    <row r="84">
      <c r="A84" t="n">
        <v>2</v>
      </c>
      <c r="B84" t="n">
        <v>90</v>
      </c>
      <c r="C84" t="inlineStr">
        <is>
          <t xml:space="preserve">CONCLUIDO	</t>
        </is>
      </c>
      <c r="D84" t="n">
        <v>7.5711</v>
      </c>
      <c r="E84" t="n">
        <v>13.21</v>
      </c>
      <c r="F84" t="n">
        <v>9.69</v>
      </c>
      <c r="G84" t="n">
        <v>18.75</v>
      </c>
      <c r="H84" t="n">
        <v>0.3</v>
      </c>
      <c r="I84" t="n">
        <v>31</v>
      </c>
      <c r="J84" t="n">
        <v>179.7</v>
      </c>
      <c r="K84" t="n">
        <v>52.44</v>
      </c>
      <c r="L84" t="n">
        <v>3</v>
      </c>
      <c r="M84" t="n">
        <v>29</v>
      </c>
      <c r="N84" t="n">
        <v>34.26</v>
      </c>
      <c r="O84" t="n">
        <v>22397.24</v>
      </c>
      <c r="P84" t="n">
        <v>125.37</v>
      </c>
      <c r="Q84" t="n">
        <v>195.42</v>
      </c>
      <c r="R84" t="n">
        <v>36.62</v>
      </c>
      <c r="S84" t="n">
        <v>14.2</v>
      </c>
      <c r="T84" t="n">
        <v>9360.030000000001</v>
      </c>
      <c r="U84" t="n">
        <v>0.39</v>
      </c>
      <c r="V84" t="n">
        <v>0.73</v>
      </c>
      <c r="W84" t="n">
        <v>0.6899999999999999</v>
      </c>
      <c r="X84" t="n">
        <v>0.6</v>
      </c>
      <c r="Y84" t="n">
        <v>0.5</v>
      </c>
      <c r="Z84" t="n">
        <v>10</v>
      </c>
    </row>
    <row r="85">
      <c r="A85" t="n">
        <v>3</v>
      </c>
      <c r="B85" t="n">
        <v>90</v>
      </c>
      <c r="C85" t="inlineStr">
        <is>
          <t xml:space="preserve">CONCLUIDO	</t>
        </is>
      </c>
      <c r="D85" t="n">
        <v>7.8285</v>
      </c>
      <c r="E85" t="n">
        <v>12.77</v>
      </c>
      <c r="F85" t="n">
        <v>9.539999999999999</v>
      </c>
      <c r="G85" t="n">
        <v>24.88</v>
      </c>
      <c r="H85" t="n">
        <v>0.39</v>
      </c>
      <c r="I85" t="n">
        <v>23</v>
      </c>
      <c r="J85" t="n">
        <v>181.19</v>
      </c>
      <c r="K85" t="n">
        <v>52.44</v>
      </c>
      <c r="L85" t="n">
        <v>4</v>
      </c>
      <c r="M85" t="n">
        <v>21</v>
      </c>
      <c r="N85" t="n">
        <v>34.75</v>
      </c>
      <c r="O85" t="n">
        <v>22581.25</v>
      </c>
      <c r="P85" t="n">
        <v>122.75</v>
      </c>
      <c r="Q85" t="n">
        <v>195.42</v>
      </c>
      <c r="R85" t="n">
        <v>31.69</v>
      </c>
      <c r="S85" t="n">
        <v>14.2</v>
      </c>
      <c r="T85" t="n">
        <v>6934.86</v>
      </c>
      <c r="U85" t="n">
        <v>0.45</v>
      </c>
      <c r="V85" t="n">
        <v>0.74</v>
      </c>
      <c r="W85" t="n">
        <v>0.68</v>
      </c>
      <c r="X85" t="n">
        <v>0.45</v>
      </c>
      <c r="Y85" t="n">
        <v>0.5</v>
      </c>
      <c r="Z85" t="n">
        <v>10</v>
      </c>
    </row>
    <row r="86">
      <c r="A86" t="n">
        <v>4</v>
      </c>
      <c r="B86" t="n">
        <v>90</v>
      </c>
      <c r="C86" t="inlineStr">
        <is>
          <t xml:space="preserve">CONCLUIDO	</t>
        </is>
      </c>
      <c r="D86" t="n">
        <v>7.9632</v>
      </c>
      <c r="E86" t="n">
        <v>12.56</v>
      </c>
      <c r="F86" t="n">
        <v>9.460000000000001</v>
      </c>
      <c r="G86" t="n">
        <v>29.88</v>
      </c>
      <c r="H86" t="n">
        <v>0.49</v>
      </c>
      <c r="I86" t="n">
        <v>19</v>
      </c>
      <c r="J86" t="n">
        <v>182.69</v>
      </c>
      <c r="K86" t="n">
        <v>52.44</v>
      </c>
      <c r="L86" t="n">
        <v>5</v>
      </c>
      <c r="M86" t="n">
        <v>17</v>
      </c>
      <c r="N86" t="n">
        <v>35.25</v>
      </c>
      <c r="O86" t="n">
        <v>22766.06</v>
      </c>
      <c r="P86" t="n">
        <v>121.48</v>
      </c>
      <c r="Q86" t="n">
        <v>195.44</v>
      </c>
      <c r="R86" t="n">
        <v>29.62</v>
      </c>
      <c r="S86" t="n">
        <v>14.2</v>
      </c>
      <c r="T86" t="n">
        <v>5918.09</v>
      </c>
      <c r="U86" t="n">
        <v>0.48</v>
      </c>
      <c r="V86" t="n">
        <v>0.75</v>
      </c>
      <c r="W86" t="n">
        <v>0.67</v>
      </c>
      <c r="X86" t="n">
        <v>0.37</v>
      </c>
      <c r="Y86" t="n">
        <v>0.5</v>
      </c>
      <c r="Z86" t="n">
        <v>10</v>
      </c>
    </row>
    <row r="87">
      <c r="A87" t="n">
        <v>5</v>
      </c>
      <c r="B87" t="n">
        <v>90</v>
      </c>
      <c r="C87" t="inlineStr">
        <is>
          <t xml:space="preserve">CONCLUIDO	</t>
        </is>
      </c>
      <c r="D87" t="n">
        <v>8.077199999999999</v>
      </c>
      <c r="E87" t="n">
        <v>12.38</v>
      </c>
      <c r="F87" t="n">
        <v>9.390000000000001</v>
      </c>
      <c r="G87" t="n">
        <v>35.22</v>
      </c>
      <c r="H87" t="n">
        <v>0.58</v>
      </c>
      <c r="I87" t="n">
        <v>16</v>
      </c>
      <c r="J87" t="n">
        <v>184.19</v>
      </c>
      <c r="K87" t="n">
        <v>52.44</v>
      </c>
      <c r="L87" t="n">
        <v>6</v>
      </c>
      <c r="M87" t="n">
        <v>14</v>
      </c>
      <c r="N87" t="n">
        <v>35.75</v>
      </c>
      <c r="O87" t="n">
        <v>22951.43</v>
      </c>
      <c r="P87" t="n">
        <v>119.93</v>
      </c>
      <c r="Q87" t="n">
        <v>195.42</v>
      </c>
      <c r="R87" t="n">
        <v>27.57</v>
      </c>
      <c r="S87" t="n">
        <v>14.2</v>
      </c>
      <c r="T87" t="n">
        <v>4907.4</v>
      </c>
      <c r="U87" t="n">
        <v>0.52</v>
      </c>
      <c r="V87" t="n">
        <v>0.75</v>
      </c>
      <c r="W87" t="n">
        <v>0.66</v>
      </c>
      <c r="X87" t="n">
        <v>0.3</v>
      </c>
      <c r="Y87" t="n">
        <v>0.5</v>
      </c>
      <c r="Z87" t="n">
        <v>10</v>
      </c>
    </row>
    <row r="88">
      <c r="A88" t="n">
        <v>6</v>
      </c>
      <c r="B88" t="n">
        <v>90</v>
      </c>
      <c r="C88" t="inlineStr">
        <is>
          <t xml:space="preserve">CONCLUIDO	</t>
        </is>
      </c>
      <c r="D88" t="n">
        <v>8.1511</v>
      </c>
      <c r="E88" t="n">
        <v>12.27</v>
      </c>
      <c r="F88" t="n">
        <v>9.35</v>
      </c>
      <c r="G88" t="n">
        <v>40.07</v>
      </c>
      <c r="H88" t="n">
        <v>0.67</v>
      </c>
      <c r="I88" t="n">
        <v>14</v>
      </c>
      <c r="J88" t="n">
        <v>185.7</v>
      </c>
      <c r="K88" t="n">
        <v>52.44</v>
      </c>
      <c r="L88" t="n">
        <v>7</v>
      </c>
      <c r="M88" t="n">
        <v>12</v>
      </c>
      <c r="N88" t="n">
        <v>36.26</v>
      </c>
      <c r="O88" t="n">
        <v>23137.49</v>
      </c>
      <c r="P88" t="n">
        <v>118.83</v>
      </c>
      <c r="Q88" t="n">
        <v>195.42</v>
      </c>
      <c r="R88" t="n">
        <v>26.2</v>
      </c>
      <c r="S88" t="n">
        <v>14.2</v>
      </c>
      <c r="T88" t="n">
        <v>4233.5</v>
      </c>
      <c r="U88" t="n">
        <v>0.54</v>
      </c>
      <c r="V88" t="n">
        <v>0.75</v>
      </c>
      <c r="W88" t="n">
        <v>0.66</v>
      </c>
      <c r="X88" t="n">
        <v>0.26</v>
      </c>
      <c r="Y88" t="n">
        <v>0.5</v>
      </c>
      <c r="Z88" t="n">
        <v>10</v>
      </c>
    </row>
    <row r="89">
      <c r="A89" t="n">
        <v>7</v>
      </c>
      <c r="B89" t="n">
        <v>90</v>
      </c>
      <c r="C89" t="inlineStr">
        <is>
          <t xml:space="preserve">CONCLUIDO	</t>
        </is>
      </c>
      <c r="D89" t="n">
        <v>8.222</v>
      </c>
      <c r="E89" t="n">
        <v>12.16</v>
      </c>
      <c r="F89" t="n">
        <v>9.32</v>
      </c>
      <c r="G89" t="n">
        <v>46.58</v>
      </c>
      <c r="H89" t="n">
        <v>0.76</v>
      </c>
      <c r="I89" t="n">
        <v>12</v>
      </c>
      <c r="J89" t="n">
        <v>187.22</v>
      </c>
      <c r="K89" t="n">
        <v>52.44</v>
      </c>
      <c r="L89" t="n">
        <v>8</v>
      </c>
      <c r="M89" t="n">
        <v>10</v>
      </c>
      <c r="N89" t="n">
        <v>36.78</v>
      </c>
      <c r="O89" t="n">
        <v>23324.24</v>
      </c>
      <c r="P89" t="n">
        <v>118.03</v>
      </c>
      <c r="Q89" t="n">
        <v>195.42</v>
      </c>
      <c r="R89" t="n">
        <v>24.95</v>
      </c>
      <c r="S89" t="n">
        <v>14.2</v>
      </c>
      <c r="T89" t="n">
        <v>3618.24</v>
      </c>
      <c r="U89" t="n">
        <v>0.57</v>
      </c>
      <c r="V89" t="n">
        <v>0.76</v>
      </c>
      <c r="W89" t="n">
        <v>0.66</v>
      </c>
      <c r="X89" t="n">
        <v>0.23</v>
      </c>
      <c r="Y89" t="n">
        <v>0.5</v>
      </c>
      <c r="Z89" t="n">
        <v>10</v>
      </c>
    </row>
    <row r="90">
      <c r="A90" t="n">
        <v>8</v>
      </c>
      <c r="B90" t="n">
        <v>90</v>
      </c>
      <c r="C90" t="inlineStr">
        <is>
          <t xml:space="preserve">CONCLUIDO	</t>
        </is>
      </c>
      <c r="D90" t="n">
        <v>8.260899999999999</v>
      </c>
      <c r="E90" t="n">
        <v>12.11</v>
      </c>
      <c r="F90" t="n">
        <v>9.289999999999999</v>
      </c>
      <c r="G90" t="n">
        <v>50.69</v>
      </c>
      <c r="H90" t="n">
        <v>0.85</v>
      </c>
      <c r="I90" t="n">
        <v>11</v>
      </c>
      <c r="J90" t="n">
        <v>188.74</v>
      </c>
      <c r="K90" t="n">
        <v>52.44</v>
      </c>
      <c r="L90" t="n">
        <v>9</v>
      </c>
      <c r="M90" t="n">
        <v>9</v>
      </c>
      <c r="N90" t="n">
        <v>37.3</v>
      </c>
      <c r="O90" t="n">
        <v>23511.69</v>
      </c>
      <c r="P90" t="n">
        <v>116.96</v>
      </c>
      <c r="Q90" t="n">
        <v>195.42</v>
      </c>
      <c r="R90" t="n">
        <v>24.51</v>
      </c>
      <c r="S90" t="n">
        <v>14.2</v>
      </c>
      <c r="T90" t="n">
        <v>3403.15</v>
      </c>
      <c r="U90" t="n">
        <v>0.58</v>
      </c>
      <c r="V90" t="n">
        <v>0.76</v>
      </c>
      <c r="W90" t="n">
        <v>0.65</v>
      </c>
      <c r="X90" t="n">
        <v>0.21</v>
      </c>
      <c r="Y90" t="n">
        <v>0.5</v>
      </c>
      <c r="Z90" t="n">
        <v>10</v>
      </c>
    </row>
    <row r="91">
      <c r="A91" t="n">
        <v>9</v>
      </c>
      <c r="B91" t="n">
        <v>90</v>
      </c>
      <c r="C91" t="inlineStr">
        <is>
          <t xml:space="preserve">CONCLUIDO	</t>
        </is>
      </c>
      <c r="D91" t="n">
        <v>8.3055</v>
      </c>
      <c r="E91" t="n">
        <v>12.04</v>
      </c>
      <c r="F91" t="n">
        <v>9.26</v>
      </c>
      <c r="G91" t="n">
        <v>55.59</v>
      </c>
      <c r="H91" t="n">
        <v>0.93</v>
      </c>
      <c r="I91" t="n">
        <v>10</v>
      </c>
      <c r="J91" t="n">
        <v>190.26</v>
      </c>
      <c r="K91" t="n">
        <v>52.44</v>
      </c>
      <c r="L91" t="n">
        <v>10</v>
      </c>
      <c r="M91" t="n">
        <v>8</v>
      </c>
      <c r="N91" t="n">
        <v>37.82</v>
      </c>
      <c r="O91" t="n">
        <v>23699.85</v>
      </c>
      <c r="P91" t="n">
        <v>116.28</v>
      </c>
      <c r="Q91" t="n">
        <v>195.42</v>
      </c>
      <c r="R91" t="n">
        <v>23.51</v>
      </c>
      <c r="S91" t="n">
        <v>14.2</v>
      </c>
      <c r="T91" t="n">
        <v>2909.16</v>
      </c>
      <c r="U91" t="n">
        <v>0.6</v>
      </c>
      <c r="V91" t="n">
        <v>0.76</v>
      </c>
      <c r="W91" t="n">
        <v>0.65</v>
      </c>
      <c r="X91" t="n">
        <v>0.18</v>
      </c>
      <c r="Y91" t="n">
        <v>0.5</v>
      </c>
      <c r="Z91" t="n">
        <v>10</v>
      </c>
    </row>
    <row r="92">
      <c r="A92" t="n">
        <v>10</v>
      </c>
      <c r="B92" t="n">
        <v>90</v>
      </c>
      <c r="C92" t="inlineStr">
        <is>
          <t xml:space="preserve">CONCLUIDO	</t>
        </is>
      </c>
      <c r="D92" t="n">
        <v>8.343999999999999</v>
      </c>
      <c r="E92" t="n">
        <v>11.98</v>
      </c>
      <c r="F92" t="n">
        <v>9.24</v>
      </c>
      <c r="G92" t="n">
        <v>61.63</v>
      </c>
      <c r="H92" t="n">
        <v>1.02</v>
      </c>
      <c r="I92" t="n">
        <v>9</v>
      </c>
      <c r="J92" t="n">
        <v>191.79</v>
      </c>
      <c r="K92" t="n">
        <v>52.44</v>
      </c>
      <c r="L92" t="n">
        <v>11</v>
      </c>
      <c r="M92" t="n">
        <v>7</v>
      </c>
      <c r="N92" t="n">
        <v>38.35</v>
      </c>
      <c r="O92" t="n">
        <v>23888.73</v>
      </c>
      <c r="P92" t="n">
        <v>114.93</v>
      </c>
      <c r="Q92" t="n">
        <v>195.42</v>
      </c>
      <c r="R92" t="n">
        <v>22.95</v>
      </c>
      <c r="S92" t="n">
        <v>14.2</v>
      </c>
      <c r="T92" t="n">
        <v>2636.55</v>
      </c>
      <c r="U92" t="n">
        <v>0.62</v>
      </c>
      <c r="V92" t="n">
        <v>0.76</v>
      </c>
      <c r="W92" t="n">
        <v>0.65</v>
      </c>
      <c r="X92" t="n">
        <v>0.16</v>
      </c>
      <c r="Y92" t="n">
        <v>0.5</v>
      </c>
      <c r="Z92" t="n">
        <v>10</v>
      </c>
    </row>
    <row r="93">
      <c r="A93" t="n">
        <v>11</v>
      </c>
      <c r="B93" t="n">
        <v>90</v>
      </c>
      <c r="C93" t="inlineStr">
        <is>
          <t xml:space="preserve">CONCLUIDO	</t>
        </is>
      </c>
      <c r="D93" t="n">
        <v>8.378500000000001</v>
      </c>
      <c r="E93" t="n">
        <v>11.94</v>
      </c>
      <c r="F93" t="n">
        <v>9.23</v>
      </c>
      <c r="G93" t="n">
        <v>69.23</v>
      </c>
      <c r="H93" t="n">
        <v>1.1</v>
      </c>
      <c r="I93" t="n">
        <v>8</v>
      </c>
      <c r="J93" t="n">
        <v>193.33</v>
      </c>
      <c r="K93" t="n">
        <v>52.44</v>
      </c>
      <c r="L93" t="n">
        <v>12</v>
      </c>
      <c r="M93" t="n">
        <v>6</v>
      </c>
      <c r="N93" t="n">
        <v>38.89</v>
      </c>
      <c r="O93" t="n">
        <v>24078.33</v>
      </c>
      <c r="P93" t="n">
        <v>114.31</v>
      </c>
      <c r="Q93" t="n">
        <v>195.42</v>
      </c>
      <c r="R93" t="n">
        <v>22.5</v>
      </c>
      <c r="S93" t="n">
        <v>14.2</v>
      </c>
      <c r="T93" t="n">
        <v>2413.23</v>
      </c>
      <c r="U93" t="n">
        <v>0.63</v>
      </c>
      <c r="V93" t="n">
        <v>0.76</v>
      </c>
      <c r="W93" t="n">
        <v>0.65</v>
      </c>
      <c r="X93" t="n">
        <v>0.14</v>
      </c>
      <c r="Y93" t="n">
        <v>0.5</v>
      </c>
      <c r="Z93" t="n">
        <v>10</v>
      </c>
    </row>
    <row r="94">
      <c r="A94" t="n">
        <v>12</v>
      </c>
      <c r="B94" t="n">
        <v>90</v>
      </c>
      <c r="C94" t="inlineStr">
        <is>
          <t xml:space="preserve">CONCLUIDO	</t>
        </is>
      </c>
      <c r="D94" t="n">
        <v>8.3775</v>
      </c>
      <c r="E94" t="n">
        <v>11.94</v>
      </c>
      <c r="F94" t="n">
        <v>9.23</v>
      </c>
      <c r="G94" t="n">
        <v>69.23999999999999</v>
      </c>
      <c r="H94" t="n">
        <v>1.18</v>
      </c>
      <c r="I94" t="n">
        <v>8</v>
      </c>
      <c r="J94" t="n">
        <v>194.88</v>
      </c>
      <c r="K94" t="n">
        <v>52.44</v>
      </c>
      <c r="L94" t="n">
        <v>13</v>
      </c>
      <c r="M94" t="n">
        <v>6</v>
      </c>
      <c r="N94" t="n">
        <v>39.43</v>
      </c>
      <c r="O94" t="n">
        <v>24268.67</v>
      </c>
      <c r="P94" t="n">
        <v>113.51</v>
      </c>
      <c r="Q94" t="n">
        <v>195.42</v>
      </c>
      <c r="R94" t="n">
        <v>22.37</v>
      </c>
      <c r="S94" t="n">
        <v>14.2</v>
      </c>
      <c r="T94" t="n">
        <v>2348.74</v>
      </c>
      <c r="U94" t="n">
        <v>0.63</v>
      </c>
      <c r="V94" t="n">
        <v>0.76</v>
      </c>
      <c r="W94" t="n">
        <v>0.65</v>
      </c>
      <c r="X94" t="n">
        <v>0.14</v>
      </c>
      <c r="Y94" t="n">
        <v>0.5</v>
      </c>
      <c r="Z94" t="n">
        <v>10</v>
      </c>
    </row>
    <row r="95">
      <c r="A95" t="n">
        <v>13</v>
      </c>
      <c r="B95" t="n">
        <v>90</v>
      </c>
      <c r="C95" t="inlineStr">
        <is>
          <t xml:space="preserve">CONCLUIDO	</t>
        </is>
      </c>
      <c r="D95" t="n">
        <v>8.4201</v>
      </c>
      <c r="E95" t="n">
        <v>11.88</v>
      </c>
      <c r="F95" t="n">
        <v>9.210000000000001</v>
      </c>
      <c r="G95" t="n">
        <v>78.92</v>
      </c>
      <c r="H95" t="n">
        <v>1.27</v>
      </c>
      <c r="I95" t="n">
        <v>7</v>
      </c>
      <c r="J95" t="n">
        <v>196.42</v>
      </c>
      <c r="K95" t="n">
        <v>52.44</v>
      </c>
      <c r="L95" t="n">
        <v>14</v>
      </c>
      <c r="M95" t="n">
        <v>5</v>
      </c>
      <c r="N95" t="n">
        <v>39.98</v>
      </c>
      <c r="O95" t="n">
        <v>24459.75</v>
      </c>
      <c r="P95" t="n">
        <v>112.87</v>
      </c>
      <c r="Q95" t="n">
        <v>195.42</v>
      </c>
      <c r="R95" t="n">
        <v>21.76</v>
      </c>
      <c r="S95" t="n">
        <v>14.2</v>
      </c>
      <c r="T95" t="n">
        <v>2050.35</v>
      </c>
      <c r="U95" t="n">
        <v>0.65</v>
      </c>
      <c r="V95" t="n">
        <v>0.77</v>
      </c>
      <c r="W95" t="n">
        <v>0.65</v>
      </c>
      <c r="X95" t="n">
        <v>0.12</v>
      </c>
      <c r="Y95" t="n">
        <v>0.5</v>
      </c>
      <c r="Z95" t="n">
        <v>10</v>
      </c>
    </row>
    <row r="96">
      <c r="A96" t="n">
        <v>14</v>
      </c>
      <c r="B96" t="n">
        <v>90</v>
      </c>
      <c r="C96" t="inlineStr">
        <is>
          <t xml:space="preserve">CONCLUIDO	</t>
        </is>
      </c>
      <c r="D96" t="n">
        <v>8.4153</v>
      </c>
      <c r="E96" t="n">
        <v>11.88</v>
      </c>
      <c r="F96" t="n">
        <v>9.210000000000001</v>
      </c>
      <c r="G96" t="n">
        <v>78.97</v>
      </c>
      <c r="H96" t="n">
        <v>1.35</v>
      </c>
      <c r="I96" t="n">
        <v>7</v>
      </c>
      <c r="J96" t="n">
        <v>197.98</v>
      </c>
      <c r="K96" t="n">
        <v>52.44</v>
      </c>
      <c r="L96" t="n">
        <v>15</v>
      </c>
      <c r="M96" t="n">
        <v>5</v>
      </c>
      <c r="N96" t="n">
        <v>40.54</v>
      </c>
      <c r="O96" t="n">
        <v>24651.58</v>
      </c>
      <c r="P96" t="n">
        <v>112.91</v>
      </c>
      <c r="Q96" t="n">
        <v>195.42</v>
      </c>
      <c r="R96" t="n">
        <v>22.01</v>
      </c>
      <c r="S96" t="n">
        <v>14.2</v>
      </c>
      <c r="T96" t="n">
        <v>2175.74</v>
      </c>
      <c r="U96" t="n">
        <v>0.65</v>
      </c>
      <c r="V96" t="n">
        <v>0.77</v>
      </c>
      <c r="W96" t="n">
        <v>0.65</v>
      </c>
      <c r="X96" t="n">
        <v>0.13</v>
      </c>
      <c r="Y96" t="n">
        <v>0.5</v>
      </c>
      <c r="Z96" t="n">
        <v>10</v>
      </c>
    </row>
    <row r="97">
      <c r="A97" t="n">
        <v>15</v>
      </c>
      <c r="B97" t="n">
        <v>90</v>
      </c>
      <c r="C97" t="inlineStr">
        <is>
          <t xml:space="preserve">CONCLUIDO	</t>
        </is>
      </c>
      <c r="D97" t="n">
        <v>8.461399999999999</v>
      </c>
      <c r="E97" t="n">
        <v>11.82</v>
      </c>
      <c r="F97" t="n">
        <v>9.18</v>
      </c>
      <c r="G97" t="n">
        <v>91.84</v>
      </c>
      <c r="H97" t="n">
        <v>1.42</v>
      </c>
      <c r="I97" t="n">
        <v>6</v>
      </c>
      <c r="J97" t="n">
        <v>199.54</v>
      </c>
      <c r="K97" t="n">
        <v>52.44</v>
      </c>
      <c r="L97" t="n">
        <v>16</v>
      </c>
      <c r="M97" t="n">
        <v>4</v>
      </c>
      <c r="N97" t="n">
        <v>41.1</v>
      </c>
      <c r="O97" t="n">
        <v>24844.17</v>
      </c>
      <c r="P97" t="n">
        <v>111.06</v>
      </c>
      <c r="Q97" t="n">
        <v>195.42</v>
      </c>
      <c r="R97" t="n">
        <v>21.09</v>
      </c>
      <c r="S97" t="n">
        <v>14.2</v>
      </c>
      <c r="T97" t="n">
        <v>1719.84</v>
      </c>
      <c r="U97" t="n">
        <v>0.67</v>
      </c>
      <c r="V97" t="n">
        <v>0.77</v>
      </c>
      <c r="W97" t="n">
        <v>0.64</v>
      </c>
      <c r="X97" t="n">
        <v>0.1</v>
      </c>
      <c r="Y97" t="n">
        <v>0.5</v>
      </c>
      <c r="Z97" t="n">
        <v>10</v>
      </c>
    </row>
    <row r="98">
      <c r="A98" t="n">
        <v>16</v>
      </c>
      <c r="B98" t="n">
        <v>90</v>
      </c>
      <c r="C98" t="inlineStr">
        <is>
          <t xml:space="preserve">CONCLUIDO	</t>
        </is>
      </c>
      <c r="D98" t="n">
        <v>8.4579</v>
      </c>
      <c r="E98" t="n">
        <v>11.82</v>
      </c>
      <c r="F98" t="n">
        <v>9.19</v>
      </c>
      <c r="G98" t="n">
        <v>91.89</v>
      </c>
      <c r="H98" t="n">
        <v>1.5</v>
      </c>
      <c r="I98" t="n">
        <v>6</v>
      </c>
      <c r="J98" t="n">
        <v>201.11</v>
      </c>
      <c r="K98" t="n">
        <v>52.44</v>
      </c>
      <c r="L98" t="n">
        <v>17</v>
      </c>
      <c r="M98" t="n">
        <v>4</v>
      </c>
      <c r="N98" t="n">
        <v>41.67</v>
      </c>
      <c r="O98" t="n">
        <v>25037.53</v>
      </c>
      <c r="P98" t="n">
        <v>111.19</v>
      </c>
      <c r="Q98" t="n">
        <v>195.42</v>
      </c>
      <c r="R98" t="n">
        <v>21.21</v>
      </c>
      <c r="S98" t="n">
        <v>14.2</v>
      </c>
      <c r="T98" t="n">
        <v>1776.91</v>
      </c>
      <c r="U98" t="n">
        <v>0.67</v>
      </c>
      <c r="V98" t="n">
        <v>0.77</v>
      </c>
      <c r="W98" t="n">
        <v>0.65</v>
      </c>
      <c r="X98" t="n">
        <v>0.1</v>
      </c>
      <c r="Y98" t="n">
        <v>0.5</v>
      </c>
      <c r="Z98" t="n">
        <v>10</v>
      </c>
    </row>
    <row r="99">
      <c r="A99" t="n">
        <v>17</v>
      </c>
      <c r="B99" t="n">
        <v>90</v>
      </c>
      <c r="C99" t="inlineStr">
        <is>
          <t xml:space="preserve">CONCLUIDO	</t>
        </is>
      </c>
      <c r="D99" t="n">
        <v>8.4604</v>
      </c>
      <c r="E99" t="n">
        <v>11.82</v>
      </c>
      <c r="F99" t="n">
        <v>9.19</v>
      </c>
      <c r="G99" t="n">
        <v>91.86</v>
      </c>
      <c r="H99" t="n">
        <v>1.58</v>
      </c>
      <c r="I99" t="n">
        <v>6</v>
      </c>
      <c r="J99" t="n">
        <v>202.68</v>
      </c>
      <c r="K99" t="n">
        <v>52.44</v>
      </c>
      <c r="L99" t="n">
        <v>18</v>
      </c>
      <c r="M99" t="n">
        <v>4</v>
      </c>
      <c r="N99" t="n">
        <v>42.24</v>
      </c>
      <c r="O99" t="n">
        <v>25231.66</v>
      </c>
      <c r="P99" t="n">
        <v>110.66</v>
      </c>
      <c r="Q99" t="n">
        <v>195.42</v>
      </c>
      <c r="R99" t="n">
        <v>21.07</v>
      </c>
      <c r="S99" t="n">
        <v>14.2</v>
      </c>
      <c r="T99" t="n">
        <v>1709.06</v>
      </c>
      <c r="U99" t="n">
        <v>0.67</v>
      </c>
      <c r="V99" t="n">
        <v>0.77</v>
      </c>
      <c r="W99" t="n">
        <v>0.65</v>
      </c>
      <c r="X99" t="n">
        <v>0.1</v>
      </c>
      <c r="Y99" t="n">
        <v>0.5</v>
      </c>
      <c r="Z99" t="n">
        <v>10</v>
      </c>
    </row>
    <row r="100">
      <c r="A100" t="n">
        <v>18</v>
      </c>
      <c r="B100" t="n">
        <v>90</v>
      </c>
      <c r="C100" t="inlineStr">
        <is>
          <t xml:space="preserve">CONCLUIDO	</t>
        </is>
      </c>
      <c r="D100" t="n">
        <v>8.461399999999999</v>
      </c>
      <c r="E100" t="n">
        <v>11.82</v>
      </c>
      <c r="F100" t="n">
        <v>9.18</v>
      </c>
      <c r="G100" t="n">
        <v>91.84</v>
      </c>
      <c r="H100" t="n">
        <v>1.65</v>
      </c>
      <c r="I100" t="n">
        <v>6</v>
      </c>
      <c r="J100" t="n">
        <v>204.26</v>
      </c>
      <c r="K100" t="n">
        <v>52.44</v>
      </c>
      <c r="L100" t="n">
        <v>19</v>
      </c>
      <c r="M100" t="n">
        <v>4</v>
      </c>
      <c r="N100" t="n">
        <v>42.82</v>
      </c>
      <c r="O100" t="n">
        <v>25426.72</v>
      </c>
      <c r="P100" t="n">
        <v>109.96</v>
      </c>
      <c r="Q100" t="n">
        <v>195.42</v>
      </c>
      <c r="R100" t="n">
        <v>21.11</v>
      </c>
      <c r="S100" t="n">
        <v>14.2</v>
      </c>
      <c r="T100" t="n">
        <v>1728.63</v>
      </c>
      <c r="U100" t="n">
        <v>0.67</v>
      </c>
      <c r="V100" t="n">
        <v>0.77</v>
      </c>
      <c r="W100" t="n">
        <v>0.65</v>
      </c>
      <c r="X100" t="n">
        <v>0.1</v>
      </c>
      <c r="Y100" t="n">
        <v>0.5</v>
      </c>
      <c r="Z100" t="n">
        <v>10</v>
      </c>
    </row>
    <row r="101">
      <c r="A101" t="n">
        <v>19</v>
      </c>
      <c r="B101" t="n">
        <v>90</v>
      </c>
      <c r="C101" t="inlineStr">
        <is>
          <t xml:space="preserve">CONCLUIDO	</t>
        </is>
      </c>
      <c r="D101" t="n">
        <v>8.495200000000001</v>
      </c>
      <c r="E101" t="n">
        <v>11.77</v>
      </c>
      <c r="F101" t="n">
        <v>9.17</v>
      </c>
      <c r="G101" t="n">
        <v>110.08</v>
      </c>
      <c r="H101" t="n">
        <v>1.73</v>
      </c>
      <c r="I101" t="n">
        <v>5</v>
      </c>
      <c r="J101" t="n">
        <v>205.85</v>
      </c>
      <c r="K101" t="n">
        <v>52.44</v>
      </c>
      <c r="L101" t="n">
        <v>20</v>
      </c>
      <c r="M101" t="n">
        <v>3</v>
      </c>
      <c r="N101" t="n">
        <v>43.41</v>
      </c>
      <c r="O101" t="n">
        <v>25622.45</v>
      </c>
      <c r="P101" t="n">
        <v>109.07</v>
      </c>
      <c r="Q101" t="n">
        <v>195.42</v>
      </c>
      <c r="R101" t="n">
        <v>20.7</v>
      </c>
      <c r="S101" t="n">
        <v>14.2</v>
      </c>
      <c r="T101" t="n">
        <v>1527.96</v>
      </c>
      <c r="U101" t="n">
        <v>0.6899999999999999</v>
      </c>
      <c r="V101" t="n">
        <v>0.77</v>
      </c>
      <c r="W101" t="n">
        <v>0.65</v>
      </c>
      <c r="X101" t="n">
        <v>0.09</v>
      </c>
      <c r="Y101" t="n">
        <v>0.5</v>
      </c>
      <c r="Z101" t="n">
        <v>10</v>
      </c>
    </row>
    <row r="102">
      <c r="A102" t="n">
        <v>20</v>
      </c>
      <c r="B102" t="n">
        <v>90</v>
      </c>
      <c r="C102" t="inlineStr">
        <is>
          <t xml:space="preserve">CONCLUIDO	</t>
        </is>
      </c>
      <c r="D102" t="n">
        <v>8.497999999999999</v>
      </c>
      <c r="E102" t="n">
        <v>11.77</v>
      </c>
      <c r="F102" t="n">
        <v>9.17</v>
      </c>
      <c r="G102" t="n">
        <v>110.03</v>
      </c>
      <c r="H102" t="n">
        <v>1.8</v>
      </c>
      <c r="I102" t="n">
        <v>5</v>
      </c>
      <c r="J102" t="n">
        <v>207.45</v>
      </c>
      <c r="K102" t="n">
        <v>52.44</v>
      </c>
      <c r="L102" t="n">
        <v>21</v>
      </c>
      <c r="M102" t="n">
        <v>3</v>
      </c>
      <c r="N102" t="n">
        <v>44</v>
      </c>
      <c r="O102" t="n">
        <v>25818.99</v>
      </c>
      <c r="P102" t="n">
        <v>108.87</v>
      </c>
      <c r="Q102" t="n">
        <v>195.42</v>
      </c>
      <c r="R102" t="n">
        <v>20.6</v>
      </c>
      <c r="S102" t="n">
        <v>14.2</v>
      </c>
      <c r="T102" t="n">
        <v>1481.68</v>
      </c>
      <c r="U102" t="n">
        <v>0.6899999999999999</v>
      </c>
      <c r="V102" t="n">
        <v>0.77</v>
      </c>
      <c r="W102" t="n">
        <v>0.64</v>
      </c>
      <c r="X102" t="n">
        <v>0.08</v>
      </c>
      <c r="Y102" t="n">
        <v>0.5</v>
      </c>
      <c r="Z102" t="n">
        <v>10</v>
      </c>
    </row>
    <row r="103">
      <c r="A103" t="n">
        <v>21</v>
      </c>
      <c r="B103" t="n">
        <v>90</v>
      </c>
      <c r="C103" t="inlineStr">
        <is>
          <t xml:space="preserve">CONCLUIDO	</t>
        </is>
      </c>
      <c r="D103" t="n">
        <v>8.4954</v>
      </c>
      <c r="E103" t="n">
        <v>11.77</v>
      </c>
      <c r="F103" t="n">
        <v>9.17</v>
      </c>
      <c r="G103" t="n">
        <v>110.07</v>
      </c>
      <c r="H103" t="n">
        <v>1.87</v>
      </c>
      <c r="I103" t="n">
        <v>5</v>
      </c>
      <c r="J103" t="n">
        <v>209.05</v>
      </c>
      <c r="K103" t="n">
        <v>52.44</v>
      </c>
      <c r="L103" t="n">
        <v>22</v>
      </c>
      <c r="M103" t="n">
        <v>3</v>
      </c>
      <c r="N103" t="n">
        <v>44.6</v>
      </c>
      <c r="O103" t="n">
        <v>26016.35</v>
      </c>
      <c r="P103" t="n">
        <v>108.77</v>
      </c>
      <c r="Q103" t="n">
        <v>195.42</v>
      </c>
      <c r="R103" t="n">
        <v>20.68</v>
      </c>
      <c r="S103" t="n">
        <v>14.2</v>
      </c>
      <c r="T103" t="n">
        <v>1520</v>
      </c>
      <c r="U103" t="n">
        <v>0.6899999999999999</v>
      </c>
      <c r="V103" t="n">
        <v>0.77</v>
      </c>
      <c r="W103" t="n">
        <v>0.65</v>
      </c>
      <c r="X103" t="n">
        <v>0.09</v>
      </c>
      <c r="Y103" t="n">
        <v>0.5</v>
      </c>
      <c r="Z103" t="n">
        <v>10</v>
      </c>
    </row>
    <row r="104">
      <c r="A104" t="n">
        <v>22</v>
      </c>
      <c r="B104" t="n">
        <v>90</v>
      </c>
      <c r="C104" t="inlineStr">
        <is>
          <t xml:space="preserve">CONCLUIDO	</t>
        </is>
      </c>
      <c r="D104" t="n">
        <v>8.497999999999999</v>
      </c>
      <c r="E104" t="n">
        <v>11.77</v>
      </c>
      <c r="F104" t="n">
        <v>9.17</v>
      </c>
      <c r="G104" t="n">
        <v>110.03</v>
      </c>
      <c r="H104" t="n">
        <v>1.94</v>
      </c>
      <c r="I104" t="n">
        <v>5</v>
      </c>
      <c r="J104" t="n">
        <v>210.65</v>
      </c>
      <c r="K104" t="n">
        <v>52.44</v>
      </c>
      <c r="L104" t="n">
        <v>23</v>
      </c>
      <c r="M104" t="n">
        <v>3</v>
      </c>
      <c r="N104" t="n">
        <v>45.21</v>
      </c>
      <c r="O104" t="n">
        <v>26214.54</v>
      </c>
      <c r="P104" t="n">
        <v>107.8</v>
      </c>
      <c r="Q104" t="n">
        <v>195.42</v>
      </c>
      <c r="R104" t="n">
        <v>20.55</v>
      </c>
      <c r="S104" t="n">
        <v>14.2</v>
      </c>
      <c r="T104" t="n">
        <v>1454.99</v>
      </c>
      <c r="U104" t="n">
        <v>0.6899999999999999</v>
      </c>
      <c r="V104" t="n">
        <v>0.77</v>
      </c>
      <c r="W104" t="n">
        <v>0.65</v>
      </c>
      <c r="X104" t="n">
        <v>0.08</v>
      </c>
      <c r="Y104" t="n">
        <v>0.5</v>
      </c>
      <c r="Z104" t="n">
        <v>10</v>
      </c>
    </row>
    <row r="105">
      <c r="A105" t="n">
        <v>23</v>
      </c>
      <c r="B105" t="n">
        <v>90</v>
      </c>
      <c r="C105" t="inlineStr">
        <is>
          <t xml:space="preserve">CONCLUIDO	</t>
        </is>
      </c>
      <c r="D105" t="n">
        <v>8.5024</v>
      </c>
      <c r="E105" t="n">
        <v>11.76</v>
      </c>
      <c r="F105" t="n">
        <v>9.16</v>
      </c>
      <c r="G105" t="n">
        <v>109.96</v>
      </c>
      <c r="H105" t="n">
        <v>2.01</v>
      </c>
      <c r="I105" t="n">
        <v>5</v>
      </c>
      <c r="J105" t="n">
        <v>212.27</v>
      </c>
      <c r="K105" t="n">
        <v>52.44</v>
      </c>
      <c r="L105" t="n">
        <v>24</v>
      </c>
      <c r="M105" t="n">
        <v>3</v>
      </c>
      <c r="N105" t="n">
        <v>45.82</v>
      </c>
      <c r="O105" t="n">
        <v>26413.56</v>
      </c>
      <c r="P105" t="n">
        <v>106.03</v>
      </c>
      <c r="Q105" t="n">
        <v>195.42</v>
      </c>
      <c r="R105" t="n">
        <v>20.36</v>
      </c>
      <c r="S105" t="n">
        <v>14.2</v>
      </c>
      <c r="T105" t="n">
        <v>1360.63</v>
      </c>
      <c r="U105" t="n">
        <v>0.7</v>
      </c>
      <c r="V105" t="n">
        <v>0.77</v>
      </c>
      <c r="W105" t="n">
        <v>0.64</v>
      </c>
      <c r="X105" t="n">
        <v>0.08</v>
      </c>
      <c r="Y105" t="n">
        <v>0.5</v>
      </c>
      <c r="Z105" t="n">
        <v>10</v>
      </c>
    </row>
    <row r="106">
      <c r="A106" t="n">
        <v>24</v>
      </c>
      <c r="B106" t="n">
        <v>90</v>
      </c>
      <c r="C106" t="inlineStr">
        <is>
          <t xml:space="preserve">CONCLUIDO	</t>
        </is>
      </c>
      <c r="D106" t="n">
        <v>8.544600000000001</v>
      </c>
      <c r="E106" t="n">
        <v>11.7</v>
      </c>
      <c r="F106" t="n">
        <v>9.140000000000001</v>
      </c>
      <c r="G106" t="n">
        <v>137.11</v>
      </c>
      <c r="H106" t="n">
        <v>2.08</v>
      </c>
      <c r="I106" t="n">
        <v>4</v>
      </c>
      <c r="J106" t="n">
        <v>213.89</v>
      </c>
      <c r="K106" t="n">
        <v>52.44</v>
      </c>
      <c r="L106" t="n">
        <v>25</v>
      </c>
      <c r="M106" t="n">
        <v>2</v>
      </c>
      <c r="N106" t="n">
        <v>46.44</v>
      </c>
      <c r="O106" t="n">
        <v>26613.43</v>
      </c>
      <c r="P106" t="n">
        <v>104.65</v>
      </c>
      <c r="Q106" t="n">
        <v>195.42</v>
      </c>
      <c r="R106" t="n">
        <v>19.66</v>
      </c>
      <c r="S106" t="n">
        <v>14.2</v>
      </c>
      <c r="T106" t="n">
        <v>1012.63</v>
      </c>
      <c r="U106" t="n">
        <v>0.72</v>
      </c>
      <c r="V106" t="n">
        <v>0.77</v>
      </c>
      <c r="W106" t="n">
        <v>0.64</v>
      </c>
      <c r="X106" t="n">
        <v>0.05</v>
      </c>
      <c r="Y106" t="n">
        <v>0.5</v>
      </c>
      <c r="Z106" t="n">
        <v>10</v>
      </c>
    </row>
    <row r="107">
      <c r="A107" t="n">
        <v>25</v>
      </c>
      <c r="B107" t="n">
        <v>90</v>
      </c>
      <c r="C107" t="inlineStr">
        <is>
          <t xml:space="preserve">CONCLUIDO	</t>
        </is>
      </c>
      <c r="D107" t="n">
        <v>8.541700000000001</v>
      </c>
      <c r="E107" t="n">
        <v>11.71</v>
      </c>
      <c r="F107" t="n">
        <v>9.140000000000001</v>
      </c>
      <c r="G107" t="n">
        <v>137.17</v>
      </c>
      <c r="H107" t="n">
        <v>2.14</v>
      </c>
      <c r="I107" t="n">
        <v>4</v>
      </c>
      <c r="J107" t="n">
        <v>215.51</v>
      </c>
      <c r="K107" t="n">
        <v>52.44</v>
      </c>
      <c r="L107" t="n">
        <v>26</v>
      </c>
      <c r="M107" t="n">
        <v>2</v>
      </c>
      <c r="N107" t="n">
        <v>47.07</v>
      </c>
      <c r="O107" t="n">
        <v>26814.17</v>
      </c>
      <c r="P107" t="n">
        <v>105.4</v>
      </c>
      <c r="Q107" t="n">
        <v>195.43</v>
      </c>
      <c r="R107" t="n">
        <v>19.8</v>
      </c>
      <c r="S107" t="n">
        <v>14.2</v>
      </c>
      <c r="T107" t="n">
        <v>1086.39</v>
      </c>
      <c r="U107" t="n">
        <v>0.72</v>
      </c>
      <c r="V107" t="n">
        <v>0.77</v>
      </c>
      <c r="W107" t="n">
        <v>0.64</v>
      </c>
      <c r="X107" t="n">
        <v>0.06</v>
      </c>
      <c r="Y107" t="n">
        <v>0.5</v>
      </c>
      <c r="Z107" t="n">
        <v>10</v>
      </c>
    </row>
    <row r="108">
      <c r="A108" t="n">
        <v>26</v>
      </c>
      <c r="B108" t="n">
        <v>90</v>
      </c>
      <c r="C108" t="inlineStr">
        <is>
          <t xml:space="preserve">CONCLUIDO	</t>
        </is>
      </c>
      <c r="D108" t="n">
        <v>8.5395</v>
      </c>
      <c r="E108" t="n">
        <v>11.71</v>
      </c>
      <c r="F108" t="n">
        <v>9.15</v>
      </c>
      <c r="G108" t="n">
        <v>137.21</v>
      </c>
      <c r="H108" t="n">
        <v>2.21</v>
      </c>
      <c r="I108" t="n">
        <v>4</v>
      </c>
      <c r="J108" t="n">
        <v>217.15</v>
      </c>
      <c r="K108" t="n">
        <v>52.44</v>
      </c>
      <c r="L108" t="n">
        <v>27</v>
      </c>
      <c r="M108" t="n">
        <v>2</v>
      </c>
      <c r="N108" t="n">
        <v>47.71</v>
      </c>
      <c r="O108" t="n">
        <v>27015.77</v>
      </c>
      <c r="P108" t="n">
        <v>105.8</v>
      </c>
      <c r="Q108" t="n">
        <v>195.42</v>
      </c>
      <c r="R108" t="n">
        <v>19.94</v>
      </c>
      <c r="S108" t="n">
        <v>14.2</v>
      </c>
      <c r="T108" t="n">
        <v>1155.54</v>
      </c>
      <c r="U108" t="n">
        <v>0.71</v>
      </c>
      <c r="V108" t="n">
        <v>0.77</v>
      </c>
      <c r="W108" t="n">
        <v>0.64</v>
      </c>
      <c r="X108" t="n">
        <v>0.06</v>
      </c>
      <c r="Y108" t="n">
        <v>0.5</v>
      </c>
      <c r="Z108" t="n">
        <v>10</v>
      </c>
    </row>
    <row r="109">
      <c r="A109" t="n">
        <v>27</v>
      </c>
      <c r="B109" t="n">
        <v>90</v>
      </c>
      <c r="C109" t="inlineStr">
        <is>
          <t xml:space="preserve">CONCLUIDO	</t>
        </is>
      </c>
      <c r="D109" t="n">
        <v>8.5425</v>
      </c>
      <c r="E109" t="n">
        <v>11.71</v>
      </c>
      <c r="F109" t="n">
        <v>9.140000000000001</v>
      </c>
      <c r="G109" t="n">
        <v>137.15</v>
      </c>
      <c r="H109" t="n">
        <v>2.27</v>
      </c>
      <c r="I109" t="n">
        <v>4</v>
      </c>
      <c r="J109" t="n">
        <v>218.79</v>
      </c>
      <c r="K109" t="n">
        <v>52.44</v>
      </c>
      <c r="L109" t="n">
        <v>28</v>
      </c>
      <c r="M109" t="n">
        <v>2</v>
      </c>
      <c r="N109" t="n">
        <v>48.35</v>
      </c>
      <c r="O109" t="n">
        <v>27218.26</v>
      </c>
      <c r="P109" t="n">
        <v>105.67</v>
      </c>
      <c r="Q109" t="n">
        <v>195.42</v>
      </c>
      <c r="R109" t="n">
        <v>19.76</v>
      </c>
      <c r="S109" t="n">
        <v>14.2</v>
      </c>
      <c r="T109" t="n">
        <v>1066.3</v>
      </c>
      <c r="U109" t="n">
        <v>0.72</v>
      </c>
      <c r="V109" t="n">
        <v>0.77</v>
      </c>
      <c r="W109" t="n">
        <v>0.64</v>
      </c>
      <c r="X109" t="n">
        <v>0.06</v>
      </c>
      <c r="Y109" t="n">
        <v>0.5</v>
      </c>
      <c r="Z109" t="n">
        <v>10</v>
      </c>
    </row>
    <row r="110">
      <c r="A110" t="n">
        <v>28</v>
      </c>
      <c r="B110" t="n">
        <v>90</v>
      </c>
      <c r="C110" t="inlineStr">
        <is>
          <t xml:space="preserve">CONCLUIDO	</t>
        </is>
      </c>
      <c r="D110" t="n">
        <v>8.5403</v>
      </c>
      <c r="E110" t="n">
        <v>11.71</v>
      </c>
      <c r="F110" t="n">
        <v>9.15</v>
      </c>
      <c r="G110" t="n">
        <v>137.2</v>
      </c>
      <c r="H110" t="n">
        <v>2.34</v>
      </c>
      <c r="I110" t="n">
        <v>4</v>
      </c>
      <c r="J110" t="n">
        <v>220.44</v>
      </c>
      <c r="K110" t="n">
        <v>52.44</v>
      </c>
      <c r="L110" t="n">
        <v>29</v>
      </c>
      <c r="M110" t="n">
        <v>2</v>
      </c>
      <c r="N110" t="n">
        <v>49</v>
      </c>
      <c r="O110" t="n">
        <v>27421.64</v>
      </c>
      <c r="P110" t="n">
        <v>104.69</v>
      </c>
      <c r="Q110" t="n">
        <v>195.42</v>
      </c>
      <c r="R110" t="n">
        <v>19.85</v>
      </c>
      <c r="S110" t="n">
        <v>14.2</v>
      </c>
      <c r="T110" t="n">
        <v>1111</v>
      </c>
      <c r="U110" t="n">
        <v>0.72</v>
      </c>
      <c r="V110" t="n">
        <v>0.77</v>
      </c>
      <c r="W110" t="n">
        <v>0.64</v>
      </c>
      <c r="X110" t="n">
        <v>0.06</v>
      </c>
      <c r="Y110" t="n">
        <v>0.5</v>
      </c>
      <c r="Z110" t="n">
        <v>10</v>
      </c>
    </row>
    <row r="111">
      <c r="A111" t="n">
        <v>29</v>
      </c>
      <c r="B111" t="n">
        <v>90</v>
      </c>
      <c r="C111" t="inlineStr">
        <is>
          <t xml:space="preserve">CONCLUIDO	</t>
        </is>
      </c>
      <c r="D111" t="n">
        <v>8.545999999999999</v>
      </c>
      <c r="E111" t="n">
        <v>11.7</v>
      </c>
      <c r="F111" t="n">
        <v>9.140000000000001</v>
      </c>
      <c r="G111" t="n">
        <v>137.08</v>
      </c>
      <c r="H111" t="n">
        <v>2.4</v>
      </c>
      <c r="I111" t="n">
        <v>4</v>
      </c>
      <c r="J111" t="n">
        <v>222.1</v>
      </c>
      <c r="K111" t="n">
        <v>52.44</v>
      </c>
      <c r="L111" t="n">
        <v>30</v>
      </c>
      <c r="M111" t="n">
        <v>2</v>
      </c>
      <c r="N111" t="n">
        <v>49.65</v>
      </c>
      <c r="O111" t="n">
        <v>27625.93</v>
      </c>
      <c r="P111" t="n">
        <v>103.78</v>
      </c>
      <c r="Q111" t="n">
        <v>195.42</v>
      </c>
      <c r="R111" t="n">
        <v>19.64</v>
      </c>
      <c r="S111" t="n">
        <v>14.2</v>
      </c>
      <c r="T111" t="n">
        <v>1004.64</v>
      </c>
      <c r="U111" t="n">
        <v>0.72</v>
      </c>
      <c r="V111" t="n">
        <v>0.77</v>
      </c>
      <c r="W111" t="n">
        <v>0.64</v>
      </c>
      <c r="X111" t="n">
        <v>0.05</v>
      </c>
      <c r="Y111" t="n">
        <v>0.5</v>
      </c>
      <c r="Z111" t="n">
        <v>10</v>
      </c>
    </row>
    <row r="112">
      <c r="A112" t="n">
        <v>30</v>
      </c>
      <c r="B112" t="n">
        <v>90</v>
      </c>
      <c r="C112" t="inlineStr">
        <is>
          <t xml:space="preserve">CONCLUIDO	</t>
        </is>
      </c>
      <c r="D112" t="n">
        <v>8.546200000000001</v>
      </c>
      <c r="E112" t="n">
        <v>11.7</v>
      </c>
      <c r="F112" t="n">
        <v>9.140000000000001</v>
      </c>
      <c r="G112" t="n">
        <v>137.07</v>
      </c>
      <c r="H112" t="n">
        <v>2.46</v>
      </c>
      <c r="I112" t="n">
        <v>4</v>
      </c>
      <c r="J112" t="n">
        <v>223.76</v>
      </c>
      <c r="K112" t="n">
        <v>52.44</v>
      </c>
      <c r="L112" t="n">
        <v>31</v>
      </c>
      <c r="M112" t="n">
        <v>2</v>
      </c>
      <c r="N112" t="n">
        <v>50.32</v>
      </c>
      <c r="O112" t="n">
        <v>27831.27</v>
      </c>
      <c r="P112" t="n">
        <v>102</v>
      </c>
      <c r="Q112" t="n">
        <v>195.42</v>
      </c>
      <c r="R112" t="n">
        <v>19.58</v>
      </c>
      <c r="S112" t="n">
        <v>14.2</v>
      </c>
      <c r="T112" t="n">
        <v>972.08</v>
      </c>
      <c r="U112" t="n">
        <v>0.73</v>
      </c>
      <c r="V112" t="n">
        <v>0.77</v>
      </c>
      <c r="W112" t="n">
        <v>0.64</v>
      </c>
      <c r="X112" t="n">
        <v>0.05</v>
      </c>
      <c r="Y112" t="n">
        <v>0.5</v>
      </c>
      <c r="Z112" t="n">
        <v>10</v>
      </c>
    </row>
    <row r="113">
      <c r="A113" t="n">
        <v>31</v>
      </c>
      <c r="B113" t="n">
        <v>90</v>
      </c>
      <c r="C113" t="inlineStr">
        <is>
          <t xml:space="preserve">CONCLUIDO	</t>
        </is>
      </c>
      <c r="D113" t="n">
        <v>8.544600000000001</v>
      </c>
      <c r="E113" t="n">
        <v>11.7</v>
      </c>
      <c r="F113" t="n">
        <v>9.140000000000001</v>
      </c>
      <c r="G113" t="n">
        <v>137.11</v>
      </c>
      <c r="H113" t="n">
        <v>2.52</v>
      </c>
      <c r="I113" t="n">
        <v>4</v>
      </c>
      <c r="J113" t="n">
        <v>225.43</v>
      </c>
      <c r="K113" t="n">
        <v>52.44</v>
      </c>
      <c r="L113" t="n">
        <v>32</v>
      </c>
      <c r="M113" t="n">
        <v>0</v>
      </c>
      <c r="N113" t="n">
        <v>50.99</v>
      </c>
      <c r="O113" t="n">
        <v>28037.42</v>
      </c>
      <c r="P113" t="n">
        <v>101.17</v>
      </c>
      <c r="Q113" t="n">
        <v>195.42</v>
      </c>
      <c r="R113" t="n">
        <v>19.54</v>
      </c>
      <c r="S113" t="n">
        <v>14.2</v>
      </c>
      <c r="T113" t="n">
        <v>954.87</v>
      </c>
      <c r="U113" t="n">
        <v>0.73</v>
      </c>
      <c r="V113" t="n">
        <v>0.77</v>
      </c>
      <c r="W113" t="n">
        <v>0.65</v>
      </c>
      <c r="X113" t="n">
        <v>0.05</v>
      </c>
      <c r="Y113" t="n">
        <v>0.5</v>
      </c>
      <c r="Z113" t="n">
        <v>10</v>
      </c>
    </row>
    <row r="114">
      <c r="A114" t="n">
        <v>0</v>
      </c>
      <c r="B114" t="n">
        <v>10</v>
      </c>
      <c r="C114" t="inlineStr">
        <is>
          <t xml:space="preserve">CONCLUIDO	</t>
        </is>
      </c>
      <c r="D114" t="n">
        <v>8.7233</v>
      </c>
      <c r="E114" t="n">
        <v>11.46</v>
      </c>
      <c r="F114" t="n">
        <v>9.56</v>
      </c>
      <c r="G114" t="n">
        <v>24.94</v>
      </c>
      <c r="H114" t="n">
        <v>0.64</v>
      </c>
      <c r="I114" t="n">
        <v>23</v>
      </c>
      <c r="J114" t="n">
        <v>26.11</v>
      </c>
      <c r="K114" t="n">
        <v>12.1</v>
      </c>
      <c r="L114" t="n">
        <v>1</v>
      </c>
      <c r="M114" t="n">
        <v>9</v>
      </c>
      <c r="N114" t="n">
        <v>3.01</v>
      </c>
      <c r="O114" t="n">
        <v>3454.41</v>
      </c>
      <c r="P114" t="n">
        <v>27.85</v>
      </c>
      <c r="Q114" t="n">
        <v>195.43</v>
      </c>
      <c r="R114" t="n">
        <v>32.28</v>
      </c>
      <c r="S114" t="n">
        <v>14.2</v>
      </c>
      <c r="T114" t="n">
        <v>7231.52</v>
      </c>
      <c r="U114" t="n">
        <v>0.44</v>
      </c>
      <c r="V114" t="n">
        <v>0.74</v>
      </c>
      <c r="W114" t="n">
        <v>0.6899999999999999</v>
      </c>
      <c r="X114" t="n">
        <v>0.47</v>
      </c>
      <c r="Y114" t="n">
        <v>0.5</v>
      </c>
      <c r="Z114" t="n">
        <v>10</v>
      </c>
    </row>
    <row r="115">
      <c r="A115" t="n">
        <v>1</v>
      </c>
      <c r="B115" t="n">
        <v>10</v>
      </c>
      <c r="C115" t="inlineStr">
        <is>
          <t xml:space="preserve">CONCLUIDO	</t>
        </is>
      </c>
      <c r="D115" t="n">
        <v>8.767899999999999</v>
      </c>
      <c r="E115" t="n">
        <v>11.41</v>
      </c>
      <c r="F115" t="n">
        <v>9.52</v>
      </c>
      <c r="G115" t="n">
        <v>27.21</v>
      </c>
      <c r="H115" t="n">
        <v>1.23</v>
      </c>
      <c r="I115" t="n">
        <v>21</v>
      </c>
      <c r="J115" t="n">
        <v>27.2</v>
      </c>
      <c r="K115" t="n">
        <v>12.1</v>
      </c>
      <c r="L115" t="n">
        <v>2</v>
      </c>
      <c r="M115" t="n">
        <v>0</v>
      </c>
      <c r="N115" t="n">
        <v>3.1</v>
      </c>
      <c r="O115" t="n">
        <v>3588.35</v>
      </c>
      <c r="P115" t="n">
        <v>28.15</v>
      </c>
      <c r="Q115" t="n">
        <v>195.42</v>
      </c>
      <c r="R115" t="n">
        <v>30.79</v>
      </c>
      <c r="S115" t="n">
        <v>14.2</v>
      </c>
      <c r="T115" t="n">
        <v>6495.21</v>
      </c>
      <c r="U115" t="n">
        <v>0.46</v>
      </c>
      <c r="V115" t="n">
        <v>0.74</v>
      </c>
      <c r="W115" t="n">
        <v>0.7</v>
      </c>
      <c r="X115" t="n">
        <v>0.44</v>
      </c>
      <c r="Y115" t="n">
        <v>0.5</v>
      </c>
      <c r="Z115" t="n">
        <v>10</v>
      </c>
    </row>
    <row r="116">
      <c r="A116" t="n">
        <v>0</v>
      </c>
      <c r="B116" t="n">
        <v>45</v>
      </c>
      <c r="C116" t="inlineStr">
        <is>
          <t xml:space="preserve">CONCLUIDO	</t>
        </is>
      </c>
      <c r="D116" t="n">
        <v>7.2292</v>
      </c>
      <c r="E116" t="n">
        <v>13.83</v>
      </c>
      <c r="F116" t="n">
        <v>10.45</v>
      </c>
      <c r="G116" t="n">
        <v>9.220000000000001</v>
      </c>
      <c r="H116" t="n">
        <v>0.18</v>
      </c>
      <c r="I116" t="n">
        <v>68</v>
      </c>
      <c r="J116" t="n">
        <v>98.70999999999999</v>
      </c>
      <c r="K116" t="n">
        <v>39.72</v>
      </c>
      <c r="L116" t="n">
        <v>1</v>
      </c>
      <c r="M116" t="n">
        <v>66</v>
      </c>
      <c r="N116" t="n">
        <v>12.99</v>
      </c>
      <c r="O116" t="n">
        <v>12407.75</v>
      </c>
      <c r="P116" t="n">
        <v>92.64</v>
      </c>
      <c r="Q116" t="n">
        <v>195.43</v>
      </c>
      <c r="R116" t="n">
        <v>60.31</v>
      </c>
      <c r="S116" t="n">
        <v>14.2</v>
      </c>
      <c r="T116" t="n">
        <v>21019.37</v>
      </c>
      <c r="U116" t="n">
        <v>0.24</v>
      </c>
      <c r="V116" t="n">
        <v>0.68</v>
      </c>
      <c r="W116" t="n">
        <v>0.75</v>
      </c>
      <c r="X116" t="n">
        <v>1.36</v>
      </c>
      <c r="Y116" t="n">
        <v>0.5</v>
      </c>
      <c r="Z116" t="n">
        <v>10</v>
      </c>
    </row>
    <row r="117">
      <c r="A117" t="n">
        <v>1</v>
      </c>
      <c r="B117" t="n">
        <v>45</v>
      </c>
      <c r="C117" t="inlineStr">
        <is>
          <t xml:space="preserve">CONCLUIDO	</t>
        </is>
      </c>
      <c r="D117" t="n">
        <v>8.0997</v>
      </c>
      <c r="E117" t="n">
        <v>12.35</v>
      </c>
      <c r="F117" t="n">
        <v>9.699999999999999</v>
      </c>
      <c r="G117" t="n">
        <v>18.19</v>
      </c>
      <c r="H117" t="n">
        <v>0.35</v>
      </c>
      <c r="I117" t="n">
        <v>32</v>
      </c>
      <c r="J117" t="n">
        <v>99.95</v>
      </c>
      <c r="K117" t="n">
        <v>39.72</v>
      </c>
      <c r="L117" t="n">
        <v>2</v>
      </c>
      <c r="M117" t="n">
        <v>30</v>
      </c>
      <c r="N117" t="n">
        <v>13.24</v>
      </c>
      <c r="O117" t="n">
        <v>12561.45</v>
      </c>
      <c r="P117" t="n">
        <v>84.61</v>
      </c>
      <c r="Q117" t="n">
        <v>195.43</v>
      </c>
      <c r="R117" t="n">
        <v>37.19</v>
      </c>
      <c r="S117" t="n">
        <v>14.2</v>
      </c>
      <c r="T117" t="n">
        <v>9638.08</v>
      </c>
      <c r="U117" t="n">
        <v>0.38</v>
      </c>
      <c r="V117" t="n">
        <v>0.73</v>
      </c>
      <c r="W117" t="n">
        <v>0.6899999999999999</v>
      </c>
      <c r="X117" t="n">
        <v>0.61</v>
      </c>
      <c r="Y117" t="n">
        <v>0.5</v>
      </c>
      <c r="Z117" t="n">
        <v>10</v>
      </c>
    </row>
    <row r="118">
      <c r="A118" t="n">
        <v>2</v>
      </c>
      <c r="B118" t="n">
        <v>45</v>
      </c>
      <c r="C118" t="inlineStr">
        <is>
          <t xml:space="preserve">CONCLUIDO	</t>
        </is>
      </c>
      <c r="D118" t="n">
        <v>8.3893</v>
      </c>
      <c r="E118" t="n">
        <v>11.92</v>
      </c>
      <c r="F118" t="n">
        <v>9.5</v>
      </c>
      <c r="G118" t="n">
        <v>27.14</v>
      </c>
      <c r="H118" t="n">
        <v>0.52</v>
      </c>
      <c r="I118" t="n">
        <v>21</v>
      </c>
      <c r="J118" t="n">
        <v>101.2</v>
      </c>
      <c r="K118" t="n">
        <v>39.72</v>
      </c>
      <c r="L118" t="n">
        <v>3</v>
      </c>
      <c r="M118" t="n">
        <v>19</v>
      </c>
      <c r="N118" t="n">
        <v>13.49</v>
      </c>
      <c r="O118" t="n">
        <v>12715.54</v>
      </c>
      <c r="P118" t="n">
        <v>81.56</v>
      </c>
      <c r="Q118" t="n">
        <v>195.42</v>
      </c>
      <c r="R118" t="n">
        <v>30.68</v>
      </c>
      <c r="S118" t="n">
        <v>14.2</v>
      </c>
      <c r="T118" t="n">
        <v>6438.57</v>
      </c>
      <c r="U118" t="n">
        <v>0.46</v>
      </c>
      <c r="V118" t="n">
        <v>0.74</v>
      </c>
      <c r="W118" t="n">
        <v>0.68</v>
      </c>
      <c r="X118" t="n">
        <v>0.41</v>
      </c>
      <c r="Y118" t="n">
        <v>0.5</v>
      </c>
      <c r="Z118" t="n">
        <v>10</v>
      </c>
    </row>
    <row r="119">
      <c r="A119" t="n">
        <v>3</v>
      </c>
      <c r="B119" t="n">
        <v>45</v>
      </c>
      <c r="C119" t="inlineStr">
        <is>
          <t xml:space="preserve">CONCLUIDO	</t>
        </is>
      </c>
      <c r="D119" t="n">
        <v>8.5403</v>
      </c>
      <c r="E119" t="n">
        <v>11.71</v>
      </c>
      <c r="F119" t="n">
        <v>9.390000000000001</v>
      </c>
      <c r="G119" t="n">
        <v>35.22</v>
      </c>
      <c r="H119" t="n">
        <v>0.6899999999999999</v>
      </c>
      <c r="I119" t="n">
        <v>16</v>
      </c>
      <c r="J119" t="n">
        <v>102.45</v>
      </c>
      <c r="K119" t="n">
        <v>39.72</v>
      </c>
      <c r="L119" t="n">
        <v>4</v>
      </c>
      <c r="M119" t="n">
        <v>14</v>
      </c>
      <c r="N119" t="n">
        <v>13.74</v>
      </c>
      <c r="O119" t="n">
        <v>12870.03</v>
      </c>
      <c r="P119" t="n">
        <v>79</v>
      </c>
      <c r="Q119" t="n">
        <v>195.42</v>
      </c>
      <c r="R119" t="n">
        <v>27.45</v>
      </c>
      <c r="S119" t="n">
        <v>14.2</v>
      </c>
      <c r="T119" t="n">
        <v>4851.44</v>
      </c>
      <c r="U119" t="n">
        <v>0.52</v>
      </c>
      <c r="V119" t="n">
        <v>0.75</v>
      </c>
      <c r="W119" t="n">
        <v>0.67</v>
      </c>
      <c r="X119" t="n">
        <v>0.3</v>
      </c>
      <c r="Y119" t="n">
        <v>0.5</v>
      </c>
      <c r="Z119" t="n">
        <v>10</v>
      </c>
    </row>
    <row r="120">
      <c r="A120" t="n">
        <v>4</v>
      </c>
      <c r="B120" t="n">
        <v>45</v>
      </c>
      <c r="C120" t="inlineStr">
        <is>
          <t xml:space="preserve">CONCLUIDO	</t>
        </is>
      </c>
      <c r="D120" t="n">
        <v>8.6686</v>
      </c>
      <c r="E120" t="n">
        <v>11.54</v>
      </c>
      <c r="F120" t="n">
        <v>9.300000000000001</v>
      </c>
      <c r="G120" t="n">
        <v>46.51</v>
      </c>
      <c r="H120" t="n">
        <v>0.85</v>
      </c>
      <c r="I120" t="n">
        <v>12</v>
      </c>
      <c r="J120" t="n">
        <v>103.71</v>
      </c>
      <c r="K120" t="n">
        <v>39.72</v>
      </c>
      <c r="L120" t="n">
        <v>5</v>
      </c>
      <c r="M120" t="n">
        <v>10</v>
      </c>
      <c r="N120" t="n">
        <v>14</v>
      </c>
      <c r="O120" t="n">
        <v>13024.91</v>
      </c>
      <c r="P120" t="n">
        <v>76.90000000000001</v>
      </c>
      <c r="Q120" t="n">
        <v>195.42</v>
      </c>
      <c r="R120" t="n">
        <v>24.68</v>
      </c>
      <c r="S120" t="n">
        <v>14.2</v>
      </c>
      <c r="T120" t="n">
        <v>3482.48</v>
      </c>
      <c r="U120" t="n">
        <v>0.58</v>
      </c>
      <c r="V120" t="n">
        <v>0.76</v>
      </c>
      <c r="W120" t="n">
        <v>0.66</v>
      </c>
      <c r="X120" t="n">
        <v>0.21</v>
      </c>
      <c r="Y120" t="n">
        <v>0.5</v>
      </c>
      <c r="Z120" t="n">
        <v>10</v>
      </c>
    </row>
    <row r="121">
      <c r="A121" t="n">
        <v>5</v>
      </c>
      <c r="B121" t="n">
        <v>45</v>
      </c>
      <c r="C121" t="inlineStr">
        <is>
          <t xml:space="preserve">CONCLUIDO	</t>
        </is>
      </c>
      <c r="D121" t="n">
        <v>8.7235</v>
      </c>
      <c r="E121" t="n">
        <v>11.46</v>
      </c>
      <c r="F121" t="n">
        <v>9.27</v>
      </c>
      <c r="G121" t="n">
        <v>55.62</v>
      </c>
      <c r="H121" t="n">
        <v>1.01</v>
      </c>
      <c r="I121" t="n">
        <v>10</v>
      </c>
      <c r="J121" t="n">
        <v>104.97</v>
      </c>
      <c r="K121" t="n">
        <v>39.72</v>
      </c>
      <c r="L121" t="n">
        <v>6</v>
      </c>
      <c r="M121" t="n">
        <v>8</v>
      </c>
      <c r="N121" t="n">
        <v>14.25</v>
      </c>
      <c r="O121" t="n">
        <v>13180.19</v>
      </c>
      <c r="P121" t="n">
        <v>75.09</v>
      </c>
      <c r="Q121" t="n">
        <v>195.42</v>
      </c>
      <c r="R121" t="n">
        <v>23.63</v>
      </c>
      <c r="S121" t="n">
        <v>14.2</v>
      </c>
      <c r="T121" t="n">
        <v>2969.99</v>
      </c>
      <c r="U121" t="n">
        <v>0.6</v>
      </c>
      <c r="V121" t="n">
        <v>0.76</v>
      </c>
      <c r="W121" t="n">
        <v>0.66</v>
      </c>
      <c r="X121" t="n">
        <v>0.18</v>
      </c>
      <c r="Y121" t="n">
        <v>0.5</v>
      </c>
      <c r="Z121" t="n">
        <v>10</v>
      </c>
    </row>
    <row r="122">
      <c r="A122" t="n">
        <v>6</v>
      </c>
      <c r="B122" t="n">
        <v>45</v>
      </c>
      <c r="C122" t="inlineStr">
        <is>
          <t xml:space="preserve">CONCLUIDO	</t>
        </is>
      </c>
      <c r="D122" t="n">
        <v>8.757199999999999</v>
      </c>
      <c r="E122" t="n">
        <v>11.42</v>
      </c>
      <c r="F122" t="n">
        <v>9.25</v>
      </c>
      <c r="G122" t="n">
        <v>61.64</v>
      </c>
      <c r="H122" t="n">
        <v>1.16</v>
      </c>
      <c r="I122" t="n">
        <v>9</v>
      </c>
      <c r="J122" t="n">
        <v>106.23</v>
      </c>
      <c r="K122" t="n">
        <v>39.72</v>
      </c>
      <c r="L122" t="n">
        <v>7</v>
      </c>
      <c r="M122" t="n">
        <v>7</v>
      </c>
      <c r="N122" t="n">
        <v>14.52</v>
      </c>
      <c r="O122" t="n">
        <v>13335.87</v>
      </c>
      <c r="P122" t="n">
        <v>73.16</v>
      </c>
      <c r="Q122" t="n">
        <v>195.42</v>
      </c>
      <c r="R122" t="n">
        <v>22.97</v>
      </c>
      <c r="S122" t="n">
        <v>14.2</v>
      </c>
      <c r="T122" t="n">
        <v>2646.36</v>
      </c>
      <c r="U122" t="n">
        <v>0.62</v>
      </c>
      <c r="V122" t="n">
        <v>0.76</v>
      </c>
      <c r="W122" t="n">
        <v>0.65</v>
      </c>
      <c r="X122" t="n">
        <v>0.16</v>
      </c>
      <c r="Y122" t="n">
        <v>0.5</v>
      </c>
      <c r="Z122" t="n">
        <v>10</v>
      </c>
    </row>
    <row r="123">
      <c r="A123" t="n">
        <v>7</v>
      </c>
      <c r="B123" t="n">
        <v>45</v>
      </c>
      <c r="C123" t="inlineStr">
        <is>
          <t xml:space="preserve">CONCLUIDO	</t>
        </is>
      </c>
      <c r="D123" t="n">
        <v>8.783099999999999</v>
      </c>
      <c r="E123" t="n">
        <v>11.39</v>
      </c>
      <c r="F123" t="n">
        <v>9.23</v>
      </c>
      <c r="G123" t="n">
        <v>69.25</v>
      </c>
      <c r="H123" t="n">
        <v>1.31</v>
      </c>
      <c r="I123" t="n">
        <v>8</v>
      </c>
      <c r="J123" t="n">
        <v>107.5</v>
      </c>
      <c r="K123" t="n">
        <v>39.72</v>
      </c>
      <c r="L123" t="n">
        <v>8</v>
      </c>
      <c r="M123" t="n">
        <v>6</v>
      </c>
      <c r="N123" t="n">
        <v>14.78</v>
      </c>
      <c r="O123" t="n">
        <v>13491.96</v>
      </c>
      <c r="P123" t="n">
        <v>71.51000000000001</v>
      </c>
      <c r="Q123" t="n">
        <v>195.42</v>
      </c>
      <c r="R123" t="n">
        <v>22.5</v>
      </c>
      <c r="S123" t="n">
        <v>14.2</v>
      </c>
      <c r="T123" t="n">
        <v>2413.97</v>
      </c>
      <c r="U123" t="n">
        <v>0.63</v>
      </c>
      <c r="V123" t="n">
        <v>0.76</v>
      </c>
      <c r="W123" t="n">
        <v>0.65</v>
      </c>
      <c r="X123" t="n">
        <v>0.15</v>
      </c>
      <c r="Y123" t="n">
        <v>0.5</v>
      </c>
      <c r="Z123" t="n">
        <v>10</v>
      </c>
    </row>
    <row r="124">
      <c r="A124" t="n">
        <v>8</v>
      </c>
      <c r="B124" t="n">
        <v>45</v>
      </c>
      <c r="C124" t="inlineStr">
        <is>
          <t xml:space="preserve">CONCLUIDO	</t>
        </is>
      </c>
      <c r="D124" t="n">
        <v>8.819000000000001</v>
      </c>
      <c r="E124" t="n">
        <v>11.34</v>
      </c>
      <c r="F124" t="n">
        <v>9.210000000000001</v>
      </c>
      <c r="G124" t="n">
        <v>78.92</v>
      </c>
      <c r="H124" t="n">
        <v>1.46</v>
      </c>
      <c r="I124" t="n">
        <v>7</v>
      </c>
      <c r="J124" t="n">
        <v>108.77</v>
      </c>
      <c r="K124" t="n">
        <v>39.72</v>
      </c>
      <c r="L124" t="n">
        <v>9</v>
      </c>
      <c r="M124" t="n">
        <v>5</v>
      </c>
      <c r="N124" t="n">
        <v>15.05</v>
      </c>
      <c r="O124" t="n">
        <v>13648.58</v>
      </c>
      <c r="P124" t="n">
        <v>70.40000000000001</v>
      </c>
      <c r="Q124" t="n">
        <v>195.42</v>
      </c>
      <c r="R124" t="n">
        <v>21.72</v>
      </c>
      <c r="S124" t="n">
        <v>14.2</v>
      </c>
      <c r="T124" t="n">
        <v>2028.97</v>
      </c>
      <c r="U124" t="n">
        <v>0.65</v>
      </c>
      <c r="V124" t="n">
        <v>0.77</v>
      </c>
      <c r="W124" t="n">
        <v>0.65</v>
      </c>
      <c r="X124" t="n">
        <v>0.12</v>
      </c>
      <c r="Y124" t="n">
        <v>0.5</v>
      </c>
      <c r="Z124" t="n">
        <v>10</v>
      </c>
    </row>
    <row r="125">
      <c r="A125" t="n">
        <v>9</v>
      </c>
      <c r="B125" t="n">
        <v>45</v>
      </c>
      <c r="C125" t="inlineStr">
        <is>
          <t xml:space="preserve">CONCLUIDO	</t>
        </is>
      </c>
      <c r="D125" t="n">
        <v>8.853300000000001</v>
      </c>
      <c r="E125" t="n">
        <v>11.3</v>
      </c>
      <c r="F125" t="n">
        <v>9.18</v>
      </c>
      <c r="G125" t="n">
        <v>91.84</v>
      </c>
      <c r="H125" t="n">
        <v>1.6</v>
      </c>
      <c r="I125" t="n">
        <v>6</v>
      </c>
      <c r="J125" t="n">
        <v>110.04</v>
      </c>
      <c r="K125" t="n">
        <v>39.72</v>
      </c>
      <c r="L125" t="n">
        <v>10</v>
      </c>
      <c r="M125" t="n">
        <v>4</v>
      </c>
      <c r="N125" t="n">
        <v>15.32</v>
      </c>
      <c r="O125" t="n">
        <v>13805.5</v>
      </c>
      <c r="P125" t="n">
        <v>67.78</v>
      </c>
      <c r="Q125" t="n">
        <v>195.42</v>
      </c>
      <c r="R125" t="n">
        <v>21.05</v>
      </c>
      <c r="S125" t="n">
        <v>14.2</v>
      </c>
      <c r="T125" t="n">
        <v>1698.74</v>
      </c>
      <c r="U125" t="n">
        <v>0.67</v>
      </c>
      <c r="V125" t="n">
        <v>0.77</v>
      </c>
      <c r="W125" t="n">
        <v>0.65</v>
      </c>
      <c r="X125" t="n">
        <v>0.1</v>
      </c>
      <c r="Y125" t="n">
        <v>0.5</v>
      </c>
      <c r="Z125" t="n">
        <v>10</v>
      </c>
    </row>
    <row r="126">
      <c r="A126" t="n">
        <v>10</v>
      </c>
      <c r="B126" t="n">
        <v>45</v>
      </c>
      <c r="C126" t="inlineStr">
        <is>
          <t xml:space="preserve">CONCLUIDO	</t>
        </is>
      </c>
      <c r="D126" t="n">
        <v>8.850199999999999</v>
      </c>
      <c r="E126" t="n">
        <v>11.3</v>
      </c>
      <c r="F126" t="n">
        <v>9.19</v>
      </c>
      <c r="G126" t="n">
        <v>91.88</v>
      </c>
      <c r="H126" t="n">
        <v>1.74</v>
      </c>
      <c r="I126" t="n">
        <v>6</v>
      </c>
      <c r="J126" t="n">
        <v>111.32</v>
      </c>
      <c r="K126" t="n">
        <v>39.72</v>
      </c>
      <c r="L126" t="n">
        <v>11</v>
      </c>
      <c r="M126" t="n">
        <v>1</v>
      </c>
      <c r="N126" t="n">
        <v>15.6</v>
      </c>
      <c r="O126" t="n">
        <v>13962.83</v>
      </c>
      <c r="P126" t="n">
        <v>67.23999999999999</v>
      </c>
      <c r="Q126" t="n">
        <v>195.42</v>
      </c>
      <c r="R126" t="n">
        <v>21</v>
      </c>
      <c r="S126" t="n">
        <v>14.2</v>
      </c>
      <c r="T126" t="n">
        <v>1676.32</v>
      </c>
      <c r="U126" t="n">
        <v>0.68</v>
      </c>
      <c r="V126" t="n">
        <v>0.77</v>
      </c>
      <c r="W126" t="n">
        <v>0.65</v>
      </c>
      <c r="X126" t="n">
        <v>0.1</v>
      </c>
      <c r="Y126" t="n">
        <v>0.5</v>
      </c>
      <c r="Z126" t="n">
        <v>10</v>
      </c>
    </row>
    <row r="127">
      <c r="A127" t="n">
        <v>11</v>
      </c>
      <c r="B127" t="n">
        <v>45</v>
      </c>
      <c r="C127" t="inlineStr">
        <is>
          <t xml:space="preserve">CONCLUIDO	</t>
        </is>
      </c>
      <c r="D127" t="n">
        <v>8.852</v>
      </c>
      <c r="E127" t="n">
        <v>11.3</v>
      </c>
      <c r="F127" t="n">
        <v>9.19</v>
      </c>
      <c r="G127" t="n">
        <v>91.86</v>
      </c>
      <c r="H127" t="n">
        <v>1.88</v>
      </c>
      <c r="I127" t="n">
        <v>6</v>
      </c>
      <c r="J127" t="n">
        <v>112.59</v>
      </c>
      <c r="K127" t="n">
        <v>39.72</v>
      </c>
      <c r="L127" t="n">
        <v>12</v>
      </c>
      <c r="M127" t="n">
        <v>0</v>
      </c>
      <c r="N127" t="n">
        <v>15.88</v>
      </c>
      <c r="O127" t="n">
        <v>14120.58</v>
      </c>
      <c r="P127" t="n">
        <v>67.77</v>
      </c>
      <c r="Q127" t="n">
        <v>195.42</v>
      </c>
      <c r="R127" t="n">
        <v>20.92</v>
      </c>
      <c r="S127" t="n">
        <v>14.2</v>
      </c>
      <c r="T127" t="n">
        <v>1633.61</v>
      </c>
      <c r="U127" t="n">
        <v>0.68</v>
      </c>
      <c r="V127" t="n">
        <v>0.77</v>
      </c>
      <c r="W127" t="n">
        <v>0.65</v>
      </c>
      <c r="X127" t="n">
        <v>0.1</v>
      </c>
      <c r="Y127" t="n">
        <v>0.5</v>
      </c>
      <c r="Z127" t="n">
        <v>10</v>
      </c>
    </row>
    <row r="128">
      <c r="A128" t="n">
        <v>0</v>
      </c>
      <c r="B128" t="n">
        <v>60</v>
      </c>
      <c r="C128" t="inlineStr">
        <is>
          <t xml:space="preserve">CONCLUIDO	</t>
        </is>
      </c>
      <c r="D128" t="n">
        <v>6.7004</v>
      </c>
      <c r="E128" t="n">
        <v>14.92</v>
      </c>
      <c r="F128" t="n">
        <v>10.72</v>
      </c>
      <c r="G128" t="n">
        <v>7.94</v>
      </c>
      <c r="H128" t="n">
        <v>0.14</v>
      </c>
      <c r="I128" t="n">
        <v>81</v>
      </c>
      <c r="J128" t="n">
        <v>124.63</v>
      </c>
      <c r="K128" t="n">
        <v>45</v>
      </c>
      <c r="L128" t="n">
        <v>1</v>
      </c>
      <c r="M128" t="n">
        <v>79</v>
      </c>
      <c r="N128" t="n">
        <v>18.64</v>
      </c>
      <c r="O128" t="n">
        <v>15605.44</v>
      </c>
      <c r="P128" t="n">
        <v>111.5</v>
      </c>
      <c r="Q128" t="n">
        <v>195.5</v>
      </c>
      <c r="R128" t="n">
        <v>68.95999999999999</v>
      </c>
      <c r="S128" t="n">
        <v>14.2</v>
      </c>
      <c r="T128" t="n">
        <v>25279.91</v>
      </c>
      <c r="U128" t="n">
        <v>0.21</v>
      </c>
      <c r="V128" t="n">
        <v>0.66</v>
      </c>
      <c r="W128" t="n">
        <v>0.77</v>
      </c>
      <c r="X128" t="n">
        <v>1.63</v>
      </c>
      <c r="Y128" t="n">
        <v>0.5</v>
      </c>
      <c r="Z128" t="n">
        <v>10</v>
      </c>
    </row>
    <row r="129">
      <c r="A129" t="n">
        <v>1</v>
      </c>
      <c r="B129" t="n">
        <v>60</v>
      </c>
      <c r="C129" t="inlineStr">
        <is>
          <t xml:space="preserve">CONCLUIDO	</t>
        </is>
      </c>
      <c r="D129" t="n">
        <v>7.7242</v>
      </c>
      <c r="E129" t="n">
        <v>12.95</v>
      </c>
      <c r="F129" t="n">
        <v>9.84</v>
      </c>
      <c r="G129" t="n">
        <v>15.54</v>
      </c>
      <c r="H129" t="n">
        <v>0.28</v>
      </c>
      <c r="I129" t="n">
        <v>38</v>
      </c>
      <c r="J129" t="n">
        <v>125.95</v>
      </c>
      <c r="K129" t="n">
        <v>45</v>
      </c>
      <c r="L129" t="n">
        <v>2</v>
      </c>
      <c r="M129" t="n">
        <v>36</v>
      </c>
      <c r="N129" t="n">
        <v>18.95</v>
      </c>
      <c r="O129" t="n">
        <v>15767.7</v>
      </c>
      <c r="P129" t="n">
        <v>101.3</v>
      </c>
      <c r="Q129" t="n">
        <v>195.43</v>
      </c>
      <c r="R129" t="n">
        <v>41.61</v>
      </c>
      <c r="S129" t="n">
        <v>14.2</v>
      </c>
      <c r="T129" t="n">
        <v>11818.31</v>
      </c>
      <c r="U129" t="n">
        <v>0.34</v>
      </c>
      <c r="V129" t="n">
        <v>0.72</v>
      </c>
      <c r="W129" t="n">
        <v>0.7</v>
      </c>
      <c r="X129" t="n">
        <v>0.75</v>
      </c>
      <c r="Y129" t="n">
        <v>0.5</v>
      </c>
      <c r="Z129" t="n">
        <v>10</v>
      </c>
    </row>
    <row r="130">
      <c r="A130" t="n">
        <v>2</v>
      </c>
      <c r="B130" t="n">
        <v>60</v>
      </c>
      <c r="C130" t="inlineStr">
        <is>
          <t xml:space="preserve">CONCLUIDO	</t>
        </is>
      </c>
      <c r="D130" t="n">
        <v>8.1012</v>
      </c>
      <c r="E130" t="n">
        <v>12.34</v>
      </c>
      <c r="F130" t="n">
        <v>9.57</v>
      </c>
      <c r="G130" t="n">
        <v>22.97</v>
      </c>
      <c r="H130" t="n">
        <v>0.42</v>
      </c>
      <c r="I130" t="n">
        <v>25</v>
      </c>
      <c r="J130" t="n">
        <v>127.27</v>
      </c>
      <c r="K130" t="n">
        <v>45</v>
      </c>
      <c r="L130" t="n">
        <v>3</v>
      </c>
      <c r="M130" t="n">
        <v>23</v>
      </c>
      <c r="N130" t="n">
        <v>19.27</v>
      </c>
      <c r="O130" t="n">
        <v>15930.42</v>
      </c>
      <c r="P130" t="n">
        <v>97.45</v>
      </c>
      <c r="Q130" t="n">
        <v>195.42</v>
      </c>
      <c r="R130" t="n">
        <v>33.18</v>
      </c>
      <c r="S130" t="n">
        <v>14.2</v>
      </c>
      <c r="T130" t="n">
        <v>7667.85</v>
      </c>
      <c r="U130" t="n">
        <v>0.43</v>
      </c>
      <c r="V130" t="n">
        <v>0.74</v>
      </c>
      <c r="W130" t="n">
        <v>0.68</v>
      </c>
      <c r="X130" t="n">
        <v>0.48</v>
      </c>
      <c r="Y130" t="n">
        <v>0.5</v>
      </c>
      <c r="Z130" t="n">
        <v>10</v>
      </c>
    </row>
    <row r="131">
      <c r="A131" t="n">
        <v>3</v>
      </c>
      <c r="B131" t="n">
        <v>60</v>
      </c>
      <c r="C131" t="inlineStr">
        <is>
          <t xml:space="preserve">CONCLUIDO	</t>
        </is>
      </c>
      <c r="D131" t="n">
        <v>8.325200000000001</v>
      </c>
      <c r="E131" t="n">
        <v>12.01</v>
      </c>
      <c r="F131" t="n">
        <v>9.42</v>
      </c>
      <c r="G131" t="n">
        <v>31.4</v>
      </c>
      <c r="H131" t="n">
        <v>0.55</v>
      </c>
      <c r="I131" t="n">
        <v>18</v>
      </c>
      <c r="J131" t="n">
        <v>128.59</v>
      </c>
      <c r="K131" t="n">
        <v>45</v>
      </c>
      <c r="L131" t="n">
        <v>4</v>
      </c>
      <c r="M131" t="n">
        <v>16</v>
      </c>
      <c r="N131" t="n">
        <v>19.59</v>
      </c>
      <c r="O131" t="n">
        <v>16093.6</v>
      </c>
      <c r="P131" t="n">
        <v>95.02</v>
      </c>
      <c r="Q131" t="n">
        <v>195.42</v>
      </c>
      <c r="R131" t="n">
        <v>28.4</v>
      </c>
      <c r="S131" t="n">
        <v>14.2</v>
      </c>
      <c r="T131" t="n">
        <v>5314.42</v>
      </c>
      <c r="U131" t="n">
        <v>0.5</v>
      </c>
      <c r="V131" t="n">
        <v>0.75</v>
      </c>
      <c r="W131" t="n">
        <v>0.66</v>
      </c>
      <c r="X131" t="n">
        <v>0.33</v>
      </c>
      <c r="Y131" t="n">
        <v>0.5</v>
      </c>
      <c r="Z131" t="n">
        <v>10</v>
      </c>
    </row>
    <row r="132">
      <c r="A132" t="n">
        <v>4</v>
      </c>
      <c r="B132" t="n">
        <v>60</v>
      </c>
      <c r="C132" t="inlineStr">
        <is>
          <t xml:space="preserve">CONCLUIDO	</t>
        </is>
      </c>
      <c r="D132" t="n">
        <v>8.404299999999999</v>
      </c>
      <c r="E132" t="n">
        <v>11.9</v>
      </c>
      <c r="F132" t="n">
        <v>9.380000000000001</v>
      </c>
      <c r="G132" t="n">
        <v>37.53</v>
      </c>
      <c r="H132" t="n">
        <v>0.68</v>
      </c>
      <c r="I132" t="n">
        <v>15</v>
      </c>
      <c r="J132" t="n">
        <v>129.92</v>
      </c>
      <c r="K132" t="n">
        <v>45</v>
      </c>
      <c r="L132" t="n">
        <v>5</v>
      </c>
      <c r="M132" t="n">
        <v>13</v>
      </c>
      <c r="N132" t="n">
        <v>19.92</v>
      </c>
      <c r="O132" t="n">
        <v>16257.24</v>
      </c>
      <c r="P132" t="n">
        <v>93.40000000000001</v>
      </c>
      <c r="Q132" t="n">
        <v>195.42</v>
      </c>
      <c r="R132" t="n">
        <v>27.24</v>
      </c>
      <c r="S132" t="n">
        <v>14.2</v>
      </c>
      <c r="T132" t="n">
        <v>4750.77</v>
      </c>
      <c r="U132" t="n">
        <v>0.52</v>
      </c>
      <c r="V132" t="n">
        <v>0.75</v>
      </c>
      <c r="W132" t="n">
        <v>0.66</v>
      </c>
      <c r="X132" t="n">
        <v>0.3</v>
      </c>
      <c r="Y132" t="n">
        <v>0.5</v>
      </c>
      <c r="Z132" t="n">
        <v>10</v>
      </c>
    </row>
    <row r="133">
      <c r="A133" t="n">
        <v>5</v>
      </c>
      <c r="B133" t="n">
        <v>60</v>
      </c>
      <c r="C133" t="inlineStr">
        <is>
          <t xml:space="preserve">CONCLUIDO	</t>
        </is>
      </c>
      <c r="D133" t="n">
        <v>8.516299999999999</v>
      </c>
      <c r="E133" t="n">
        <v>11.74</v>
      </c>
      <c r="F133" t="n">
        <v>9.300000000000001</v>
      </c>
      <c r="G133" t="n">
        <v>46.52</v>
      </c>
      <c r="H133" t="n">
        <v>0.8100000000000001</v>
      </c>
      <c r="I133" t="n">
        <v>12</v>
      </c>
      <c r="J133" t="n">
        <v>131.25</v>
      </c>
      <c r="K133" t="n">
        <v>45</v>
      </c>
      <c r="L133" t="n">
        <v>6</v>
      </c>
      <c r="M133" t="n">
        <v>10</v>
      </c>
      <c r="N133" t="n">
        <v>20.25</v>
      </c>
      <c r="O133" t="n">
        <v>16421.36</v>
      </c>
      <c r="P133" t="n">
        <v>91.75</v>
      </c>
      <c r="Q133" t="n">
        <v>195.42</v>
      </c>
      <c r="R133" t="n">
        <v>24.68</v>
      </c>
      <c r="S133" t="n">
        <v>14.2</v>
      </c>
      <c r="T133" t="n">
        <v>3484.02</v>
      </c>
      <c r="U133" t="n">
        <v>0.58</v>
      </c>
      <c r="V133" t="n">
        <v>0.76</v>
      </c>
      <c r="W133" t="n">
        <v>0.66</v>
      </c>
      <c r="X133" t="n">
        <v>0.22</v>
      </c>
      <c r="Y133" t="n">
        <v>0.5</v>
      </c>
      <c r="Z133" t="n">
        <v>10</v>
      </c>
    </row>
    <row r="134">
      <c r="A134" t="n">
        <v>6</v>
      </c>
      <c r="B134" t="n">
        <v>60</v>
      </c>
      <c r="C134" t="inlineStr">
        <is>
          <t xml:space="preserve">CONCLUIDO	</t>
        </is>
      </c>
      <c r="D134" t="n">
        <v>8.540699999999999</v>
      </c>
      <c r="E134" t="n">
        <v>11.71</v>
      </c>
      <c r="F134" t="n">
        <v>9.300000000000001</v>
      </c>
      <c r="G134" t="n">
        <v>50.7</v>
      </c>
      <c r="H134" t="n">
        <v>0.93</v>
      </c>
      <c r="I134" t="n">
        <v>11</v>
      </c>
      <c r="J134" t="n">
        <v>132.58</v>
      </c>
      <c r="K134" t="n">
        <v>45</v>
      </c>
      <c r="L134" t="n">
        <v>7</v>
      </c>
      <c r="M134" t="n">
        <v>9</v>
      </c>
      <c r="N134" t="n">
        <v>20.59</v>
      </c>
      <c r="O134" t="n">
        <v>16585.95</v>
      </c>
      <c r="P134" t="n">
        <v>90.69</v>
      </c>
      <c r="Q134" t="n">
        <v>195.42</v>
      </c>
      <c r="R134" t="n">
        <v>24.48</v>
      </c>
      <c r="S134" t="n">
        <v>14.2</v>
      </c>
      <c r="T134" t="n">
        <v>3390.96</v>
      </c>
      <c r="U134" t="n">
        <v>0.58</v>
      </c>
      <c r="V134" t="n">
        <v>0.76</v>
      </c>
      <c r="W134" t="n">
        <v>0.66</v>
      </c>
      <c r="X134" t="n">
        <v>0.21</v>
      </c>
      <c r="Y134" t="n">
        <v>0.5</v>
      </c>
      <c r="Z134" t="n">
        <v>10</v>
      </c>
    </row>
    <row r="135">
      <c r="A135" t="n">
        <v>7</v>
      </c>
      <c r="B135" t="n">
        <v>60</v>
      </c>
      <c r="C135" t="inlineStr">
        <is>
          <t xml:space="preserve">CONCLUIDO	</t>
        </is>
      </c>
      <c r="D135" t="n">
        <v>8.6153</v>
      </c>
      <c r="E135" t="n">
        <v>11.61</v>
      </c>
      <c r="F135" t="n">
        <v>9.24</v>
      </c>
      <c r="G135" t="n">
        <v>61.63</v>
      </c>
      <c r="H135" t="n">
        <v>1.06</v>
      </c>
      <c r="I135" t="n">
        <v>9</v>
      </c>
      <c r="J135" t="n">
        <v>133.92</v>
      </c>
      <c r="K135" t="n">
        <v>45</v>
      </c>
      <c r="L135" t="n">
        <v>8</v>
      </c>
      <c r="M135" t="n">
        <v>7</v>
      </c>
      <c r="N135" t="n">
        <v>20.93</v>
      </c>
      <c r="O135" t="n">
        <v>16751.02</v>
      </c>
      <c r="P135" t="n">
        <v>88.75</v>
      </c>
      <c r="Q135" t="n">
        <v>195.42</v>
      </c>
      <c r="R135" t="n">
        <v>23.01</v>
      </c>
      <c r="S135" t="n">
        <v>14.2</v>
      </c>
      <c r="T135" t="n">
        <v>2664.48</v>
      </c>
      <c r="U135" t="n">
        <v>0.62</v>
      </c>
      <c r="V135" t="n">
        <v>0.76</v>
      </c>
      <c r="W135" t="n">
        <v>0.65</v>
      </c>
      <c r="X135" t="n">
        <v>0.16</v>
      </c>
      <c r="Y135" t="n">
        <v>0.5</v>
      </c>
      <c r="Z135" t="n">
        <v>10</v>
      </c>
    </row>
    <row r="136">
      <c r="A136" t="n">
        <v>8</v>
      </c>
      <c r="B136" t="n">
        <v>60</v>
      </c>
      <c r="C136" t="inlineStr">
        <is>
          <t xml:space="preserve">CONCLUIDO	</t>
        </is>
      </c>
      <c r="D136" t="n">
        <v>8.639900000000001</v>
      </c>
      <c r="E136" t="n">
        <v>11.57</v>
      </c>
      <c r="F136" t="n">
        <v>9.24</v>
      </c>
      <c r="G136" t="n">
        <v>69.28</v>
      </c>
      <c r="H136" t="n">
        <v>1.18</v>
      </c>
      <c r="I136" t="n">
        <v>8</v>
      </c>
      <c r="J136" t="n">
        <v>135.27</v>
      </c>
      <c r="K136" t="n">
        <v>45</v>
      </c>
      <c r="L136" t="n">
        <v>9</v>
      </c>
      <c r="M136" t="n">
        <v>6</v>
      </c>
      <c r="N136" t="n">
        <v>21.27</v>
      </c>
      <c r="O136" t="n">
        <v>16916.71</v>
      </c>
      <c r="P136" t="n">
        <v>87.55</v>
      </c>
      <c r="Q136" t="n">
        <v>195.42</v>
      </c>
      <c r="R136" t="n">
        <v>22.64</v>
      </c>
      <c r="S136" t="n">
        <v>14.2</v>
      </c>
      <c r="T136" t="n">
        <v>2484.53</v>
      </c>
      <c r="U136" t="n">
        <v>0.63</v>
      </c>
      <c r="V136" t="n">
        <v>0.76</v>
      </c>
      <c r="W136" t="n">
        <v>0.65</v>
      </c>
      <c r="X136" t="n">
        <v>0.15</v>
      </c>
      <c r="Y136" t="n">
        <v>0.5</v>
      </c>
      <c r="Z136" t="n">
        <v>10</v>
      </c>
    </row>
    <row r="137">
      <c r="A137" t="n">
        <v>9</v>
      </c>
      <c r="B137" t="n">
        <v>60</v>
      </c>
      <c r="C137" t="inlineStr">
        <is>
          <t xml:space="preserve">CONCLUIDO	</t>
        </is>
      </c>
      <c r="D137" t="n">
        <v>8.6518</v>
      </c>
      <c r="E137" t="n">
        <v>11.56</v>
      </c>
      <c r="F137" t="n">
        <v>9.220000000000001</v>
      </c>
      <c r="G137" t="n">
        <v>69.16</v>
      </c>
      <c r="H137" t="n">
        <v>1.29</v>
      </c>
      <c r="I137" t="n">
        <v>8</v>
      </c>
      <c r="J137" t="n">
        <v>136.61</v>
      </c>
      <c r="K137" t="n">
        <v>45</v>
      </c>
      <c r="L137" t="n">
        <v>10</v>
      </c>
      <c r="M137" t="n">
        <v>6</v>
      </c>
      <c r="N137" t="n">
        <v>21.61</v>
      </c>
      <c r="O137" t="n">
        <v>17082.76</v>
      </c>
      <c r="P137" t="n">
        <v>86.3</v>
      </c>
      <c r="Q137" t="n">
        <v>195.43</v>
      </c>
      <c r="R137" t="n">
        <v>22.2</v>
      </c>
      <c r="S137" t="n">
        <v>14.2</v>
      </c>
      <c r="T137" t="n">
        <v>2264.08</v>
      </c>
      <c r="U137" t="n">
        <v>0.64</v>
      </c>
      <c r="V137" t="n">
        <v>0.77</v>
      </c>
      <c r="W137" t="n">
        <v>0.65</v>
      </c>
      <c r="X137" t="n">
        <v>0.13</v>
      </c>
      <c r="Y137" t="n">
        <v>0.5</v>
      </c>
      <c r="Z137" t="n">
        <v>10</v>
      </c>
    </row>
    <row r="138">
      <c r="A138" t="n">
        <v>10</v>
      </c>
      <c r="B138" t="n">
        <v>60</v>
      </c>
      <c r="C138" t="inlineStr">
        <is>
          <t xml:space="preserve">CONCLUIDO	</t>
        </is>
      </c>
      <c r="D138" t="n">
        <v>8.682</v>
      </c>
      <c r="E138" t="n">
        <v>11.52</v>
      </c>
      <c r="F138" t="n">
        <v>9.210000000000001</v>
      </c>
      <c r="G138" t="n">
        <v>78.92</v>
      </c>
      <c r="H138" t="n">
        <v>1.41</v>
      </c>
      <c r="I138" t="n">
        <v>7</v>
      </c>
      <c r="J138" t="n">
        <v>137.96</v>
      </c>
      <c r="K138" t="n">
        <v>45</v>
      </c>
      <c r="L138" t="n">
        <v>11</v>
      </c>
      <c r="M138" t="n">
        <v>5</v>
      </c>
      <c r="N138" t="n">
        <v>21.96</v>
      </c>
      <c r="O138" t="n">
        <v>17249.3</v>
      </c>
      <c r="P138" t="n">
        <v>85.8</v>
      </c>
      <c r="Q138" t="n">
        <v>195.42</v>
      </c>
      <c r="R138" t="n">
        <v>21.73</v>
      </c>
      <c r="S138" t="n">
        <v>14.2</v>
      </c>
      <c r="T138" t="n">
        <v>2035.95</v>
      </c>
      <c r="U138" t="n">
        <v>0.65</v>
      </c>
      <c r="V138" t="n">
        <v>0.77</v>
      </c>
      <c r="W138" t="n">
        <v>0.65</v>
      </c>
      <c r="X138" t="n">
        <v>0.12</v>
      </c>
      <c r="Y138" t="n">
        <v>0.5</v>
      </c>
      <c r="Z138" t="n">
        <v>10</v>
      </c>
    </row>
    <row r="139">
      <c r="A139" t="n">
        <v>11</v>
      </c>
      <c r="B139" t="n">
        <v>60</v>
      </c>
      <c r="C139" t="inlineStr">
        <is>
          <t xml:space="preserve">CONCLUIDO	</t>
        </is>
      </c>
      <c r="D139" t="n">
        <v>8.717599999999999</v>
      </c>
      <c r="E139" t="n">
        <v>11.47</v>
      </c>
      <c r="F139" t="n">
        <v>9.19</v>
      </c>
      <c r="G139" t="n">
        <v>91.86</v>
      </c>
      <c r="H139" t="n">
        <v>1.52</v>
      </c>
      <c r="I139" t="n">
        <v>6</v>
      </c>
      <c r="J139" t="n">
        <v>139.32</v>
      </c>
      <c r="K139" t="n">
        <v>45</v>
      </c>
      <c r="L139" t="n">
        <v>12</v>
      </c>
      <c r="M139" t="n">
        <v>4</v>
      </c>
      <c r="N139" t="n">
        <v>22.32</v>
      </c>
      <c r="O139" t="n">
        <v>17416.34</v>
      </c>
      <c r="P139" t="n">
        <v>83.39</v>
      </c>
      <c r="Q139" t="n">
        <v>195.42</v>
      </c>
      <c r="R139" t="n">
        <v>21.09</v>
      </c>
      <c r="S139" t="n">
        <v>14.2</v>
      </c>
      <c r="T139" t="n">
        <v>1718.62</v>
      </c>
      <c r="U139" t="n">
        <v>0.67</v>
      </c>
      <c r="V139" t="n">
        <v>0.77</v>
      </c>
      <c r="W139" t="n">
        <v>0.65</v>
      </c>
      <c r="X139" t="n">
        <v>0.1</v>
      </c>
      <c r="Y139" t="n">
        <v>0.5</v>
      </c>
      <c r="Z139" t="n">
        <v>10</v>
      </c>
    </row>
    <row r="140">
      <c r="A140" t="n">
        <v>12</v>
      </c>
      <c r="B140" t="n">
        <v>60</v>
      </c>
      <c r="C140" t="inlineStr">
        <is>
          <t xml:space="preserve">CONCLUIDO	</t>
        </is>
      </c>
      <c r="D140" t="n">
        <v>8.722</v>
      </c>
      <c r="E140" t="n">
        <v>11.47</v>
      </c>
      <c r="F140" t="n">
        <v>9.18</v>
      </c>
      <c r="G140" t="n">
        <v>91.8</v>
      </c>
      <c r="H140" t="n">
        <v>1.63</v>
      </c>
      <c r="I140" t="n">
        <v>6</v>
      </c>
      <c r="J140" t="n">
        <v>140.67</v>
      </c>
      <c r="K140" t="n">
        <v>45</v>
      </c>
      <c r="L140" t="n">
        <v>13</v>
      </c>
      <c r="M140" t="n">
        <v>4</v>
      </c>
      <c r="N140" t="n">
        <v>22.68</v>
      </c>
      <c r="O140" t="n">
        <v>17583.88</v>
      </c>
      <c r="P140" t="n">
        <v>82.86</v>
      </c>
      <c r="Q140" t="n">
        <v>195.42</v>
      </c>
      <c r="R140" t="n">
        <v>20.92</v>
      </c>
      <c r="S140" t="n">
        <v>14.2</v>
      </c>
      <c r="T140" t="n">
        <v>1636.18</v>
      </c>
      <c r="U140" t="n">
        <v>0.68</v>
      </c>
      <c r="V140" t="n">
        <v>0.77</v>
      </c>
      <c r="W140" t="n">
        <v>0.65</v>
      </c>
      <c r="X140" t="n">
        <v>0.09</v>
      </c>
      <c r="Y140" t="n">
        <v>0.5</v>
      </c>
      <c r="Z140" t="n">
        <v>10</v>
      </c>
    </row>
    <row r="141">
      <c r="A141" t="n">
        <v>13</v>
      </c>
      <c r="B141" t="n">
        <v>60</v>
      </c>
      <c r="C141" t="inlineStr">
        <is>
          <t xml:space="preserve">CONCLUIDO	</t>
        </is>
      </c>
      <c r="D141" t="n">
        <v>8.718</v>
      </c>
      <c r="E141" t="n">
        <v>11.47</v>
      </c>
      <c r="F141" t="n">
        <v>9.19</v>
      </c>
      <c r="G141" t="n">
        <v>91.84999999999999</v>
      </c>
      <c r="H141" t="n">
        <v>1.74</v>
      </c>
      <c r="I141" t="n">
        <v>6</v>
      </c>
      <c r="J141" t="n">
        <v>142.04</v>
      </c>
      <c r="K141" t="n">
        <v>45</v>
      </c>
      <c r="L141" t="n">
        <v>14</v>
      </c>
      <c r="M141" t="n">
        <v>4</v>
      </c>
      <c r="N141" t="n">
        <v>23.04</v>
      </c>
      <c r="O141" t="n">
        <v>17751.93</v>
      </c>
      <c r="P141" t="n">
        <v>81.84999999999999</v>
      </c>
      <c r="Q141" t="n">
        <v>195.42</v>
      </c>
      <c r="R141" t="n">
        <v>21.03</v>
      </c>
      <c r="S141" t="n">
        <v>14.2</v>
      </c>
      <c r="T141" t="n">
        <v>1687.32</v>
      </c>
      <c r="U141" t="n">
        <v>0.68</v>
      </c>
      <c r="V141" t="n">
        <v>0.77</v>
      </c>
      <c r="W141" t="n">
        <v>0.65</v>
      </c>
      <c r="X141" t="n">
        <v>0.1</v>
      </c>
      <c r="Y141" t="n">
        <v>0.5</v>
      </c>
      <c r="Z141" t="n">
        <v>10</v>
      </c>
    </row>
    <row r="142">
      <c r="A142" t="n">
        <v>14</v>
      </c>
      <c r="B142" t="n">
        <v>60</v>
      </c>
      <c r="C142" t="inlineStr">
        <is>
          <t xml:space="preserve">CONCLUIDO	</t>
        </is>
      </c>
      <c r="D142" t="n">
        <v>8.7464</v>
      </c>
      <c r="E142" t="n">
        <v>11.43</v>
      </c>
      <c r="F142" t="n">
        <v>9.17</v>
      </c>
      <c r="G142" t="n">
        <v>110.08</v>
      </c>
      <c r="H142" t="n">
        <v>1.85</v>
      </c>
      <c r="I142" t="n">
        <v>5</v>
      </c>
      <c r="J142" t="n">
        <v>143.4</v>
      </c>
      <c r="K142" t="n">
        <v>45</v>
      </c>
      <c r="L142" t="n">
        <v>15</v>
      </c>
      <c r="M142" t="n">
        <v>3</v>
      </c>
      <c r="N142" t="n">
        <v>23.41</v>
      </c>
      <c r="O142" t="n">
        <v>17920.49</v>
      </c>
      <c r="P142" t="n">
        <v>80.17</v>
      </c>
      <c r="Q142" t="n">
        <v>195.42</v>
      </c>
      <c r="R142" t="n">
        <v>20.74</v>
      </c>
      <c r="S142" t="n">
        <v>14.2</v>
      </c>
      <c r="T142" t="n">
        <v>1549.95</v>
      </c>
      <c r="U142" t="n">
        <v>0.68</v>
      </c>
      <c r="V142" t="n">
        <v>0.77</v>
      </c>
      <c r="W142" t="n">
        <v>0.65</v>
      </c>
      <c r="X142" t="n">
        <v>0.09</v>
      </c>
      <c r="Y142" t="n">
        <v>0.5</v>
      </c>
      <c r="Z142" t="n">
        <v>10</v>
      </c>
    </row>
    <row r="143">
      <c r="A143" t="n">
        <v>15</v>
      </c>
      <c r="B143" t="n">
        <v>60</v>
      </c>
      <c r="C143" t="inlineStr">
        <is>
          <t xml:space="preserve">CONCLUIDO	</t>
        </is>
      </c>
      <c r="D143" t="n">
        <v>8.744899999999999</v>
      </c>
      <c r="E143" t="n">
        <v>11.44</v>
      </c>
      <c r="F143" t="n">
        <v>9.18</v>
      </c>
      <c r="G143" t="n">
        <v>110.1</v>
      </c>
      <c r="H143" t="n">
        <v>1.96</v>
      </c>
      <c r="I143" t="n">
        <v>5</v>
      </c>
      <c r="J143" t="n">
        <v>144.77</v>
      </c>
      <c r="K143" t="n">
        <v>45</v>
      </c>
      <c r="L143" t="n">
        <v>16</v>
      </c>
      <c r="M143" t="n">
        <v>2</v>
      </c>
      <c r="N143" t="n">
        <v>23.78</v>
      </c>
      <c r="O143" t="n">
        <v>18089.56</v>
      </c>
      <c r="P143" t="n">
        <v>80.45</v>
      </c>
      <c r="Q143" t="n">
        <v>195.42</v>
      </c>
      <c r="R143" t="n">
        <v>20.77</v>
      </c>
      <c r="S143" t="n">
        <v>14.2</v>
      </c>
      <c r="T143" t="n">
        <v>1562.69</v>
      </c>
      <c r="U143" t="n">
        <v>0.68</v>
      </c>
      <c r="V143" t="n">
        <v>0.77</v>
      </c>
      <c r="W143" t="n">
        <v>0.65</v>
      </c>
      <c r="X143" t="n">
        <v>0.09</v>
      </c>
      <c r="Y143" t="n">
        <v>0.5</v>
      </c>
      <c r="Z143" t="n">
        <v>10</v>
      </c>
    </row>
    <row r="144">
      <c r="A144" t="n">
        <v>16</v>
      </c>
      <c r="B144" t="n">
        <v>60</v>
      </c>
      <c r="C144" t="inlineStr">
        <is>
          <t xml:space="preserve">CONCLUIDO	</t>
        </is>
      </c>
      <c r="D144" t="n">
        <v>8.745900000000001</v>
      </c>
      <c r="E144" t="n">
        <v>11.43</v>
      </c>
      <c r="F144" t="n">
        <v>9.17</v>
      </c>
      <c r="G144" t="n">
        <v>110.09</v>
      </c>
      <c r="H144" t="n">
        <v>2.06</v>
      </c>
      <c r="I144" t="n">
        <v>5</v>
      </c>
      <c r="J144" t="n">
        <v>146.15</v>
      </c>
      <c r="K144" t="n">
        <v>45</v>
      </c>
      <c r="L144" t="n">
        <v>17</v>
      </c>
      <c r="M144" t="n">
        <v>1</v>
      </c>
      <c r="N144" t="n">
        <v>24.15</v>
      </c>
      <c r="O144" t="n">
        <v>18259.16</v>
      </c>
      <c r="P144" t="n">
        <v>79.75</v>
      </c>
      <c r="Q144" t="n">
        <v>195.43</v>
      </c>
      <c r="R144" t="n">
        <v>20.61</v>
      </c>
      <c r="S144" t="n">
        <v>14.2</v>
      </c>
      <c r="T144" t="n">
        <v>1484.15</v>
      </c>
      <c r="U144" t="n">
        <v>0.6899999999999999</v>
      </c>
      <c r="V144" t="n">
        <v>0.77</v>
      </c>
      <c r="W144" t="n">
        <v>0.65</v>
      </c>
      <c r="X144" t="n">
        <v>0.09</v>
      </c>
      <c r="Y144" t="n">
        <v>0.5</v>
      </c>
      <c r="Z144" t="n">
        <v>10</v>
      </c>
    </row>
    <row r="145">
      <c r="A145" t="n">
        <v>17</v>
      </c>
      <c r="B145" t="n">
        <v>60</v>
      </c>
      <c r="C145" t="inlineStr">
        <is>
          <t xml:space="preserve">CONCLUIDO	</t>
        </is>
      </c>
      <c r="D145" t="n">
        <v>8.7455</v>
      </c>
      <c r="E145" t="n">
        <v>11.43</v>
      </c>
      <c r="F145" t="n">
        <v>9.17</v>
      </c>
      <c r="G145" t="n">
        <v>110.09</v>
      </c>
      <c r="H145" t="n">
        <v>2.16</v>
      </c>
      <c r="I145" t="n">
        <v>5</v>
      </c>
      <c r="J145" t="n">
        <v>147.53</v>
      </c>
      <c r="K145" t="n">
        <v>45</v>
      </c>
      <c r="L145" t="n">
        <v>18</v>
      </c>
      <c r="M145" t="n">
        <v>0</v>
      </c>
      <c r="N145" t="n">
        <v>24.53</v>
      </c>
      <c r="O145" t="n">
        <v>18429.27</v>
      </c>
      <c r="P145" t="n">
        <v>79.65000000000001</v>
      </c>
      <c r="Q145" t="n">
        <v>195.42</v>
      </c>
      <c r="R145" t="n">
        <v>20.62</v>
      </c>
      <c r="S145" t="n">
        <v>14.2</v>
      </c>
      <c r="T145" t="n">
        <v>1491.31</v>
      </c>
      <c r="U145" t="n">
        <v>0.6899999999999999</v>
      </c>
      <c r="V145" t="n">
        <v>0.77</v>
      </c>
      <c r="W145" t="n">
        <v>0.65</v>
      </c>
      <c r="X145" t="n">
        <v>0.09</v>
      </c>
      <c r="Y145" t="n">
        <v>0.5</v>
      </c>
      <c r="Z145" t="n">
        <v>10</v>
      </c>
    </row>
    <row r="146">
      <c r="A146" t="n">
        <v>0</v>
      </c>
      <c r="B146" t="n">
        <v>80</v>
      </c>
      <c r="C146" t="inlineStr">
        <is>
          <t xml:space="preserve">CONCLUIDO	</t>
        </is>
      </c>
      <c r="D146" t="n">
        <v>6.0416</v>
      </c>
      <c r="E146" t="n">
        <v>16.55</v>
      </c>
      <c r="F146" t="n">
        <v>11.07</v>
      </c>
      <c r="G146" t="n">
        <v>6.78</v>
      </c>
      <c r="H146" t="n">
        <v>0.11</v>
      </c>
      <c r="I146" t="n">
        <v>98</v>
      </c>
      <c r="J146" t="n">
        <v>159.12</v>
      </c>
      <c r="K146" t="n">
        <v>50.28</v>
      </c>
      <c r="L146" t="n">
        <v>1</v>
      </c>
      <c r="M146" t="n">
        <v>96</v>
      </c>
      <c r="N146" t="n">
        <v>27.84</v>
      </c>
      <c r="O146" t="n">
        <v>19859.16</v>
      </c>
      <c r="P146" t="n">
        <v>135.28</v>
      </c>
      <c r="Q146" t="n">
        <v>195.42</v>
      </c>
      <c r="R146" t="n">
        <v>79.73999999999999</v>
      </c>
      <c r="S146" t="n">
        <v>14.2</v>
      </c>
      <c r="T146" t="n">
        <v>30585.26</v>
      </c>
      <c r="U146" t="n">
        <v>0.18</v>
      </c>
      <c r="V146" t="n">
        <v>0.64</v>
      </c>
      <c r="W146" t="n">
        <v>0.8</v>
      </c>
      <c r="X146" t="n">
        <v>1.98</v>
      </c>
      <c r="Y146" t="n">
        <v>0.5</v>
      </c>
      <c r="Z146" t="n">
        <v>10</v>
      </c>
    </row>
    <row r="147">
      <c r="A147" t="n">
        <v>1</v>
      </c>
      <c r="B147" t="n">
        <v>80</v>
      </c>
      <c r="C147" t="inlineStr">
        <is>
          <t xml:space="preserve">CONCLUIDO	</t>
        </is>
      </c>
      <c r="D147" t="n">
        <v>7.262</v>
      </c>
      <c r="E147" t="n">
        <v>13.77</v>
      </c>
      <c r="F147" t="n">
        <v>10</v>
      </c>
      <c r="G147" t="n">
        <v>13.33</v>
      </c>
      <c r="H147" t="n">
        <v>0.22</v>
      </c>
      <c r="I147" t="n">
        <v>45</v>
      </c>
      <c r="J147" t="n">
        <v>160.54</v>
      </c>
      <c r="K147" t="n">
        <v>50.28</v>
      </c>
      <c r="L147" t="n">
        <v>2</v>
      </c>
      <c r="M147" t="n">
        <v>43</v>
      </c>
      <c r="N147" t="n">
        <v>28.26</v>
      </c>
      <c r="O147" t="n">
        <v>20034.4</v>
      </c>
      <c r="P147" t="n">
        <v>121.37</v>
      </c>
      <c r="Q147" t="n">
        <v>195.43</v>
      </c>
      <c r="R147" t="n">
        <v>46.1</v>
      </c>
      <c r="S147" t="n">
        <v>14.2</v>
      </c>
      <c r="T147" t="n">
        <v>14030.31</v>
      </c>
      <c r="U147" t="n">
        <v>0.31</v>
      </c>
      <c r="V147" t="n">
        <v>0.71</v>
      </c>
      <c r="W147" t="n">
        <v>0.72</v>
      </c>
      <c r="X147" t="n">
        <v>0.91</v>
      </c>
      <c r="Y147" t="n">
        <v>0.5</v>
      </c>
      <c r="Z147" t="n">
        <v>10</v>
      </c>
    </row>
    <row r="148">
      <c r="A148" t="n">
        <v>2</v>
      </c>
      <c r="B148" t="n">
        <v>80</v>
      </c>
      <c r="C148" t="inlineStr">
        <is>
          <t xml:space="preserve">CONCLUIDO	</t>
        </is>
      </c>
      <c r="D148" t="n">
        <v>7.7358</v>
      </c>
      <c r="E148" t="n">
        <v>12.93</v>
      </c>
      <c r="F148" t="n">
        <v>9.67</v>
      </c>
      <c r="G148" t="n">
        <v>20</v>
      </c>
      <c r="H148" t="n">
        <v>0.33</v>
      </c>
      <c r="I148" t="n">
        <v>29</v>
      </c>
      <c r="J148" t="n">
        <v>161.97</v>
      </c>
      <c r="K148" t="n">
        <v>50.28</v>
      </c>
      <c r="L148" t="n">
        <v>3</v>
      </c>
      <c r="M148" t="n">
        <v>27</v>
      </c>
      <c r="N148" t="n">
        <v>28.69</v>
      </c>
      <c r="O148" t="n">
        <v>20210.21</v>
      </c>
      <c r="P148" t="n">
        <v>116.7</v>
      </c>
      <c r="Q148" t="n">
        <v>195.42</v>
      </c>
      <c r="R148" t="n">
        <v>36.14</v>
      </c>
      <c r="S148" t="n">
        <v>14.2</v>
      </c>
      <c r="T148" t="n">
        <v>9127.030000000001</v>
      </c>
      <c r="U148" t="n">
        <v>0.39</v>
      </c>
      <c r="V148" t="n">
        <v>0.73</v>
      </c>
      <c r="W148" t="n">
        <v>0.6899999999999999</v>
      </c>
      <c r="X148" t="n">
        <v>0.58</v>
      </c>
      <c r="Y148" t="n">
        <v>0.5</v>
      </c>
      <c r="Z148" t="n">
        <v>10</v>
      </c>
    </row>
    <row r="149">
      <c r="A149" t="n">
        <v>3</v>
      </c>
      <c r="B149" t="n">
        <v>80</v>
      </c>
      <c r="C149" t="inlineStr">
        <is>
          <t xml:space="preserve">CONCLUIDO	</t>
        </is>
      </c>
      <c r="D149" t="n">
        <v>7.9724</v>
      </c>
      <c r="E149" t="n">
        <v>12.54</v>
      </c>
      <c r="F149" t="n">
        <v>9.51</v>
      </c>
      <c r="G149" t="n">
        <v>25.94</v>
      </c>
      <c r="H149" t="n">
        <v>0.43</v>
      </c>
      <c r="I149" t="n">
        <v>22</v>
      </c>
      <c r="J149" t="n">
        <v>163.4</v>
      </c>
      <c r="K149" t="n">
        <v>50.28</v>
      </c>
      <c r="L149" t="n">
        <v>4</v>
      </c>
      <c r="M149" t="n">
        <v>20</v>
      </c>
      <c r="N149" t="n">
        <v>29.12</v>
      </c>
      <c r="O149" t="n">
        <v>20386.62</v>
      </c>
      <c r="P149" t="n">
        <v>113.95</v>
      </c>
      <c r="Q149" t="n">
        <v>195.42</v>
      </c>
      <c r="R149" t="n">
        <v>31.22</v>
      </c>
      <c r="S149" t="n">
        <v>14.2</v>
      </c>
      <c r="T149" t="n">
        <v>6706.23</v>
      </c>
      <c r="U149" t="n">
        <v>0.45</v>
      </c>
      <c r="V149" t="n">
        <v>0.74</v>
      </c>
      <c r="W149" t="n">
        <v>0.67</v>
      </c>
      <c r="X149" t="n">
        <v>0.42</v>
      </c>
      <c r="Y149" t="n">
        <v>0.5</v>
      </c>
      <c r="Z149" t="n">
        <v>10</v>
      </c>
    </row>
    <row r="150">
      <c r="A150" t="n">
        <v>4</v>
      </c>
      <c r="B150" t="n">
        <v>80</v>
      </c>
      <c r="C150" t="inlineStr">
        <is>
          <t xml:space="preserve">CONCLUIDO	</t>
        </is>
      </c>
      <c r="D150" t="n">
        <v>8.1509</v>
      </c>
      <c r="E150" t="n">
        <v>12.27</v>
      </c>
      <c r="F150" t="n">
        <v>9.4</v>
      </c>
      <c r="G150" t="n">
        <v>33.16</v>
      </c>
      <c r="H150" t="n">
        <v>0.54</v>
      </c>
      <c r="I150" t="n">
        <v>17</v>
      </c>
      <c r="J150" t="n">
        <v>164.83</v>
      </c>
      <c r="K150" t="n">
        <v>50.28</v>
      </c>
      <c r="L150" t="n">
        <v>5</v>
      </c>
      <c r="M150" t="n">
        <v>15</v>
      </c>
      <c r="N150" t="n">
        <v>29.55</v>
      </c>
      <c r="O150" t="n">
        <v>20563.61</v>
      </c>
      <c r="P150" t="n">
        <v>111.78</v>
      </c>
      <c r="Q150" t="n">
        <v>195.43</v>
      </c>
      <c r="R150" t="n">
        <v>27.55</v>
      </c>
      <c r="S150" t="n">
        <v>14.2</v>
      </c>
      <c r="T150" t="n">
        <v>4892.12</v>
      </c>
      <c r="U150" t="n">
        <v>0.52</v>
      </c>
      <c r="V150" t="n">
        <v>0.75</v>
      </c>
      <c r="W150" t="n">
        <v>0.67</v>
      </c>
      <c r="X150" t="n">
        <v>0.31</v>
      </c>
      <c r="Y150" t="n">
        <v>0.5</v>
      </c>
      <c r="Z150" t="n">
        <v>10</v>
      </c>
    </row>
    <row r="151">
      <c r="A151" t="n">
        <v>5</v>
      </c>
      <c r="B151" t="n">
        <v>80</v>
      </c>
      <c r="C151" t="inlineStr">
        <is>
          <t xml:space="preserve">CONCLUIDO	</t>
        </is>
      </c>
      <c r="D151" t="n">
        <v>8.208500000000001</v>
      </c>
      <c r="E151" t="n">
        <v>12.18</v>
      </c>
      <c r="F151" t="n">
        <v>9.369999999999999</v>
      </c>
      <c r="G151" t="n">
        <v>37.5</v>
      </c>
      <c r="H151" t="n">
        <v>0.64</v>
      </c>
      <c r="I151" t="n">
        <v>15</v>
      </c>
      <c r="J151" t="n">
        <v>166.27</v>
      </c>
      <c r="K151" t="n">
        <v>50.28</v>
      </c>
      <c r="L151" t="n">
        <v>6</v>
      </c>
      <c r="M151" t="n">
        <v>13</v>
      </c>
      <c r="N151" t="n">
        <v>29.99</v>
      </c>
      <c r="O151" t="n">
        <v>20741.2</v>
      </c>
      <c r="P151" t="n">
        <v>110.89</v>
      </c>
      <c r="Q151" t="n">
        <v>195.43</v>
      </c>
      <c r="R151" t="n">
        <v>27.03</v>
      </c>
      <c r="S151" t="n">
        <v>14.2</v>
      </c>
      <c r="T151" t="n">
        <v>4646.08</v>
      </c>
      <c r="U151" t="n">
        <v>0.53</v>
      </c>
      <c r="V151" t="n">
        <v>0.75</v>
      </c>
      <c r="W151" t="n">
        <v>0.66</v>
      </c>
      <c r="X151" t="n">
        <v>0.29</v>
      </c>
      <c r="Y151" t="n">
        <v>0.5</v>
      </c>
      <c r="Z151" t="n">
        <v>10</v>
      </c>
    </row>
    <row r="152">
      <c r="A152" t="n">
        <v>6</v>
      </c>
      <c r="B152" t="n">
        <v>80</v>
      </c>
      <c r="C152" t="inlineStr">
        <is>
          <t xml:space="preserve">CONCLUIDO	</t>
        </is>
      </c>
      <c r="D152" t="n">
        <v>8.2875</v>
      </c>
      <c r="E152" t="n">
        <v>12.07</v>
      </c>
      <c r="F152" t="n">
        <v>9.32</v>
      </c>
      <c r="G152" t="n">
        <v>43.03</v>
      </c>
      <c r="H152" t="n">
        <v>0.74</v>
      </c>
      <c r="I152" t="n">
        <v>13</v>
      </c>
      <c r="J152" t="n">
        <v>167.72</v>
      </c>
      <c r="K152" t="n">
        <v>50.28</v>
      </c>
      <c r="L152" t="n">
        <v>7</v>
      </c>
      <c r="M152" t="n">
        <v>11</v>
      </c>
      <c r="N152" t="n">
        <v>30.44</v>
      </c>
      <c r="O152" t="n">
        <v>20919.39</v>
      </c>
      <c r="P152" t="n">
        <v>109.64</v>
      </c>
      <c r="Q152" t="n">
        <v>195.42</v>
      </c>
      <c r="R152" t="n">
        <v>25.31</v>
      </c>
      <c r="S152" t="n">
        <v>14.2</v>
      </c>
      <c r="T152" t="n">
        <v>3792.37</v>
      </c>
      <c r="U152" t="n">
        <v>0.5600000000000001</v>
      </c>
      <c r="V152" t="n">
        <v>0.76</v>
      </c>
      <c r="W152" t="n">
        <v>0.66</v>
      </c>
      <c r="X152" t="n">
        <v>0.24</v>
      </c>
      <c r="Y152" t="n">
        <v>0.5</v>
      </c>
      <c r="Z152" t="n">
        <v>10</v>
      </c>
    </row>
    <row r="153">
      <c r="A153" t="n">
        <v>7</v>
      </c>
      <c r="B153" t="n">
        <v>80</v>
      </c>
      <c r="C153" t="inlineStr">
        <is>
          <t xml:space="preserve">CONCLUIDO	</t>
        </is>
      </c>
      <c r="D153" t="n">
        <v>8.358499999999999</v>
      </c>
      <c r="E153" t="n">
        <v>11.96</v>
      </c>
      <c r="F153" t="n">
        <v>9.289999999999999</v>
      </c>
      <c r="G153" t="n">
        <v>50.65</v>
      </c>
      <c r="H153" t="n">
        <v>0.84</v>
      </c>
      <c r="I153" t="n">
        <v>11</v>
      </c>
      <c r="J153" t="n">
        <v>169.17</v>
      </c>
      <c r="K153" t="n">
        <v>50.28</v>
      </c>
      <c r="L153" t="n">
        <v>8</v>
      </c>
      <c r="M153" t="n">
        <v>9</v>
      </c>
      <c r="N153" t="n">
        <v>30.89</v>
      </c>
      <c r="O153" t="n">
        <v>21098.19</v>
      </c>
      <c r="P153" t="n">
        <v>108.53</v>
      </c>
      <c r="Q153" t="n">
        <v>195.42</v>
      </c>
      <c r="R153" t="n">
        <v>24.31</v>
      </c>
      <c r="S153" t="n">
        <v>14.2</v>
      </c>
      <c r="T153" t="n">
        <v>3306.47</v>
      </c>
      <c r="U153" t="n">
        <v>0.58</v>
      </c>
      <c r="V153" t="n">
        <v>0.76</v>
      </c>
      <c r="W153" t="n">
        <v>0.65</v>
      </c>
      <c r="X153" t="n">
        <v>0.2</v>
      </c>
      <c r="Y153" t="n">
        <v>0.5</v>
      </c>
      <c r="Z153" t="n">
        <v>10</v>
      </c>
    </row>
    <row r="154">
      <c r="A154" t="n">
        <v>8</v>
      </c>
      <c r="B154" t="n">
        <v>80</v>
      </c>
      <c r="C154" t="inlineStr">
        <is>
          <t xml:space="preserve">CONCLUIDO	</t>
        </is>
      </c>
      <c r="D154" t="n">
        <v>8.3932</v>
      </c>
      <c r="E154" t="n">
        <v>11.91</v>
      </c>
      <c r="F154" t="n">
        <v>9.27</v>
      </c>
      <c r="G154" t="n">
        <v>55.61</v>
      </c>
      <c r="H154" t="n">
        <v>0.9399999999999999</v>
      </c>
      <c r="I154" t="n">
        <v>10</v>
      </c>
      <c r="J154" t="n">
        <v>170.62</v>
      </c>
      <c r="K154" t="n">
        <v>50.28</v>
      </c>
      <c r="L154" t="n">
        <v>9</v>
      </c>
      <c r="M154" t="n">
        <v>8</v>
      </c>
      <c r="N154" t="n">
        <v>31.34</v>
      </c>
      <c r="O154" t="n">
        <v>21277.6</v>
      </c>
      <c r="P154" t="n">
        <v>107.79</v>
      </c>
      <c r="Q154" t="n">
        <v>195.42</v>
      </c>
      <c r="R154" t="n">
        <v>23.54</v>
      </c>
      <c r="S154" t="n">
        <v>14.2</v>
      </c>
      <c r="T154" t="n">
        <v>2925.76</v>
      </c>
      <c r="U154" t="n">
        <v>0.6</v>
      </c>
      <c r="V154" t="n">
        <v>0.76</v>
      </c>
      <c r="W154" t="n">
        <v>0.66</v>
      </c>
      <c r="X154" t="n">
        <v>0.18</v>
      </c>
      <c r="Y154" t="n">
        <v>0.5</v>
      </c>
      <c r="Z154" t="n">
        <v>10</v>
      </c>
    </row>
    <row r="155">
      <c r="A155" t="n">
        <v>9</v>
      </c>
      <c r="B155" t="n">
        <v>80</v>
      </c>
      <c r="C155" t="inlineStr">
        <is>
          <t xml:space="preserve">CONCLUIDO	</t>
        </is>
      </c>
      <c r="D155" t="n">
        <v>8.4335</v>
      </c>
      <c r="E155" t="n">
        <v>11.86</v>
      </c>
      <c r="F155" t="n">
        <v>9.24</v>
      </c>
      <c r="G155" t="n">
        <v>61.62</v>
      </c>
      <c r="H155" t="n">
        <v>1.03</v>
      </c>
      <c r="I155" t="n">
        <v>9</v>
      </c>
      <c r="J155" t="n">
        <v>172.08</v>
      </c>
      <c r="K155" t="n">
        <v>50.28</v>
      </c>
      <c r="L155" t="n">
        <v>10</v>
      </c>
      <c r="M155" t="n">
        <v>7</v>
      </c>
      <c r="N155" t="n">
        <v>31.8</v>
      </c>
      <c r="O155" t="n">
        <v>21457.64</v>
      </c>
      <c r="P155" t="n">
        <v>106.57</v>
      </c>
      <c r="Q155" t="n">
        <v>195.42</v>
      </c>
      <c r="R155" t="n">
        <v>22.88</v>
      </c>
      <c r="S155" t="n">
        <v>14.2</v>
      </c>
      <c r="T155" t="n">
        <v>2597.63</v>
      </c>
      <c r="U155" t="n">
        <v>0.62</v>
      </c>
      <c r="V155" t="n">
        <v>0.76</v>
      </c>
      <c r="W155" t="n">
        <v>0.65</v>
      </c>
      <c r="X155" t="n">
        <v>0.15</v>
      </c>
      <c r="Y155" t="n">
        <v>0.5</v>
      </c>
      <c r="Z155" t="n">
        <v>10</v>
      </c>
    </row>
    <row r="156">
      <c r="A156" t="n">
        <v>10</v>
      </c>
      <c r="B156" t="n">
        <v>80</v>
      </c>
      <c r="C156" t="inlineStr">
        <is>
          <t xml:space="preserve">CONCLUIDO	</t>
        </is>
      </c>
      <c r="D156" t="n">
        <v>8.466799999999999</v>
      </c>
      <c r="E156" t="n">
        <v>11.81</v>
      </c>
      <c r="F156" t="n">
        <v>9.23</v>
      </c>
      <c r="G156" t="n">
        <v>69.20999999999999</v>
      </c>
      <c r="H156" t="n">
        <v>1.12</v>
      </c>
      <c r="I156" t="n">
        <v>8</v>
      </c>
      <c r="J156" t="n">
        <v>173.55</v>
      </c>
      <c r="K156" t="n">
        <v>50.28</v>
      </c>
      <c r="L156" t="n">
        <v>11</v>
      </c>
      <c r="M156" t="n">
        <v>6</v>
      </c>
      <c r="N156" t="n">
        <v>32.27</v>
      </c>
      <c r="O156" t="n">
        <v>21638.31</v>
      </c>
      <c r="P156" t="n">
        <v>105.61</v>
      </c>
      <c r="Q156" t="n">
        <v>195.42</v>
      </c>
      <c r="R156" t="n">
        <v>22.52</v>
      </c>
      <c r="S156" t="n">
        <v>14.2</v>
      </c>
      <c r="T156" t="n">
        <v>2424.56</v>
      </c>
      <c r="U156" t="n">
        <v>0.63</v>
      </c>
      <c r="V156" t="n">
        <v>0.76</v>
      </c>
      <c r="W156" t="n">
        <v>0.65</v>
      </c>
      <c r="X156" t="n">
        <v>0.14</v>
      </c>
      <c r="Y156" t="n">
        <v>0.5</v>
      </c>
      <c r="Z156" t="n">
        <v>10</v>
      </c>
    </row>
    <row r="157">
      <c r="A157" t="n">
        <v>11</v>
      </c>
      <c r="B157" t="n">
        <v>80</v>
      </c>
      <c r="C157" t="inlineStr">
        <is>
          <t xml:space="preserve">CONCLUIDO	</t>
        </is>
      </c>
      <c r="D157" t="n">
        <v>8.469200000000001</v>
      </c>
      <c r="E157" t="n">
        <v>11.81</v>
      </c>
      <c r="F157" t="n">
        <v>9.23</v>
      </c>
      <c r="G157" t="n">
        <v>69.19</v>
      </c>
      <c r="H157" t="n">
        <v>1.22</v>
      </c>
      <c r="I157" t="n">
        <v>8</v>
      </c>
      <c r="J157" t="n">
        <v>175.02</v>
      </c>
      <c r="K157" t="n">
        <v>50.28</v>
      </c>
      <c r="L157" t="n">
        <v>12</v>
      </c>
      <c r="M157" t="n">
        <v>6</v>
      </c>
      <c r="N157" t="n">
        <v>32.74</v>
      </c>
      <c r="O157" t="n">
        <v>21819.6</v>
      </c>
      <c r="P157" t="n">
        <v>104.65</v>
      </c>
      <c r="Q157" t="n">
        <v>195.42</v>
      </c>
      <c r="R157" t="n">
        <v>22.32</v>
      </c>
      <c r="S157" t="n">
        <v>14.2</v>
      </c>
      <c r="T157" t="n">
        <v>2324.6</v>
      </c>
      <c r="U157" t="n">
        <v>0.64</v>
      </c>
      <c r="V157" t="n">
        <v>0.76</v>
      </c>
      <c r="W157" t="n">
        <v>0.65</v>
      </c>
      <c r="X157" t="n">
        <v>0.14</v>
      </c>
      <c r="Y157" t="n">
        <v>0.5</v>
      </c>
      <c r="Z157" t="n">
        <v>10</v>
      </c>
    </row>
    <row r="158">
      <c r="A158" t="n">
        <v>12</v>
      </c>
      <c r="B158" t="n">
        <v>80</v>
      </c>
      <c r="C158" t="inlineStr">
        <is>
          <t xml:space="preserve">CONCLUIDO	</t>
        </is>
      </c>
      <c r="D158" t="n">
        <v>8.507</v>
      </c>
      <c r="E158" t="n">
        <v>11.76</v>
      </c>
      <c r="F158" t="n">
        <v>9.210000000000001</v>
      </c>
      <c r="G158" t="n">
        <v>78.90000000000001</v>
      </c>
      <c r="H158" t="n">
        <v>1.31</v>
      </c>
      <c r="I158" t="n">
        <v>7</v>
      </c>
      <c r="J158" t="n">
        <v>176.49</v>
      </c>
      <c r="K158" t="n">
        <v>50.28</v>
      </c>
      <c r="L158" t="n">
        <v>13</v>
      </c>
      <c r="M158" t="n">
        <v>5</v>
      </c>
      <c r="N158" t="n">
        <v>33.21</v>
      </c>
      <c r="O158" t="n">
        <v>22001.54</v>
      </c>
      <c r="P158" t="n">
        <v>104.34</v>
      </c>
      <c r="Q158" t="n">
        <v>195.42</v>
      </c>
      <c r="R158" t="n">
        <v>21.68</v>
      </c>
      <c r="S158" t="n">
        <v>14.2</v>
      </c>
      <c r="T158" t="n">
        <v>2011.04</v>
      </c>
      <c r="U158" t="n">
        <v>0.65</v>
      </c>
      <c r="V158" t="n">
        <v>0.77</v>
      </c>
      <c r="W158" t="n">
        <v>0.65</v>
      </c>
      <c r="X158" t="n">
        <v>0.12</v>
      </c>
      <c r="Y158" t="n">
        <v>0.5</v>
      </c>
      <c r="Z158" t="n">
        <v>10</v>
      </c>
    </row>
    <row r="159">
      <c r="A159" t="n">
        <v>13</v>
      </c>
      <c r="B159" t="n">
        <v>80</v>
      </c>
      <c r="C159" t="inlineStr">
        <is>
          <t xml:space="preserve">CONCLUIDO	</t>
        </is>
      </c>
      <c r="D159" t="n">
        <v>8.5106</v>
      </c>
      <c r="E159" t="n">
        <v>11.75</v>
      </c>
      <c r="F159" t="n">
        <v>9.199999999999999</v>
      </c>
      <c r="G159" t="n">
        <v>78.86</v>
      </c>
      <c r="H159" t="n">
        <v>1.4</v>
      </c>
      <c r="I159" t="n">
        <v>7</v>
      </c>
      <c r="J159" t="n">
        <v>177.97</v>
      </c>
      <c r="K159" t="n">
        <v>50.28</v>
      </c>
      <c r="L159" t="n">
        <v>14</v>
      </c>
      <c r="M159" t="n">
        <v>5</v>
      </c>
      <c r="N159" t="n">
        <v>33.69</v>
      </c>
      <c r="O159" t="n">
        <v>22184.13</v>
      </c>
      <c r="P159" t="n">
        <v>103.34</v>
      </c>
      <c r="Q159" t="n">
        <v>195.42</v>
      </c>
      <c r="R159" t="n">
        <v>21.58</v>
      </c>
      <c r="S159" t="n">
        <v>14.2</v>
      </c>
      <c r="T159" t="n">
        <v>1957.84</v>
      </c>
      <c r="U159" t="n">
        <v>0.66</v>
      </c>
      <c r="V159" t="n">
        <v>0.77</v>
      </c>
      <c r="W159" t="n">
        <v>0.65</v>
      </c>
      <c r="X159" t="n">
        <v>0.11</v>
      </c>
      <c r="Y159" t="n">
        <v>0.5</v>
      </c>
      <c r="Z159" t="n">
        <v>10</v>
      </c>
    </row>
    <row r="160">
      <c r="A160" t="n">
        <v>14</v>
      </c>
      <c r="B160" t="n">
        <v>80</v>
      </c>
      <c r="C160" t="inlineStr">
        <is>
          <t xml:space="preserve">CONCLUIDO	</t>
        </is>
      </c>
      <c r="D160" t="n">
        <v>8.5411</v>
      </c>
      <c r="E160" t="n">
        <v>11.71</v>
      </c>
      <c r="F160" t="n">
        <v>9.19</v>
      </c>
      <c r="G160" t="n">
        <v>91.90000000000001</v>
      </c>
      <c r="H160" t="n">
        <v>1.48</v>
      </c>
      <c r="I160" t="n">
        <v>6</v>
      </c>
      <c r="J160" t="n">
        <v>179.46</v>
      </c>
      <c r="K160" t="n">
        <v>50.28</v>
      </c>
      <c r="L160" t="n">
        <v>15</v>
      </c>
      <c r="M160" t="n">
        <v>4</v>
      </c>
      <c r="N160" t="n">
        <v>34.18</v>
      </c>
      <c r="O160" t="n">
        <v>22367.38</v>
      </c>
      <c r="P160" t="n">
        <v>102.34</v>
      </c>
      <c r="Q160" t="n">
        <v>195.42</v>
      </c>
      <c r="R160" t="n">
        <v>21.14</v>
      </c>
      <c r="S160" t="n">
        <v>14.2</v>
      </c>
      <c r="T160" t="n">
        <v>1742.89</v>
      </c>
      <c r="U160" t="n">
        <v>0.67</v>
      </c>
      <c r="V160" t="n">
        <v>0.77</v>
      </c>
      <c r="W160" t="n">
        <v>0.65</v>
      </c>
      <c r="X160" t="n">
        <v>0.1</v>
      </c>
      <c r="Y160" t="n">
        <v>0.5</v>
      </c>
      <c r="Z160" t="n">
        <v>10</v>
      </c>
    </row>
    <row r="161">
      <c r="A161" t="n">
        <v>15</v>
      </c>
      <c r="B161" t="n">
        <v>80</v>
      </c>
      <c r="C161" t="inlineStr">
        <is>
          <t xml:space="preserve">CONCLUIDO	</t>
        </is>
      </c>
      <c r="D161" t="n">
        <v>8.5482</v>
      </c>
      <c r="E161" t="n">
        <v>11.7</v>
      </c>
      <c r="F161" t="n">
        <v>9.18</v>
      </c>
      <c r="G161" t="n">
        <v>91.81</v>
      </c>
      <c r="H161" t="n">
        <v>1.57</v>
      </c>
      <c r="I161" t="n">
        <v>6</v>
      </c>
      <c r="J161" t="n">
        <v>180.95</v>
      </c>
      <c r="K161" t="n">
        <v>50.28</v>
      </c>
      <c r="L161" t="n">
        <v>16</v>
      </c>
      <c r="M161" t="n">
        <v>4</v>
      </c>
      <c r="N161" t="n">
        <v>34.67</v>
      </c>
      <c r="O161" t="n">
        <v>22551.28</v>
      </c>
      <c r="P161" t="n">
        <v>101.85</v>
      </c>
      <c r="Q161" t="n">
        <v>195.42</v>
      </c>
      <c r="R161" t="n">
        <v>20.89</v>
      </c>
      <c r="S161" t="n">
        <v>14.2</v>
      </c>
      <c r="T161" t="n">
        <v>1618.28</v>
      </c>
      <c r="U161" t="n">
        <v>0.68</v>
      </c>
      <c r="V161" t="n">
        <v>0.77</v>
      </c>
      <c r="W161" t="n">
        <v>0.65</v>
      </c>
      <c r="X161" t="n">
        <v>0.09</v>
      </c>
      <c r="Y161" t="n">
        <v>0.5</v>
      </c>
      <c r="Z161" t="n">
        <v>10</v>
      </c>
    </row>
    <row r="162">
      <c r="A162" t="n">
        <v>16</v>
      </c>
      <c r="B162" t="n">
        <v>80</v>
      </c>
      <c r="C162" t="inlineStr">
        <is>
          <t xml:space="preserve">CONCLUIDO	</t>
        </is>
      </c>
      <c r="D162" t="n">
        <v>8.5444</v>
      </c>
      <c r="E162" t="n">
        <v>11.7</v>
      </c>
      <c r="F162" t="n">
        <v>9.19</v>
      </c>
      <c r="G162" t="n">
        <v>91.86</v>
      </c>
      <c r="H162" t="n">
        <v>1.65</v>
      </c>
      <c r="I162" t="n">
        <v>6</v>
      </c>
      <c r="J162" t="n">
        <v>182.45</v>
      </c>
      <c r="K162" t="n">
        <v>50.28</v>
      </c>
      <c r="L162" t="n">
        <v>17</v>
      </c>
      <c r="M162" t="n">
        <v>4</v>
      </c>
      <c r="N162" t="n">
        <v>35.17</v>
      </c>
      <c r="O162" t="n">
        <v>22735.98</v>
      </c>
      <c r="P162" t="n">
        <v>101.38</v>
      </c>
      <c r="Q162" t="n">
        <v>195.42</v>
      </c>
      <c r="R162" t="n">
        <v>21.1</v>
      </c>
      <c r="S162" t="n">
        <v>14.2</v>
      </c>
      <c r="T162" t="n">
        <v>1726.35</v>
      </c>
      <c r="U162" t="n">
        <v>0.67</v>
      </c>
      <c r="V162" t="n">
        <v>0.77</v>
      </c>
      <c r="W162" t="n">
        <v>0.65</v>
      </c>
      <c r="X162" t="n">
        <v>0.1</v>
      </c>
      <c r="Y162" t="n">
        <v>0.5</v>
      </c>
      <c r="Z162" t="n">
        <v>10</v>
      </c>
    </row>
    <row r="163">
      <c r="A163" t="n">
        <v>17</v>
      </c>
      <c r="B163" t="n">
        <v>80</v>
      </c>
      <c r="C163" t="inlineStr">
        <is>
          <t xml:space="preserve">CONCLUIDO	</t>
        </is>
      </c>
      <c r="D163" t="n">
        <v>8.581799999999999</v>
      </c>
      <c r="E163" t="n">
        <v>11.65</v>
      </c>
      <c r="F163" t="n">
        <v>9.17</v>
      </c>
      <c r="G163" t="n">
        <v>110</v>
      </c>
      <c r="H163" t="n">
        <v>1.74</v>
      </c>
      <c r="I163" t="n">
        <v>5</v>
      </c>
      <c r="J163" t="n">
        <v>183.95</v>
      </c>
      <c r="K163" t="n">
        <v>50.28</v>
      </c>
      <c r="L163" t="n">
        <v>18</v>
      </c>
      <c r="M163" t="n">
        <v>3</v>
      </c>
      <c r="N163" t="n">
        <v>35.67</v>
      </c>
      <c r="O163" t="n">
        <v>22921.24</v>
      </c>
      <c r="P163" t="n">
        <v>99.90000000000001</v>
      </c>
      <c r="Q163" t="n">
        <v>195.42</v>
      </c>
      <c r="R163" t="n">
        <v>20.57</v>
      </c>
      <c r="S163" t="n">
        <v>14.2</v>
      </c>
      <c r="T163" t="n">
        <v>1465.41</v>
      </c>
      <c r="U163" t="n">
        <v>0.6899999999999999</v>
      </c>
      <c r="V163" t="n">
        <v>0.77</v>
      </c>
      <c r="W163" t="n">
        <v>0.64</v>
      </c>
      <c r="X163" t="n">
        <v>0.08</v>
      </c>
      <c r="Y163" t="n">
        <v>0.5</v>
      </c>
      <c r="Z163" t="n">
        <v>10</v>
      </c>
    </row>
    <row r="164">
      <c r="A164" t="n">
        <v>18</v>
      </c>
      <c r="B164" t="n">
        <v>80</v>
      </c>
      <c r="C164" t="inlineStr">
        <is>
          <t xml:space="preserve">CONCLUIDO	</t>
        </is>
      </c>
      <c r="D164" t="n">
        <v>8.5814</v>
      </c>
      <c r="E164" t="n">
        <v>11.65</v>
      </c>
      <c r="F164" t="n">
        <v>9.17</v>
      </c>
      <c r="G164" t="n">
        <v>110.01</v>
      </c>
      <c r="H164" t="n">
        <v>1.82</v>
      </c>
      <c r="I164" t="n">
        <v>5</v>
      </c>
      <c r="J164" t="n">
        <v>185.46</v>
      </c>
      <c r="K164" t="n">
        <v>50.28</v>
      </c>
      <c r="L164" t="n">
        <v>19</v>
      </c>
      <c r="M164" t="n">
        <v>3</v>
      </c>
      <c r="N164" t="n">
        <v>36.18</v>
      </c>
      <c r="O164" t="n">
        <v>23107.19</v>
      </c>
      <c r="P164" t="n">
        <v>99.55</v>
      </c>
      <c r="Q164" t="n">
        <v>195.42</v>
      </c>
      <c r="R164" t="n">
        <v>20.42</v>
      </c>
      <c r="S164" t="n">
        <v>14.2</v>
      </c>
      <c r="T164" t="n">
        <v>1389.06</v>
      </c>
      <c r="U164" t="n">
        <v>0.7</v>
      </c>
      <c r="V164" t="n">
        <v>0.77</v>
      </c>
      <c r="W164" t="n">
        <v>0.65</v>
      </c>
      <c r="X164" t="n">
        <v>0.08</v>
      </c>
      <c r="Y164" t="n">
        <v>0.5</v>
      </c>
      <c r="Z164" t="n">
        <v>10</v>
      </c>
    </row>
    <row r="165">
      <c r="A165" t="n">
        <v>19</v>
      </c>
      <c r="B165" t="n">
        <v>80</v>
      </c>
      <c r="C165" t="inlineStr">
        <is>
          <t xml:space="preserve">CONCLUIDO	</t>
        </is>
      </c>
      <c r="D165" t="n">
        <v>8.5778</v>
      </c>
      <c r="E165" t="n">
        <v>11.66</v>
      </c>
      <c r="F165" t="n">
        <v>9.17</v>
      </c>
      <c r="G165" t="n">
        <v>110.07</v>
      </c>
      <c r="H165" t="n">
        <v>1.9</v>
      </c>
      <c r="I165" t="n">
        <v>5</v>
      </c>
      <c r="J165" t="n">
        <v>186.97</v>
      </c>
      <c r="K165" t="n">
        <v>50.28</v>
      </c>
      <c r="L165" t="n">
        <v>20</v>
      </c>
      <c r="M165" t="n">
        <v>3</v>
      </c>
      <c r="N165" t="n">
        <v>36.69</v>
      </c>
      <c r="O165" t="n">
        <v>23293.82</v>
      </c>
      <c r="P165" t="n">
        <v>99.48</v>
      </c>
      <c r="Q165" t="n">
        <v>195.42</v>
      </c>
      <c r="R165" t="n">
        <v>20.67</v>
      </c>
      <c r="S165" t="n">
        <v>14.2</v>
      </c>
      <c r="T165" t="n">
        <v>1516.02</v>
      </c>
      <c r="U165" t="n">
        <v>0.6899999999999999</v>
      </c>
      <c r="V165" t="n">
        <v>0.77</v>
      </c>
      <c r="W165" t="n">
        <v>0.65</v>
      </c>
      <c r="X165" t="n">
        <v>0.09</v>
      </c>
      <c r="Y165" t="n">
        <v>0.5</v>
      </c>
      <c r="Z165" t="n">
        <v>10</v>
      </c>
    </row>
    <row r="166">
      <c r="A166" t="n">
        <v>20</v>
      </c>
      <c r="B166" t="n">
        <v>80</v>
      </c>
      <c r="C166" t="inlineStr">
        <is>
          <t xml:space="preserve">CONCLUIDO	</t>
        </is>
      </c>
      <c r="D166" t="n">
        <v>8.5831</v>
      </c>
      <c r="E166" t="n">
        <v>11.65</v>
      </c>
      <c r="F166" t="n">
        <v>9.17</v>
      </c>
      <c r="G166" t="n">
        <v>109.98</v>
      </c>
      <c r="H166" t="n">
        <v>1.98</v>
      </c>
      <c r="I166" t="n">
        <v>5</v>
      </c>
      <c r="J166" t="n">
        <v>188.49</v>
      </c>
      <c r="K166" t="n">
        <v>50.28</v>
      </c>
      <c r="L166" t="n">
        <v>21</v>
      </c>
      <c r="M166" t="n">
        <v>3</v>
      </c>
      <c r="N166" t="n">
        <v>37.21</v>
      </c>
      <c r="O166" t="n">
        <v>23481.16</v>
      </c>
      <c r="P166" t="n">
        <v>97.95999999999999</v>
      </c>
      <c r="Q166" t="n">
        <v>195.42</v>
      </c>
      <c r="R166" t="n">
        <v>20.49</v>
      </c>
      <c r="S166" t="n">
        <v>14.2</v>
      </c>
      <c r="T166" t="n">
        <v>1422.66</v>
      </c>
      <c r="U166" t="n">
        <v>0.6899999999999999</v>
      </c>
      <c r="V166" t="n">
        <v>0.77</v>
      </c>
      <c r="W166" t="n">
        <v>0.64</v>
      </c>
      <c r="X166" t="n">
        <v>0.08</v>
      </c>
      <c r="Y166" t="n">
        <v>0.5</v>
      </c>
      <c r="Z166" t="n">
        <v>10</v>
      </c>
    </row>
    <row r="167">
      <c r="A167" t="n">
        <v>21</v>
      </c>
      <c r="B167" t="n">
        <v>80</v>
      </c>
      <c r="C167" t="inlineStr">
        <is>
          <t xml:space="preserve">CONCLUIDO	</t>
        </is>
      </c>
      <c r="D167" t="n">
        <v>8.5776</v>
      </c>
      <c r="E167" t="n">
        <v>11.66</v>
      </c>
      <c r="F167" t="n">
        <v>9.17</v>
      </c>
      <c r="G167" t="n">
        <v>110.07</v>
      </c>
      <c r="H167" t="n">
        <v>2.05</v>
      </c>
      <c r="I167" t="n">
        <v>5</v>
      </c>
      <c r="J167" t="n">
        <v>190.01</v>
      </c>
      <c r="K167" t="n">
        <v>50.28</v>
      </c>
      <c r="L167" t="n">
        <v>22</v>
      </c>
      <c r="M167" t="n">
        <v>3</v>
      </c>
      <c r="N167" t="n">
        <v>37.74</v>
      </c>
      <c r="O167" t="n">
        <v>23669.2</v>
      </c>
      <c r="P167" t="n">
        <v>96.18000000000001</v>
      </c>
      <c r="Q167" t="n">
        <v>195.42</v>
      </c>
      <c r="R167" t="n">
        <v>20.58</v>
      </c>
      <c r="S167" t="n">
        <v>14.2</v>
      </c>
      <c r="T167" t="n">
        <v>1470.56</v>
      </c>
      <c r="U167" t="n">
        <v>0.6899999999999999</v>
      </c>
      <c r="V167" t="n">
        <v>0.77</v>
      </c>
      <c r="W167" t="n">
        <v>0.65</v>
      </c>
      <c r="X167" t="n">
        <v>0.09</v>
      </c>
      <c r="Y167" t="n">
        <v>0.5</v>
      </c>
      <c r="Z167" t="n">
        <v>10</v>
      </c>
    </row>
    <row r="168">
      <c r="A168" t="n">
        <v>22</v>
      </c>
      <c r="B168" t="n">
        <v>80</v>
      </c>
      <c r="C168" t="inlineStr">
        <is>
          <t xml:space="preserve">CONCLUIDO	</t>
        </is>
      </c>
      <c r="D168" t="n">
        <v>8.622999999999999</v>
      </c>
      <c r="E168" t="n">
        <v>11.6</v>
      </c>
      <c r="F168" t="n">
        <v>9.140000000000001</v>
      </c>
      <c r="G168" t="n">
        <v>137.15</v>
      </c>
      <c r="H168" t="n">
        <v>2.13</v>
      </c>
      <c r="I168" t="n">
        <v>4</v>
      </c>
      <c r="J168" t="n">
        <v>191.55</v>
      </c>
      <c r="K168" t="n">
        <v>50.28</v>
      </c>
      <c r="L168" t="n">
        <v>23</v>
      </c>
      <c r="M168" t="n">
        <v>2</v>
      </c>
      <c r="N168" t="n">
        <v>38.27</v>
      </c>
      <c r="O168" t="n">
        <v>23857.96</v>
      </c>
      <c r="P168" t="n">
        <v>94.90000000000001</v>
      </c>
      <c r="Q168" t="n">
        <v>195.42</v>
      </c>
      <c r="R168" t="n">
        <v>19.81</v>
      </c>
      <c r="S168" t="n">
        <v>14.2</v>
      </c>
      <c r="T168" t="n">
        <v>1086.92</v>
      </c>
      <c r="U168" t="n">
        <v>0.72</v>
      </c>
      <c r="V168" t="n">
        <v>0.77</v>
      </c>
      <c r="W168" t="n">
        <v>0.64</v>
      </c>
      <c r="X168" t="n">
        <v>0.06</v>
      </c>
      <c r="Y168" t="n">
        <v>0.5</v>
      </c>
      <c r="Z168" t="n">
        <v>10</v>
      </c>
    </row>
    <row r="169">
      <c r="A169" t="n">
        <v>23</v>
      </c>
      <c r="B169" t="n">
        <v>80</v>
      </c>
      <c r="C169" t="inlineStr">
        <is>
          <t xml:space="preserve">CONCLUIDO	</t>
        </is>
      </c>
      <c r="D169" t="n">
        <v>8.6166</v>
      </c>
      <c r="E169" t="n">
        <v>11.61</v>
      </c>
      <c r="F169" t="n">
        <v>9.15</v>
      </c>
      <c r="G169" t="n">
        <v>137.28</v>
      </c>
      <c r="H169" t="n">
        <v>2.21</v>
      </c>
      <c r="I169" t="n">
        <v>4</v>
      </c>
      <c r="J169" t="n">
        <v>193.08</v>
      </c>
      <c r="K169" t="n">
        <v>50.28</v>
      </c>
      <c r="L169" t="n">
        <v>24</v>
      </c>
      <c r="M169" t="n">
        <v>2</v>
      </c>
      <c r="N169" t="n">
        <v>38.8</v>
      </c>
      <c r="O169" t="n">
        <v>24047.45</v>
      </c>
      <c r="P169" t="n">
        <v>96.02</v>
      </c>
      <c r="Q169" t="n">
        <v>195.43</v>
      </c>
      <c r="R169" t="n">
        <v>20.03</v>
      </c>
      <c r="S169" t="n">
        <v>14.2</v>
      </c>
      <c r="T169" t="n">
        <v>1200.72</v>
      </c>
      <c r="U169" t="n">
        <v>0.71</v>
      </c>
      <c r="V169" t="n">
        <v>0.77</v>
      </c>
      <c r="W169" t="n">
        <v>0.64</v>
      </c>
      <c r="X169" t="n">
        <v>0.06</v>
      </c>
      <c r="Y169" t="n">
        <v>0.5</v>
      </c>
      <c r="Z169" t="n">
        <v>10</v>
      </c>
    </row>
    <row r="170">
      <c r="A170" t="n">
        <v>24</v>
      </c>
      <c r="B170" t="n">
        <v>80</v>
      </c>
      <c r="C170" t="inlineStr">
        <is>
          <t xml:space="preserve">CONCLUIDO	</t>
        </is>
      </c>
      <c r="D170" t="n">
        <v>8.6225</v>
      </c>
      <c r="E170" t="n">
        <v>11.6</v>
      </c>
      <c r="F170" t="n">
        <v>9.140000000000001</v>
      </c>
      <c r="G170" t="n">
        <v>137.16</v>
      </c>
      <c r="H170" t="n">
        <v>2.28</v>
      </c>
      <c r="I170" t="n">
        <v>4</v>
      </c>
      <c r="J170" t="n">
        <v>194.62</v>
      </c>
      <c r="K170" t="n">
        <v>50.28</v>
      </c>
      <c r="L170" t="n">
        <v>25</v>
      </c>
      <c r="M170" t="n">
        <v>2</v>
      </c>
      <c r="N170" t="n">
        <v>39.34</v>
      </c>
      <c r="O170" t="n">
        <v>24237.67</v>
      </c>
      <c r="P170" t="n">
        <v>95.38</v>
      </c>
      <c r="Q170" t="n">
        <v>195.42</v>
      </c>
      <c r="R170" t="n">
        <v>19.85</v>
      </c>
      <c r="S170" t="n">
        <v>14.2</v>
      </c>
      <c r="T170" t="n">
        <v>1110.5</v>
      </c>
      <c r="U170" t="n">
        <v>0.72</v>
      </c>
      <c r="V170" t="n">
        <v>0.77</v>
      </c>
      <c r="W170" t="n">
        <v>0.64</v>
      </c>
      <c r="X170" t="n">
        <v>0.06</v>
      </c>
      <c r="Y170" t="n">
        <v>0.5</v>
      </c>
      <c r="Z170" t="n">
        <v>10</v>
      </c>
    </row>
    <row r="171">
      <c r="A171" t="n">
        <v>25</v>
      </c>
      <c r="B171" t="n">
        <v>80</v>
      </c>
      <c r="C171" t="inlineStr">
        <is>
          <t xml:space="preserve">CONCLUIDO	</t>
        </is>
      </c>
      <c r="D171" t="n">
        <v>8.619</v>
      </c>
      <c r="E171" t="n">
        <v>11.6</v>
      </c>
      <c r="F171" t="n">
        <v>9.15</v>
      </c>
      <c r="G171" t="n">
        <v>137.23</v>
      </c>
      <c r="H171" t="n">
        <v>2.35</v>
      </c>
      <c r="I171" t="n">
        <v>4</v>
      </c>
      <c r="J171" t="n">
        <v>196.17</v>
      </c>
      <c r="K171" t="n">
        <v>50.28</v>
      </c>
      <c r="L171" t="n">
        <v>26</v>
      </c>
      <c r="M171" t="n">
        <v>1</v>
      </c>
      <c r="N171" t="n">
        <v>39.89</v>
      </c>
      <c r="O171" t="n">
        <v>24428.62</v>
      </c>
      <c r="P171" t="n">
        <v>95.5</v>
      </c>
      <c r="Q171" t="n">
        <v>195.42</v>
      </c>
      <c r="R171" t="n">
        <v>19.87</v>
      </c>
      <c r="S171" t="n">
        <v>14.2</v>
      </c>
      <c r="T171" t="n">
        <v>1121.27</v>
      </c>
      <c r="U171" t="n">
        <v>0.71</v>
      </c>
      <c r="V171" t="n">
        <v>0.77</v>
      </c>
      <c r="W171" t="n">
        <v>0.65</v>
      </c>
      <c r="X171" t="n">
        <v>0.06</v>
      </c>
      <c r="Y171" t="n">
        <v>0.5</v>
      </c>
      <c r="Z171" t="n">
        <v>10</v>
      </c>
    </row>
    <row r="172">
      <c r="A172" t="n">
        <v>26</v>
      </c>
      <c r="B172" t="n">
        <v>80</v>
      </c>
      <c r="C172" t="inlineStr">
        <is>
          <t xml:space="preserve">CONCLUIDO	</t>
        </is>
      </c>
      <c r="D172" t="n">
        <v>8.6172</v>
      </c>
      <c r="E172" t="n">
        <v>11.6</v>
      </c>
      <c r="F172" t="n">
        <v>9.15</v>
      </c>
      <c r="G172" t="n">
        <v>137.27</v>
      </c>
      <c r="H172" t="n">
        <v>2.42</v>
      </c>
      <c r="I172" t="n">
        <v>4</v>
      </c>
      <c r="J172" t="n">
        <v>197.73</v>
      </c>
      <c r="K172" t="n">
        <v>50.28</v>
      </c>
      <c r="L172" t="n">
        <v>27</v>
      </c>
      <c r="M172" t="n">
        <v>0</v>
      </c>
      <c r="N172" t="n">
        <v>40.45</v>
      </c>
      <c r="O172" t="n">
        <v>24620.33</v>
      </c>
      <c r="P172" t="n">
        <v>95.91</v>
      </c>
      <c r="Q172" t="n">
        <v>195.42</v>
      </c>
      <c r="R172" t="n">
        <v>19.95</v>
      </c>
      <c r="S172" t="n">
        <v>14.2</v>
      </c>
      <c r="T172" t="n">
        <v>1161.05</v>
      </c>
      <c r="U172" t="n">
        <v>0.71</v>
      </c>
      <c r="V172" t="n">
        <v>0.77</v>
      </c>
      <c r="W172" t="n">
        <v>0.65</v>
      </c>
      <c r="X172" t="n">
        <v>0.06</v>
      </c>
      <c r="Y172" t="n">
        <v>0.5</v>
      </c>
      <c r="Z172" t="n">
        <v>10</v>
      </c>
    </row>
    <row r="173">
      <c r="A173" t="n">
        <v>0</v>
      </c>
      <c r="B173" t="n">
        <v>35</v>
      </c>
      <c r="C173" t="inlineStr">
        <is>
          <t xml:space="preserve">CONCLUIDO	</t>
        </is>
      </c>
      <c r="D173" t="n">
        <v>7.606</v>
      </c>
      <c r="E173" t="n">
        <v>13.15</v>
      </c>
      <c r="F173" t="n">
        <v>10.26</v>
      </c>
      <c r="G173" t="n">
        <v>10.61</v>
      </c>
      <c r="H173" t="n">
        <v>0.22</v>
      </c>
      <c r="I173" t="n">
        <v>58</v>
      </c>
      <c r="J173" t="n">
        <v>80.84</v>
      </c>
      <c r="K173" t="n">
        <v>35.1</v>
      </c>
      <c r="L173" t="n">
        <v>1</v>
      </c>
      <c r="M173" t="n">
        <v>56</v>
      </c>
      <c r="N173" t="n">
        <v>9.74</v>
      </c>
      <c r="O173" t="n">
        <v>10204.21</v>
      </c>
      <c r="P173" t="n">
        <v>79.04000000000001</v>
      </c>
      <c r="Q173" t="n">
        <v>195.42</v>
      </c>
      <c r="R173" t="n">
        <v>54.56</v>
      </c>
      <c r="S173" t="n">
        <v>14.2</v>
      </c>
      <c r="T173" t="n">
        <v>18195.84</v>
      </c>
      <c r="U173" t="n">
        <v>0.26</v>
      </c>
      <c r="V173" t="n">
        <v>0.6899999999999999</v>
      </c>
      <c r="W173" t="n">
        <v>0.73</v>
      </c>
      <c r="X173" t="n">
        <v>1.17</v>
      </c>
      <c r="Y173" t="n">
        <v>0.5</v>
      </c>
      <c r="Z173" t="n">
        <v>10</v>
      </c>
    </row>
    <row r="174">
      <c r="A174" t="n">
        <v>1</v>
      </c>
      <c r="B174" t="n">
        <v>35</v>
      </c>
      <c r="C174" t="inlineStr">
        <is>
          <t xml:space="preserve">CONCLUIDO	</t>
        </is>
      </c>
      <c r="D174" t="n">
        <v>8.353400000000001</v>
      </c>
      <c r="E174" t="n">
        <v>11.97</v>
      </c>
      <c r="F174" t="n">
        <v>9.609999999999999</v>
      </c>
      <c r="G174" t="n">
        <v>21.36</v>
      </c>
      <c r="H174" t="n">
        <v>0.43</v>
      </c>
      <c r="I174" t="n">
        <v>27</v>
      </c>
      <c r="J174" t="n">
        <v>82.04000000000001</v>
      </c>
      <c r="K174" t="n">
        <v>35.1</v>
      </c>
      <c r="L174" t="n">
        <v>2</v>
      </c>
      <c r="M174" t="n">
        <v>25</v>
      </c>
      <c r="N174" t="n">
        <v>9.94</v>
      </c>
      <c r="O174" t="n">
        <v>10352.53</v>
      </c>
      <c r="P174" t="n">
        <v>72.23999999999999</v>
      </c>
      <c r="Q174" t="n">
        <v>195.45</v>
      </c>
      <c r="R174" t="n">
        <v>34.47</v>
      </c>
      <c r="S174" t="n">
        <v>14.2</v>
      </c>
      <c r="T174" t="n">
        <v>8302.01</v>
      </c>
      <c r="U174" t="n">
        <v>0.41</v>
      </c>
      <c r="V174" t="n">
        <v>0.73</v>
      </c>
      <c r="W174" t="n">
        <v>0.68</v>
      </c>
      <c r="X174" t="n">
        <v>0.53</v>
      </c>
      <c r="Y174" t="n">
        <v>0.5</v>
      </c>
      <c r="Z174" t="n">
        <v>10</v>
      </c>
    </row>
    <row r="175">
      <c r="A175" t="n">
        <v>2</v>
      </c>
      <c r="B175" t="n">
        <v>35</v>
      </c>
      <c r="C175" t="inlineStr">
        <is>
          <t xml:space="preserve">CONCLUIDO	</t>
        </is>
      </c>
      <c r="D175" t="n">
        <v>8.603</v>
      </c>
      <c r="E175" t="n">
        <v>11.62</v>
      </c>
      <c r="F175" t="n">
        <v>9.42</v>
      </c>
      <c r="G175" t="n">
        <v>31.41</v>
      </c>
      <c r="H175" t="n">
        <v>0.63</v>
      </c>
      <c r="I175" t="n">
        <v>18</v>
      </c>
      <c r="J175" t="n">
        <v>83.25</v>
      </c>
      <c r="K175" t="n">
        <v>35.1</v>
      </c>
      <c r="L175" t="n">
        <v>3</v>
      </c>
      <c r="M175" t="n">
        <v>16</v>
      </c>
      <c r="N175" t="n">
        <v>10.15</v>
      </c>
      <c r="O175" t="n">
        <v>10501.19</v>
      </c>
      <c r="P175" t="n">
        <v>69.23999999999999</v>
      </c>
      <c r="Q175" t="n">
        <v>195.42</v>
      </c>
      <c r="R175" t="n">
        <v>28.44</v>
      </c>
      <c r="S175" t="n">
        <v>14.2</v>
      </c>
      <c r="T175" t="n">
        <v>5332.22</v>
      </c>
      <c r="U175" t="n">
        <v>0.5</v>
      </c>
      <c r="V175" t="n">
        <v>0.75</v>
      </c>
      <c r="W175" t="n">
        <v>0.67</v>
      </c>
      <c r="X175" t="n">
        <v>0.33</v>
      </c>
      <c r="Y175" t="n">
        <v>0.5</v>
      </c>
      <c r="Z175" t="n">
        <v>10</v>
      </c>
    </row>
    <row r="176">
      <c r="A176" t="n">
        <v>3</v>
      </c>
      <c r="B176" t="n">
        <v>35</v>
      </c>
      <c r="C176" t="inlineStr">
        <is>
          <t xml:space="preserve">CONCLUIDO	</t>
        </is>
      </c>
      <c r="D176" t="n">
        <v>8.7379</v>
      </c>
      <c r="E176" t="n">
        <v>11.44</v>
      </c>
      <c r="F176" t="n">
        <v>9.33</v>
      </c>
      <c r="G176" t="n">
        <v>43.06</v>
      </c>
      <c r="H176" t="n">
        <v>0.83</v>
      </c>
      <c r="I176" t="n">
        <v>13</v>
      </c>
      <c r="J176" t="n">
        <v>84.45999999999999</v>
      </c>
      <c r="K176" t="n">
        <v>35.1</v>
      </c>
      <c r="L176" t="n">
        <v>4</v>
      </c>
      <c r="M176" t="n">
        <v>11</v>
      </c>
      <c r="N176" t="n">
        <v>10.36</v>
      </c>
      <c r="O176" t="n">
        <v>10650.22</v>
      </c>
      <c r="P176" t="n">
        <v>66.63</v>
      </c>
      <c r="Q176" t="n">
        <v>195.42</v>
      </c>
      <c r="R176" t="n">
        <v>25.56</v>
      </c>
      <c r="S176" t="n">
        <v>14.2</v>
      </c>
      <c r="T176" t="n">
        <v>3919.34</v>
      </c>
      <c r="U176" t="n">
        <v>0.5600000000000001</v>
      </c>
      <c r="V176" t="n">
        <v>0.76</v>
      </c>
      <c r="W176" t="n">
        <v>0.66</v>
      </c>
      <c r="X176" t="n">
        <v>0.24</v>
      </c>
      <c r="Y176" t="n">
        <v>0.5</v>
      </c>
      <c r="Z176" t="n">
        <v>10</v>
      </c>
    </row>
    <row r="177">
      <c r="A177" t="n">
        <v>4</v>
      </c>
      <c r="B177" t="n">
        <v>35</v>
      </c>
      <c r="C177" t="inlineStr">
        <is>
          <t xml:space="preserve">CONCLUIDO	</t>
        </is>
      </c>
      <c r="D177" t="n">
        <v>8.8004</v>
      </c>
      <c r="E177" t="n">
        <v>11.36</v>
      </c>
      <c r="F177" t="n">
        <v>9.279999999999999</v>
      </c>
      <c r="G177" t="n">
        <v>50.63</v>
      </c>
      <c r="H177" t="n">
        <v>1.02</v>
      </c>
      <c r="I177" t="n">
        <v>11</v>
      </c>
      <c r="J177" t="n">
        <v>85.67</v>
      </c>
      <c r="K177" t="n">
        <v>35.1</v>
      </c>
      <c r="L177" t="n">
        <v>5</v>
      </c>
      <c r="M177" t="n">
        <v>9</v>
      </c>
      <c r="N177" t="n">
        <v>10.57</v>
      </c>
      <c r="O177" t="n">
        <v>10799.59</v>
      </c>
      <c r="P177" t="n">
        <v>64.34</v>
      </c>
      <c r="Q177" t="n">
        <v>195.42</v>
      </c>
      <c r="R177" t="n">
        <v>24.12</v>
      </c>
      <c r="S177" t="n">
        <v>14.2</v>
      </c>
      <c r="T177" t="n">
        <v>3207.83</v>
      </c>
      <c r="U177" t="n">
        <v>0.59</v>
      </c>
      <c r="V177" t="n">
        <v>0.76</v>
      </c>
      <c r="W177" t="n">
        <v>0.65</v>
      </c>
      <c r="X177" t="n">
        <v>0.19</v>
      </c>
      <c r="Y177" t="n">
        <v>0.5</v>
      </c>
      <c r="Z177" t="n">
        <v>10</v>
      </c>
    </row>
    <row r="178">
      <c r="A178" t="n">
        <v>5</v>
      </c>
      <c r="B178" t="n">
        <v>35</v>
      </c>
      <c r="C178" t="inlineStr">
        <is>
          <t xml:space="preserve">CONCLUIDO	</t>
        </is>
      </c>
      <c r="D178" t="n">
        <v>8.852</v>
      </c>
      <c r="E178" t="n">
        <v>11.3</v>
      </c>
      <c r="F178" t="n">
        <v>9.25</v>
      </c>
      <c r="G178" t="n">
        <v>61.67</v>
      </c>
      <c r="H178" t="n">
        <v>1.21</v>
      </c>
      <c r="I178" t="n">
        <v>9</v>
      </c>
      <c r="J178" t="n">
        <v>86.88</v>
      </c>
      <c r="K178" t="n">
        <v>35.1</v>
      </c>
      <c r="L178" t="n">
        <v>6</v>
      </c>
      <c r="M178" t="n">
        <v>6</v>
      </c>
      <c r="N178" t="n">
        <v>10.78</v>
      </c>
      <c r="O178" t="n">
        <v>10949.33</v>
      </c>
      <c r="P178" t="n">
        <v>61.68</v>
      </c>
      <c r="Q178" t="n">
        <v>195.42</v>
      </c>
      <c r="R178" t="n">
        <v>23.02</v>
      </c>
      <c r="S178" t="n">
        <v>14.2</v>
      </c>
      <c r="T178" t="n">
        <v>2667.59</v>
      </c>
      <c r="U178" t="n">
        <v>0.62</v>
      </c>
      <c r="V178" t="n">
        <v>0.76</v>
      </c>
      <c r="W178" t="n">
        <v>0.65</v>
      </c>
      <c r="X178" t="n">
        <v>0.16</v>
      </c>
      <c r="Y178" t="n">
        <v>0.5</v>
      </c>
      <c r="Z178" t="n">
        <v>10</v>
      </c>
    </row>
    <row r="179">
      <c r="A179" t="n">
        <v>6</v>
      </c>
      <c r="B179" t="n">
        <v>35</v>
      </c>
      <c r="C179" t="inlineStr">
        <is>
          <t xml:space="preserve">CONCLUIDO	</t>
        </is>
      </c>
      <c r="D179" t="n">
        <v>8.890000000000001</v>
      </c>
      <c r="E179" t="n">
        <v>11.25</v>
      </c>
      <c r="F179" t="n">
        <v>9.220000000000001</v>
      </c>
      <c r="G179" t="n">
        <v>69.14</v>
      </c>
      <c r="H179" t="n">
        <v>1.39</v>
      </c>
      <c r="I179" t="n">
        <v>8</v>
      </c>
      <c r="J179" t="n">
        <v>88.09999999999999</v>
      </c>
      <c r="K179" t="n">
        <v>35.1</v>
      </c>
      <c r="L179" t="n">
        <v>7</v>
      </c>
      <c r="M179" t="n">
        <v>5</v>
      </c>
      <c r="N179" t="n">
        <v>11</v>
      </c>
      <c r="O179" t="n">
        <v>11099.43</v>
      </c>
      <c r="P179" t="n">
        <v>59.3</v>
      </c>
      <c r="Q179" t="n">
        <v>195.42</v>
      </c>
      <c r="R179" t="n">
        <v>22.1</v>
      </c>
      <c r="S179" t="n">
        <v>14.2</v>
      </c>
      <c r="T179" t="n">
        <v>2212.9</v>
      </c>
      <c r="U179" t="n">
        <v>0.64</v>
      </c>
      <c r="V179" t="n">
        <v>0.77</v>
      </c>
      <c r="W179" t="n">
        <v>0.65</v>
      </c>
      <c r="X179" t="n">
        <v>0.13</v>
      </c>
      <c r="Y179" t="n">
        <v>0.5</v>
      </c>
      <c r="Z179" t="n">
        <v>10</v>
      </c>
    </row>
    <row r="180">
      <c r="A180" t="n">
        <v>7</v>
      </c>
      <c r="B180" t="n">
        <v>35</v>
      </c>
      <c r="C180" t="inlineStr">
        <is>
          <t xml:space="preserve">CONCLUIDO	</t>
        </is>
      </c>
      <c r="D180" t="n">
        <v>8.908899999999999</v>
      </c>
      <c r="E180" t="n">
        <v>11.22</v>
      </c>
      <c r="F180" t="n">
        <v>9.210000000000001</v>
      </c>
      <c r="G180" t="n">
        <v>78.95999999999999</v>
      </c>
      <c r="H180" t="n">
        <v>1.57</v>
      </c>
      <c r="I180" t="n">
        <v>7</v>
      </c>
      <c r="J180" t="n">
        <v>89.31999999999999</v>
      </c>
      <c r="K180" t="n">
        <v>35.1</v>
      </c>
      <c r="L180" t="n">
        <v>8</v>
      </c>
      <c r="M180" t="n">
        <v>0</v>
      </c>
      <c r="N180" t="n">
        <v>11.22</v>
      </c>
      <c r="O180" t="n">
        <v>11249.89</v>
      </c>
      <c r="P180" t="n">
        <v>59.13</v>
      </c>
      <c r="Q180" t="n">
        <v>195.42</v>
      </c>
      <c r="R180" t="n">
        <v>21.7</v>
      </c>
      <c r="S180" t="n">
        <v>14.2</v>
      </c>
      <c r="T180" t="n">
        <v>2020.09</v>
      </c>
      <c r="U180" t="n">
        <v>0.65</v>
      </c>
      <c r="V180" t="n">
        <v>0.77</v>
      </c>
      <c r="W180" t="n">
        <v>0.65</v>
      </c>
      <c r="X180" t="n">
        <v>0.12</v>
      </c>
      <c r="Y180" t="n">
        <v>0.5</v>
      </c>
      <c r="Z180" t="n">
        <v>10</v>
      </c>
    </row>
    <row r="181">
      <c r="A181" t="n">
        <v>0</v>
      </c>
      <c r="B181" t="n">
        <v>50</v>
      </c>
      <c r="C181" t="inlineStr">
        <is>
          <t xml:space="preserve">CONCLUIDO	</t>
        </is>
      </c>
      <c r="D181" t="n">
        <v>7.0594</v>
      </c>
      <c r="E181" t="n">
        <v>14.17</v>
      </c>
      <c r="F181" t="n">
        <v>10.53</v>
      </c>
      <c r="G181" t="n">
        <v>8.77</v>
      </c>
      <c r="H181" t="n">
        <v>0.16</v>
      </c>
      <c r="I181" t="n">
        <v>72</v>
      </c>
      <c r="J181" t="n">
        <v>107.41</v>
      </c>
      <c r="K181" t="n">
        <v>41.65</v>
      </c>
      <c r="L181" t="n">
        <v>1</v>
      </c>
      <c r="M181" t="n">
        <v>70</v>
      </c>
      <c r="N181" t="n">
        <v>14.77</v>
      </c>
      <c r="O181" t="n">
        <v>13481.73</v>
      </c>
      <c r="P181" t="n">
        <v>99.02</v>
      </c>
      <c r="Q181" t="n">
        <v>195.44</v>
      </c>
      <c r="R181" t="n">
        <v>62.6</v>
      </c>
      <c r="S181" t="n">
        <v>14.2</v>
      </c>
      <c r="T181" t="n">
        <v>22142.66</v>
      </c>
      <c r="U181" t="n">
        <v>0.23</v>
      </c>
      <c r="V181" t="n">
        <v>0.67</v>
      </c>
      <c r="W181" t="n">
        <v>0.76</v>
      </c>
      <c r="X181" t="n">
        <v>1.44</v>
      </c>
      <c r="Y181" t="n">
        <v>0.5</v>
      </c>
      <c r="Z181" t="n">
        <v>10</v>
      </c>
    </row>
    <row r="182">
      <c r="A182" t="n">
        <v>1</v>
      </c>
      <c r="B182" t="n">
        <v>50</v>
      </c>
      <c r="C182" t="inlineStr">
        <is>
          <t xml:space="preserve">CONCLUIDO	</t>
        </is>
      </c>
      <c r="D182" t="n">
        <v>7.974</v>
      </c>
      <c r="E182" t="n">
        <v>12.54</v>
      </c>
      <c r="F182" t="n">
        <v>9.75</v>
      </c>
      <c r="G182" t="n">
        <v>17.2</v>
      </c>
      <c r="H182" t="n">
        <v>0.32</v>
      </c>
      <c r="I182" t="n">
        <v>34</v>
      </c>
      <c r="J182" t="n">
        <v>108.68</v>
      </c>
      <c r="K182" t="n">
        <v>41.65</v>
      </c>
      <c r="L182" t="n">
        <v>2</v>
      </c>
      <c r="M182" t="n">
        <v>32</v>
      </c>
      <c r="N182" t="n">
        <v>15.03</v>
      </c>
      <c r="O182" t="n">
        <v>13638.32</v>
      </c>
      <c r="P182" t="n">
        <v>90.27</v>
      </c>
      <c r="Q182" t="n">
        <v>195.42</v>
      </c>
      <c r="R182" t="n">
        <v>38.26</v>
      </c>
      <c r="S182" t="n">
        <v>14.2</v>
      </c>
      <c r="T182" t="n">
        <v>10163.6</v>
      </c>
      <c r="U182" t="n">
        <v>0.37</v>
      </c>
      <c r="V182" t="n">
        <v>0.72</v>
      </c>
      <c r="W182" t="n">
        <v>0.7</v>
      </c>
      <c r="X182" t="n">
        <v>0.66</v>
      </c>
      <c r="Y182" t="n">
        <v>0.5</v>
      </c>
      <c r="Z182" t="n">
        <v>10</v>
      </c>
    </row>
    <row r="183">
      <c r="A183" t="n">
        <v>2</v>
      </c>
      <c r="B183" t="n">
        <v>50</v>
      </c>
      <c r="C183" t="inlineStr">
        <is>
          <t xml:space="preserve">CONCLUIDO	</t>
        </is>
      </c>
      <c r="D183" t="n">
        <v>8.312900000000001</v>
      </c>
      <c r="E183" t="n">
        <v>12.03</v>
      </c>
      <c r="F183" t="n">
        <v>9.5</v>
      </c>
      <c r="G183" t="n">
        <v>25.92</v>
      </c>
      <c r="H183" t="n">
        <v>0.48</v>
      </c>
      <c r="I183" t="n">
        <v>22</v>
      </c>
      <c r="J183" t="n">
        <v>109.96</v>
      </c>
      <c r="K183" t="n">
        <v>41.65</v>
      </c>
      <c r="L183" t="n">
        <v>3</v>
      </c>
      <c r="M183" t="n">
        <v>20</v>
      </c>
      <c r="N183" t="n">
        <v>15.31</v>
      </c>
      <c r="O183" t="n">
        <v>13795.21</v>
      </c>
      <c r="P183" t="n">
        <v>86.78</v>
      </c>
      <c r="Q183" t="n">
        <v>195.42</v>
      </c>
      <c r="R183" t="n">
        <v>30.95</v>
      </c>
      <c r="S183" t="n">
        <v>14.2</v>
      </c>
      <c r="T183" t="n">
        <v>6571.58</v>
      </c>
      <c r="U183" t="n">
        <v>0.46</v>
      </c>
      <c r="V183" t="n">
        <v>0.74</v>
      </c>
      <c r="W183" t="n">
        <v>0.67</v>
      </c>
      <c r="X183" t="n">
        <v>0.42</v>
      </c>
      <c r="Y183" t="n">
        <v>0.5</v>
      </c>
      <c r="Z183" t="n">
        <v>10</v>
      </c>
    </row>
    <row r="184">
      <c r="A184" t="n">
        <v>3</v>
      </c>
      <c r="B184" t="n">
        <v>50</v>
      </c>
      <c r="C184" t="inlineStr">
        <is>
          <t xml:space="preserve">CONCLUIDO	</t>
        </is>
      </c>
      <c r="D184" t="n">
        <v>8.4559</v>
      </c>
      <c r="E184" t="n">
        <v>11.83</v>
      </c>
      <c r="F184" t="n">
        <v>9.41</v>
      </c>
      <c r="G184" t="n">
        <v>33.22</v>
      </c>
      <c r="H184" t="n">
        <v>0.63</v>
      </c>
      <c r="I184" t="n">
        <v>17</v>
      </c>
      <c r="J184" t="n">
        <v>111.23</v>
      </c>
      <c r="K184" t="n">
        <v>41.65</v>
      </c>
      <c r="L184" t="n">
        <v>4</v>
      </c>
      <c r="M184" t="n">
        <v>15</v>
      </c>
      <c r="N184" t="n">
        <v>15.58</v>
      </c>
      <c r="O184" t="n">
        <v>13952.52</v>
      </c>
      <c r="P184" t="n">
        <v>84.63</v>
      </c>
      <c r="Q184" t="n">
        <v>195.42</v>
      </c>
      <c r="R184" t="n">
        <v>27.98</v>
      </c>
      <c r="S184" t="n">
        <v>14.2</v>
      </c>
      <c r="T184" t="n">
        <v>5109.39</v>
      </c>
      <c r="U184" t="n">
        <v>0.51</v>
      </c>
      <c r="V184" t="n">
        <v>0.75</v>
      </c>
      <c r="W184" t="n">
        <v>0.67</v>
      </c>
      <c r="X184" t="n">
        <v>0.32</v>
      </c>
      <c r="Y184" t="n">
        <v>0.5</v>
      </c>
      <c r="Z184" t="n">
        <v>10</v>
      </c>
    </row>
    <row r="185">
      <c r="A185" t="n">
        <v>4</v>
      </c>
      <c r="B185" t="n">
        <v>50</v>
      </c>
      <c r="C185" t="inlineStr">
        <is>
          <t xml:space="preserve">CONCLUIDO	</t>
        </is>
      </c>
      <c r="D185" t="n">
        <v>8.58</v>
      </c>
      <c r="E185" t="n">
        <v>11.66</v>
      </c>
      <c r="F185" t="n">
        <v>9.33</v>
      </c>
      <c r="G185" t="n">
        <v>43.06</v>
      </c>
      <c r="H185" t="n">
        <v>0.78</v>
      </c>
      <c r="I185" t="n">
        <v>13</v>
      </c>
      <c r="J185" t="n">
        <v>112.51</v>
      </c>
      <c r="K185" t="n">
        <v>41.65</v>
      </c>
      <c r="L185" t="n">
        <v>5</v>
      </c>
      <c r="M185" t="n">
        <v>11</v>
      </c>
      <c r="N185" t="n">
        <v>15.86</v>
      </c>
      <c r="O185" t="n">
        <v>14110.24</v>
      </c>
      <c r="P185" t="n">
        <v>82.73</v>
      </c>
      <c r="Q185" t="n">
        <v>195.43</v>
      </c>
      <c r="R185" t="n">
        <v>25.45</v>
      </c>
      <c r="S185" t="n">
        <v>14.2</v>
      </c>
      <c r="T185" t="n">
        <v>3863.8</v>
      </c>
      <c r="U185" t="n">
        <v>0.5600000000000001</v>
      </c>
      <c r="V185" t="n">
        <v>0.76</v>
      </c>
      <c r="W185" t="n">
        <v>0.66</v>
      </c>
      <c r="X185" t="n">
        <v>0.24</v>
      </c>
      <c r="Y185" t="n">
        <v>0.5</v>
      </c>
      <c r="Z185" t="n">
        <v>10</v>
      </c>
    </row>
    <row r="186">
      <c r="A186" t="n">
        <v>5</v>
      </c>
      <c r="B186" t="n">
        <v>50</v>
      </c>
      <c r="C186" t="inlineStr">
        <is>
          <t xml:space="preserve">CONCLUIDO	</t>
        </is>
      </c>
      <c r="D186" t="n">
        <v>8.644500000000001</v>
      </c>
      <c r="E186" t="n">
        <v>11.57</v>
      </c>
      <c r="F186" t="n">
        <v>9.289999999999999</v>
      </c>
      <c r="G186" t="n">
        <v>50.66</v>
      </c>
      <c r="H186" t="n">
        <v>0.93</v>
      </c>
      <c r="I186" t="n">
        <v>11</v>
      </c>
      <c r="J186" t="n">
        <v>113.79</v>
      </c>
      <c r="K186" t="n">
        <v>41.65</v>
      </c>
      <c r="L186" t="n">
        <v>6</v>
      </c>
      <c r="M186" t="n">
        <v>9</v>
      </c>
      <c r="N186" t="n">
        <v>16.14</v>
      </c>
      <c r="O186" t="n">
        <v>14268.39</v>
      </c>
      <c r="P186" t="n">
        <v>81.08</v>
      </c>
      <c r="Q186" t="n">
        <v>195.42</v>
      </c>
      <c r="R186" t="n">
        <v>24.19</v>
      </c>
      <c r="S186" t="n">
        <v>14.2</v>
      </c>
      <c r="T186" t="n">
        <v>3243.93</v>
      </c>
      <c r="U186" t="n">
        <v>0.59</v>
      </c>
      <c r="V186" t="n">
        <v>0.76</v>
      </c>
      <c r="W186" t="n">
        <v>0.66</v>
      </c>
      <c r="X186" t="n">
        <v>0.2</v>
      </c>
      <c r="Y186" t="n">
        <v>0.5</v>
      </c>
      <c r="Z186" t="n">
        <v>10</v>
      </c>
    </row>
    <row r="187">
      <c r="A187" t="n">
        <v>6</v>
      </c>
      <c r="B187" t="n">
        <v>50</v>
      </c>
      <c r="C187" t="inlineStr">
        <is>
          <t xml:space="preserve">CONCLUIDO	</t>
        </is>
      </c>
      <c r="D187" t="n">
        <v>8.6774</v>
      </c>
      <c r="E187" t="n">
        <v>11.52</v>
      </c>
      <c r="F187" t="n">
        <v>9.27</v>
      </c>
      <c r="G187" t="n">
        <v>55.59</v>
      </c>
      <c r="H187" t="n">
        <v>1.07</v>
      </c>
      <c r="I187" t="n">
        <v>10</v>
      </c>
      <c r="J187" t="n">
        <v>115.08</v>
      </c>
      <c r="K187" t="n">
        <v>41.65</v>
      </c>
      <c r="L187" t="n">
        <v>7</v>
      </c>
      <c r="M187" t="n">
        <v>8</v>
      </c>
      <c r="N187" t="n">
        <v>16.43</v>
      </c>
      <c r="O187" t="n">
        <v>14426.96</v>
      </c>
      <c r="P187" t="n">
        <v>79.77</v>
      </c>
      <c r="Q187" t="n">
        <v>195.42</v>
      </c>
      <c r="R187" t="n">
        <v>23.48</v>
      </c>
      <c r="S187" t="n">
        <v>14.2</v>
      </c>
      <c r="T187" t="n">
        <v>2892.69</v>
      </c>
      <c r="U187" t="n">
        <v>0.6</v>
      </c>
      <c r="V187" t="n">
        <v>0.76</v>
      </c>
      <c r="W187" t="n">
        <v>0.65</v>
      </c>
      <c r="X187" t="n">
        <v>0.18</v>
      </c>
      <c r="Y187" t="n">
        <v>0.5</v>
      </c>
      <c r="Z187" t="n">
        <v>10</v>
      </c>
    </row>
    <row r="188">
      <c r="A188" t="n">
        <v>7</v>
      </c>
      <c r="B188" t="n">
        <v>50</v>
      </c>
      <c r="C188" t="inlineStr">
        <is>
          <t xml:space="preserve">CONCLUIDO	</t>
        </is>
      </c>
      <c r="D188" t="n">
        <v>8.7364</v>
      </c>
      <c r="E188" t="n">
        <v>11.45</v>
      </c>
      <c r="F188" t="n">
        <v>9.23</v>
      </c>
      <c r="G188" t="n">
        <v>69.23999999999999</v>
      </c>
      <c r="H188" t="n">
        <v>1.21</v>
      </c>
      <c r="I188" t="n">
        <v>8</v>
      </c>
      <c r="J188" t="n">
        <v>116.37</v>
      </c>
      <c r="K188" t="n">
        <v>41.65</v>
      </c>
      <c r="L188" t="n">
        <v>8</v>
      </c>
      <c r="M188" t="n">
        <v>6</v>
      </c>
      <c r="N188" t="n">
        <v>16.72</v>
      </c>
      <c r="O188" t="n">
        <v>14585.96</v>
      </c>
      <c r="P188" t="n">
        <v>77.67</v>
      </c>
      <c r="Q188" t="n">
        <v>195.42</v>
      </c>
      <c r="R188" t="n">
        <v>22.58</v>
      </c>
      <c r="S188" t="n">
        <v>14.2</v>
      </c>
      <c r="T188" t="n">
        <v>2455.43</v>
      </c>
      <c r="U188" t="n">
        <v>0.63</v>
      </c>
      <c r="V188" t="n">
        <v>0.76</v>
      </c>
      <c r="W188" t="n">
        <v>0.65</v>
      </c>
      <c r="X188" t="n">
        <v>0.14</v>
      </c>
      <c r="Y188" t="n">
        <v>0.5</v>
      </c>
      <c r="Z188" t="n">
        <v>10</v>
      </c>
    </row>
    <row r="189">
      <c r="A189" t="n">
        <v>8</v>
      </c>
      <c r="B189" t="n">
        <v>50</v>
      </c>
      <c r="C189" t="inlineStr">
        <is>
          <t xml:space="preserve">CONCLUIDO	</t>
        </is>
      </c>
      <c r="D189" t="n">
        <v>8.740399999999999</v>
      </c>
      <c r="E189" t="n">
        <v>11.44</v>
      </c>
      <c r="F189" t="n">
        <v>9.23</v>
      </c>
      <c r="G189" t="n">
        <v>69.2</v>
      </c>
      <c r="H189" t="n">
        <v>1.35</v>
      </c>
      <c r="I189" t="n">
        <v>8</v>
      </c>
      <c r="J189" t="n">
        <v>117.66</v>
      </c>
      <c r="K189" t="n">
        <v>41.65</v>
      </c>
      <c r="L189" t="n">
        <v>9</v>
      </c>
      <c r="M189" t="n">
        <v>6</v>
      </c>
      <c r="N189" t="n">
        <v>17.01</v>
      </c>
      <c r="O189" t="n">
        <v>14745.39</v>
      </c>
      <c r="P189" t="n">
        <v>76.14</v>
      </c>
      <c r="Q189" t="n">
        <v>195.42</v>
      </c>
      <c r="R189" t="n">
        <v>22.21</v>
      </c>
      <c r="S189" t="n">
        <v>14.2</v>
      </c>
      <c r="T189" t="n">
        <v>2270.28</v>
      </c>
      <c r="U189" t="n">
        <v>0.64</v>
      </c>
      <c r="V189" t="n">
        <v>0.76</v>
      </c>
      <c r="W189" t="n">
        <v>0.65</v>
      </c>
      <c r="X189" t="n">
        <v>0.14</v>
      </c>
      <c r="Y189" t="n">
        <v>0.5</v>
      </c>
      <c r="Z189" t="n">
        <v>10</v>
      </c>
    </row>
    <row r="190">
      <c r="A190" t="n">
        <v>9</v>
      </c>
      <c r="B190" t="n">
        <v>50</v>
      </c>
      <c r="C190" t="inlineStr">
        <is>
          <t xml:space="preserve">CONCLUIDO	</t>
        </is>
      </c>
      <c r="D190" t="n">
        <v>8.7721</v>
      </c>
      <c r="E190" t="n">
        <v>11.4</v>
      </c>
      <c r="F190" t="n">
        <v>9.210000000000001</v>
      </c>
      <c r="G190" t="n">
        <v>78.93000000000001</v>
      </c>
      <c r="H190" t="n">
        <v>1.48</v>
      </c>
      <c r="I190" t="n">
        <v>7</v>
      </c>
      <c r="J190" t="n">
        <v>118.96</v>
      </c>
      <c r="K190" t="n">
        <v>41.65</v>
      </c>
      <c r="L190" t="n">
        <v>10</v>
      </c>
      <c r="M190" t="n">
        <v>5</v>
      </c>
      <c r="N190" t="n">
        <v>17.31</v>
      </c>
      <c r="O190" t="n">
        <v>14905.25</v>
      </c>
      <c r="P190" t="n">
        <v>74.78</v>
      </c>
      <c r="Q190" t="n">
        <v>195.42</v>
      </c>
      <c r="R190" t="n">
        <v>21.7</v>
      </c>
      <c r="S190" t="n">
        <v>14.2</v>
      </c>
      <c r="T190" t="n">
        <v>2017.79</v>
      </c>
      <c r="U190" t="n">
        <v>0.65</v>
      </c>
      <c r="V190" t="n">
        <v>0.77</v>
      </c>
      <c r="W190" t="n">
        <v>0.65</v>
      </c>
      <c r="X190" t="n">
        <v>0.12</v>
      </c>
      <c r="Y190" t="n">
        <v>0.5</v>
      </c>
      <c r="Z190" t="n">
        <v>10</v>
      </c>
    </row>
    <row r="191">
      <c r="A191" t="n">
        <v>10</v>
      </c>
      <c r="B191" t="n">
        <v>50</v>
      </c>
      <c r="C191" t="inlineStr">
        <is>
          <t xml:space="preserve">CONCLUIDO	</t>
        </is>
      </c>
      <c r="D191" t="n">
        <v>8.8056</v>
      </c>
      <c r="E191" t="n">
        <v>11.36</v>
      </c>
      <c r="F191" t="n">
        <v>9.19</v>
      </c>
      <c r="G191" t="n">
        <v>91.87</v>
      </c>
      <c r="H191" t="n">
        <v>1.61</v>
      </c>
      <c r="I191" t="n">
        <v>6</v>
      </c>
      <c r="J191" t="n">
        <v>120.26</v>
      </c>
      <c r="K191" t="n">
        <v>41.65</v>
      </c>
      <c r="L191" t="n">
        <v>11</v>
      </c>
      <c r="M191" t="n">
        <v>4</v>
      </c>
      <c r="N191" t="n">
        <v>17.61</v>
      </c>
      <c r="O191" t="n">
        <v>15065.56</v>
      </c>
      <c r="P191" t="n">
        <v>72.92</v>
      </c>
      <c r="Q191" t="n">
        <v>195.42</v>
      </c>
      <c r="R191" t="n">
        <v>21.13</v>
      </c>
      <c r="S191" t="n">
        <v>14.2</v>
      </c>
      <c r="T191" t="n">
        <v>1741.13</v>
      </c>
      <c r="U191" t="n">
        <v>0.67</v>
      </c>
      <c r="V191" t="n">
        <v>0.77</v>
      </c>
      <c r="W191" t="n">
        <v>0.65</v>
      </c>
      <c r="X191" t="n">
        <v>0.1</v>
      </c>
      <c r="Y191" t="n">
        <v>0.5</v>
      </c>
      <c r="Z191" t="n">
        <v>10</v>
      </c>
    </row>
    <row r="192">
      <c r="A192" t="n">
        <v>11</v>
      </c>
      <c r="B192" t="n">
        <v>50</v>
      </c>
      <c r="C192" t="inlineStr">
        <is>
          <t xml:space="preserve">CONCLUIDO	</t>
        </is>
      </c>
      <c r="D192" t="n">
        <v>8.8035</v>
      </c>
      <c r="E192" t="n">
        <v>11.36</v>
      </c>
      <c r="F192" t="n">
        <v>9.19</v>
      </c>
      <c r="G192" t="n">
        <v>91.90000000000001</v>
      </c>
      <c r="H192" t="n">
        <v>1.74</v>
      </c>
      <c r="I192" t="n">
        <v>6</v>
      </c>
      <c r="J192" t="n">
        <v>121.56</v>
      </c>
      <c r="K192" t="n">
        <v>41.65</v>
      </c>
      <c r="L192" t="n">
        <v>12</v>
      </c>
      <c r="M192" t="n">
        <v>2</v>
      </c>
      <c r="N192" t="n">
        <v>17.91</v>
      </c>
      <c r="O192" t="n">
        <v>15226.31</v>
      </c>
      <c r="P192" t="n">
        <v>71.79000000000001</v>
      </c>
      <c r="Q192" t="n">
        <v>195.42</v>
      </c>
      <c r="R192" t="n">
        <v>21.08</v>
      </c>
      <c r="S192" t="n">
        <v>14.2</v>
      </c>
      <c r="T192" t="n">
        <v>1715.1</v>
      </c>
      <c r="U192" t="n">
        <v>0.67</v>
      </c>
      <c r="V192" t="n">
        <v>0.77</v>
      </c>
      <c r="W192" t="n">
        <v>0.65</v>
      </c>
      <c r="X192" t="n">
        <v>0.1</v>
      </c>
      <c r="Y192" t="n">
        <v>0.5</v>
      </c>
      <c r="Z192" t="n">
        <v>10</v>
      </c>
    </row>
    <row r="193">
      <c r="A193" t="n">
        <v>12</v>
      </c>
      <c r="B193" t="n">
        <v>50</v>
      </c>
      <c r="C193" t="inlineStr">
        <is>
          <t xml:space="preserve">CONCLUIDO	</t>
        </is>
      </c>
      <c r="D193" t="n">
        <v>8.7996</v>
      </c>
      <c r="E193" t="n">
        <v>11.36</v>
      </c>
      <c r="F193" t="n">
        <v>9.19</v>
      </c>
      <c r="G193" t="n">
        <v>91.95</v>
      </c>
      <c r="H193" t="n">
        <v>1.87</v>
      </c>
      <c r="I193" t="n">
        <v>6</v>
      </c>
      <c r="J193" t="n">
        <v>122.87</v>
      </c>
      <c r="K193" t="n">
        <v>41.65</v>
      </c>
      <c r="L193" t="n">
        <v>13</v>
      </c>
      <c r="M193" t="n">
        <v>2</v>
      </c>
      <c r="N193" t="n">
        <v>18.22</v>
      </c>
      <c r="O193" t="n">
        <v>15387.5</v>
      </c>
      <c r="P193" t="n">
        <v>71.15000000000001</v>
      </c>
      <c r="Q193" t="n">
        <v>195.42</v>
      </c>
      <c r="R193" t="n">
        <v>21.17</v>
      </c>
      <c r="S193" t="n">
        <v>14.2</v>
      </c>
      <c r="T193" t="n">
        <v>1760.76</v>
      </c>
      <c r="U193" t="n">
        <v>0.67</v>
      </c>
      <c r="V193" t="n">
        <v>0.77</v>
      </c>
      <c r="W193" t="n">
        <v>0.65</v>
      </c>
      <c r="X193" t="n">
        <v>0.11</v>
      </c>
      <c r="Y193" t="n">
        <v>0.5</v>
      </c>
      <c r="Z193" t="n">
        <v>10</v>
      </c>
    </row>
    <row r="194">
      <c r="A194" t="n">
        <v>13</v>
      </c>
      <c r="B194" t="n">
        <v>50</v>
      </c>
      <c r="C194" t="inlineStr">
        <is>
          <t xml:space="preserve">CONCLUIDO	</t>
        </is>
      </c>
      <c r="D194" t="n">
        <v>8.8322</v>
      </c>
      <c r="E194" t="n">
        <v>11.32</v>
      </c>
      <c r="F194" t="n">
        <v>9.18</v>
      </c>
      <c r="G194" t="n">
        <v>110.1</v>
      </c>
      <c r="H194" t="n">
        <v>1.99</v>
      </c>
      <c r="I194" t="n">
        <v>5</v>
      </c>
      <c r="J194" t="n">
        <v>124.18</v>
      </c>
      <c r="K194" t="n">
        <v>41.65</v>
      </c>
      <c r="L194" t="n">
        <v>14</v>
      </c>
      <c r="M194" t="n">
        <v>0</v>
      </c>
      <c r="N194" t="n">
        <v>18.53</v>
      </c>
      <c r="O194" t="n">
        <v>15549.15</v>
      </c>
      <c r="P194" t="n">
        <v>70.94</v>
      </c>
      <c r="Q194" t="n">
        <v>195.43</v>
      </c>
      <c r="R194" t="n">
        <v>20.68</v>
      </c>
      <c r="S194" t="n">
        <v>14.2</v>
      </c>
      <c r="T194" t="n">
        <v>1521.03</v>
      </c>
      <c r="U194" t="n">
        <v>0.6899999999999999</v>
      </c>
      <c r="V194" t="n">
        <v>0.77</v>
      </c>
      <c r="W194" t="n">
        <v>0.65</v>
      </c>
      <c r="X194" t="n">
        <v>0.09</v>
      </c>
      <c r="Y194" t="n">
        <v>0.5</v>
      </c>
      <c r="Z194" t="n">
        <v>10</v>
      </c>
    </row>
    <row r="195">
      <c r="A195" t="n">
        <v>0</v>
      </c>
      <c r="B195" t="n">
        <v>25</v>
      </c>
      <c r="C195" t="inlineStr">
        <is>
          <t xml:space="preserve">CONCLUIDO	</t>
        </is>
      </c>
      <c r="D195" t="n">
        <v>8.015499999999999</v>
      </c>
      <c r="E195" t="n">
        <v>12.48</v>
      </c>
      <c r="F195" t="n">
        <v>10.03</v>
      </c>
      <c r="G195" t="n">
        <v>12.8</v>
      </c>
      <c r="H195" t="n">
        <v>0.28</v>
      </c>
      <c r="I195" t="n">
        <v>47</v>
      </c>
      <c r="J195" t="n">
        <v>61.76</v>
      </c>
      <c r="K195" t="n">
        <v>28.92</v>
      </c>
      <c r="L195" t="n">
        <v>1</v>
      </c>
      <c r="M195" t="n">
        <v>45</v>
      </c>
      <c r="N195" t="n">
        <v>6.84</v>
      </c>
      <c r="O195" t="n">
        <v>7851.41</v>
      </c>
      <c r="P195" t="n">
        <v>63.26</v>
      </c>
      <c r="Q195" t="n">
        <v>195.44</v>
      </c>
      <c r="R195" t="n">
        <v>47.25</v>
      </c>
      <c r="S195" t="n">
        <v>14.2</v>
      </c>
      <c r="T195" t="n">
        <v>14595.88</v>
      </c>
      <c r="U195" t="n">
        <v>0.3</v>
      </c>
      <c r="V195" t="n">
        <v>0.7</v>
      </c>
      <c r="W195" t="n">
        <v>0.72</v>
      </c>
      <c r="X195" t="n">
        <v>0.9399999999999999</v>
      </c>
      <c r="Y195" t="n">
        <v>0.5</v>
      </c>
      <c r="Z195" t="n">
        <v>10</v>
      </c>
    </row>
    <row r="196">
      <c r="A196" t="n">
        <v>1</v>
      </c>
      <c r="B196" t="n">
        <v>25</v>
      </c>
      <c r="C196" t="inlineStr">
        <is>
          <t xml:space="preserve">CONCLUIDO	</t>
        </is>
      </c>
      <c r="D196" t="n">
        <v>8.6157</v>
      </c>
      <c r="E196" t="n">
        <v>11.61</v>
      </c>
      <c r="F196" t="n">
        <v>9.51</v>
      </c>
      <c r="G196" t="n">
        <v>25.92</v>
      </c>
      <c r="H196" t="n">
        <v>0.55</v>
      </c>
      <c r="I196" t="n">
        <v>22</v>
      </c>
      <c r="J196" t="n">
        <v>62.92</v>
      </c>
      <c r="K196" t="n">
        <v>28.92</v>
      </c>
      <c r="L196" t="n">
        <v>2</v>
      </c>
      <c r="M196" t="n">
        <v>20</v>
      </c>
      <c r="N196" t="n">
        <v>7</v>
      </c>
      <c r="O196" t="n">
        <v>7994.37</v>
      </c>
      <c r="P196" t="n">
        <v>57.49</v>
      </c>
      <c r="Q196" t="n">
        <v>195.42</v>
      </c>
      <c r="R196" t="n">
        <v>31.13</v>
      </c>
      <c r="S196" t="n">
        <v>14.2</v>
      </c>
      <c r="T196" t="n">
        <v>6657</v>
      </c>
      <c r="U196" t="n">
        <v>0.46</v>
      </c>
      <c r="V196" t="n">
        <v>0.74</v>
      </c>
      <c r="W196" t="n">
        <v>0.67</v>
      </c>
      <c r="X196" t="n">
        <v>0.42</v>
      </c>
      <c r="Y196" t="n">
        <v>0.5</v>
      </c>
      <c r="Z196" t="n">
        <v>10</v>
      </c>
    </row>
    <row r="197">
      <c r="A197" t="n">
        <v>2</v>
      </c>
      <c r="B197" t="n">
        <v>25</v>
      </c>
      <c r="C197" t="inlineStr">
        <is>
          <t xml:space="preserve">CONCLUIDO	</t>
        </is>
      </c>
      <c r="D197" t="n">
        <v>8.8188</v>
      </c>
      <c r="E197" t="n">
        <v>11.34</v>
      </c>
      <c r="F197" t="n">
        <v>9.35</v>
      </c>
      <c r="G197" t="n">
        <v>40.07</v>
      </c>
      <c r="H197" t="n">
        <v>0.8100000000000001</v>
      </c>
      <c r="I197" t="n">
        <v>14</v>
      </c>
      <c r="J197" t="n">
        <v>64.08</v>
      </c>
      <c r="K197" t="n">
        <v>28.92</v>
      </c>
      <c r="L197" t="n">
        <v>3</v>
      </c>
      <c r="M197" t="n">
        <v>12</v>
      </c>
      <c r="N197" t="n">
        <v>7.16</v>
      </c>
      <c r="O197" t="n">
        <v>8137.65</v>
      </c>
      <c r="P197" t="n">
        <v>53.78</v>
      </c>
      <c r="Q197" t="n">
        <v>195.42</v>
      </c>
      <c r="R197" t="n">
        <v>26.15</v>
      </c>
      <c r="S197" t="n">
        <v>14.2</v>
      </c>
      <c r="T197" t="n">
        <v>4208.52</v>
      </c>
      <c r="U197" t="n">
        <v>0.54</v>
      </c>
      <c r="V197" t="n">
        <v>0.75</v>
      </c>
      <c r="W197" t="n">
        <v>0.66</v>
      </c>
      <c r="X197" t="n">
        <v>0.26</v>
      </c>
      <c r="Y197" t="n">
        <v>0.5</v>
      </c>
      <c r="Z197" t="n">
        <v>10</v>
      </c>
    </row>
    <row r="198">
      <c r="A198" t="n">
        <v>3</v>
      </c>
      <c r="B198" t="n">
        <v>25</v>
      </c>
      <c r="C198" t="inlineStr">
        <is>
          <t xml:space="preserve">CONCLUIDO	</t>
        </is>
      </c>
      <c r="D198" t="n">
        <v>8.902699999999999</v>
      </c>
      <c r="E198" t="n">
        <v>11.23</v>
      </c>
      <c r="F198" t="n">
        <v>9.279999999999999</v>
      </c>
      <c r="G198" t="n">
        <v>50.64</v>
      </c>
      <c r="H198" t="n">
        <v>1.07</v>
      </c>
      <c r="I198" t="n">
        <v>11</v>
      </c>
      <c r="J198" t="n">
        <v>65.25</v>
      </c>
      <c r="K198" t="n">
        <v>28.92</v>
      </c>
      <c r="L198" t="n">
        <v>4</v>
      </c>
      <c r="M198" t="n">
        <v>9</v>
      </c>
      <c r="N198" t="n">
        <v>7.33</v>
      </c>
      <c r="O198" t="n">
        <v>8281.25</v>
      </c>
      <c r="P198" t="n">
        <v>50.72</v>
      </c>
      <c r="Q198" t="n">
        <v>195.42</v>
      </c>
      <c r="R198" t="n">
        <v>24.17</v>
      </c>
      <c r="S198" t="n">
        <v>14.2</v>
      </c>
      <c r="T198" t="n">
        <v>3232.47</v>
      </c>
      <c r="U198" t="n">
        <v>0.59</v>
      </c>
      <c r="V198" t="n">
        <v>0.76</v>
      </c>
      <c r="W198" t="n">
        <v>0.65</v>
      </c>
      <c r="X198" t="n">
        <v>0.2</v>
      </c>
      <c r="Y198" t="n">
        <v>0.5</v>
      </c>
      <c r="Z198" t="n">
        <v>10</v>
      </c>
    </row>
    <row r="199">
      <c r="A199" t="n">
        <v>4</v>
      </c>
      <c r="B199" t="n">
        <v>25</v>
      </c>
      <c r="C199" t="inlineStr">
        <is>
          <t xml:space="preserve">CONCLUIDO	</t>
        </is>
      </c>
      <c r="D199" t="n">
        <v>8.9434</v>
      </c>
      <c r="E199" t="n">
        <v>11.18</v>
      </c>
      <c r="F199" t="n">
        <v>9.26</v>
      </c>
      <c r="G199" t="n">
        <v>61.74</v>
      </c>
      <c r="H199" t="n">
        <v>1.31</v>
      </c>
      <c r="I199" t="n">
        <v>9</v>
      </c>
      <c r="J199" t="n">
        <v>66.42</v>
      </c>
      <c r="K199" t="n">
        <v>28.92</v>
      </c>
      <c r="L199" t="n">
        <v>5</v>
      </c>
      <c r="M199" t="n">
        <v>1</v>
      </c>
      <c r="N199" t="n">
        <v>7.49</v>
      </c>
      <c r="O199" t="n">
        <v>8425.16</v>
      </c>
      <c r="P199" t="n">
        <v>49.59</v>
      </c>
      <c r="Q199" t="n">
        <v>195.42</v>
      </c>
      <c r="R199" t="n">
        <v>23.15</v>
      </c>
      <c r="S199" t="n">
        <v>14.2</v>
      </c>
      <c r="T199" t="n">
        <v>2736.37</v>
      </c>
      <c r="U199" t="n">
        <v>0.61</v>
      </c>
      <c r="V199" t="n">
        <v>0.76</v>
      </c>
      <c r="W199" t="n">
        <v>0.66</v>
      </c>
      <c r="X199" t="n">
        <v>0.17</v>
      </c>
      <c r="Y199" t="n">
        <v>0.5</v>
      </c>
      <c r="Z199" t="n">
        <v>10</v>
      </c>
    </row>
    <row r="200">
      <c r="A200" t="n">
        <v>5</v>
      </c>
      <c r="B200" t="n">
        <v>25</v>
      </c>
      <c r="C200" t="inlineStr">
        <is>
          <t xml:space="preserve">CONCLUIDO	</t>
        </is>
      </c>
      <c r="D200" t="n">
        <v>8.9419</v>
      </c>
      <c r="E200" t="n">
        <v>11.18</v>
      </c>
      <c r="F200" t="n">
        <v>9.26</v>
      </c>
      <c r="G200" t="n">
        <v>61.75</v>
      </c>
      <c r="H200" t="n">
        <v>1.55</v>
      </c>
      <c r="I200" t="n">
        <v>9</v>
      </c>
      <c r="J200" t="n">
        <v>67.59</v>
      </c>
      <c r="K200" t="n">
        <v>28.92</v>
      </c>
      <c r="L200" t="n">
        <v>6</v>
      </c>
      <c r="M200" t="n">
        <v>0</v>
      </c>
      <c r="N200" t="n">
        <v>7.66</v>
      </c>
      <c r="O200" t="n">
        <v>8569.4</v>
      </c>
      <c r="P200" t="n">
        <v>50.37</v>
      </c>
      <c r="Q200" t="n">
        <v>195.42</v>
      </c>
      <c r="R200" t="n">
        <v>23.16</v>
      </c>
      <c r="S200" t="n">
        <v>14.2</v>
      </c>
      <c r="T200" t="n">
        <v>2738.25</v>
      </c>
      <c r="U200" t="n">
        <v>0.61</v>
      </c>
      <c r="V200" t="n">
        <v>0.76</v>
      </c>
      <c r="W200" t="n">
        <v>0.66</v>
      </c>
      <c r="X200" t="n">
        <v>0.17</v>
      </c>
      <c r="Y200" t="n">
        <v>0.5</v>
      </c>
      <c r="Z200" t="n">
        <v>10</v>
      </c>
    </row>
    <row r="201">
      <c r="A201" t="n">
        <v>0</v>
      </c>
      <c r="B201" t="n">
        <v>85</v>
      </c>
      <c r="C201" t="inlineStr">
        <is>
          <t xml:space="preserve">CONCLUIDO	</t>
        </is>
      </c>
      <c r="D201" t="n">
        <v>5.8933</v>
      </c>
      <c r="E201" t="n">
        <v>16.97</v>
      </c>
      <c r="F201" t="n">
        <v>11.14</v>
      </c>
      <c r="G201" t="n">
        <v>6.55</v>
      </c>
      <c r="H201" t="n">
        <v>0.11</v>
      </c>
      <c r="I201" t="n">
        <v>102</v>
      </c>
      <c r="J201" t="n">
        <v>167.88</v>
      </c>
      <c r="K201" t="n">
        <v>51.39</v>
      </c>
      <c r="L201" t="n">
        <v>1</v>
      </c>
      <c r="M201" t="n">
        <v>100</v>
      </c>
      <c r="N201" t="n">
        <v>30.49</v>
      </c>
      <c r="O201" t="n">
        <v>20939.59</v>
      </c>
      <c r="P201" t="n">
        <v>140.97</v>
      </c>
      <c r="Q201" t="n">
        <v>195.51</v>
      </c>
      <c r="R201" t="n">
        <v>82.14</v>
      </c>
      <c r="S201" t="n">
        <v>14.2</v>
      </c>
      <c r="T201" t="n">
        <v>31766.19</v>
      </c>
      <c r="U201" t="n">
        <v>0.17</v>
      </c>
      <c r="V201" t="n">
        <v>0.63</v>
      </c>
      <c r="W201" t="n">
        <v>0.8</v>
      </c>
      <c r="X201" t="n">
        <v>2.05</v>
      </c>
      <c r="Y201" t="n">
        <v>0.5</v>
      </c>
      <c r="Z201" t="n">
        <v>10</v>
      </c>
    </row>
    <row r="202">
      <c r="A202" t="n">
        <v>1</v>
      </c>
      <c r="B202" t="n">
        <v>85</v>
      </c>
      <c r="C202" t="inlineStr">
        <is>
          <t xml:space="preserve">CONCLUIDO	</t>
        </is>
      </c>
      <c r="D202" t="n">
        <v>7.1446</v>
      </c>
      <c r="E202" t="n">
        <v>14</v>
      </c>
      <c r="F202" t="n">
        <v>10.03</v>
      </c>
      <c r="G202" t="n">
        <v>12.81</v>
      </c>
      <c r="H202" t="n">
        <v>0.21</v>
      </c>
      <c r="I202" t="n">
        <v>47</v>
      </c>
      <c r="J202" t="n">
        <v>169.33</v>
      </c>
      <c r="K202" t="n">
        <v>51.39</v>
      </c>
      <c r="L202" t="n">
        <v>2</v>
      </c>
      <c r="M202" t="n">
        <v>45</v>
      </c>
      <c r="N202" t="n">
        <v>30.94</v>
      </c>
      <c r="O202" t="n">
        <v>21118.46</v>
      </c>
      <c r="P202" t="n">
        <v>126.2</v>
      </c>
      <c r="Q202" t="n">
        <v>195.43</v>
      </c>
      <c r="R202" t="n">
        <v>47.44</v>
      </c>
      <c r="S202" t="n">
        <v>14.2</v>
      </c>
      <c r="T202" t="n">
        <v>14688.99</v>
      </c>
      <c r="U202" t="n">
        <v>0.3</v>
      </c>
      <c r="V202" t="n">
        <v>0.7</v>
      </c>
      <c r="W202" t="n">
        <v>0.71</v>
      </c>
      <c r="X202" t="n">
        <v>0.9399999999999999</v>
      </c>
      <c r="Y202" t="n">
        <v>0.5</v>
      </c>
      <c r="Z202" t="n">
        <v>10</v>
      </c>
    </row>
    <row r="203">
      <c r="A203" t="n">
        <v>2</v>
      </c>
      <c r="B203" t="n">
        <v>85</v>
      </c>
      <c r="C203" t="inlineStr">
        <is>
          <t xml:space="preserve">CONCLUIDO	</t>
        </is>
      </c>
      <c r="D203" t="n">
        <v>7.663</v>
      </c>
      <c r="E203" t="n">
        <v>13.05</v>
      </c>
      <c r="F203" t="n">
        <v>9.66</v>
      </c>
      <c r="G203" t="n">
        <v>19.32</v>
      </c>
      <c r="H203" t="n">
        <v>0.31</v>
      </c>
      <c r="I203" t="n">
        <v>30</v>
      </c>
      <c r="J203" t="n">
        <v>170.79</v>
      </c>
      <c r="K203" t="n">
        <v>51.39</v>
      </c>
      <c r="L203" t="n">
        <v>3</v>
      </c>
      <c r="M203" t="n">
        <v>28</v>
      </c>
      <c r="N203" t="n">
        <v>31.4</v>
      </c>
      <c r="O203" t="n">
        <v>21297.94</v>
      </c>
      <c r="P203" t="n">
        <v>120.88</v>
      </c>
      <c r="Q203" t="n">
        <v>195.44</v>
      </c>
      <c r="R203" t="n">
        <v>35.88</v>
      </c>
      <c r="S203" t="n">
        <v>14.2</v>
      </c>
      <c r="T203" t="n">
        <v>8995.24</v>
      </c>
      <c r="U203" t="n">
        <v>0.4</v>
      </c>
      <c r="V203" t="n">
        <v>0.73</v>
      </c>
      <c r="W203" t="n">
        <v>0.68</v>
      </c>
      <c r="X203" t="n">
        <v>0.57</v>
      </c>
      <c r="Y203" t="n">
        <v>0.5</v>
      </c>
      <c r="Z203" t="n">
        <v>10</v>
      </c>
    </row>
    <row r="204">
      <c r="A204" t="n">
        <v>3</v>
      </c>
      <c r="B204" t="n">
        <v>85</v>
      </c>
      <c r="C204" t="inlineStr">
        <is>
          <t xml:space="preserve">CONCLUIDO	</t>
        </is>
      </c>
      <c r="D204" t="n">
        <v>7.88</v>
      </c>
      <c r="E204" t="n">
        <v>12.69</v>
      </c>
      <c r="F204" t="n">
        <v>9.539999999999999</v>
      </c>
      <c r="G204" t="n">
        <v>24.88</v>
      </c>
      <c r="H204" t="n">
        <v>0.41</v>
      </c>
      <c r="I204" t="n">
        <v>23</v>
      </c>
      <c r="J204" t="n">
        <v>172.25</v>
      </c>
      <c r="K204" t="n">
        <v>51.39</v>
      </c>
      <c r="L204" t="n">
        <v>4</v>
      </c>
      <c r="M204" t="n">
        <v>21</v>
      </c>
      <c r="N204" t="n">
        <v>31.86</v>
      </c>
      <c r="O204" t="n">
        <v>21478.05</v>
      </c>
      <c r="P204" t="n">
        <v>118.66</v>
      </c>
      <c r="Q204" t="n">
        <v>195.43</v>
      </c>
      <c r="R204" t="n">
        <v>32.16</v>
      </c>
      <c r="S204" t="n">
        <v>14.2</v>
      </c>
      <c r="T204" t="n">
        <v>7168.93</v>
      </c>
      <c r="U204" t="n">
        <v>0.44</v>
      </c>
      <c r="V204" t="n">
        <v>0.74</v>
      </c>
      <c r="W204" t="n">
        <v>0.67</v>
      </c>
      <c r="X204" t="n">
        <v>0.45</v>
      </c>
      <c r="Y204" t="n">
        <v>0.5</v>
      </c>
      <c r="Z204" t="n">
        <v>10</v>
      </c>
    </row>
    <row r="205">
      <c r="A205" t="n">
        <v>4</v>
      </c>
      <c r="B205" t="n">
        <v>85</v>
      </c>
      <c r="C205" t="inlineStr">
        <is>
          <t xml:space="preserve">CONCLUIDO	</t>
        </is>
      </c>
      <c r="D205" t="n">
        <v>8.067</v>
      </c>
      <c r="E205" t="n">
        <v>12.4</v>
      </c>
      <c r="F205" t="n">
        <v>9.41</v>
      </c>
      <c r="G205" t="n">
        <v>31.38</v>
      </c>
      <c r="H205" t="n">
        <v>0.51</v>
      </c>
      <c r="I205" t="n">
        <v>18</v>
      </c>
      <c r="J205" t="n">
        <v>173.71</v>
      </c>
      <c r="K205" t="n">
        <v>51.39</v>
      </c>
      <c r="L205" t="n">
        <v>5</v>
      </c>
      <c r="M205" t="n">
        <v>16</v>
      </c>
      <c r="N205" t="n">
        <v>32.32</v>
      </c>
      <c r="O205" t="n">
        <v>21658.78</v>
      </c>
      <c r="P205" t="n">
        <v>116.66</v>
      </c>
      <c r="Q205" t="n">
        <v>195.42</v>
      </c>
      <c r="R205" t="n">
        <v>28.14</v>
      </c>
      <c r="S205" t="n">
        <v>14.2</v>
      </c>
      <c r="T205" t="n">
        <v>5182.21</v>
      </c>
      <c r="U205" t="n">
        <v>0.5</v>
      </c>
      <c r="V205" t="n">
        <v>0.75</v>
      </c>
      <c r="W205" t="n">
        <v>0.67</v>
      </c>
      <c r="X205" t="n">
        <v>0.33</v>
      </c>
      <c r="Y205" t="n">
        <v>0.5</v>
      </c>
      <c r="Z205" t="n">
        <v>10</v>
      </c>
    </row>
    <row r="206">
      <c r="A206" t="n">
        <v>5</v>
      </c>
      <c r="B206" t="n">
        <v>85</v>
      </c>
      <c r="C206" t="inlineStr">
        <is>
          <t xml:space="preserve">CONCLUIDO	</t>
        </is>
      </c>
      <c r="D206" t="n">
        <v>8.1531</v>
      </c>
      <c r="E206" t="n">
        <v>12.27</v>
      </c>
      <c r="F206" t="n">
        <v>9.380000000000001</v>
      </c>
      <c r="G206" t="n">
        <v>37.54</v>
      </c>
      <c r="H206" t="n">
        <v>0.61</v>
      </c>
      <c r="I206" t="n">
        <v>15</v>
      </c>
      <c r="J206" t="n">
        <v>175.18</v>
      </c>
      <c r="K206" t="n">
        <v>51.39</v>
      </c>
      <c r="L206" t="n">
        <v>6</v>
      </c>
      <c r="M206" t="n">
        <v>13</v>
      </c>
      <c r="N206" t="n">
        <v>32.79</v>
      </c>
      <c r="O206" t="n">
        <v>21840.16</v>
      </c>
      <c r="P206" t="n">
        <v>115.54</v>
      </c>
      <c r="Q206" t="n">
        <v>195.43</v>
      </c>
      <c r="R206" t="n">
        <v>27.33</v>
      </c>
      <c r="S206" t="n">
        <v>14.2</v>
      </c>
      <c r="T206" t="n">
        <v>4796.18</v>
      </c>
      <c r="U206" t="n">
        <v>0.52</v>
      </c>
      <c r="V206" t="n">
        <v>0.75</v>
      </c>
      <c r="W206" t="n">
        <v>0.66</v>
      </c>
      <c r="X206" t="n">
        <v>0.3</v>
      </c>
      <c r="Y206" t="n">
        <v>0.5</v>
      </c>
      <c r="Z206" t="n">
        <v>10</v>
      </c>
    </row>
    <row r="207">
      <c r="A207" t="n">
        <v>6</v>
      </c>
      <c r="B207" t="n">
        <v>85</v>
      </c>
      <c r="C207" t="inlineStr">
        <is>
          <t xml:space="preserve">CONCLUIDO	</t>
        </is>
      </c>
      <c r="D207" t="n">
        <v>8.231</v>
      </c>
      <c r="E207" t="n">
        <v>12.15</v>
      </c>
      <c r="F207" t="n">
        <v>9.34</v>
      </c>
      <c r="G207" t="n">
        <v>43.09</v>
      </c>
      <c r="H207" t="n">
        <v>0.7</v>
      </c>
      <c r="I207" t="n">
        <v>13</v>
      </c>
      <c r="J207" t="n">
        <v>176.66</v>
      </c>
      <c r="K207" t="n">
        <v>51.39</v>
      </c>
      <c r="L207" t="n">
        <v>7</v>
      </c>
      <c r="M207" t="n">
        <v>11</v>
      </c>
      <c r="N207" t="n">
        <v>33.27</v>
      </c>
      <c r="O207" t="n">
        <v>22022.17</v>
      </c>
      <c r="P207" t="n">
        <v>114.27</v>
      </c>
      <c r="Q207" t="n">
        <v>195.42</v>
      </c>
      <c r="R207" t="n">
        <v>25.63</v>
      </c>
      <c r="S207" t="n">
        <v>14.2</v>
      </c>
      <c r="T207" t="n">
        <v>3955.86</v>
      </c>
      <c r="U207" t="n">
        <v>0.55</v>
      </c>
      <c r="V207" t="n">
        <v>0.76</v>
      </c>
      <c r="W207" t="n">
        <v>0.66</v>
      </c>
      <c r="X207" t="n">
        <v>0.25</v>
      </c>
      <c r="Y207" t="n">
        <v>0.5</v>
      </c>
      <c r="Z207" t="n">
        <v>10</v>
      </c>
    </row>
    <row r="208">
      <c r="A208" t="n">
        <v>7</v>
      </c>
      <c r="B208" t="n">
        <v>85</v>
      </c>
      <c r="C208" t="inlineStr">
        <is>
          <t xml:space="preserve">CONCLUIDO	</t>
        </is>
      </c>
      <c r="D208" t="n">
        <v>8.268800000000001</v>
      </c>
      <c r="E208" t="n">
        <v>12.09</v>
      </c>
      <c r="F208" t="n">
        <v>9.31</v>
      </c>
      <c r="G208" t="n">
        <v>46.57</v>
      </c>
      <c r="H208" t="n">
        <v>0.8</v>
      </c>
      <c r="I208" t="n">
        <v>12</v>
      </c>
      <c r="J208" t="n">
        <v>178.14</v>
      </c>
      <c r="K208" t="n">
        <v>51.39</v>
      </c>
      <c r="L208" t="n">
        <v>8</v>
      </c>
      <c r="M208" t="n">
        <v>10</v>
      </c>
      <c r="N208" t="n">
        <v>33.75</v>
      </c>
      <c r="O208" t="n">
        <v>22204.83</v>
      </c>
      <c r="P208" t="n">
        <v>113.37</v>
      </c>
      <c r="Q208" t="n">
        <v>195.42</v>
      </c>
      <c r="R208" t="n">
        <v>25.16</v>
      </c>
      <c r="S208" t="n">
        <v>14.2</v>
      </c>
      <c r="T208" t="n">
        <v>3722.07</v>
      </c>
      <c r="U208" t="n">
        <v>0.5600000000000001</v>
      </c>
      <c r="V208" t="n">
        <v>0.76</v>
      </c>
      <c r="W208" t="n">
        <v>0.66</v>
      </c>
      <c r="X208" t="n">
        <v>0.23</v>
      </c>
      <c r="Y208" t="n">
        <v>0.5</v>
      </c>
      <c r="Z208" t="n">
        <v>10</v>
      </c>
    </row>
    <row r="209">
      <c r="A209" t="n">
        <v>8</v>
      </c>
      <c r="B209" t="n">
        <v>85</v>
      </c>
      <c r="C209" t="inlineStr">
        <is>
          <t xml:space="preserve">CONCLUIDO	</t>
        </is>
      </c>
      <c r="D209" t="n">
        <v>8.3424</v>
      </c>
      <c r="E209" t="n">
        <v>11.99</v>
      </c>
      <c r="F209" t="n">
        <v>9.279999999999999</v>
      </c>
      <c r="G209" t="n">
        <v>55.65</v>
      </c>
      <c r="H209" t="n">
        <v>0.89</v>
      </c>
      <c r="I209" t="n">
        <v>10</v>
      </c>
      <c r="J209" t="n">
        <v>179.63</v>
      </c>
      <c r="K209" t="n">
        <v>51.39</v>
      </c>
      <c r="L209" t="n">
        <v>9</v>
      </c>
      <c r="M209" t="n">
        <v>8</v>
      </c>
      <c r="N209" t="n">
        <v>34.24</v>
      </c>
      <c r="O209" t="n">
        <v>22388.15</v>
      </c>
      <c r="P209" t="n">
        <v>112.1</v>
      </c>
      <c r="Q209" t="n">
        <v>195.42</v>
      </c>
      <c r="R209" t="n">
        <v>23.68</v>
      </c>
      <c r="S209" t="n">
        <v>14.2</v>
      </c>
      <c r="T209" t="n">
        <v>2994.53</v>
      </c>
      <c r="U209" t="n">
        <v>0.6</v>
      </c>
      <c r="V209" t="n">
        <v>0.76</v>
      </c>
      <c r="W209" t="n">
        <v>0.66</v>
      </c>
      <c r="X209" t="n">
        <v>0.19</v>
      </c>
      <c r="Y209" t="n">
        <v>0.5</v>
      </c>
      <c r="Z209" t="n">
        <v>10</v>
      </c>
    </row>
    <row r="210">
      <c r="A210" t="n">
        <v>9</v>
      </c>
      <c r="B210" t="n">
        <v>85</v>
      </c>
      <c r="C210" t="inlineStr">
        <is>
          <t xml:space="preserve">CONCLUIDO	</t>
        </is>
      </c>
      <c r="D210" t="n">
        <v>8.3834</v>
      </c>
      <c r="E210" t="n">
        <v>11.93</v>
      </c>
      <c r="F210" t="n">
        <v>9.25</v>
      </c>
      <c r="G210" t="n">
        <v>61.67</v>
      </c>
      <c r="H210" t="n">
        <v>0.98</v>
      </c>
      <c r="I210" t="n">
        <v>9</v>
      </c>
      <c r="J210" t="n">
        <v>181.12</v>
      </c>
      <c r="K210" t="n">
        <v>51.39</v>
      </c>
      <c r="L210" t="n">
        <v>10</v>
      </c>
      <c r="M210" t="n">
        <v>7</v>
      </c>
      <c r="N210" t="n">
        <v>34.73</v>
      </c>
      <c r="O210" t="n">
        <v>22572.13</v>
      </c>
      <c r="P210" t="n">
        <v>111.12</v>
      </c>
      <c r="Q210" t="n">
        <v>195.42</v>
      </c>
      <c r="R210" t="n">
        <v>23.07</v>
      </c>
      <c r="S210" t="n">
        <v>14.2</v>
      </c>
      <c r="T210" t="n">
        <v>2696.1</v>
      </c>
      <c r="U210" t="n">
        <v>0.62</v>
      </c>
      <c r="V210" t="n">
        <v>0.76</v>
      </c>
      <c r="W210" t="n">
        <v>0.65</v>
      </c>
      <c r="X210" t="n">
        <v>0.16</v>
      </c>
      <c r="Y210" t="n">
        <v>0.5</v>
      </c>
      <c r="Z210" t="n">
        <v>10</v>
      </c>
    </row>
    <row r="211">
      <c r="A211" t="n">
        <v>10</v>
      </c>
      <c r="B211" t="n">
        <v>85</v>
      </c>
      <c r="C211" t="inlineStr">
        <is>
          <t xml:space="preserve">CONCLUIDO	</t>
        </is>
      </c>
      <c r="D211" t="n">
        <v>8.384600000000001</v>
      </c>
      <c r="E211" t="n">
        <v>11.93</v>
      </c>
      <c r="F211" t="n">
        <v>9.25</v>
      </c>
      <c r="G211" t="n">
        <v>61.66</v>
      </c>
      <c r="H211" t="n">
        <v>1.07</v>
      </c>
      <c r="I211" t="n">
        <v>9</v>
      </c>
      <c r="J211" t="n">
        <v>182.62</v>
      </c>
      <c r="K211" t="n">
        <v>51.39</v>
      </c>
      <c r="L211" t="n">
        <v>11</v>
      </c>
      <c r="M211" t="n">
        <v>7</v>
      </c>
      <c r="N211" t="n">
        <v>35.22</v>
      </c>
      <c r="O211" t="n">
        <v>22756.91</v>
      </c>
      <c r="P211" t="n">
        <v>110.64</v>
      </c>
      <c r="Q211" t="n">
        <v>195.42</v>
      </c>
      <c r="R211" t="n">
        <v>23.13</v>
      </c>
      <c r="S211" t="n">
        <v>14.2</v>
      </c>
      <c r="T211" t="n">
        <v>2722.03</v>
      </c>
      <c r="U211" t="n">
        <v>0.61</v>
      </c>
      <c r="V211" t="n">
        <v>0.76</v>
      </c>
      <c r="W211" t="n">
        <v>0.65</v>
      </c>
      <c r="X211" t="n">
        <v>0.16</v>
      </c>
      <c r="Y211" t="n">
        <v>0.5</v>
      </c>
      <c r="Z211" t="n">
        <v>10</v>
      </c>
    </row>
    <row r="212">
      <c r="A212" t="n">
        <v>11</v>
      </c>
      <c r="B212" t="n">
        <v>85</v>
      </c>
      <c r="C212" t="inlineStr">
        <is>
          <t xml:space="preserve">CONCLUIDO	</t>
        </is>
      </c>
      <c r="D212" t="n">
        <v>8.423</v>
      </c>
      <c r="E212" t="n">
        <v>11.87</v>
      </c>
      <c r="F212" t="n">
        <v>9.23</v>
      </c>
      <c r="G212" t="n">
        <v>69.20999999999999</v>
      </c>
      <c r="H212" t="n">
        <v>1.16</v>
      </c>
      <c r="I212" t="n">
        <v>8</v>
      </c>
      <c r="J212" t="n">
        <v>184.12</v>
      </c>
      <c r="K212" t="n">
        <v>51.39</v>
      </c>
      <c r="L212" t="n">
        <v>12</v>
      </c>
      <c r="M212" t="n">
        <v>6</v>
      </c>
      <c r="N212" t="n">
        <v>35.73</v>
      </c>
      <c r="O212" t="n">
        <v>22942.24</v>
      </c>
      <c r="P212" t="n">
        <v>109.81</v>
      </c>
      <c r="Q212" t="n">
        <v>195.42</v>
      </c>
      <c r="R212" t="n">
        <v>22.3</v>
      </c>
      <c r="S212" t="n">
        <v>14.2</v>
      </c>
      <c r="T212" t="n">
        <v>2314.7</v>
      </c>
      <c r="U212" t="n">
        <v>0.64</v>
      </c>
      <c r="V212" t="n">
        <v>0.76</v>
      </c>
      <c r="W212" t="n">
        <v>0.65</v>
      </c>
      <c r="X212" t="n">
        <v>0.14</v>
      </c>
      <c r="Y212" t="n">
        <v>0.5</v>
      </c>
      <c r="Z212" t="n">
        <v>10</v>
      </c>
    </row>
    <row r="213">
      <c r="A213" t="n">
        <v>12</v>
      </c>
      <c r="B213" t="n">
        <v>85</v>
      </c>
      <c r="C213" t="inlineStr">
        <is>
          <t xml:space="preserve">CONCLUIDO	</t>
        </is>
      </c>
      <c r="D213" t="n">
        <v>8.4664</v>
      </c>
      <c r="E213" t="n">
        <v>11.81</v>
      </c>
      <c r="F213" t="n">
        <v>9.199999999999999</v>
      </c>
      <c r="G213" t="n">
        <v>78.87</v>
      </c>
      <c r="H213" t="n">
        <v>1.24</v>
      </c>
      <c r="I213" t="n">
        <v>7</v>
      </c>
      <c r="J213" t="n">
        <v>185.63</v>
      </c>
      <c r="K213" t="n">
        <v>51.39</v>
      </c>
      <c r="L213" t="n">
        <v>13</v>
      </c>
      <c r="M213" t="n">
        <v>5</v>
      </c>
      <c r="N213" t="n">
        <v>36.24</v>
      </c>
      <c r="O213" t="n">
        <v>23128.27</v>
      </c>
      <c r="P213" t="n">
        <v>108.37</v>
      </c>
      <c r="Q213" t="n">
        <v>195.42</v>
      </c>
      <c r="R213" t="n">
        <v>21.6</v>
      </c>
      <c r="S213" t="n">
        <v>14.2</v>
      </c>
      <c r="T213" t="n">
        <v>1967.49</v>
      </c>
      <c r="U213" t="n">
        <v>0.66</v>
      </c>
      <c r="V213" t="n">
        <v>0.77</v>
      </c>
      <c r="W213" t="n">
        <v>0.65</v>
      </c>
      <c r="X213" t="n">
        <v>0.11</v>
      </c>
      <c r="Y213" t="n">
        <v>0.5</v>
      </c>
      <c r="Z213" t="n">
        <v>10</v>
      </c>
    </row>
    <row r="214">
      <c r="A214" t="n">
        <v>13</v>
      </c>
      <c r="B214" t="n">
        <v>85</v>
      </c>
      <c r="C214" t="inlineStr">
        <is>
          <t xml:space="preserve">CONCLUIDO	</t>
        </is>
      </c>
      <c r="D214" t="n">
        <v>8.462999999999999</v>
      </c>
      <c r="E214" t="n">
        <v>11.82</v>
      </c>
      <c r="F214" t="n">
        <v>9.210000000000001</v>
      </c>
      <c r="G214" t="n">
        <v>78.91</v>
      </c>
      <c r="H214" t="n">
        <v>1.33</v>
      </c>
      <c r="I214" t="n">
        <v>7</v>
      </c>
      <c r="J214" t="n">
        <v>187.14</v>
      </c>
      <c r="K214" t="n">
        <v>51.39</v>
      </c>
      <c r="L214" t="n">
        <v>14</v>
      </c>
      <c r="M214" t="n">
        <v>5</v>
      </c>
      <c r="N214" t="n">
        <v>36.75</v>
      </c>
      <c r="O214" t="n">
        <v>23314.98</v>
      </c>
      <c r="P214" t="n">
        <v>108.72</v>
      </c>
      <c r="Q214" t="n">
        <v>195.42</v>
      </c>
      <c r="R214" t="n">
        <v>21.76</v>
      </c>
      <c r="S214" t="n">
        <v>14.2</v>
      </c>
      <c r="T214" t="n">
        <v>2047.43</v>
      </c>
      <c r="U214" t="n">
        <v>0.65</v>
      </c>
      <c r="V214" t="n">
        <v>0.77</v>
      </c>
      <c r="W214" t="n">
        <v>0.65</v>
      </c>
      <c r="X214" t="n">
        <v>0.12</v>
      </c>
      <c r="Y214" t="n">
        <v>0.5</v>
      </c>
      <c r="Z214" t="n">
        <v>10</v>
      </c>
    </row>
    <row r="215">
      <c r="A215" t="n">
        <v>14</v>
      </c>
      <c r="B215" t="n">
        <v>85</v>
      </c>
      <c r="C215" t="inlineStr">
        <is>
          <t xml:space="preserve">CONCLUIDO	</t>
        </is>
      </c>
      <c r="D215" t="n">
        <v>8.4541</v>
      </c>
      <c r="E215" t="n">
        <v>11.83</v>
      </c>
      <c r="F215" t="n">
        <v>9.220000000000001</v>
      </c>
      <c r="G215" t="n">
        <v>79.02</v>
      </c>
      <c r="H215" t="n">
        <v>1.41</v>
      </c>
      <c r="I215" t="n">
        <v>7</v>
      </c>
      <c r="J215" t="n">
        <v>188.66</v>
      </c>
      <c r="K215" t="n">
        <v>51.39</v>
      </c>
      <c r="L215" t="n">
        <v>15</v>
      </c>
      <c r="M215" t="n">
        <v>5</v>
      </c>
      <c r="N215" t="n">
        <v>37.27</v>
      </c>
      <c r="O215" t="n">
        <v>23502.4</v>
      </c>
      <c r="P215" t="n">
        <v>107.62</v>
      </c>
      <c r="Q215" t="n">
        <v>195.42</v>
      </c>
      <c r="R215" t="n">
        <v>22.07</v>
      </c>
      <c r="S215" t="n">
        <v>14.2</v>
      </c>
      <c r="T215" t="n">
        <v>2204.68</v>
      </c>
      <c r="U215" t="n">
        <v>0.64</v>
      </c>
      <c r="V215" t="n">
        <v>0.77</v>
      </c>
      <c r="W215" t="n">
        <v>0.65</v>
      </c>
      <c r="X215" t="n">
        <v>0.13</v>
      </c>
      <c r="Y215" t="n">
        <v>0.5</v>
      </c>
      <c r="Z215" t="n">
        <v>10</v>
      </c>
    </row>
    <row r="216">
      <c r="A216" t="n">
        <v>15</v>
      </c>
      <c r="B216" t="n">
        <v>85</v>
      </c>
      <c r="C216" t="inlineStr">
        <is>
          <t xml:space="preserve">CONCLUIDO	</t>
        </is>
      </c>
      <c r="D216" t="n">
        <v>8.5006</v>
      </c>
      <c r="E216" t="n">
        <v>11.76</v>
      </c>
      <c r="F216" t="n">
        <v>9.19</v>
      </c>
      <c r="G216" t="n">
        <v>91.88</v>
      </c>
      <c r="H216" t="n">
        <v>1.49</v>
      </c>
      <c r="I216" t="n">
        <v>6</v>
      </c>
      <c r="J216" t="n">
        <v>190.19</v>
      </c>
      <c r="K216" t="n">
        <v>51.39</v>
      </c>
      <c r="L216" t="n">
        <v>16</v>
      </c>
      <c r="M216" t="n">
        <v>4</v>
      </c>
      <c r="N216" t="n">
        <v>37.79</v>
      </c>
      <c r="O216" t="n">
        <v>23690.52</v>
      </c>
      <c r="P216" t="n">
        <v>106.85</v>
      </c>
      <c r="Q216" t="n">
        <v>195.42</v>
      </c>
      <c r="R216" t="n">
        <v>21.22</v>
      </c>
      <c r="S216" t="n">
        <v>14.2</v>
      </c>
      <c r="T216" t="n">
        <v>1783.43</v>
      </c>
      <c r="U216" t="n">
        <v>0.67</v>
      </c>
      <c r="V216" t="n">
        <v>0.77</v>
      </c>
      <c r="W216" t="n">
        <v>0.65</v>
      </c>
      <c r="X216" t="n">
        <v>0.1</v>
      </c>
      <c r="Y216" t="n">
        <v>0.5</v>
      </c>
      <c r="Z216" t="n">
        <v>10</v>
      </c>
    </row>
    <row r="217">
      <c r="A217" t="n">
        <v>16</v>
      </c>
      <c r="B217" t="n">
        <v>85</v>
      </c>
      <c r="C217" t="inlineStr">
        <is>
          <t xml:space="preserve">CONCLUIDO	</t>
        </is>
      </c>
      <c r="D217" t="n">
        <v>8.4992</v>
      </c>
      <c r="E217" t="n">
        <v>11.77</v>
      </c>
      <c r="F217" t="n">
        <v>9.19</v>
      </c>
      <c r="G217" t="n">
        <v>91.90000000000001</v>
      </c>
      <c r="H217" t="n">
        <v>1.57</v>
      </c>
      <c r="I217" t="n">
        <v>6</v>
      </c>
      <c r="J217" t="n">
        <v>191.72</v>
      </c>
      <c r="K217" t="n">
        <v>51.39</v>
      </c>
      <c r="L217" t="n">
        <v>17</v>
      </c>
      <c r="M217" t="n">
        <v>4</v>
      </c>
      <c r="N217" t="n">
        <v>38.33</v>
      </c>
      <c r="O217" t="n">
        <v>23879.37</v>
      </c>
      <c r="P217" t="n">
        <v>106.28</v>
      </c>
      <c r="Q217" t="n">
        <v>195.42</v>
      </c>
      <c r="R217" t="n">
        <v>21.12</v>
      </c>
      <c r="S217" t="n">
        <v>14.2</v>
      </c>
      <c r="T217" t="n">
        <v>1731.95</v>
      </c>
      <c r="U217" t="n">
        <v>0.67</v>
      </c>
      <c r="V217" t="n">
        <v>0.77</v>
      </c>
      <c r="W217" t="n">
        <v>0.65</v>
      </c>
      <c r="X217" t="n">
        <v>0.1</v>
      </c>
      <c r="Y217" t="n">
        <v>0.5</v>
      </c>
      <c r="Z217" t="n">
        <v>10</v>
      </c>
    </row>
    <row r="218">
      <c r="A218" t="n">
        <v>17</v>
      </c>
      <c r="B218" t="n">
        <v>85</v>
      </c>
      <c r="C218" t="inlineStr">
        <is>
          <t xml:space="preserve">CONCLUIDO	</t>
        </is>
      </c>
      <c r="D218" t="n">
        <v>8.5008</v>
      </c>
      <c r="E218" t="n">
        <v>11.76</v>
      </c>
      <c r="F218" t="n">
        <v>9.19</v>
      </c>
      <c r="G218" t="n">
        <v>91.88</v>
      </c>
      <c r="H218" t="n">
        <v>1.65</v>
      </c>
      <c r="I218" t="n">
        <v>6</v>
      </c>
      <c r="J218" t="n">
        <v>193.26</v>
      </c>
      <c r="K218" t="n">
        <v>51.39</v>
      </c>
      <c r="L218" t="n">
        <v>18</v>
      </c>
      <c r="M218" t="n">
        <v>4</v>
      </c>
      <c r="N218" t="n">
        <v>38.86</v>
      </c>
      <c r="O218" t="n">
        <v>24068.93</v>
      </c>
      <c r="P218" t="n">
        <v>105.78</v>
      </c>
      <c r="Q218" t="n">
        <v>195.42</v>
      </c>
      <c r="R218" t="n">
        <v>21.1</v>
      </c>
      <c r="S218" t="n">
        <v>14.2</v>
      </c>
      <c r="T218" t="n">
        <v>1722.7</v>
      </c>
      <c r="U218" t="n">
        <v>0.67</v>
      </c>
      <c r="V218" t="n">
        <v>0.77</v>
      </c>
      <c r="W218" t="n">
        <v>0.65</v>
      </c>
      <c r="X218" t="n">
        <v>0.1</v>
      </c>
      <c r="Y218" t="n">
        <v>0.5</v>
      </c>
      <c r="Z218" t="n">
        <v>10</v>
      </c>
    </row>
    <row r="219">
      <c r="A219" t="n">
        <v>18</v>
      </c>
      <c r="B219" t="n">
        <v>85</v>
      </c>
      <c r="C219" t="inlineStr">
        <is>
          <t xml:space="preserve">CONCLUIDO	</t>
        </is>
      </c>
      <c r="D219" t="n">
        <v>8.5381</v>
      </c>
      <c r="E219" t="n">
        <v>11.71</v>
      </c>
      <c r="F219" t="n">
        <v>9.17</v>
      </c>
      <c r="G219" t="n">
        <v>110.04</v>
      </c>
      <c r="H219" t="n">
        <v>1.73</v>
      </c>
      <c r="I219" t="n">
        <v>5</v>
      </c>
      <c r="J219" t="n">
        <v>194.8</v>
      </c>
      <c r="K219" t="n">
        <v>51.39</v>
      </c>
      <c r="L219" t="n">
        <v>19</v>
      </c>
      <c r="M219" t="n">
        <v>3</v>
      </c>
      <c r="N219" t="n">
        <v>39.41</v>
      </c>
      <c r="O219" t="n">
        <v>24259.23</v>
      </c>
      <c r="P219" t="n">
        <v>104.62</v>
      </c>
      <c r="Q219" t="n">
        <v>195.42</v>
      </c>
      <c r="R219" t="n">
        <v>20.66</v>
      </c>
      <c r="S219" t="n">
        <v>14.2</v>
      </c>
      <c r="T219" t="n">
        <v>1507.14</v>
      </c>
      <c r="U219" t="n">
        <v>0.6899999999999999</v>
      </c>
      <c r="V219" t="n">
        <v>0.77</v>
      </c>
      <c r="W219" t="n">
        <v>0.64</v>
      </c>
      <c r="X219" t="n">
        <v>0.08</v>
      </c>
      <c r="Y219" t="n">
        <v>0.5</v>
      </c>
      <c r="Z219" t="n">
        <v>10</v>
      </c>
    </row>
    <row r="220">
      <c r="A220" t="n">
        <v>19</v>
      </c>
      <c r="B220" t="n">
        <v>85</v>
      </c>
      <c r="C220" t="inlineStr">
        <is>
          <t xml:space="preserve">CONCLUIDO	</t>
        </is>
      </c>
      <c r="D220" t="n">
        <v>8.541700000000001</v>
      </c>
      <c r="E220" t="n">
        <v>11.71</v>
      </c>
      <c r="F220" t="n">
        <v>9.17</v>
      </c>
      <c r="G220" t="n">
        <v>109.98</v>
      </c>
      <c r="H220" t="n">
        <v>1.81</v>
      </c>
      <c r="I220" t="n">
        <v>5</v>
      </c>
      <c r="J220" t="n">
        <v>196.35</v>
      </c>
      <c r="K220" t="n">
        <v>51.39</v>
      </c>
      <c r="L220" t="n">
        <v>20</v>
      </c>
      <c r="M220" t="n">
        <v>3</v>
      </c>
      <c r="N220" t="n">
        <v>39.96</v>
      </c>
      <c r="O220" t="n">
        <v>24450.27</v>
      </c>
      <c r="P220" t="n">
        <v>104.18</v>
      </c>
      <c r="Q220" t="n">
        <v>195.42</v>
      </c>
      <c r="R220" t="n">
        <v>20.51</v>
      </c>
      <c r="S220" t="n">
        <v>14.2</v>
      </c>
      <c r="T220" t="n">
        <v>1436.25</v>
      </c>
      <c r="U220" t="n">
        <v>0.6899999999999999</v>
      </c>
      <c r="V220" t="n">
        <v>0.77</v>
      </c>
      <c r="W220" t="n">
        <v>0.64</v>
      </c>
      <c r="X220" t="n">
        <v>0.08</v>
      </c>
      <c r="Y220" t="n">
        <v>0.5</v>
      </c>
      <c r="Z220" t="n">
        <v>10</v>
      </c>
    </row>
    <row r="221">
      <c r="A221" t="n">
        <v>20</v>
      </c>
      <c r="B221" t="n">
        <v>85</v>
      </c>
      <c r="C221" t="inlineStr">
        <is>
          <t xml:space="preserve">CONCLUIDO	</t>
        </is>
      </c>
      <c r="D221" t="n">
        <v>8.5373</v>
      </c>
      <c r="E221" t="n">
        <v>11.71</v>
      </c>
      <c r="F221" t="n">
        <v>9.17</v>
      </c>
      <c r="G221" t="n">
        <v>110.06</v>
      </c>
      <c r="H221" t="n">
        <v>1.88</v>
      </c>
      <c r="I221" t="n">
        <v>5</v>
      </c>
      <c r="J221" t="n">
        <v>197.9</v>
      </c>
      <c r="K221" t="n">
        <v>51.39</v>
      </c>
      <c r="L221" t="n">
        <v>21</v>
      </c>
      <c r="M221" t="n">
        <v>3</v>
      </c>
      <c r="N221" t="n">
        <v>40.51</v>
      </c>
      <c r="O221" t="n">
        <v>24642.07</v>
      </c>
      <c r="P221" t="n">
        <v>104.11</v>
      </c>
      <c r="Q221" t="n">
        <v>195.42</v>
      </c>
      <c r="R221" t="n">
        <v>20.65</v>
      </c>
      <c r="S221" t="n">
        <v>14.2</v>
      </c>
      <c r="T221" t="n">
        <v>1502.1</v>
      </c>
      <c r="U221" t="n">
        <v>0.6899999999999999</v>
      </c>
      <c r="V221" t="n">
        <v>0.77</v>
      </c>
      <c r="W221" t="n">
        <v>0.65</v>
      </c>
      <c r="X221" t="n">
        <v>0.08</v>
      </c>
      <c r="Y221" t="n">
        <v>0.5</v>
      </c>
      <c r="Z221" t="n">
        <v>10</v>
      </c>
    </row>
    <row r="222">
      <c r="A222" t="n">
        <v>21</v>
      </c>
      <c r="B222" t="n">
        <v>85</v>
      </c>
      <c r="C222" t="inlineStr">
        <is>
          <t xml:space="preserve">CONCLUIDO	</t>
        </is>
      </c>
      <c r="D222" t="n">
        <v>8.539899999999999</v>
      </c>
      <c r="E222" t="n">
        <v>11.71</v>
      </c>
      <c r="F222" t="n">
        <v>9.17</v>
      </c>
      <c r="G222" t="n">
        <v>110.01</v>
      </c>
      <c r="H222" t="n">
        <v>1.96</v>
      </c>
      <c r="I222" t="n">
        <v>5</v>
      </c>
      <c r="J222" t="n">
        <v>199.46</v>
      </c>
      <c r="K222" t="n">
        <v>51.39</v>
      </c>
      <c r="L222" t="n">
        <v>22</v>
      </c>
      <c r="M222" t="n">
        <v>3</v>
      </c>
      <c r="N222" t="n">
        <v>41.07</v>
      </c>
      <c r="O222" t="n">
        <v>24834.62</v>
      </c>
      <c r="P222" t="n">
        <v>102.96</v>
      </c>
      <c r="Q222" t="n">
        <v>195.42</v>
      </c>
      <c r="R222" t="n">
        <v>20.55</v>
      </c>
      <c r="S222" t="n">
        <v>14.2</v>
      </c>
      <c r="T222" t="n">
        <v>1453.91</v>
      </c>
      <c r="U222" t="n">
        <v>0.6899999999999999</v>
      </c>
      <c r="V222" t="n">
        <v>0.77</v>
      </c>
      <c r="W222" t="n">
        <v>0.64</v>
      </c>
      <c r="X222" t="n">
        <v>0.08</v>
      </c>
      <c r="Y222" t="n">
        <v>0.5</v>
      </c>
      <c r="Z222" t="n">
        <v>10</v>
      </c>
    </row>
    <row r="223">
      <c r="A223" t="n">
        <v>22</v>
      </c>
      <c r="B223" t="n">
        <v>85</v>
      </c>
      <c r="C223" t="inlineStr">
        <is>
          <t xml:space="preserve">CONCLUIDO	</t>
        </is>
      </c>
      <c r="D223" t="n">
        <v>8.540900000000001</v>
      </c>
      <c r="E223" t="n">
        <v>11.71</v>
      </c>
      <c r="F223" t="n">
        <v>9.17</v>
      </c>
      <c r="G223" t="n">
        <v>110</v>
      </c>
      <c r="H223" t="n">
        <v>2.03</v>
      </c>
      <c r="I223" t="n">
        <v>5</v>
      </c>
      <c r="J223" t="n">
        <v>201.03</v>
      </c>
      <c r="K223" t="n">
        <v>51.39</v>
      </c>
      <c r="L223" t="n">
        <v>23</v>
      </c>
      <c r="M223" t="n">
        <v>3</v>
      </c>
      <c r="N223" t="n">
        <v>41.64</v>
      </c>
      <c r="O223" t="n">
        <v>25027.94</v>
      </c>
      <c r="P223" t="n">
        <v>101.11</v>
      </c>
      <c r="Q223" t="n">
        <v>195.42</v>
      </c>
      <c r="R223" t="n">
        <v>20.43</v>
      </c>
      <c r="S223" t="n">
        <v>14.2</v>
      </c>
      <c r="T223" t="n">
        <v>1395.26</v>
      </c>
      <c r="U223" t="n">
        <v>0.7</v>
      </c>
      <c r="V223" t="n">
        <v>0.77</v>
      </c>
      <c r="W223" t="n">
        <v>0.65</v>
      </c>
      <c r="X223" t="n">
        <v>0.08</v>
      </c>
      <c r="Y223" t="n">
        <v>0.5</v>
      </c>
      <c r="Z223" t="n">
        <v>10</v>
      </c>
    </row>
    <row r="224">
      <c r="A224" t="n">
        <v>23</v>
      </c>
      <c r="B224" t="n">
        <v>85</v>
      </c>
      <c r="C224" t="inlineStr">
        <is>
          <t xml:space="preserve">CONCLUIDO	</t>
        </is>
      </c>
      <c r="D224" t="n">
        <v>8.581200000000001</v>
      </c>
      <c r="E224" t="n">
        <v>11.65</v>
      </c>
      <c r="F224" t="n">
        <v>9.15</v>
      </c>
      <c r="G224" t="n">
        <v>137.18</v>
      </c>
      <c r="H224" t="n">
        <v>2.1</v>
      </c>
      <c r="I224" t="n">
        <v>4</v>
      </c>
      <c r="J224" t="n">
        <v>202.61</v>
      </c>
      <c r="K224" t="n">
        <v>51.39</v>
      </c>
      <c r="L224" t="n">
        <v>24</v>
      </c>
      <c r="M224" t="n">
        <v>2</v>
      </c>
      <c r="N224" t="n">
        <v>42.21</v>
      </c>
      <c r="O224" t="n">
        <v>25222.04</v>
      </c>
      <c r="P224" t="n">
        <v>99.8</v>
      </c>
      <c r="Q224" t="n">
        <v>195.42</v>
      </c>
      <c r="R224" t="n">
        <v>19.75</v>
      </c>
      <c r="S224" t="n">
        <v>14.2</v>
      </c>
      <c r="T224" t="n">
        <v>1060.36</v>
      </c>
      <c r="U224" t="n">
        <v>0.72</v>
      </c>
      <c r="V224" t="n">
        <v>0.77</v>
      </c>
      <c r="W224" t="n">
        <v>0.65</v>
      </c>
      <c r="X224" t="n">
        <v>0.06</v>
      </c>
      <c r="Y224" t="n">
        <v>0.5</v>
      </c>
      <c r="Z224" t="n">
        <v>10</v>
      </c>
    </row>
    <row r="225">
      <c r="A225" t="n">
        <v>24</v>
      </c>
      <c r="B225" t="n">
        <v>85</v>
      </c>
      <c r="C225" t="inlineStr">
        <is>
          <t xml:space="preserve">CONCLUIDO	</t>
        </is>
      </c>
      <c r="D225" t="n">
        <v>8.5823</v>
      </c>
      <c r="E225" t="n">
        <v>11.65</v>
      </c>
      <c r="F225" t="n">
        <v>9.140000000000001</v>
      </c>
      <c r="G225" t="n">
        <v>137.16</v>
      </c>
      <c r="H225" t="n">
        <v>2.17</v>
      </c>
      <c r="I225" t="n">
        <v>4</v>
      </c>
      <c r="J225" t="n">
        <v>204.19</v>
      </c>
      <c r="K225" t="n">
        <v>51.39</v>
      </c>
      <c r="L225" t="n">
        <v>25</v>
      </c>
      <c r="M225" t="n">
        <v>2</v>
      </c>
      <c r="N225" t="n">
        <v>42.79</v>
      </c>
      <c r="O225" t="n">
        <v>25417.05</v>
      </c>
      <c r="P225" t="n">
        <v>100.58</v>
      </c>
      <c r="Q225" t="n">
        <v>195.42</v>
      </c>
      <c r="R225" t="n">
        <v>19.82</v>
      </c>
      <c r="S225" t="n">
        <v>14.2</v>
      </c>
      <c r="T225" t="n">
        <v>1093.87</v>
      </c>
      <c r="U225" t="n">
        <v>0.72</v>
      </c>
      <c r="V225" t="n">
        <v>0.77</v>
      </c>
      <c r="W225" t="n">
        <v>0.64</v>
      </c>
      <c r="X225" t="n">
        <v>0.06</v>
      </c>
      <c r="Y225" t="n">
        <v>0.5</v>
      </c>
      <c r="Z225" t="n">
        <v>10</v>
      </c>
    </row>
    <row r="226">
      <c r="A226" t="n">
        <v>25</v>
      </c>
      <c r="B226" t="n">
        <v>85</v>
      </c>
      <c r="C226" t="inlineStr">
        <is>
          <t xml:space="preserve">CONCLUIDO	</t>
        </is>
      </c>
      <c r="D226" t="n">
        <v>8.5784</v>
      </c>
      <c r="E226" t="n">
        <v>11.66</v>
      </c>
      <c r="F226" t="n">
        <v>9.15</v>
      </c>
      <c r="G226" t="n">
        <v>137.24</v>
      </c>
      <c r="H226" t="n">
        <v>2.24</v>
      </c>
      <c r="I226" t="n">
        <v>4</v>
      </c>
      <c r="J226" t="n">
        <v>205.77</v>
      </c>
      <c r="K226" t="n">
        <v>51.39</v>
      </c>
      <c r="L226" t="n">
        <v>26</v>
      </c>
      <c r="M226" t="n">
        <v>2</v>
      </c>
      <c r="N226" t="n">
        <v>43.38</v>
      </c>
      <c r="O226" t="n">
        <v>25612.75</v>
      </c>
      <c r="P226" t="n">
        <v>100.67</v>
      </c>
      <c r="Q226" t="n">
        <v>195.42</v>
      </c>
      <c r="R226" t="n">
        <v>20.03</v>
      </c>
      <c r="S226" t="n">
        <v>14.2</v>
      </c>
      <c r="T226" t="n">
        <v>1201.56</v>
      </c>
      <c r="U226" t="n">
        <v>0.71</v>
      </c>
      <c r="V226" t="n">
        <v>0.77</v>
      </c>
      <c r="W226" t="n">
        <v>0.64</v>
      </c>
      <c r="X226" t="n">
        <v>0.06</v>
      </c>
      <c r="Y226" t="n">
        <v>0.5</v>
      </c>
      <c r="Z226" t="n">
        <v>10</v>
      </c>
    </row>
    <row r="227">
      <c r="A227" t="n">
        <v>26</v>
      </c>
      <c r="B227" t="n">
        <v>85</v>
      </c>
      <c r="C227" t="inlineStr">
        <is>
          <t xml:space="preserve">CONCLUIDO	</t>
        </is>
      </c>
      <c r="D227" t="n">
        <v>8.5816</v>
      </c>
      <c r="E227" t="n">
        <v>11.65</v>
      </c>
      <c r="F227" t="n">
        <v>9.140000000000001</v>
      </c>
      <c r="G227" t="n">
        <v>137.17</v>
      </c>
      <c r="H227" t="n">
        <v>2.31</v>
      </c>
      <c r="I227" t="n">
        <v>4</v>
      </c>
      <c r="J227" t="n">
        <v>207.37</v>
      </c>
      <c r="K227" t="n">
        <v>51.39</v>
      </c>
      <c r="L227" t="n">
        <v>27</v>
      </c>
      <c r="M227" t="n">
        <v>2</v>
      </c>
      <c r="N227" t="n">
        <v>43.97</v>
      </c>
      <c r="O227" t="n">
        <v>25809.25</v>
      </c>
      <c r="P227" t="n">
        <v>100.23</v>
      </c>
      <c r="Q227" t="n">
        <v>195.42</v>
      </c>
      <c r="R227" t="n">
        <v>19.86</v>
      </c>
      <c r="S227" t="n">
        <v>14.2</v>
      </c>
      <c r="T227" t="n">
        <v>1112.16</v>
      </c>
      <c r="U227" t="n">
        <v>0.72</v>
      </c>
      <c r="V227" t="n">
        <v>0.77</v>
      </c>
      <c r="W227" t="n">
        <v>0.64</v>
      </c>
      <c r="X227" t="n">
        <v>0.06</v>
      </c>
      <c r="Y227" t="n">
        <v>0.5</v>
      </c>
      <c r="Z227" t="n">
        <v>10</v>
      </c>
    </row>
    <row r="228">
      <c r="A228" t="n">
        <v>27</v>
      </c>
      <c r="B228" t="n">
        <v>85</v>
      </c>
      <c r="C228" t="inlineStr">
        <is>
          <t xml:space="preserve">CONCLUIDO	</t>
        </is>
      </c>
      <c r="D228" t="n">
        <v>8.582100000000001</v>
      </c>
      <c r="E228" t="n">
        <v>11.65</v>
      </c>
      <c r="F228" t="n">
        <v>9.140000000000001</v>
      </c>
      <c r="G228" t="n">
        <v>137.16</v>
      </c>
      <c r="H228" t="n">
        <v>2.38</v>
      </c>
      <c r="I228" t="n">
        <v>4</v>
      </c>
      <c r="J228" t="n">
        <v>208.97</v>
      </c>
      <c r="K228" t="n">
        <v>51.39</v>
      </c>
      <c r="L228" t="n">
        <v>28</v>
      </c>
      <c r="M228" t="n">
        <v>2</v>
      </c>
      <c r="N228" t="n">
        <v>44.57</v>
      </c>
      <c r="O228" t="n">
        <v>26006.56</v>
      </c>
      <c r="P228" t="n">
        <v>99.09</v>
      </c>
      <c r="Q228" t="n">
        <v>195.42</v>
      </c>
      <c r="R228" t="n">
        <v>19.82</v>
      </c>
      <c r="S228" t="n">
        <v>14.2</v>
      </c>
      <c r="T228" t="n">
        <v>1093.59</v>
      </c>
      <c r="U228" t="n">
        <v>0.72</v>
      </c>
      <c r="V228" t="n">
        <v>0.77</v>
      </c>
      <c r="W228" t="n">
        <v>0.64</v>
      </c>
      <c r="X228" t="n">
        <v>0.06</v>
      </c>
      <c r="Y228" t="n">
        <v>0.5</v>
      </c>
      <c r="Z228" t="n">
        <v>10</v>
      </c>
    </row>
    <row r="229">
      <c r="A229" t="n">
        <v>28</v>
      </c>
      <c r="B229" t="n">
        <v>85</v>
      </c>
      <c r="C229" t="inlineStr">
        <is>
          <t xml:space="preserve">CONCLUIDO	</t>
        </is>
      </c>
      <c r="D229" t="n">
        <v>8.5814</v>
      </c>
      <c r="E229" t="n">
        <v>11.65</v>
      </c>
      <c r="F229" t="n">
        <v>9.140000000000001</v>
      </c>
      <c r="G229" t="n">
        <v>137.18</v>
      </c>
      <c r="H229" t="n">
        <v>2.45</v>
      </c>
      <c r="I229" t="n">
        <v>4</v>
      </c>
      <c r="J229" t="n">
        <v>210.57</v>
      </c>
      <c r="K229" t="n">
        <v>51.39</v>
      </c>
      <c r="L229" t="n">
        <v>29</v>
      </c>
      <c r="M229" t="n">
        <v>0</v>
      </c>
      <c r="N229" t="n">
        <v>45.18</v>
      </c>
      <c r="O229" t="n">
        <v>26204.71</v>
      </c>
      <c r="P229" t="n">
        <v>99.09</v>
      </c>
      <c r="Q229" t="n">
        <v>195.42</v>
      </c>
      <c r="R229" t="n">
        <v>19.7</v>
      </c>
      <c r="S229" t="n">
        <v>14.2</v>
      </c>
      <c r="T229" t="n">
        <v>1036.34</v>
      </c>
      <c r="U229" t="n">
        <v>0.72</v>
      </c>
      <c r="V229" t="n">
        <v>0.77</v>
      </c>
      <c r="W229" t="n">
        <v>0.65</v>
      </c>
      <c r="X229" t="n">
        <v>0.06</v>
      </c>
      <c r="Y229" t="n">
        <v>0.5</v>
      </c>
      <c r="Z229" t="n">
        <v>10</v>
      </c>
    </row>
    <row r="230">
      <c r="A230" t="n">
        <v>0</v>
      </c>
      <c r="B230" t="n">
        <v>20</v>
      </c>
      <c r="C230" t="inlineStr">
        <is>
          <t xml:space="preserve">CONCLUIDO	</t>
        </is>
      </c>
      <c r="D230" t="n">
        <v>8.2652</v>
      </c>
      <c r="E230" t="n">
        <v>12.1</v>
      </c>
      <c r="F230" t="n">
        <v>9.859999999999999</v>
      </c>
      <c r="G230" t="n">
        <v>14.79</v>
      </c>
      <c r="H230" t="n">
        <v>0.34</v>
      </c>
      <c r="I230" t="n">
        <v>40</v>
      </c>
      <c r="J230" t="n">
        <v>51.33</v>
      </c>
      <c r="K230" t="n">
        <v>24.83</v>
      </c>
      <c r="L230" t="n">
        <v>1</v>
      </c>
      <c r="M230" t="n">
        <v>38</v>
      </c>
      <c r="N230" t="n">
        <v>5.51</v>
      </c>
      <c r="O230" t="n">
        <v>6564.78</v>
      </c>
      <c r="P230" t="n">
        <v>53.9</v>
      </c>
      <c r="Q230" t="n">
        <v>195.45</v>
      </c>
      <c r="R230" t="n">
        <v>42.23</v>
      </c>
      <c r="S230" t="n">
        <v>14.2</v>
      </c>
      <c r="T230" t="n">
        <v>12119.04</v>
      </c>
      <c r="U230" t="n">
        <v>0.34</v>
      </c>
      <c r="V230" t="n">
        <v>0.72</v>
      </c>
      <c r="W230" t="n">
        <v>0.7</v>
      </c>
      <c r="X230" t="n">
        <v>0.77</v>
      </c>
      <c r="Y230" t="n">
        <v>0.5</v>
      </c>
      <c r="Z230" t="n">
        <v>10</v>
      </c>
    </row>
    <row r="231">
      <c r="A231" t="n">
        <v>1</v>
      </c>
      <c r="B231" t="n">
        <v>20</v>
      </c>
      <c r="C231" t="inlineStr">
        <is>
          <t xml:space="preserve">CONCLUIDO	</t>
        </is>
      </c>
      <c r="D231" t="n">
        <v>8.740399999999999</v>
      </c>
      <c r="E231" t="n">
        <v>11.44</v>
      </c>
      <c r="F231" t="n">
        <v>9.460000000000001</v>
      </c>
      <c r="G231" t="n">
        <v>29.88</v>
      </c>
      <c r="H231" t="n">
        <v>0.66</v>
      </c>
      <c r="I231" t="n">
        <v>19</v>
      </c>
      <c r="J231" t="n">
        <v>52.47</v>
      </c>
      <c r="K231" t="n">
        <v>24.83</v>
      </c>
      <c r="L231" t="n">
        <v>2</v>
      </c>
      <c r="M231" t="n">
        <v>17</v>
      </c>
      <c r="N231" t="n">
        <v>5.64</v>
      </c>
      <c r="O231" t="n">
        <v>6705.1</v>
      </c>
      <c r="P231" t="n">
        <v>48.74</v>
      </c>
      <c r="Q231" t="n">
        <v>195.43</v>
      </c>
      <c r="R231" t="n">
        <v>29.65</v>
      </c>
      <c r="S231" t="n">
        <v>14.2</v>
      </c>
      <c r="T231" t="n">
        <v>5932.74</v>
      </c>
      <c r="U231" t="n">
        <v>0.48</v>
      </c>
      <c r="V231" t="n">
        <v>0.75</v>
      </c>
      <c r="W231" t="n">
        <v>0.67</v>
      </c>
      <c r="X231" t="n">
        <v>0.37</v>
      </c>
      <c r="Y231" t="n">
        <v>0.5</v>
      </c>
      <c r="Z231" t="n">
        <v>10</v>
      </c>
    </row>
    <row r="232">
      <c r="A232" t="n">
        <v>2</v>
      </c>
      <c r="B232" t="n">
        <v>20</v>
      </c>
      <c r="C232" t="inlineStr">
        <is>
          <t xml:space="preserve">CONCLUIDO	</t>
        </is>
      </c>
      <c r="D232" t="n">
        <v>8.9215</v>
      </c>
      <c r="E232" t="n">
        <v>11.21</v>
      </c>
      <c r="F232" t="n">
        <v>9.31</v>
      </c>
      <c r="G232" t="n">
        <v>46.57</v>
      </c>
      <c r="H232" t="n">
        <v>0.97</v>
      </c>
      <c r="I232" t="n">
        <v>12</v>
      </c>
      <c r="J232" t="n">
        <v>53.61</v>
      </c>
      <c r="K232" t="n">
        <v>24.83</v>
      </c>
      <c r="L232" t="n">
        <v>3</v>
      </c>
      <c r="M232" t="n">
        <v>7</v>
      </c>
      <c r="N232" t="n">
        <v>5.78</v>
      </c>
      <c r="O232" t="n">
        <v>6845.59</v>
      </c>
      <c r="P232" t="n">
        <v>45.01</v>
      </c>
      <c r="Q232" t="n">
        <v>195.43</v>
      </c>
      <c r="R232" t="n">
        <v>24.94</v>
      </c>
      <c r="S232" t="n">
        <v>14.2</v>
      </c>
      <c r="T232" t="n">
        <v>3612.84</v>
      </c>
      <c r="U232" t="n">
        <v>0.57</v>
      </c>
      <c r="V232" t="n">
        <v>0.76</v>
      </c>
      <c r="W232" t="n">
        <v>0.66</v>
      </c>
      <c r="X232" t="n">
        <v>0.23</v>
      </c>
      <c r="Y232" t="n">
        <v>0.5</v>
      </c>
      <c r="Z232" t="n">
        <v>10</v>
      </c>
    </row>
    <row r="233">
      <c r="A233" t="n">
        <v>3</v>
      </c>
      <c r="B233" t="n">
        <v>20</v>
      </c>
      <c r="C233" t="inlineStr">
        <is>
          <t xml:space="preserve">CONCLUIDO	</t>
        </is>
      </c>
      <c r="D233" t="n">
        <v>8.9377</v>
      </c>
      <c r="E233" t="n">
        <v>11.19</v>
      </c>
      <c r="F233" t="n">
        <v>9.31</v>
      </c>
      <c r="G233" t="n">
        <v>50.76</v>
      </c>
      <c r="H233" t="n">
        <v>1.27</v>
      </c>
      <c r="I233" t="n">
        <v>11</v>
      </c>
      <c r="J233" t="n">
        <v>54.75</v>
      </c>
      <c r="K233" t="n">
        <v>24.83</v>
      </c>
      <c r="L233" t="n">
        <v>4</v>
      </c>
      <c r="M233" t="n">
        <v>0</v>
      </c>
      <c r="N233" t="n">
        <v>5.92</v>
      </c>
      <c r="O233" t="n">
        <v>6986.39</v>
      </c>
      <c r="P233" t="n">
        <v>44.36</v>
      </c>
      <c r="Q233" t="n">
        <v>195.42</v>
      </c>
      <c r="R233" t="n">
        <v>24.47</v>
      </c>
      <c r="S233" t="n">
        <v>14.2</v>
      </c>
      <c r="T233" t="n">
        <v>3382.93</v>
      </c>
      <c r="U233" t="n">
        <v>0.58</v>
      </c>
      <c r="V233" t="n">
        <v>0.76</v>
      </c>
      <c r="W233" t="n">
        <v>0.67</v>
      </c>
      <c r="X233" t="n">
        <v>0.22</v>
      </c>
      <c r="Y233" t="n">
        <v>0.5</v>
      </c>
      <c r="Z233" t="n">
        <v>10</v>
      </c>
    </row>
    <row r="234">
      <c r="A234" t="n">
        <v>0</v>
      </c>
      <c r="B234" t="n">
        <v>65</v>
      </c>
      <c r="C234" t="inlineStr">
        <is>
          <t xml:space="preserve">CONCLUIDO	</t>
        </is>
      </c>
      <c r="D234" t="n">
        <v>6.5464</v>
      </c>
      <c r="E234" t="n">
        <v>15.28</v>
      </c>
      <c r="F234" t="n">
        <v>10.78</v>
      </c>
      <c r="G234" t="n">
        <v>7.61</v>
      </c>
      <c r="H234" t="n">
        <v>0.13</v>
      </c>
      <c r="I234" t="n">
        <v>85</v>
      </c>
      <c r="J234" t="n">
        <v>133.21</v>
      </c>
      <c r="K234" t="n">
        <v>46.47</v>
      </c>
      <c r="L234" t="n">
        <v>1</v>
      </c>
      <c r="M234" t="n">
        <v>83</v>
      </c>
      <c r="N234" t="n">
        <v>20.75</v>
      </c>
      <c r="O234" t="n">
        <v>16663.42</v>
      </c>
      <c r="P234" t="n">
        <v>117.19</v>
      </c>
      <c r="Q234" t="n">
        <v>195.47</v>
      </c>
      <c r="R234" t="n">
        <v>70.94</v>
      </c>
      <c r="S234" t="n">
        <v>14.2</v>
      </c>
      <c r="T234" t="n">
        <v>26251.53</v>
      </c>
      <c r="U234" t="n">
        <v>0.2</v>
      </c>
      <c r="V234" t="n">
        <v>0.65</v>
      </c>
      <c r="W234" t="n">
        <v>0.77</v>
      </c>
      <c r="X234" t="n">
        <v>1.69</v>
      </c>
      <c r="Y234" t="n">
        <v>0.5</v>
      </c>
      <c r="Z234" t="n">
        <v>10</v>
      </c>
    </row>
    <row r="235">
      <c r="A235" t="n">
        <v>1</v>
      </c>
      <c r="B235" t="n">
        <v>65</v>
      </c>
      <c r="C235" t="inlineStr">
        <is>
          <t xml:space="preserve">CONCLUIDO	</t>
        </is>
      </c>
      <c r="D235" t="n">
        <v>7.6349</v>
      </c>
      <c r="E235" t="n">
        <v>13.1</v>
      </c>
      <c r="F235" t="n">
        <v>9.859999999999999</v>
      </c>
      <c r="G235" t="n">
        <v>15.16</v>
      </c>
      <c r="H235" t="n">
        <v>0.26</v>
      </c>
      <c r="I235" t="n">
        <v>39</v>
      </c>
      <c r="J235" t="n">
        <v>134.55</v>
      </c>
      <c r="K235" t="n">
        <v>46.47</v>
      </c>
      <c r="L235" t="n">
        <v>2</v>
      </c>
      <c r="M235" t="n">
        <v>37</v>
      </c>
      <c r="N235" t="n">
        <v>21.09</v>
      </c>
      <c r="O235" t="n">
        <v>16828.84</v>
      </c>
      <c r="P235" t="n">
        <v>106.1</v>
      </c>
      <c r="Q235" t="n">
        <v>195.45</v>
      </c>
      <c r="R235" t="n">
        <v>41.86</v>
      </c>
      <c r="S235" t="n">
        <v>14.2</v>
      </c>
      <c r="T235" t="n">
        <v>11940.14</v>
      </c>
      <c r="U235" t="n">
        <v>0.34</v>
      </c>
      <c r="V235" t="n">
        <v>0.72</v>
      </c>
      <c r="W235" t="n">
        <v>0.7</v>
      </c>
      <c r="X235" t="n">
        <v>0.77</v>
      </c>
      <c r="Y235" t="n">
        <v>0.5</v>
      </c>
      <c r="Z235" t="n">
        <v>10</v>
      </c>
    </row>
    <row r="236">
      <c r="A236" t="n">
        <v>2</v>
      </c>
      <c r="B236" t="n">
        <v>65</v>
      </c>
      <c r="C236" t="inlineStr">
        <is>
          <t xml:space="preserve">CONCLUIDO	</t>
        </is>
      </c>
      <c r="D236" t="n">
        <v>8.012499999999999</v>
      </c>
      <c r="E236" t="n">
        <v>12.48</v>
      </c>
      <c r="F236" t="n">
        <v>9.59</v>
      </c>
      <c r="G236" t="n">
        <v>22.14</v>
      </c>
      <c r="H236" t="n">
        <v>0.39</v>
      </c>
      <c r="I236" t="n">
        <v>26</v>
      </c>
      <c r="J236" t="n">
        <v>135.9</v>
      </c>
      <c r="K236" t="n">
        <v>46.47</v>
      </c>
      <c r="L236" t="n">
        <v>3</v>
      </c>
      <c r="M236" t="n">
        <v>24</v>
      </c>
      <c r="N236" t="n">
        <v>21.43</v>
      </c>
      <c r="O236" t="n">
        <v>16994.64</v>
      </c>
      <c r="P236" t="n">
        <v>102.39</v>
      </c>
      <c r="Q236" t="n">
        <v>195.43</v>
      </c>
      <c r="R236" t="n">
        <v>33.74</v>
      </c>
      <c r="S236" t="n">
        <v>14.2</v>
      </c>
      <c r="T236" t="n">
        <v>7942.41</v>
      </c>
      <c r="U236" t="n">
        <v>0.42</v>
      </c>
      <c r="V236" t="n">
        <v>0.74</v>
      </c>
      <c r="W236" t="n">
        <v>0.68</v>
      </c>
      <c r="X236" t="n">
        <v>0.5</v>
      </c>
      <c r="Y236" t="n">
        <v>0.5</v>
      </c>
      <c r="Z236" t="n">
        <v>10</v>
      </c>
    </row>
    <row r="237">
      <c r="A237" t="n">
        <v>3</v>
      </c>
      <c r="B237" t="n">
        <v>65</v>
      </c>
      <c r="C237" t="inlineStr">
        <is>
          <t xml:space="preserve">CONCLUIDO	</t>
        </is>
      </c>
      <c r="D237" t="n">
        <v>8.234999999999999</v>
      </c>
      <c r="E237" t="n">
        <v>12.14</v>
      </c>
      <c r="F237" t="n">
        <v>9.449999999999999</v>
      </c>
      <c r="G237" t="n">
        <v>29.83</v>
      </c>
      <c r="H237" t="n">
        <v>0.52</v>
      </c>
      <c r="I237" t="n">
        <v>19</v>
      </c>
      <c r="J237" t="n">
        <v>137.25</v>
      </c>
      <c r="K237" t="n">
        <v>46.47</v>
      </c>
      <c r="L237" t="n">
        <v>4</v>
      </c>
      <c r="M237" t="n">
        <v>17</v>
      </c>
      <c r="N237" t="n">
        <v>21.78</v>
      </c>
      <c r="O237" t="n">
        <v>17160.92</v>
      </c>
      <c r="P237" t="n">
        <v>99.92</v>
      </c>
      <c r="Q237" t="n">
        <v>195.42</v>
      </c>
      <c r="R237" t="n">
        <v>29.15</v>
      </c>
      <c r="S237" t="n">
        <v>14.2</v>
      </c>
      <c r="T237" t="n">
        <v>5681.95</v>
      </c>
      <c r="U237" t="n">
        <v>0.49</v>
      </c>
      <c r="V237" t="n">
        <v>0.75</v>
      </c>
      <c r="W237" t="n">
        <v>0.67</v>
      </c>
      <c r="X237" t="n">
        <v>0.36</v>
      </c>
      <c r="Y237" t="n">
        <v>0.5</v>
      </c>
      <c r="Z237" t="n">
        <v>10</v>
      </c>
    </row>
    <row r="238">
      <c r="A238" t="n">
        <v>4</v>
      </c>
      <c r="B238" t="n">
        <v>65</v>
      </c>
      <c r="C238" t="inlineStr">
        <is>
          <t xml:space="preserve">CONCLUIDO	</t>
        </is>
      </c>
      <c r="D238" t="n">
        <v>8.3262</v>
      </c>
      <c r="E238" t="n">
        <v>12.01</v>
      </c>
      <c r="F238" t="n">
        <v>9.390000000000001</v>
      </c>
      <c r="G238" t="n">
        <v>35.23</v>
      </c>
      <c r="H238" t="n">
        <v>0.64</v>
      </c>
      <c r="I238" t="n">
        <v>16</v>
      </c>
      <c r="J238" t="n">
        <v>138.6</v>
      </c>
      <c r="K238" t="n">
        <v>46.47</v>
      </c>
      <c r="L238" t="n">
        <v>5</v>
      </c>
      <c r="M238" t="n">
        <v>14</v>
      </c>
      <c r="N238" t="n">
        <v>22.13</v>
      </c>
      <c r="O238" t="n">
        <v>17327.69</v>
      </c>
      <c r="P238" t="n">
        <v>98.25</v>
      </c>
      <c r="Q238" t="n">
        <v>195.42</v>
      </c>
      <c r="R238" t="n">
        <v>27.61</v>
      </c>
      <c r="S238" t="n">
        <v>14.2</v>
      </c>
      <c r="T238" t="n">
        <v>4931.18</v>
      </c>
      <c r="U238" t="n">
        <v>0.51</v>
      </c>
      <c r="V238" t="n">
        <v>0.75</v>
      </c>
      <c r="W238" t="n">
        <v>0.66</v>
      </c>
      <c r="X238" t="n">
        <v>0.31</v>
      </c>
      <c r="Y238" t="n">
        <v>0.5</v>
      </c>
      <c r="Z238" t="n">
        <v>10</v>
      </c>
    </row>
    <row r="239">
      <c r="A239" t="n">
        <v>5</v>
      </c>
      <c r="B239" t="n">
        <v>65</v>
      </c>
      <c r="C239" t="inlineStr">
        <is>
          <t xml:space="preserve">CONCLUIDO	</t>
        </is>
      </c>
      <c r="D239" t="n">
        <v>8.4291</v>
      </c>
      <c r="E239" t="n">
        <v>11.86</v>
      </c>
      <c r="F239" t="n">
        <v>9.33</v>
      </c>
      <c r="G239" t="n">
        <v>43.06</v>
      </c>
      <c r="H239" t="n">
        <v>0.76</v>
      </c>
      <c r="I239" t="n">
        <v>13</v>
      </c>
      <c r="J239" t="n">
        <v>139.95</v>
      </c>
      <c r="K239" t="n">
        <v>46.47</v>
      </c>
      <c r="L239" t="n">
        <v>6</v>
      </c>
      <c r="M239" t="n">
        <v>11</v>
      </c>
      <c r="N239" t="n">
        <v>22.49</v>
      </c>
      <c r="O239" t="n">
        <v>17494.97</v>
      </c>
      <c r="P239" t="n">
        <v>96.84999999999999</v>
      </c>
      <c r="Q239" t="n">
        <v>195.42</v>
      </c>
      <c r="R239" t="n">
        <v>25.58</v>
      </c>
      <c r="S239" t="n">
        <v>14.2</v>
      </c>
      <c r="T239" t="n">
        <v>3927.36</v>
      </c>
      <c r="U239" t="n">
        <v>0.5600000000000001</v>
      </c>
      <c r="V239" t="n">
        <v>0.76</v>
      </c>
      <c r="W239" t="n">
        <v>0.66</v>
      </c>
      <c r="X239" t="n">
        <v>0.24</v>
      </c>
      <c r="Y239" t="n">
        <v>0.5</v>
      </c>
      <c r="Z239" t="n">
        <v>10</v>
      </c>
    </row>
    <row r="240">
      <c r="A240" t="n">
        <v>6</v>
      </c>
      <c r="B240" t="n">
        <v>65</v>
      </c>
      <c r="C240" t="inlineStr">
        <is>
          <t xml:space="preserve">CONCLUIDO	</t>
        </is>
      </c>
      <c r="D240" t="n">
        <v>8.4968</v>
      </c>
      <c r="E240" t="n">
        <v>11.77</v>
      </c>
      <c r="F240" t="n">
        <v>9.289999999999999</v>
      </c>
      <c r="G240" t="n">
        <v>50.67</v>
      </c>
      <c r="H240" t="n">
        <v>0.88</v>
      </c>
      <c r="I240" t="n">
        <v>11</v>
      </c>
      <c r="J240" t="n">
        <v>141.31</v>
      </c>
      <c r="K240" t="n">
        <v>46.47</v>
      </c>
      <c r="L240" t="n">
        <v>7</v>
      </c>
      <c r="M240" t="n">
        <v>9</v>
      </c>
      <c r="N240" t="n">
        <v>22.85</v>
      </c>
      <c r="O240" t="n">
        <v>17662.75</v>
      </c>
      <c r="P240" t="n">
        <v>95.34</v>
      </c>
      <c r="Q240" t="n">
        <v>195.42</v>
      </c>
      <c r="R240" t="n">
        <v>24.29</v>
      </c>
      <c r="S240" t="n">
        <v>14.2</v>
      </c>
      <c r="T240" t="n">
        <v>3293.98</v>
      </c>
      <c r="U240" t="n">
        <v>0.58</v>
      </c>
      <c r="V240" t="n">
        <v>0.76</v>
      </c>
      <c r="W240" t="n">
        <v>0.66</v>
      </c>
      <c r="X240" t="n">
        <v>0.2</v>
      </c>
      <c r="Y240" t="n">
        <v>0.5</v>
      </c>
      <c r="Z240" t="n">
        <v>10</v>
      </c>
    </row>
    <row r="241">
      <c r="A241" t="n">
        <v>7</v>
      </c>
      <c r="B241" t="n">
        <v>65</v>
      </c>
      <c r="C241" t="inlineStr">
        <is>
          <t xml:space="preserve">CONCLUIDO	</t>
        </is>
      </c>
      <c r="D241" t="n">
        <v>8.5328</v>
      </c>
      <c r="E241" t="n">
        <v>11.72</v>
      </c>
      <c r="F241" t="n">
        <v>9.27</v>
      </c>
      <c r="G241" t="n">
        <v>55.6</v>
      </c>
      <c r="H241" t="n">
        <v>0.99</v>
      </c>
      <c r="I241" t="n">
        <v>10</v>
      </c>
      <c r="J241" t="n">
        <v>142.68</v>
      </c>
      <c r="K241" t="n">
        <v>46.47</v>
      </c>
      <c r="L241" t="n">
        <v>8</v>
      </c>
      <c r="M241" t="n">
        <v>8</v>
      </c>
      <c r="N241" t="n">
        <v>23.21</v>
      </c>
      <c r="O241" t="n">
        <v>17831.04</v>
      </c>
      <c r="P241" t="n">
        <v>94.56999999999999</v>
      </c>
      <c r="Q241" t="n">
        <v>195.42</v>
      </c>
      <c r="R241" t="n">
        <v>23.57</v>
      </c>
      <c r="S241" t="n">
        <v>14.2</v>
      </c>
      <c r="T241" t="n">
        <v>2939.85</v>
      </c>
      <c r="U241" t="n">
        <v>0.6</v>
      </c>
      <c r="V241" t="n">
        <v>0.76</v>
      </c>
      <c r="W241" t="n">
        <v>0.65</v>
      </c>
      <c r="X241" t="n">
        <v>0.18</v>
      </c>
      <c r="Y241" t="n">
        <v>0.5</v>
      </c>
      <c r="Z241" t="n">
        <v>10</v>
      </c>
    </row>
    <row r="242">
      <c r="A242" t="n">
        <v>8</v>
      </c>
      <c r="B242" t="n">
        <v>65</v>
      </c>
      <c r="C242" t="inlineStr">
        <is>
          <t xml:space="preserve">CONCLUIDO	</t>
        </is>
      </c>
      <c r="D242" t="n">
        <v>8.570399999999999</v>
      </c>
      <c r="E242" t="n">
        <v>11.67</v>
      </c>
      <c r="F242" t="n">
        <v>9.24</v>
      </c>
      <c r="G242" t="n">
        <v>61.62</v>
      </c>
      <c r="H242" t="n">
        <v>1.11</v>
      </c>
      <c r="I242" t="n">
        <v>9</v>
      </c>
      <c r="J242" t="n">
        <v>144.05</v>
      </c>
      <c r="K242" t="n">
        <v>46.47</v>
      </c>
      <c r="L242" t="n">
        <v>9</v>
      </c>
      <c r="M242" t="n">
        <v>7</v>
      </c>
      <c r="N242" t="n">
        <v>23.58</v>
      </c>
      <c r="O242" t="n">
        <v>17999.83</v>
      </c>
      <c r="P242" t="n">
        <v>92.66</v>
      </c>
      <c r="Q242" t="n">
        <v>195.42</v>
      </c>
      <c r="R242" t="n">
        <v>22.9</v>
      </c>
      <c r="S242" t="n">
        <v>14.2</v>
      </c>
      <c r="T242" t="n">
        <v>2608.97</v>
      </c>
      <c r="U242" t="n">
        <v>0.62</v>
      </c>
      <c r="V242" t="n">
        <v>0.76</v>
      </c>
      <c r="W242" t="n">
        <v>0.65</v>
      </c>
      <c r="X242" t="n">
        <v>0.16</v>
      </c>
      <c r="Y242" t="n">
        <v>0.5</v>
      </c>
      <c r="Z242" t="n">
        <v>10</v>
      </c>
    </row>
    <row r="243">
      <c r="A243" t="n">
        <v>9</v>
      </c>
      <c r="B243" t="n">
        <v>65</v>
      </c>
      <c r="C243" t="inlineStr">
        <is>
          <t xml:space="preserve">CONCLUIDO	</t>
        </is>
      </c>
      <c r="D243" t="n">
        <v>8.6007</v>
      </c>
      <c r="E243" t="n">
        <v>11.63</v>
      </c>
      <c r="F243" t="n">
        <v>9.23</v>
      </c>
      <c r="G243" t="n">
        <v>69.22</v>
      </c>
      <c r="H243" t="n">
        <v>1.22</v>
      </c>
      <c r="I243" t="n">
        <v>8</v>
      </c>
      <c r="J243" t="n">
        <v>145.42</v>
      </c>
      <c r="K243" t="n">
        <v>46.47</v>
      </c>
      <c r="L243" t="n">
        <v>10</v>
      </c>
      <c r="M243" t="n">
        <v>6</v>
      </c>
      <c r="N243" t="n">
        <v>23.95</v>
      </c>
      <c r="O243" t="n">
        <v>18169.15</v>
      </c>
      <c r="P243" t="n">
        <v>91.97</v>
      </c>
      <c r="Q243" t="n">
        <v>195.42</v>
      </c>
      <c r="R243" t="n">
        <v>22.35</v>
      </c>
      <c r="S243" t="n">
        <v>14.2</v>
      </c>
      <c r="T243" t="n">
        <v>2338.33</v>
      </c>
      <c r="U243" t="n">
        <v>0.64</v>
      </c>
      <c r="V243" t="n">
        <v>0.76</v>
      </c>
      <c r="W243" t="n">
        <v>0.65</v>
      </c>
      <c r="X243" t="n">
        <v>0.14</v>
      </c>
      <c r="Y243" t="n">
        <v>0.5</v>
      </c>
      <c r="Z243" t="n">
        <v>10</v>
      </c>
    </row>
    <row r="244">
      <c r="A244" t="n">
        <v>10</v>
      </c>
      <c r="B244" t="n">
        <v>65</v>
      </c>
      <c r="C244" t="inlineStr">
        <is>
          <t xml:space="preserve">CONCLUIDO	</t>
        </is>
      </c>
      <c r="D244" t="n">
        <v>8.6333</v>
      </c>
      <c r="E244" t="n">
        <v>11.58</v>
      </c>
      <c r="F244" t="n">
        <v>9.210000000000001</v>
      </c>
      <c r="G244" t="n">
        <v>78.95999999999999</v>
      </c>
      <c r="H244" t="n">
        <v>1.33</v>
      </c>
      <c r="I244" t="n">
        <v>7</v>
      </c>
      <c r="J244" t="n">
        <v>146.8</v>
      </c>
      <c r="K244" t="n">
        <v>46.47</v>
      </c>
      <c r="L244" t="n">
        <v>11</v>
      </c>
      <c r="M244" t="n">
        <v>5</v>
      </c>
      <c r="N244" t="n">
        <v>24.33</v>
      </c>
      <c r="O244" t="n">
        <v>18338.99</v>
      </c>
      <c r="P244" t="n">
        <v>90.36</v>
      </c>
      <c r="Q244" t="n">
        <v>195.43</v>
      </c>
      <c r="R244" t="n">
        <v>21.87</v>
      </c>
      <c r="S244" t="n">
        <v>14.2</v>
      </c>
      <c r="T244" t="n">
        <v>2105.98</v>
      </c>
      <c r="U244" t="n">
        <v>0.65</v>
      </c>
      <c r="V244" t="n">
        <v>0.77</v>
      </c>
      <c r="W244" t="n">
        <v>0.65</v>
      </c>
      <c r="X244" t="n">
        <v>0.12</v>
      </c>
      <c r="Y244" t="n">
        <v>0.5</v>
      </c>
      <c r="Z244" t="n">
        <v>10</v>
      </c>
    </row>
    <row r="245">
      <c r="A245" t="n">
        <v>11</v>
      </c>
      <c r="B245" t="n">
        <v>65</v>
      </c>
      <c r="C245" t="inlineStr">
        <is>
          <t xml:space="preserve">CONCLUIDO	</t>
        </is>
      </c>
      <c r="D245" t="n">
        <v>8.6325</v>
      </c>
      <c r="E245" t="n">
        <v>11.58</v>
      </c>
      <c r="F245" t="n">
        <v>9.210000000000001</v>
      </c>
      <c r="G245" t="n">
        <v>78.97</v>
      </c>
      <c r="H245" t="n">
        <v>1.43</v>
      </c>
      <c r="I245" t="n">
        <v>7</v>
      </c>
      <c r="J245" t="n">
        <v>148.18</v>
      </c>
      <c r="K245" t="n">
        <v>46.47</v>
      </c>
      <c r="L245" t="n">
        <v>12</v>
      </c>
      <c r="M245" t="n">
        <v>5</v>
      </c>
      <c r="N245" t="n">
        <v>24.71</v>
      </c>
      <c r="O245" t="n">
        <v>18509.36</v>
      </c>
      <c r="P245" t="n">
        <v>90.06999999999999</v>
      </c>
      <c r="Q245" t="n">
        <v>195.42</v>
      </c>
      <c r="R245" t="n">
        <v>21.91</v>
      </c>
      <c r="S245" t="n">
        <v>14.2</v>
      </c>
      <c r="T245" t="n">
        <v>2123.39</v>
      </c>
      <c r="U245" t="n">
        <v>0.65</v>
      </c>
      <c r="V245" t="n">
        <v>0.77</v>
      </c>
      <c r="W245" t="n">
        <v>0.65</v>
      </c>
      <c r="X245" t="n">
        <v>0.13</v>
      </c>
      <c r="Y245" t="n">
        <v>0.5</v>
      </c>
      <c r="Z245" t="n">
        <v>10</v>
      </c>
    </row>
    <row r="246">
      <c r="A246" t="n">
        <v>12</v>
      </c>
      <c r="B246" t="n">
        <v>65</v>
      </c>
      <c r="C246" t="inlineStr">
        <is>
          <t xml:space="preserve">CONCLUIDO	</t>
        </is>
      </c>
      <c r="D246" t="n">
        <v>8.671799999999999</v>
      </c>
      <c r="E246" t="n">
        <v>11.53</v>
      </c>
      <c r="F246" t="n">
        <v>9.19</v>
      </c>
      <c r="G246" t="n">
        <v>91.88</v>
      </c>
      <c r="H246" t="n">
        <v>1.54</v>
      </c>
      <c r="I246" t="n">
        <v>6</v>
      </c>
      <c r="J246" t="n">
        <v>149.56</v>
      </c>
      <c r="K246" t="n">
        <v>46.47</v>
      </c>
      <c r="L246" t="n">
        <v>13</v>
      </c>
      <c r="M246" t="n">
        <v>4</v>
      </c>
      <c r="N246" t="n">
        <v>25.1</v>
      </c>
      <c r="O246" t="n">
        <v>18680.25</v>
      </c>
      <c r="P246" t="n">
        <v>88.41</v>
      </c>
      <c r="Q246" t="n">
        <v>195.42</v>
      </c>
      <c r="R246" t="n">
        <v>21.11</v>
      </c>
      <c r="S246" t="n">
        <v>14.2</v>
      </c>
      <c r="T246" t="n">
        <v>1730.66</v>
      </c>
      <c r="U246" t="n">
        <v>0.67</v>
      </c>
      <c r="V246" t="n">
        <v>0.77</v>
      </c>
      <c r="W246" t="n">
        <v>0.65</v>
      </c>
      <c r="X246" t="n">
        <v>0.1</v>
      </c>
      <c r="Y246" t="n">
        <v>0.5</v>
      </c>
      <c r="Z246" t="n">
        <v>10</v>
      </c>
    </row>
    <row r="247">
      <c r="A247" t="n">
        <v>13</v>
      </c>
      <c r="B247" t="n">
        <v>65</v>
      </c>
      <c r="C247" t="inlineStr">
        <is>
          <t xml:space="preserve">CONCLUIDO	</t>
        </is>
      </c>
      <c r="D247" t="n">
        <v>8.672599999999999</v>
      </c>
      <c r="E247" t="n">
        <v>11.53</v>
      </c>
      <c r="F247" t="n">
        <v>9.19</v>
      </c>
      <c r="G247" t="n">
        <v>91.87</v>
      </c>
      <c r="H247" t="n">
        <v>1.64</v>
      </c>
      <c r="I247" t="n">
        <v>6</v>
      </c>
      <c r="J247" t="n">
        <v>150.95</v>
      </c>
      <c r="K247" t="n">
        <v>46.47</v>
      </c>
      <c r="L247" t="n">
        <v>14</v>
      </c>
      <c r="M247" t="n">
        <v>4</v>
      </c>
      <c r="N247" t="n">
        <v>25.49</v>
      </c>
      <c r="O247" t="n">
        <v>18851.69</v>
      </c>
      <c r="P247" t="n">
        <v>87.48999999999999</v>
      </c>
      <c r="Q247" t="n">
        <v>195.42</v>
      </c>
      <c r="R247" t="n">
        <v>21.06</v>
      </c>
      <c r="S247" t="n">
        <v>14.2</v>
      </c>
      <c r="T247" t="n">
        <v>1706.42</v>
      </c>
      <c r="U247" t="n">
        <v>0.67</v>
      </c>
      <c r="V247" t="n">
        <v>0.77</v>
      </c>
      <c r="W247" t="n">
        <v>0.65</v>
      </c>
      <c r="X247" t="n">
        <v>0.1</v>
      </c>
      <c r="Y247" t="n">
        <v>0.5</v>
      </c>
      <c r="Z247" t="n">
        <v>10</v>
      </c>
    </row>
    <row r="248">
      <c r="A248" t="n">
        <v>14</v>
      </c>
      <c r="B248" t="n">
        <v>65</v>
      </c>
      <c r="C248" t="inlineStr">
        <is>
          <t xml:space="preserve">CONCLUIDO	</t>
        </is>
      </c>
      <c r="D248" t="n">
        <v>8.6732</v>
      </c>
      <c r="E248" t="n">
        <v>11.53</v>
      </c>
      <c r="F248" t="n">
        <v>9.19</v>
      </c>
      <c r="G248" t="n">
        <v>91.86</v>
      </c>
      <c r="H248" t="n">
        <v>1.74</v>
      </c>
      <c r="I248" t="n">
        <v>6</v>
      </c>
      <c r="J248" t="n">
        <v>152.35</v>
      </c>
      <c r="K248" t="n">
        <v>46.47</v>
      </c>
      <c r="L248" t="n">
        <v>15</v>
      </c>
      <c r="M248" t="n">
        <v>4</v>
      </c>
      <c r="N248" t="n">
        <v>25.88</v>
      </c>
      <c r="O248" t="n">
        <v>19023.66</v>
      </c>
      <c r="P248" t="n">
        <v>86.62</v>
      </c>
      <c r="Q248" t="n">
        <v>195.42</v>
      </c>
      <c r="R248" t="n">
        <v>21.07</v>
      </c>
      <c r="S248" t="n">
        <v>14.2</v>
      </c>
      <c r="T248" t="n">
        <v>1711.74</v>
      </c>
      <c r="U248" t="n">
        <v>0.67</v>
      </c>
      <c r="V248" t="n">
        <v>0.77</v>
      </c>
      <c r="W248" t="n">
        <v>0.65</v>
      </c>
      <c r="X248" t="n">
        <v>0.1</v>
      </c>
      <c r="Y248" t="n">
        <v>0.5</v>
      </c>
      <c r="Z248" t="n">
        <v>10</v>
      </c>
    </row>
    <row r="249">
      <c r="A249" t="n">
        <v>15</v>
      </c>
      <c r="B249" t="n">
        <v>65</v>
      </c>
      <c r="C249" t="inlineStr">
        <is>
          <t xml:space="preserve">CONCLUIDO	</t>
        </is>
      </c>
      <c r="D249" t="n">
        <v>8.7034</v>
      </c>
      <c r="E249" t="n">
        <v>11.49</v>
      </c>
      <c r="F249" t="n">
        <v>9.17</v>
      </c>
      <c r="G249" t="n">
        <v>110.08</v>
      </c>
      <c r="H249" t="n">
        <v>1.84</v>
      </c>
      <c r="I249" t="n">
        <v>5</v>
      </c>
      <c r="J249" t="n">
        <v>153.75</v>
      </c>
      <c r="K249" t="n">
        <v>46.47</v>
      </c>
      <c r="L249" t="n">
        <v>16</v>
      </c>
      <c r="M249" t="n">
        <v>3</v>
      </c>
      <c r="N249" t="n">
        <v>26.28</v>
      </c>
      <c r="O249" t="n">
        <v>19196.18</v>
      </c>
      <c r="P249" t="n">
        <v>85.25</v>
      </c>
      <c r="Q249" t="n">
        <v>195.42</v>
      </c>
      <c r="R249" t="n">
        <v>20.72</v>
      </c>
      <c r="S249" t="n">
        <v>14.2</v>
      </c>
      <c r="T249" t="n">
        <v>1537.5</v>
      </c>
      <c r="U249" t="n">
        <v>0.6899999999999999</v>
      </c>
      <c r="V249" t="n">
        <v>0.77</v>
      </c>
      <c r="W249" t="n">
        <v>0.65</v>
      </c>
      <c r="X249" t="n">
        <v>0.09</v>
      </c>
      <c r="Y249" t="n">
        <v>0.5</v>
      </c>
      <c r="Z249" t="n">
        <v>10</v>
      </c>
    </row>
    <row r="250">
      <c r="A250" t="n">
        <v>16</v>
      </c>
      <c r="B250" t="n">
        <v>65</v>
      </c>
      <c r="C250" t="inlineStr">
        <is>
          <t xml:space="preserve">CONCLUIDO	</t>
        </is>
      </c>
      <c r="D250" t="n">
        <v>8.700900000000001</v>
      </c>
      <c r="E250" t="n">
        <v>11.49</v>
      </c>
      <c r="F250" t="n">
        <v>9.18</v>
      </c>
      <c r="G250" t="n">
        <v>110.12</v>
      </c>
      <c r="H250" t="n">
        <v>1.94</v>
      </c>
      <c r="I250" t="n">
        <v>5</v>
      </c>
      <c r="J250" t="n">
        <v>155.15</v>
      </c>
      <c r="K250" t="n">
        <v>46.47</v>
      </c>
      <c r="L250" t="n">
        <v>17</v>
      </c>
      <c r="M250" t="n">
        <v>3</v>
      </c>
      <c r="N250" t="n">
        <v>26.68</v>
      </c>
      <c r="O250" t="n">
        <v>19369.26</v>
      </c>
      <c r="P250" t="n">
        <v>85.02</v>
      </c>
      <c r="Q250" t="n">
        <v>195.42</v>
      </c>
      <c r="R250" t="n">
        <v>20.76</v>
      </c>
      <c r="S250" t="n">
        <v>14.2</v>
      </c>
      <c r="T250" t="n">
        <v>1558.81</v>
      </c>
      <c r="U250" t="n">
        <v>0.68</v>
      </c>
      <c r="V250" t="n">
        <v>0.77</v>
      </c>
      <c r="W250" t="n">
        <v>0.65</v>
      </c>
      <c r="X250" t="n">
        <v>0.09</v>
      </c>
      <c r="Y250" t="n">
        <v>0.5</v>
      </c>
      <c r="Z250" t="n">
        <v>10</v>
      </c>
    </row>
    <row r="251">
      <c r="A251" t="n">
        <v>17</v>
      </c>
      <c r="B251" t="n">
        <v>65</v>
      </c>
      <c r="C251" t="inlineStr">
        <is>
          <t xml:space="preserve">CONCLUIDO	</t>
        </is>
      </c>
      <c r="D251" t="n">
        <v>8.714399999999999</v>
      </c>
      <c r="E251" t="n">
        <v>11.48</v>
      </c>
      <c r="F251" t="n">
        <v>9.16</v>
      </c>
      <c r="G251" t="n">
        <v>109.91</v>
      </c>
      <c r="H251" t="n">
        <v>2.04</v>
      </c>
      <c r="I251" t="n">
        <v>5</v>
      </c>
      <c r="J251" t="n">
        <v>156.56</v>
      </c>
      <c r="K251" t="n">
        <v>46.47</v>
      </c>
      <c r="L251" t="n">
        <v>18</v>
      </c>
      <c r="M251" t="n">
        <v>3</v>
      </c>
      <c r="N251" t="n">
        <v>27.09</v>
      </c>
      <c r="O251" t="n">
        <v>19542.89</v>
      </c>
      <c r="P251" t="n">
        <v>82.3</v>
      </c>
      <c r="Q251" t="n">
        <v>195.42</v>
      </c>
      <c r="R251" t="n">
        <v>20.24</v>
      </c>
      <c r="S251" t="n">
        <v>14.2</v>
      </c>
      <c r="T251" t="n">
        <v>1299.84</v>
      </c>
      <c r="U251" t="n">
        <v>0.7</v>
      </c>
      <c r="V251" t="n">
        <v>0.77</v>
      </c>
      <c r="W251" t="n">
        <v>0.64</v>
      </c>
      <c r="X251" t="n">
        <v>0.07000000000000001</v>
      </c>
      <c r="Y251" t="n">
        <v>0.5</v>
      </c>
      <c r="Z251" t="n">
        <v>10</v>
      </c>
    </row>
    <row r="252">
      <c r="A252" t="n">
        <v>18</v>
      </c>
      <c r="B252" t="n">
        <v>65</v>
      </c>
      <c r="C252" t="inlineStr">
        <is>
          <t xml:space="preserve">CONCLUIDO	</t>
        </is>
      </c>
      <c r="D252" t="n">
        <v>8.7043</v>
      </c>
      <c r="E252" t="n">
        <v>11.49</v>
      </c>
      <c r="F252" t="n">
        <v>9.17</v>
      </c>
      <c r="G252" t="n">
        <v>110.07</v>
      </c>
      <c r="H252" t="n">
        <v>2.13</v>
      </c>
      <c r="I252" t="n">
        <v>5</v>
      </c>
      <c r="J252" t="n">
        <v>157.97</v>
      </c>
      <c r="K252" t="n">
        <v>46.47</v>
      </c>
      <c r="L252" t="n">
        <v>19</v>
      </c>
      <c r="M252" t="n">
        <v>1</v>
      </c>
      <c r="N252" t="n">
        <v>27.5</v>
      </c>
      <c r="O252" t="n">
        <v>19717.08</v>
      </c>
      <c r="P252" t="n">
        <v>80.95999999999999</v>
      </c>
      <c r="Q252" t="n">
        <v>195.42</v>
      </c>
      <c r="R252" t="n">
        <v>20.56</v>
      </c>
      <c r="S252" t="n">
        <v>14.2</v>
      </c>
      <c r="T252" t="n">
        <v>1459.14</v>
      </c>
      <c r="U252" t="n">
        <v>0.6899999999999999</v>
      </c>
      <c r="V252" t="n">
        <v>0.77</v>
      </c>
      <c r="W252" t="n">
        <v>0.65</v>
      </c>
      <c r="X252" t="n">
        <v>0.08</v>
      </c>
      <c r="Y252" t="n">
        <v>0.5</v>
      </c>
      <c r="Z252" t="n">
        <v>10</v>
      </c>
    </row>
    <row r="253">
      <c r="A253" t="n">
        <v>19</v>
      </c>
      <c r="B253" t="n">
        <v>65</v>
      </c>
      <c r="C253" t="inlineStr">
        <is>
          <t xml:space="preserve">CONCLUIDO	</t>
        </is>
      </c>
      <c r="D253" t="n">
        <v>8.702</v>
      </c>
      <c r="E253" t="n">
        <v>11.49</v>
      </c>
      <c r="F253" t="n">
        <v>9.18</v>
      </c>
      <c r="G253" t="n">
        <v>110.1</v>
      </c>
      <c r="H253" t="n">
        <v>2.22</v>
      </c>
      <c r="I253" t="n">
        <v>5</v>
      </c>
      <c r="J253" t="n">
        <v>159.39</v>
      </c>
      <c r="K253" t="n">
        <v>46.47</v>
      </c>
      <c r="L253" t="n">
        <v>20</v>
      </c>
      <c r="M253" t="n">
        <v>0</v>
      </c>
      <c r="N253" t="n">
        <v>27.92</v>
      </c>
      <c r="O253" t="n">
        <v>19891.97</v>
      </c>
      <c r="P253" t="n">
        <v>80.67</v>
      </c>
      <c r="Q253" t="n">
        <v>195.42</v>
      </c>
      <c r="R253" t="n">
        <v>20.58</v>
      </c>
      <c r="S253" t="n">
        <v>14.2</v>
      </c>
      <c r="T253" t="n">
        <v>1470.99</v>
      </c>
      <c r="U253" t="n">
        <v>0.6899999999999999</v>
      </c>
      <c r="V253" t="n">
        <v>0.77</v>
      </c>
      <c r="W253" t="n">
        <v>0.65</v>
      </c>
      <c r="X253" t="n">
        <v>0.09</v>
      </c>
      <c r="Y253" t="n">
        <v>0.5</v>
      </c>
      <c r="Z253" t="n">
        <v>10</v>
      </c>
    </row>
    <row r="254">
      <c r="A254" t="n">
        <v>0</v>
      </c>
      <c r="B254" t="n">
        <v>75</v>
      </c>
      <c r="C254" t="inlineStr">
        <is>
          <t xml:space="preserve">CONCLUIDO	</t>
        </is>
      </c>
      <c r="D254" t="n">
        <v>6.2023</v>
      </c>
      <c r="E254" t="n">
        <v>16.12</v>
      </c>
      <c r="F254" t="n">
        <v>10.97</v>
      </c>
      <c r="G254" t="n">
        <v>7</v>
      </c>
      <c r="H254" t="n">
        <v>0.12</v>
      </c>
      <c r="I254" t="n">
        <v>94</v>
      </c>
      <c r="J254" t="n">
        <v>150.44</v>
      </c>
      <c r="K254" t="n">
        <v>49.1</v>
      </c>
      <c r="L254" t="n">
        <v>1</v>
      </c>
      <c r="M254" t="n">
        <v>92</v>
      </c>
      <c r="N254" t="n">
        <v>25.34</v>
      </c>
      <c r="O254" t="n">
        <v>18787.76</v>
      </c>
      <c r="P254" t="n">
        <v>129.26</v>
      </c>
      <c r="Q254" t="n">
        <v>195.46</v>
      </c>
      <c r="R254" t="n">
        <v>76.84</v>
      </c>
      <c r="S254" t="n">
        <v>14.2</v>
      </c>
      <c r="T254" t="n">
        <v>29155.31</v>
      </c>
      <c r="U254" t="n">
        <v>0.18</v>
      </c>
      <c r="V254" t="n">
        <v>0.64</v>
      </c>
      <c r="W254" t="n">
        <v>0.79</v>
      </c>
      <c r="X254" t="n">
        <v>1.89</v>
      </c>
      <c r="Y254" t="n">
        <v>0.5</v>
      </c>
      <c r="Z254" t="n">
        <v>10</v>
      </c>
    </row>
    <row r="255">
      <c r="A255" t="n">
        <v>1</v>
      </c>
      <c r="B255" t="n">
        <v>75</v>
      </c>
      <c r="C255" t="inlineStr">
        <is>
          <t xml:space="preserve">CONCLUIDO	</t>
        </is>
      </c>
      <c r="D255" t="n">
        <v>7.3855</v>
      </c>
      <c r="E255" t="n">
        <v>13.54</v>
      </c>
      <c r="F255" t="n">
        <v>9.949999999999999</v>
      </c>
      <c r="G255" t="n">
        <v>13.88</v>
      </c>
      <c r="H255" t="n">
        <v>0.23</v>
      </c>
      <c r="I255" t="n">
        <v>43</v>
      </c>
      <c r="J255" t="n">
        <v>151.83</v>
      </c>
      <c r="K255" t="n">
        <v>49.1</v>
      </c>
      <c r="L255" t="n">
        <v>2</v>
      </c>
      <c r="M255" t="n">
        <v>41</v>
      </c>
      <c r="N255" t="n">
        <v>25.73</v>
      </c>
      <c r="O255" t="n">
        <v>18959.54</v>
      </c>
      <c r="P255" t="n">
        <v>116.39</v>
      </c>
      <c r="Q255" t="n">
        <v>195.43</v>
      </c>
      <c r="R255" t="n">
        <v>44.8</v>
      </c>
      <c r="S255" t="n">
        <v>14.2</v>
      </c>
      <c r="T255" t="n">
        <v>13387.89</v>
      </c>
      <c r="U255" t="n">
        <v>0.32</v>
      </c>
      <c r="V255" t="n">
        <v>0.71</v>
      </c>
      <c r="W255" t="n">
        <v>0.71</v>
      </c>
      <c r="X255" t="n">
        <v>0.86</v>
      </c>
      <c r="Y255" t="n">
        <v>0.5</v>
      </c>
      <c r="Z255" t="n">
        <v>10</v>
      </c>
    </row>
    <row r="256">
      <c r="A256" t="n">
        <v>2</v>
      </c>
      <c r="B256" t="n">
        <v>75</v>
      </c>
      <c r="C256" t="inlineStr">
        <is>
          <t xml:space="preserve">CONCLUIDO	</t>
        </is>
      </c>
      <c r="D256" t="n">
        <v>7.8315</v>
      </c>
      <c r="E256" t="n">
        <v>12.77</v>
      </c>
      <c r="F256" t="n">
        <v>9.640000000000001</v>
      </c>
      <c r="G256" t="n">
        <v>20.65</v>
      </c>
      <c r="H256" t="n">
        <v>0.35</v>
      </c>
      <c r="I256" t="n">
        <v>28</v>
      </c>
      <c r="J256" t="n">
        <v>153.23</v>
      </c>
      <c r="K256" t="n">
        <v>49.1</v>
      </c>
      <c r="L256" t="n">
        <v>3</v>
      </c>
      <c r="M256" t="n">
        <v>26</v>
      </c>
      <c r="N256" t="n">
        <v>26.13</v>
      </c>
      <c r="O256" t="n">
        <v>19131.85</v>
      </c>
      <c r="P256" t="n">
        <v>111.83</v>
      </c>
      <c r="Q256" t="n">
        <v>195.42</v>
      </c>
      <c r="R256" t="n">
        <v>35.05</v>
      </c>
      <c r="S256" t="n">
        <v>14.2</v>
      </c>
      <c r="T256" t="n">
        <v>8587.6</v>
      </c>
      <c r="U256" t="n">
        <v>0.41</v>
      </c>
      <c r="V256" t="n">
        <v>0.73</v>
      </c>
      <c r="W256" t="n">
        <v>0.6899999999999999</v>
      </c>
      <c r="X256" t="n">
        <v>0.55</v>
      </c>
      <c r="Y256" t="n">
        <v>0.5</v>
      </c>
      <c r="Z256" t="n">
        <v>10</v>
      </c>
    </row>
    <row r="257">
      <c r="A257" t="n">
        <v>3</v>
      </c>
      <c r="B257" t="n">
        <v>75</v>
      </c>
      <c r="C257" t="inlineStr">
        <is>
          <t xml:space="preserve">CONCLUIDO	</t>
        </is>
      </c>
      <c r="D257" t="n">
        <v>8.0564</v>
      </c>
      <c r="E257" t="n">
        <v>12.41</v>
      </c>
      <c r="F257" t="n">
        <v>9.49</v>
      </c>
      <c r="G257" t="n">
        <v>27.13</v>
      </c>
      <c r="H257" t="n">
        <v>0.46</v>
      </c>
      <c r="I257" t="n">
        <v>21</v>
      </c>
      <c r="J257" t="n">
        <v>154.63</v>
      </c>
      <c r="K257" t="n">
        <v>49.1</v>
      </c>
      <c r="L257" t="n">
        <v>4</v>
      </c>
      <c r="M257" t="n">
        <v>19</v>
      </c>
      <c r="N257" t="n">
        <v>26.53</v>
      </c>
      <c r="O257" t="n">
        <v>19304.72</v>
      </c>
      <c r="P257" t="n">
        <v>109.61</v>
      </c>
      <c r="Q257" t="n">
        <v>195.42</v>
      </c>
      <c r="R257" t="n">
        <v>30.74</v>
      </c>
      <c r="S257" t="n">
        <v>14.2</v>
      </c>
      <c r="T257" t="n">
        <v>6468.95</v>
      </c>
      <c r="U257" t="n">
        <v>0.46</v>
      </c>
      <c r="V257" t="n">
        <v>0.74</v>
      </c>
      <c r="W257" t="n">
        <v>0.67</v>
      </c>
      <c r="X257" t="n">
        <v>0.41</v>
      </c>
      <c r="Y257" t="n">
        <v>0.5</v>
      </c>
      <c r="Z257" t="n">
        <v>10</v>
      </c>
    </row>
    <row r="258">
      <c r="A258" t="n">
        <v>4</v>
      </c>
      <c r="B258" t="n">
        <v>75</v>
      </c>
      <c r="C258" t="inlineStr">
        <is>
          <t xml:space="preserve">CONCLUIDO	</t>
        </is>
      </c>
      <c r="D258" t="n">
        <v>8.184799999999999</v>
      </c>
      <c r="E258" t="n">
        <v>12.22</v>
      </c>
      <c r="F258" t="n">
        <v>9.42</v>
      </c>
      <c r="G258" t="n">
        <v>33.25</v>
      </c>
      <c r="H258" t="n">
        <v>0.57</v>
      </c>
      <c r="I258" t="n">
        <v>17</v>
      </c>
      <c r="J258" t="n">
        <v>156.03</v>
      </c>
      <c r="K258" t="n">
        <v>49.1</v>
      </c>
      <c r="L258" t="n">
        <v>5</v>
      </c>
      <c r="M258" t="n">
        <v>15</v>
      </c>
      <c r="N258" t="n">
        <v>26.94</v>
      </c>
      <c r="O258" t="n">
        <v>19478.15</v>
      </c>
      <c r="P258" t="n">
        <v>107.86</v>
      </c>
      <c r="Q258" t="n">
        <v>195.42</v>
      </c>
      <c r="R258" t="n">
        <v>28.33</v>
      </c>
      <c r="S258" t="n">
        <v>14.2</v>
      </c>
      <c r="T258" t="n">
        <v>5284.07</v>
      </c>
      <c r="U258" t="n">
        <v>0.5</v>
      </c>
      <c r="V258" t="n">
        <v>0.75</v>
      </c>
      <c r="W258" t="n">
        <v>0.67</v>
      </c>
      <c r="X258" t="n">
        <v>0.33</v>
      </c>
      <c r="Y258" t="n">
        <v>0.5</v>
      </c>
      <c r="Z258" t="n">
        <v>10</v>
      </c>
    </row>
    <row r="259">
      <c r="A259" t="n">
        <v>5</v>
      </c>
      <c r="B259" t="n">
        <v>75</v>
      </c>
      <c r="C259" t="inlineStr">
        <is>
          <t xml:space="preserve">CONCLUIDO	</t>
        </is>
      </c>
      <c r="D259" t="n">
        <v>8.2928</v>
      </c>
      <c r="E259" t="n">
        <v>12.06</v>
      </c>
      <c r="F259" t="n">
        <v>9.35</v>
      </c>
      <c r="G259" t="n">
        <v>40.09</v>
      </c>
      <c r="H259" t="n">
        <v>0.67</v>
      </c>
      <c r="I259" t="n">
        <v>14</v>
      </c>
      <c r="J259" t="n">
        <v>157.44</v>
      </c>
      <c r="K259" t="n">
        <v>49.1</v>
      </c>
      <c r="L259" t="n">
        <v>6</v>
      </c>
      <c r="M259" t="n">
        <v>12</v>
      </c>
      <c r="N259" t="n">
        <v>27.35</v>
      </c>
      <c r="O259" t="n">
        <v>19652.13</v>
      </c>
      <c r="P259" t="n">
        <v>106.35</v>
      </c>
      <c r="Q259" t="n">
        <v>195.42</v>
      </c>
      <c r="R259" t="n">
        <v>26.38</v>
      </c>
      <c r="S259" t="n">
        <v>14.2</v>
      </c>
      <c r="T259" t="n">
        <v>4323.03</v>
      </c>
      <c r="U259" t="n">
        <v>0.54</v>
      </c>
      <c r="V259" t="n">
        <v>0.75</v>
      </c>
      <c r="W259" t="n">
        <v>0.66</v>
      </c>
      <c r="X259" t="n">
        <v>0.27</v>
      </c>
      <c r="Y259" t="n">
        <v>0.5</v>
      </c>
      <c r="Z259" t="n">
        <v>10</v>
      </c>
    </row>
    <row r="260">
      <c r="A260" t="n">
        <v>6</v>
      </c>
      <c r="B260" t="n">
        <v>75</v>
      </c>
      <c r="C260" t="inlineStr">
        <is>
          <t xml:space="preserve">CONCLUIDO	</t>
        </is>
      </c>
      <c r="D260" t="n">
        <v>8.3651</v>
      </c>
      <c r="E260" t="n">
        <v>11.95</v>
      </c>
      <c r="F260" t="n">
        <v>9.31</v>
      </c>
      <c r="G260" t="n">
        <v>46.56</v>
      </c>
      <c r="H260" t="n">
        <v>0.78</v>
      </c>
      <c r="I260" t="n">
        <v>12</v>
      </c>
      <c r="J260" t="n">
        <v>158.86</v>
      </c>
      <c r="K260" t="n">
        <v>49.1</v>
      </c>
      <c r="L260" t="n">
        <v>7</v>
      </c>
      <c r="M260" t="n">
        <v>10</v>
      </c>
      <c r="N260" t="n">
        <v>27.77</v>
      </c>
      <c r="O260" t="n">
        <v>19826.68</v>
      </c>
      <c r="P260" t="n">
        <v>105.39</v>
      </c>
      <c r="Q260" t="n">
        <v>195.42</v>
      </c>
      <c r="R260" t="n">
        <v>24.95</v>
      </c>
      <c r="S260" t="n">
        <v>14.2</v>
      </c>
      <c r="T260" t="n">
        <v>3619.05</v>
      </c>
      <c r="U260" t="n">
        <v>0.57</v>
      </c>
      <c r="V260" t="n">
        <v>0.76</v>
      </c>
      <c r="W260" t="n">
        <v>0.66</v>
      </c>
      <c r="X260" t="n">
        <v>0.22</v>
      </c>
      <c r="Y260" t="n">
        <v>0.5</v>
      </c>
      <c r="Z260" t="n">
        <v>10</v>
      </c>
    </row>
    <row r="261">
      <c r="A261" t="n">
        <v>7</v>
      </c>
      <c r="B261" t="n">
        <v>75</v>
      </c>
      <c r="C261" t="inlineStr">
        <is>
          <t xml:space="preserve">CONCLUIDO	</t>
        </is>
      </c>
      <c r="D261" t="n">
        <v>8.398300000000001</v>
      </c>
      <c r="E261" t="n">
        <v>11.91</v>
      </c>
      <c r="F261" t="n">
        <v>9.289999999999999</v>
      </c>
      <c r="G261" t="n">
        <v>50.7</v>
      </c>
      <c r="H261" t="n">
        <v>0.88</v>
      </c>
      <c r="I261" t="n">
        <v>11</v>
      </c>
      <c r="J261" t="n">
        <v>160.28</v>
      </c>
      <c r="K261" t="n">
        <v>49.1</v>
      </c>
      <c r="L261" t="n">
        <v>8</v>
      </c>
      <c r="M261" t="n">
        <v>9</v>
      </c>
      <c r="N261" t="n">
        <v>28.19</v>
      </c>
      <c r="O261" t="n">
        <v>20001.93</v>
      </c>
      <c r="P261" t="n">
        <v>104.18</v>
      </c>
      <c r="Q261" t="n">
        <v>195.43</v>
      </c>
      <c r="R261" t="n">
        <v>24.45</v>
      </c>
      <c r="S261" t="n">
        <v>14.2</v>
      </c>
      <c r="T261" t="n">
        <v>3375.24</v>
      </c>
      <c r="U261" t="n">
        <v>0.58</v>
      </c>
      <c r="V261" t="n">
        <v>0.76</v>
      </c>
      <c r="W261" t="n">
        <v>0.66</v>
      </c>
      <c r="X261" t="n">
        <v>0.21</v>
      </c>
      <c r="Y261" t="n">
        <v>0.5</v>
      </c>
      <c r="Z261" t="n">
        <v>10</v>
      </c>
    </row>
    <row r="262">
      <c r="A262" t="n">
        <v>8</v>
      </c>
      <c r="B262" t="n">
        <v>75</v>
      </c>
      <c r="C262" t="inlineStr">
        <is>
          <t xml:space="preserve">CONCLUIDO	</t>
        </is>
      </c>
      <c r="D262" t="n">
        <v>8.4459</v>
      </c>
      <c r="E262" t="n">
        <v>11.84</v>
      </c>
      <c r="F262" t="n">
        <v>9.26</v>
      </c>
      <c r="G262" t="n">
        <v>55.55</v>
      </c>
      <c r="H262" t="n">
        <v>0.99</v>
      </c>
      <c r="I262" t="n">
        <v>10</v>
      </c>
      <c r="J262" t="n">
        <v>161.71</v>
      </c>
      <c r="K262" t="n">
        <v>49.1</v>
      </c>
      <c r="L262" t="n">
        <v>9</v>
      </c>
      <c r="M262" t="n">
        <v>8</v>
      </c>
      <c r="N262" t="n">
        <v>28.61</v>
      </c>
      <c r="O262" t="n">
        <v>20177.64</v>
      </c>
      <c r="P262" t="n">
        <v>103.11</v>
      </c>
      <c r="Q262" t="n">
        <v>195.42</v>
      </c>
      <c r="R262" t="n">
        <v>23.39</v>
      </c>
      <c r="S262" t="n">
        <v>14.2</v>
      </c>
      <c r="T262" t="n">
        <v>2848.42</v>
      </c>
      <c r="U262" t="n">
        <v>0.61</v>
      </c>
      <c r="V262" t="n">
        <v>0.76</v>
      </c>
      <c r="W262" t="n">
        <v>0.65</v>
      </c>
      <c r="X262" t="n">
        <v>0.17</v>
      </c>
      <c r="Y262" t="n">
        <v>0.5</v>
      </c>
      <c r="Z262" t="n">
        <v>10</v>
      </c>
    </row>
    <row r="263">
      <c r="A263" t="n">
        <v>9</v>
      </c>
      <c r="B263" t="n">
        <v>75</v>
      </c>
      <c r="C263" t="inlineStr">
        <is>
          <t xml:space="preserve">CONCLUIDO	</t>
        </is>
      </c>
      <c r="D263" t="n">
        <v>8.476000000000001</v>
      </c>
      <c r="E263" t="n">
        <v>11.8</v>
      </c>
      <c r="F263" t="n">
        <v>9.25</v>
      </c>
      <c r="G263" t="n">
        <v>61.64</v>
      </c>
      <c r="H263" t="n">
        <v>1.09</v>
      </c>
      <c r="I263" t="n">
        <v>9</v>
      </c>
      <c r="J263" t="n">
        <v>163.13</v>
      </c>
      <c r="K263" t="n">
        <v>49.1</v>
      </c>
      <c r="L263" t="n">
        <v>10</v>
      </c>
      <c r="M263" t="n">
        <v>7</v>
      </c>
      <c r="N263" t="n">
        <v>29.04</v>
      </c>
      <c r="O263" t="n">
        <v>20353.94</v>
      </c>
      <c r="P263" t="n">
        <v>101.81</v>
      </c>
      <c r="Q263" t="n">
        <v>195.42</v>
      </c>
      <c r="R263" t="n">
        <v>23.01</v>
      </c>
      <c r="S263" t="n">
        <v>14.2</v>
      </c>
      <c r="T263" t="n">
        <v>2663.95</v>
      </c>
      <c r="U263" t="n">
        <v>0.62</v>
      </c>
      <c r="V263" t="n">
        <v>0.76</v>
      </c>
      <c r="W263" t="n">
        <v>0.65</v>
      </c>
      <c r="X263" t="n">
        <v>0.16</v>
      </c>
      <c r="Y263" t="n">
        <v>0.5</v>
      </c>
      <c r="Z263" t="n">
        <v>10</v>
      </c>
    </row>
    <row r="264">
      <c r="A264" t="n">
        <v>10</v>
      </c>
      <c r="B264" t="n">
        <v>75</v>
      </c>
      <c r="C264" t="inlineStr">
        <is>
          <t xml:space="preserve">CONCLUIDO	</t>
        </is>
      </c>
      <c r="D264" t="n">
        <v>8.5114</v>
      </c>
      <c r="E264" t="n">
        <v>11.75</v>
      </c>
      <c r="F264" t="n">
        <v>9.23</v>
      </c>
      <c r="G264" t="n">
        <v>69.20999999999999</v>
      </c>
      <c r="H264" t="n">
        <v>1.18</v>
      </c>
      <c r="I264" t="n">
        <v>8</v>
      </c>
      <c r="J264" t="n">
        <v>164.57</v>
      </c>
      <c r="K264" t="n">
        <v>49.1</v>
      </c>
      <c r="L264" t="n">
        <v>11</v>
      </c>
      <c r="M264" t="n">
        <v>6</v>
      </c>
      <c r="N264" t="n">
        <v>29.47</v>
      </c>
      <c r="O264" t="n">
        <v>20530.82</v>
      </c>
      <c r="P264" t="n">
        <v>101.08</v>
      </c>
      <c r="Q264" t="n">
        <v>195.42</v>
      </c>
      <c r="R264" t="n">
        <v>22.35</v>
      </c>
      <c r="S264" t="n">
        <v>14.2</v>
      </c>
      <c r="T264" t="n">
        <v>2339.5</v>
      </c>
      <c r="U264" t="n">
        <v>0.64</v>
      </c>
      <c r="V264" t="n">
        <v>0.76</v>
      </c>
      <c r="W264" t="n">
        <v>0.65</v>
      </c>
      <c r="X264" t="n">
        <v>0.14</v>
      </c>
      <c r="Y264" t="n">
        <v>0.5</v>
      </c>
      <c r="Z264" t="n">
        <v>10</v>
      </c>
    </row>
    <row r="265">
      <c r="A265" t="n">
        <v>11</v>
      </c>
      <c r="B265" t="n">
        <v>75</v>
      </c>
      <c r="C265" t="inlineStr">
        <is>
          <t xml:space="preserve">CONCLUIDO	</t>
        </is>
      </c>
      <c r="D265" t="n">
        <v>8.549200000000001</v>
      </c>
      <c r="E265" t="n">
        <v>11.7</v>
      </c>
      <c r="F265" t="n">
        <v>9.210000000000001</v>
      </c>
      <c r="G265" t="n">
        <v>78.91</v>
      </c>
      <c r="H265" t="n">
        <v>1.28</v>
      </c>
      <c r="I265" t="n">
        <v>7</v>
      </c>
      <c r="J265" t="n">
        <v>166.01</v>
      </c>
      <c r="K265" t="n">
        <v>49.1</v>
      </c>
      <c r="L265" t="n">
        <v>12</v>
      </c>
      <c r="M265" t="n">
        <v>5</v>
      </c>
      <c r="N265" t="n">
        <v>29.91</v>
      </c>
      <c r="O265" t="n">
        <v>20708.3</v>
      </c>
      <c r="P265" t="n">
        <v>99.58</v>
      </c>
      <c r="Q265" t="n">
        <v>195.42</v>
      </c>
      <c r="R265" t="n">
        <v>21.75</v>
      </c>
      <c r="S265" t="n">
        <v>14.2</v>
      </c>
      <c r="T265" t="n">
        <v>2044.05</v>
      </c>
      <c r="U265" t="n">
        <v>0.65</v>
      </c>
      <c r="V265" t="n">
        <v>0.77</v>
      </c>
      <c r="W265" t="n">
        <v>0.65</v>
      </c>
      <c r="X265" t="n">
        <v>0.12</v>
      </c>
      <c r="Y265" t="n">
        <v>0.5</v>
      </c>
      <c r="Z265" t="n">
        <v>10</v>
      </c>
    </row>
    <row r="266">
      <c r="A266" t="n">
        <v>12</v>
      </c>
      <c r="B266" t="n">
        <v>75</v>
      </c>
      <c r="C266" t="inlineStr">
        <is>
          <t xml:space="preserve">CONCLUIDO	</t>
        </is>
      </c>
      <c r="D266" t="n">
        <v>8.5505</v>
      </c>
      <c r="E266" t="n">
        <v>11.7</v>
      </c>
      <c r="F266" t="n">
        <v>9.210000000000001</v>
      </c>
      <c r="G266" t="n">
        <v>78.90000000000001</v>
      </c>
      <c r="H266" t="n">
        <v>1.38</v>
      </c>
      <c r="I266" t="n">
        <v>7</v>
      </c>
      <c r="J266" t="n">
        <v>167.45</v>
      </c>
      <c r="K266" t="n">
        <v>49.1</v>
      </c>
      <c r="L266" t="n">
        <v>13</v>
      </c>
      <c r="M266" t="n">
        <v>5</v>
      </c>
      <c r="N266" t="n">
        <v>30.36</v>
      </c>
      <c r="O266" t="n">
        <v>20886.38</v>
      </c>
      <c r="P266" t="n">
        <v>99.79000000000001</v>
      </c>
      <c r="Q266" t="n">
        <v>195.42</v>
      </c>
      <c r="R266" t="n">
        <v>21.76</v>
      </c>
      <c r="S266" t="n">
        <v>14.2</v>
      </c>
      <c r="T266" t="n">
        <v>2047.38</v>
      </c>
      <c r="U266" t="n">
        <v>0.65</v>
      </c>
      <c r="V266" t="n">
        <v>0.77</v>
      </c>
      <c r="W266" t="n">
        <v>0.65</v>
      </c>
      <c r="X266" t="n">
        <v>0.12</v>
      </c>
      <c r="Y266" t="n">
        <v>0.5</v>
      </c>
      <c r="Z266" t="n">
        <v>10</v>
      </c>
    </row>
    <row r="267">
      <c r="A267" t="n">
        <v>13</v>
      </c>
      <c r="B267" t="n">
        <v>75</v>
      </c>
      <c r="C267" t="inlineStr">
        <is>
          <t xml:space="preserve">CONCLUIDO	</t>
        </is>
      </c>
      <c r="D267" t="n">
        <v>8.586399999999999</v>
      </c>
      <c r="E267" t="n">
        <v>11.65</v>
      </c>
      <c r="F267" t="n">
        <v>9.19</v>
      </c>
      <c r="G267" t="n">
        <v>91.87</v>
      </c>
      <c r="H267" t="n">
        <v>1.47</v>
      </c>
      <c r="I267" t="n">
        <v>6</v>
      </c>
      <c r="J267" t="n">
        <v>168.9</v>
      </c>
      <c r="K267" t="n">
        <v>49.1</v>
      </c>
      <c r="L267" t="n">
        <v>14</v>
      </c>
      <c r="M267" t="n">
        <v>4</v>
      </c>
      <c r="N267" t="n">
        <v>30.81</v>
      </c>
      <c r="O267" t="n">
        <v>21065.06</v>
      </c>
      <c r="P267" t="n">
        <v>97.67</v>
      </c>
      <c r="Q267" t="n">
        <v>195.42</v>
      </c>
      <c r="R267" t="n">
        <v>21.12</v>
      </c>
      <c r="S267" t="n">
        <v>14.2</v>
      </c>
      <c r="T267" t="n">
        <v>1735.82</v>
      </c>
      <c r="U267" t="n">
        <v>0.67</v>
      </c>
      <c r="V267" t="n">
        <v>0.77</v>
      </c>
      <c r="W267" t="n">
        <v>0.65</v>
      </c>
      <c r="X267" t="n">
        <v>0.1</v>
      </c>
      <c r="Y267" t="n">
        <v>0.5</v>
      </c>
      <c r="Z267" t="n">
        <v>10</v>
      </c>
    </row>
    <row r="268">
      <c r="A268" t="n">
        <v>14</v>
      </c>
      <c r="B268" t="n">
        <v>75</v>
      </c>
      <c r="C268" t="inlineStr">
        <is>
          <t xml:space="preserve">CONCLUIDO	</t>
        </is>
      </c>
      <c r="D268" t="n">
        <v>8.586399999999999</v>
      </c>
      <c r="E268" t="n">
        <v>11.65</v>
      </c>
      <c r="F268" t="n">
        <v>9.19</v>
      </c>
      <c r="G268" t="n">
        <v>91.87</v>
      </c>
      <c r="H268" t="n">
        <v>1.56</v>
      </c>
      <c r="I268" t="n">
        <v>6</v>
      </c>
      <c r="J268" t="n">
        <v>170.35</v>
      </c>
      <c r="K268" t="n">
        <v>49.1</v>
      </c>
      <c r="L268" t="n">
        <v>15</v>
      </c>
      <c r="M268" t="n">
        <v>4</v>
      </c>
      <c r="N268" t="n">
        <v>31.26</v>
      </c>
      <c r="O268" t="n">
        <v>21244.37</v>
      </c>
      <c r="P268" t="n">
        <v>97.64</v>
      </c>
      <c r="Q268" t="n">
        <v>195.42</v>
      </c>
      <c r="R268" t="n">
        <v>21.13</v>
      </c>
      <c r="S268" t="n">
        <v>14.2</v>
      </c>
      <c r="T268" t="n">
        <v>1736.88</v>
      </c>
      <c r="U268" t="n">
        <v>0.67</v>
      </c>
      <c r="V268" t="n">
        <v>0.77</v>
      </c>
      <c r="W268" t="n">
        <v>0.65</v>
      </c>
      <c r="X268" t="n">
        <v>0.1</v>
      </c>
      <c r="Y268" t="n">
        <v>0.5</v>
      </c>
      <c r="Z268" t="n">
        <v>10</v>
      </c>
    </row>
    <row r="269">
      <c r="A269" t="n">
        <v>15</v>
      </c>
      <c r="B269" t="n">
        <v>75</v>
      </c>
      <c r="C269" t="inlineStr">
        <is>
          <t xml:space="preserve">CONCLUIDO	</t>
        </is>
      </c>
      <c r="D269" t="n">
        <v>8.586600000000001</v>
      </c>
      <c r="E269" t="n">
        <v>11.65</v>
      </c>
      <c r="F269" t="n">
        <v>9.19</v>
      </c>
      <c r="G269" t="n">
        <v>91.86</v>
      </c>
      <c r="H269" t="n">
        <v>1.65</v>
      </c>
      <c r="I269" t="n">
        <v>6</v>
      </c>
      <c r="J269" t="n">
        <v>171.81</v>
      </c>
      <c r="K269" t="n">
        <v>49.1</v>
      </c>
      <c r="L269" t="n">
        <v>16</v>
      </c>
      <c r="M269" t="n">
        <v>4</v>
      </c>
      <c r="N269" t="n">
        <v>31.72</v>
      </c>
      <c r="O269" t="n">
        <v>21424.29</v>
      </c>
      <c r="P269" t="n">
        <v>96.93000000000001</v>
      </c>
      <c r="Q269" t="n">
        <v>195.42</v>
      </c>
      <c r="R269" t="n">
        <v>21.15</v>
      </c>
      <c r="S269" t="n">
        <v>14.2</v>
      </c>
      <c r="T269" t="n">
        <v>1747.16</v>
      </c>
      <c r="U269" t="n">
        <v>0.67</v>
      </c>
      <c r="V269" t="n">
        <v>0.77</v>
      </c>
      <c r="W269" t="n">
        <v>0.65</v>
      </c>
      <c r="X269" t="n">
        <v>0.1</v>
      </c>
      <c r="Y269" t="n">
        <v>0.5</v>
      </c>
      <c r="Z269" t="n">
        <v>10</v>
      </c>
    </row>
    <row r="270">
      <c r="A270" t="n">
        <v>16</v>
      </c>
      <c r="B270" t="n">
        <v>75</v>
      </c>
      <c r="C270" t="inlineStr">
        <is>
          <t xml:space="preserve">CONCLUIDO	</t>
        </is>
      </c>
      <c r="D270" t="n">
        <v>8.580399999999999</v>
      </c>
      <c r="E270" t="n">
        <v>11.65</v>
      </c>
      <c r="F270" t="n">
        <v>9.19</v>
      </c>
      <c r="G270" t="n">
        <v>91.95</v>
      </c>
      <c r="H270" t="n">
        <v>1.74</v>
      </c>
      <c r="I270" t="n">
        <v>6</v>
      </c>
      <c r="J270" t="n">
        <v>173.28</v>
      </c>
      <c r="K270" t="n">
        <v>49.1</v>
      </c>
      <c r="L270" t="n">
        <v>17</v>
      </c>
      <c r="M270" t="n">
        <v>4</v>
      </c>
      <c r="N270" t="n">
        <v>32.18</v>
      </c>
      <c r="O270" t="n">
        <v>21604.83</v>
      </c>
      <c r="P270" t="n">
        <v>95.81</v>
      </c>
      <c r="Q270" t="n">
        <v>195.42</v>
      </c>
      <c r="R270" t="n">
        <v>21.33</v>
      </c>
      <c r="S270" t="n">
        <v>14.2</v>
      </c>
      <c r="T270" t="n">
        <v>1841.14</v>
      </c>
      <c r="U270" t="n">
        <v>0.67</v>
      </c>
      <c r="V270" t="n">
        <v>0.77</v>
      </c>
      <c r="W270" t="n">
        <v>0.65</v>
      </c>
      <c r="X270" t="n">
        <v>0.11</v>
      </c>
      <c r="Y270" t="n">
        <v>0.5</v>
      </c>
      <c r="Z270" t="n">
        <v>10</v>
      </c>
    </row>
    <row r="271">
      <c r="A271" t="n">
        <v>17</v>
      </c>
      <c r="B271" t="n">
        <v>75</v>
      </c>
      <c r="C271" t="inlineStr">
        <is>
          <t xml:space="preserve">CONCLUIDO	</t>
        </is>
      </c>
      <c r="D271" t="n">
        <v>8.626099999999999</v>
      </c>
      <c r="E271" t="n">
        <v>11.59</v>
      </c>
      <c r="F271" t="n">
        <v>9.16</v>
      </c>
      <c r="G271" t="n">
        <v>109.96</v>
      </c>
      <c r="H271" t="n">
        <v>1.83</v>
      </c>
      <c r="I271" t="n">
        <v>5</v>
      </c>
      <c r="J271" t="n">
        <v>174.75</v>
      </c>
      <c r="K271" t="n">
        <v>49.1</v>
      </c>
      <c r="L271" t="n">
        <v>18</v>
      </c>
      <c r="M271" t="n">
        <v>3</v>
      </c>
      <c r="N271" t="n">
        <v>32.65</v>
      </c>
      <c r="O271" t="n">
        <v>21786.02</v>
      </c>
      <c r="P271" t="n">
        <v>94.63</v>
      </c>
      <c r="Q271" t="n">
        <v>195.42</v>
      </c>
      <c r="R271" t="n">
        <v>20.42</v>
      </c>
      <c r="S271" t="n">
        <v>14.2</v>
      </c>
      <c r="T271" t="n">
        <v>1387.68</v>
      </c>
      <c r="U271" t="n">
        <v>0.7</v>
      </c>
      <c r="V271" t="n">
        <v>0.77</v>
      </c>
      <c r="W271" t="n">
        <v>0.64</v>
      </c>
      <c r="X271" t="n">
        <v>0.08</v>
      </c>
      <c r="Y271" t="n">
        <v>0.5</v>
      </c>
      <c r="Z271" t="n">
        <v>10</v>
      </c>
    </row>
    <row r="272">
      <c r="A272" t="n">
        <v>18</v>
      </c>
      <c r="B272" t="n">
        <v>75</v>
      </c>
      <c r="C272" t="inlineStr">
        <is>
          <t xml:space="preserve">CONCLUIDO	</t>
        </is>
      </c>
      <c r="D272" t="n">
        <v>8.618600000000001</v>
      </c>
      <c r="E272" t="n">
        <v>11.6</v>
      </c>
      <c r="F272" t="n">
        <v>9.17</v>
      </c>
      <c r="G272" t="n">
        <v>110.08</v>
      </c>
      <c r="H272" t="n">
        <v>1.91</v>
      </c>
      <c r="I272" t="n">
        <v>5</v>
      </c>
      <c r="J272" t="n">
        <v>176.22</v>
      </c>
      <c r="K272" t="n">
        <v>49.1</v>
      </c>
      <c r="L272" t="n">
        <v>19</v>
      </c>
      <c r="M272" t="n">
        <v>3</v>
      </c>
      <c r="N272" t="n">
        <v>33.13</v>
      </c>
      <c r="O272" t="n">
        <v>21967.84</v>
      </c>
      <c r="P272" t="n">
        <v>94.76000000000001</v>
      </c>
      <c r="Q272" t="n">
        <v>195.42</v>
      </c>
      <c r="R272" t="n">
        <v>20.72</v>
      </c>
      <c r="S272" t="n">
        <v>14.2</v>
      </c>
      <c r="T272" t="n">
        <v>1538.29</v>
      </c>
      <c r="U272" t="n">
        <v>0.6899999999999999</v>
      </c>
      <c r="V272" t="n">
        <v>0.77</v>
      </c>
      <c r="W272" t="n">
        <v>0.65</v>
      </c>
      <c r="X272" t="n">
        <v>0.09</v>
      </c>
      <c r="Y272" t="n">
        <v>0.5</v>
      </c>
      <c r="Z272" t="n">
        <v>10</v>
      </c>
    </row>
    <row r="273">
      <c r="A273" t="n">
        <v>19</v>
      </c>
      <c r="B273" t="n">
        <v>75</v>
      </c>
      <c r="C273" t="inlineStr">
        <is>
          <t xml:space="preserve">CONCLUIDO	</t>
        </is>
      </c>
      <c r="D273" t="n">
        <v>8.6228</v>
      </c>
      <c r="E273" t="n">
        <v>11.6</v>
      </c>
      <c r="F273" t="n">
        <v>9.17</v>
      </c>
      <c r="G273" t="n">
        <v>110.02</v>
      </c>
      <c r="H273" t="n">
        <v>2</v>
      </c>
      <c r="I273" t="n">
        <v>5</v>
      </c>
      <c r="J273" t="n">
        <v>177.7</v>
      </c>
      <c r="K273" t="n">
        <v>49.1</v>
      </c>
      <c r="L273" t="n">
        <v>20</v>
      </c>
      <c r="M273" t="n">
        <v>3</v>
      </c>
      <c r="N273" t="n">
        <v>33.61</v>
      </c>
      <c r="O273" t="n">
        <v>22150.3</v>
      </c>
      <c r="P273" t="n">
        <v>92.95</v>
      </c>
      <c r="Q273" t="n">
        <v>195.42</v>
      </c>
      <c r="R273" t="n">
        <v>20.49</v>
      </c>
      <c r="S273" t="n">
        <v>14.2</v>
      </c>
      <c r="T273" t="n">
        <v>1426.14</v>
      </c>
      <c r="U273" t="n">
        <v>0.6899999999999999</v>
      </c>
      <c r="V273" t="n">
        <v>0.77</v>
      </c>
      <c r="W273" t="n">
        <v>0.65</v>
      </c>
      <c r="X273" t="n">
        <v>0.08</v>
      </c>
      <c r="Y273" t="n">
        <v>0.5</v>
      </c>
      <c r="Z273" t="n">
        <v>10</v>
      </c>
    </row>
    <row r="274">
      <c r="A274" t="n">
        <v>20</v>
      </c>
      <c r="B274" t="n">
        <v>75</v>
      </c>
      <c r="C274" t="inlineStr">
        <is>
          <t xml:space="preserve">CONCLUIDO	</t>
        </is>
      </c>
      <c r="D274" t="n">
        <v>8.622299999999999</v>
      </c>
      <c r="E274" t="n">
        <v>11.6</v>
      </c>
      <c r="F274" t="n">
        <v>9.17</v>
      </c>
      <c r="G274" t="n">
        <v>110.02</v>
      </c>
      <c r="H274" t="n">
        <v>2.08</v>
      </c>
      <c r="I274" t="n">
        <v>5</v>
      </c>
      <c r="J274" t="n">
        <v>179.18</v>
      </c>
      <c r="K274" t="n">
        <v>49.1</v>
      </c>
      <c r="L274" t="n">
        <v>21</v>
      </c>
      <c r="M274" t="n">
        <v>3</v>
      </c>
      <c r="N274" t="n">
        <v>34.09</v>
      </c>
      <c r="O274" t="n">
        <v>22333.43</v>
      </c>
      <c r="P274" t="n">
        <v>91.19</v>
      </c>
      <c r="Q274" t="n">
        <v>195.42</v>
      </c>
      <c r="R274" t="n">
        <v>20.58</v>
      </c>
      <c r="S274" t="n">
        <v>14.2</v>
      </c>
      <c r="T274" t="n">
        <v>1471.52</v>
      </c>
      <c r="U274" t="n">
        <v>0.6899999999999999</v>
      </c>
      <c r="V274" t="n">
        <v>0.77</v>
      </c>
      <c r="W274" t="n">
        <v>0.64</v>
      </c>
      <c r="X274" t="n">
        <v>0.08</v>
      </c>
      <c r="Y274" t="n">
        <v>0.5</v>
      </c>
      <c r="Z274" t="n">
        <v>10</v>
      </c>
    </row>
    <row r="275">
      <c r="A275" t="n">
        <v>21</v>
      </c>
      <c r="B275" t="n">
        <v>75</v>
      </c>
      <c r="C275" t="inlineStr">
        <is>
          <t xml:space="preserve">CONCLUIDO	</t>
        </is>
      </c>
      <c r="D275" t="n">
        <v>8.6615</v>
      </c>
      <c r="E275" t="n">
        <v>11.55</v>
      </c>
      <c r="F275" t="n">
        <v>9.15</v>
      </c>
      <c r="G275" t="n">
        <v>137.2</v>
      </c>
      <c r="H275" t="n">
        <v>2.16</v>
      </c>
      <c r="I275" t="n">
        <v>4</v>
      </c>
      <c r="J275" t="n">
        <v>180.67</v>
      </c>
      <c r="K275" t="n">
        <v>49.1</v>
      </c>
      <c r="L275" t="n">
        <v>22</v>
      </c>
      <c r="M275" t="n">
        <v>2</v>
      </c>
      <c r="N275" t="n">
        <v>34.58</v>
      </c>
      <c r="O275" t="n">
        <v>22517.21</v>
      </c>
      <c r="P275" t="n">
        <v>90.15000000000001</v>
      </c>
      <c r="Q275" t="n">
        <v>195.42</v>
      </c>
      <c r="R275" t="n">
        <v>19.88</v>
      </c>
      <c r="S275" t="n">
        <v>14.2</v>
      </c>
      <c r="T275" t="n">
        <v>1123.73</v>
      </c>
      <c r="U275" t="n">
        <v>0.71</v>
      </c>
      <c r="V275" t="n">
        <v>0.77</v>
      </c>
      <c r="W275" t="n">
        <v>0.64</v>
      </c>
      <c r="X275" t="n">
        <v>0.06</v>
      </c>
      <c r="Y275" t="n">
        <v>0.5</v>
      </c>
      <c r="Z275" t="n">
        <v>10</v>
      </c>
    </row>
    <row r="276">
      <c r="A276" t="n">
        <v>22</v>
      </c>
      <c r="B276" t="n">
        <v>75</v>
      </c>
      <c r="C276" t="inlineStr">
        <is>
          <t xml:space="preserve">CONCLUIDO	</t>
        </is>
      </c>
      <c r="D276" t="n">
        <v>8.6578</v>
      </c>
      <c r="E276" t="n">
        <v>11.55</v>
      </c>
      <c r="F276" t="n">
        <v>9.15</v>
      </c>
      <c r="G276" t="n">
        <v>137.28</v>
      </c>
      <c r="H276" t="n">
        <v>2.24</v>
      </c>
      <c r="I276" t="n">
        <v>4</v>
      </c>
      <c r="J276" t="n">
        <v>182.17</v>
      </c>
      <c r="K276" t="n">
        <v>49.1</v>
      </c>
      <c r="L276" t="n">
        <v>23</v>
      </c>
      <c r="M276" t="n">
        <v>1</v>
      </c>
      <c r="N276" t="n">
        <v>35.08</v>
      </c>
      <c r="O276" t="n">
        <v>22701.78</v>
      </c>
      <c r="P276" t="n">
        <v>91.09</v>
      </c>
      <c r="Q276" t="n">
        <v>195.42</v>
      </c>
      <c r="R276" t="n">
        <v>19.98</v>
      </c>
      <c r="S276" t="n">
        <v>14.2</v>
      </c>
      <c r="T276" t="n">
        <v>1176.64</v>
      </c>
      <c r="U276" t="n">
        <v>0.71</v>
      </c>
      <c r="V276" t="n">
        <v>0.77</v>
      </c>
      <c r="W276" t="n">
        <v>0.65</v>
      </c>
      <c r="X276" t="n">
        <v>0.06</v>
      </c>
      <c r="Y276" t="n">
        <v>0.5</v>
      </c>
      <c r="Z276" t="n">
        <v>10</v>
      </c>
    </row>
    <row r="277">
      <c r="A277" t="n">
        <v>23</v>
      </c>
      <c r="B277" t="n">
        <v>75</v>
      </c>
      <c r="C277" t="inlineStr">
        <is>
          <t xml:space="preserve">CONCLUIDO	</t>
        </is>
      </c>
      <c r="D277" t="n">
        <v>8.655099999999999</v>
      </c>
      <c r="E277" t="n">
        <v>11.55</v>
      </c>
      <c r="F277" t="n">
        <v>9.16</v>
      </c>
      <c r="G277" t="n">
        <v>137.33</v>
      </c>
      <c r="H277" t="n">
        <v>2.32</v>
      </c>
      <c r="I277" t="n">
        <v>4</v>
      </c>
      <c r="J277" t="n">
        <v>183.67</v>
      </c>
      <c r="K277" t="n">
        <v>49.1</v>
      </c>
      <c r="L277" t="n">
        <v>24</v>
      </c>
      <c r="M277" t="n">
        <v>0</v>
      </c>
      <c r="N277" t="n">
        <v>35.58</v>
      </c>
      <c r="O277" t="n">
        <v>22886.92</v>
      </c>
      <c r="P277" t="n">
        <v>91.66</v>
      </c>
      <c r="Q277" t="n">
        <v>195.42</v>
      </c>
      <c r="R277" t="n">
        <v>20.07</v>
      </c>
      <c r="S277" t="n">
        <v>14.2</v>
      </c>
      <c r="T277" t="n">
        <v>1218.53</v>
      </c>
      <c r="U277" t="n">
        <v>0.71</v>
      </c>
      <c r="V277" t="n">
        <v>0.77</v>
      </c>
      <c r="W277" t="n">
        <v>0.65</v>
      </c>
      <c r="X277" t="n">
        <v>0.07000000000000001</v>
      </c>
      <c r="Y277" t="n">
        <v>0.5</v>
      </c>
      <c r="Z277" t="n">
        <v>10</v>
      </c>
    </row>
    <row r="278">
      <c r="A278" t="n">
        <v>0</v>
      </c>
      <c r="B278" t="n">
        <v>95</v>
      </c>
      <c r="C278" t="inlineStr">
        <is>
          <t xml:space="preserve">CONCLUIDO	</t>
        </is>
      </c>
      <c r="D278" t="n">
        <v>5.5742</v>
      </c>
      <c r="E278" t="n">
        <v>17.94</v>
      </c>
      <c r="F278" t="n">
        <v>11.34</v>
      </c>
      <c r="G278" t="n">
        <v>6.13</v>
      </c>
      <c r="H278" t="n">
        <v>0.1</v>
      </c>
      <c r="I278" t="n">
        <v>111</v>
      </c>
      <c r="J278" t="n">
        <v>185.69</v>
      </c>
      <c r="K278" t="n">
        <v>53.44</v>
      </c>
      <c r="L278" t="n">
        <v>1</v>
      </c>
      <c r="M278" t="n">
        <v>109</v>
      </c>
      <c r="N278" t="n">
        <v>36.26</v>
      </c>
      <c r="O278" t="n">
        <v>23136.14</v>
      </c>
      <c r="P278" t="n">
        <v>153.19</v>
      </c>
      <c r="Q278" t="n">
        <v>195.48</v>
      </c>
      <c r="R278" t="n">
        <v>88.26000000000001</v>
      </c>
      <c r="S278" t="n">
        <v>14.2</v>
      </c>
      <c r="T278" t="n">
        <v>34780.47</v>
      </c>
      <c r="U278" t="n">
        <v>0.16</v>
      </c>
      <c r="V278" t="n">
        <v>0.62</v>
      </c>
      <c r="W278" t="n">
        <v>0.82</v>
      </c>
      <c r="X278" t="n">
        <v>2.25</v>
      </c>
      <c r="Y278" t="n">
        <v>0.5</v>
      </c>
      <c r="Z278" t="n">
        <v>10</v>
      </c>
    </row>
    <row r="279">
      <c r="A279" t="n">
        <v>1</v>
      </c>
      <c r="B279" t="n">
        <v>95</v>
      </c>
      <c r="C279" t="inlineStr">
        <is>
          <t xml:space="preserve">CONCLUIDO	</t>
        </is>
      </c>
      <c r="D279" t="n">
        <v>6.9408</v>
      </c>
      <c r="E279" t="n">
        <v>14.41</v>
      </c>
      <c r="F279" t="n">
        <v>10.08</v>
      </c>
      <c r="G279" t="n">
        <v>12.09</v>
      </c>
      <c r="H279" t="n">
        <v>0.19</v>
      </c>
      <c r="I279" t="n">
        <v>50</v>
      </c>
      <c r="J279" t="n">
        <v>187.21</v>
      </c>
      <c r="K279" t="n">
        <v>53.44</v>
      </c>
      <c r="L279" t="n">
        <v>2</v>
      </c>
      <c r="M279" t="n">
        <v>48</v>
      </c>
      <c r="N279" t="n">
        <v>36.77</v>
      </c>
      <c r="O279" t="n">
        <v>23322.88</v>
      </c>
      <c r="P279" t="n">
        <v>135.41</v>
      </c>
      <c r="Q279" t="n">
        <v>195.46</v>
      </c>
      <c r="R279" t="n">
        <v>48.92</v>
      </c>
      <c r="S279" t="n">
        <v>14.2</v>
      </c>
      <c r="T279" t="n">
        <v>15412.94</v>
      </c>
      <c r="U279" t="n">
        <v>0.29</v>
      </c>
      <c r="V279" t="n">
        <v>0.7</v>
      </c>
      <c r="W279" t="n">
        <v>0.71</v>
      </c>
      <c r="X279" t="n">
        <v>0.99</v>
      </c>
      <c r="Y279" t="n">
        <v>0.5</v>
      </c>
      <c r="Z279" t="n">
        <v>10</v>
      </c>
    </row>
    <row r="280">
      <c r="A280" t="n">
        <v>2</v>
      </c>
      <c r="B280" t="n">
        <v>95</v>
      </c>
      <c r="C280" t="inlineStr">
        <is>
          <t xml:space="preserve">CONCLUIDO	</t>
        </is>
      </c>
      <c r="D280" t="n">
        <v>7.4816</v>
      </c>
      <c r="E280" t="n">
        <v>13.37</v>
      </c>
      <c r="F280" t="n">
        <v>9.710000000000001</v>
      </c>
      <c r="G280" t="n">
        <v>18.2</v>
      </c>
      <c r="H280" t="n">
        <v>0.28</v>
      </c>
      <c r="I280" t="n">
        <v>32</v>
      </c>
      <c r="J280" t="n">
        <v>188.73</v>
      </c>
      <c r="K280" t="n">
        <v>53.44</v>
      </c>
      <c r="L280" t="n">
        <v>3</v>
      </c>
      <c r="M280" t="n">
        <v>30</v>
      </c>
      <c r="N280" t="n">
        <v>37.29</v>
      </c>
      <c r="O280" t="n">
        <v>23510.33</v>
      </c>
      <c r="P280" t="n">
        <v>129.96</v>
      </c>
      <c r="Q280" t="n">
        <v>195.42</v>
      </c>
      <c r="R280" t="n">
        <v>37.19</v>
      </c>
      <c r="S280" t="n">
        <v>14.2</v>
      </c>
      <c r="T280" t="n">
        <v>9641.25</v>
      </c>
      <c r="U280" t="n">
        <v>0.38</v>
      </c>
      <c r="V280" t="n">
        <v>0.73</v>
      </c>
      <c r="W280" t="n">
        <v>0.6899999999999999</v>
      </c>
      <c r="X280" t="n">
        <v>0.62</v>
      </c>
      <c r="Y280" t="n">
        <v>0.5</v>
      </c>
      <c r="Z280" t="n">
        <v>10</v>
      </c>
    </row>
    <row r="281">
      <c r="A281" t="n">
        <v>3</v>
      </c>
      <c r="B281" t="n">
        <v>95</v>
      </c>
      <c r="C281" t="inlineStr">
        <is>
          <t xml:space="preserve">CONCLUIDO	</t>
        </is>
      </c>
      <c r="D281" t="n">
        <v>7.7601</v>
      </c>
      <c r="E281" t="n">
        <v>12.89</v>
      </c>
      <c r="F281" t="n">
        <v>9.52</v>
      </c>
      <c r="G281" t="n">
        <v>23.81</v>
      </c>
      <c r="H281" t="n">
        <v>0.37</v>
      </c>
      <c r="I281" t="n">
        <v>24</v>
      </c>
      <c r="J281" t="n">
        <v>190.25</v>
      </c>
      <c r="K281" t="n">
        <v>53.44</v>
      </c>
      <c r="L281" t="n">
        <v>4</v>
      </c>
      <c r="M281" t="n">
        <v>22</v>
      </c>
      <c r="N281" t="n">
        <v>37.82</v>
      </c>
      <c r="O281" t="n">
        <v>23698.48</v>
      </c>
      <c r="P281" t="n">
        <v>126.89</v>
      </c>
      <c r="Q281" t="n">
        <v>195.42</v>
      </c>
      <c r="R281" t="n">
        <v>31.52</v>
      </c>
      <c r="S281" t="n">
        <v>14.2</v>
      </c>
      <c r="T281" t="n">
        <v>6845.7</v>
      </c>
      <c r="U281" t="n">
        <v>0.45</v>
      </c>
      <c r="V281" t="n">
        <v>0.74</v>
      </c>
      <c r="W281" t="n">
        <v>0.67</v>
      </c>
      <c r="X281" t="n">
        <v>0.44</v>
      </c>
      <c r="Y281" t="n">
        <v>0.5</v>
      </c>
      <c r="Z281" t="n">
        <v>10</v>
      </c>
    </row>
    <row r="282">
      <c r="A282" t="n">
        <v>4</v>
      </c>
      <c r="B282" t="n">
        <v>95</v>
      </c>
      <c r="C282" t="inlineStr">
        <is>
          <t xml:space="preserve">CONCLUIDO	</t>
        </is>
      </c>
      <c r="D282" t="n">
        <v>7.9272</v>
      </c>
      <c r="E282" t="n">
        <v>12.61</v>
      </c>
      <c r="F282" t="n">
        <v>9.44</v>
      </c>
      <c r="G282" t="n">
        <v>29.81</v>
      </c>
      <c r="H282" t="n">
        <v>0.46</v>
      </c>
      <c r="I282" t="n">
        <v>19</v>
      </c>
      <c r="J282" t="n">
        <v>191.78</v>
      </c>
      <c r="K282" t="n">
        <v>53.44</v>
      </c>
      <c r="L282" t="n">
        <v>5</v>
      </c>
      <c r="M282" t="n">
        <v>17</v>
      </c>
      <c r="N282" t="n">
        <v>38.35</v>
      </c>
      <c r="O282" t="n">
        <v>23887.36</v>
      </c>
      <c r="P282" t="n">
        <v>125.32</v>
      </c>
      <c r="Q282" t="n">
        <v>195.42</v>
      </c>
      <c r="R282" t="n">
        <v>29</v>
      </c>
      <c r="S282" t="n">
        <v>14.2</v>
      </c>
      <c r="T282" t="n">
        <v>5608.34</v>
      </c>
      <c r="U282" t="n">
        <v>0.49</v>
      </c>
      <c r="V282" t="n">
        <v>0.75</v>
      </c>
      <c r="W282" t="n">
        <v>0.67</v>
      </c>
      <c r="X282" t="n">
        <v>0.35</v>
      </c>
      <c r="Y282" t="n">
        <v>0.5</v>
      </c>
      <c r="Z282" t="n">
        <v>10</v>
      </c>
    </row>
    <row r="283">
      <c r="A283" t="n">
        <v>5</v>
      </c>
      <c r="B283" t="n">
        <v>95</v>
      </c>
      <c r="C283" t="inlineStr">
        <is>
          <t xml:space="preserve">CONCLUIDO	</t>
        </is>
      </c>
      <c r="D283" t="n">
        <v>8.0334</v>
      </c>
      <c r="E283" t="n">
        <v>12.45</v>
      </c>
      <c r="F283" t="n">
        <v>9.380000000000001</v>
      </c>
      <c r="G283" t="n">
        <v>35.19</v>
      </c>
      <c r="H283" t="n">
        <v>0.55</v>
      </c>
      <c r="I283" t="n">
        <v>16</v>
      </c>
      <c r="J283" t="n">
        <v>193.32</v>
      </c>
      <c r="K283" t="n">
        <v>53.44</v>
      </c>
      <c r="L283" t="n">
        <v>6</v>
      </c>
      <c r="M283" t="n">
        <v>14</v>
      </c>
      <c r="N283" t="n">
        <v>38.89</v>
      </c>
      <c r="O283" t="n">
        <v>24076.95</v>
      </c>
      <c r="P283" t="n">
        <v>123.87</v>
      </c>
      <c r="Q283" t="n">
        <v>195.42</v>
      </c>
      <c r="R283" t="n">
        <v>27.15</v>
      </c>
      <c r="S283" t="n">
        <v>14.2</v>
      </c>
      <c r="T283" t="n">
        <v>4699.98</v>
      </c>
      <c r="U283" t="n">
        <v>0.52</v>
      </c>
      <c r="V283" t="n">
        <v>0.75</v>
      </c>
      <c r="W283" t="n">
        <v>0.67</v>
      </c>
      <c r="X283" t="n">
        <v>0.3</v>
      </c>
      <c r="Y283" t="n">
        <v>0.5</v>
      </c>
      <c r="Z283" t="n">
        <v>10</v>
      </c>
    </row>
    <row r="284">
      <c r="A284" t="n">
        <v>6</v>
      </c>
      <c r="B284" t="n">
        <v>95</v>
      </c>
      <c r="C284" t="inlineStr">
        <is>
          <t xml:space="preserve">CONCLUIDO	</t>
        </is>
      </c>
      <c r="D284" t="n">
        <v>8.1068</v>
      </c>
      <c r="E284" t="n">
        <v>12.34</v>
      </c>
      <c r="F284" t="n">
        <v>9.35</v>
      </c>
      <c r="G284" t="n">
        <v>40.05</v>
      </c>
      <c r="H284" t="n">
        <v>0.64</v>
      </c>
      <c r="I284" t="n">
        <v>14</v>
      </c>
      <c r="J284" t="n">
        <v>194.86</v>
      </c>
      <c r="K284" t="n">
        <v>53.44</v>
      </c>
      <c r="L284" t="n">
        <v>7</v>
      </c>
      <c r="M284" t="n">
        <v>12</v>
      </c>
      <c r="N284" t="n">
        <v>39.43</v>
      </c>
      <c r="O284" t="n">
        <v>24267.28</v>
      </c>
      <c r="P284" t="n">
        <v>123.01</v>
      </c>
      <c r="Q284" t="n">
        <v>195.42</v>
      </c>
      <c r="R284" t="n">
        <v>26.08</v>
      </c>
      <c r="S284" t="n">
        <v>14.2</v>
      </c>
      <c r="T284" t="n">
        <v>4175.54</v>
      </c>
      <c r="U284" t="n">
        <v>0.54</v>
      </c>
      <c r="V284" t="n">
        <v>0.76</v>
      </c>
      <c r="W284" t="n">
        <v>0.66</v>
      </c>
      <c r="X284" t="n">
        <v>0.26</v>
      </c>
      <c r="Y284" t="n">
        <v>0.5</v>
      </c>
      <c r="Z284" t="n">
        <v>10</v>
      </c>
    </row>
    <row r="285">
      <c r="A285" t="n">
        <v>7</v>
      </c>
      <c r="B285" t="n">
        <v>95</v>
      </c>
      <c r="C285" t="inlineStr">
        <is>
          <t xml:space="preserve">CONCLUIDO	</t>
        </is>
      </c>
      <c r="D285" t="n">
        <v>8.1837</v>
      </c>
      <c r="E285" t="n">
        <v>12.22</v>
      </c>
      <c r="F285" t="n">
        <v>9.300000000000001</v>
      </c>
      <c r="G285" t="n">
        <v>46.52</v>
      </c>
      <c r="H285" t="n">
        <v>0.72</v>
      </c>
      <c r="I285" t="n">
        <v>12</v>
      </c>
      <c r="J285" t="n">
        <v>196.41</v>
      </c>
      <c r="K285" t="n">
        <v>53.44</v>
      </c>
      <c r="L285" t="n">
        <v>8</v>
      </c>
      <c r="M285" t="n">
        <v>10</v>
      </c>
      <c r="N285" t="n">
        <v>39.98</v>
      </c>
      <c r="O285" t="n">
        <v>24458.36</v>
      </c>
      <c r="P285" t="n">
        <v>122.02</v>
      </c>
      <c r="Q285" t="n">
        <v>195.42</v>
      </c>
      <c r="R285" t="n">
        <v>24.74</v>
      </c>
      <c r="S285" t="n">
        <v>14.2</v>
      </c>
      <c r="T285" t="n">
        <v>3515.52</v>
      </c>
      <c r="U285" t="n">
        <v>0.57</v>
      </c>
      <c r="V285" t="n">
        <v>0.76</v>
      </c>
      <c r="W285" t="n">
        <v>0.66</v>
      </c>
      <c r="X285" t="n">
        <v>0.22</v>
      </c>
      <c r="Y285" t="n">
        <v>0.5</v>
      </c>
      <c r="Z285" t="n">
        <v>10</v>
      </c>
    </row>
    <row r="286">
      <c r="A286" t="n">
        <v>8</v>
      </c>
      <c r="B286" t="n">
        <v>95</v>
      </c>
      <c r="C286" t="inlineStr">
        <is>
          <t xml:space="preserve">CONCLUIDO	</t>
        </is>
      </c>
      <c r="D286" t="n">
        <v>8.2226</v>
      </c>
      <c r="E286" t="n">
        <v>12.16</v>
      </c>
      <c r="F286" t="n">
        <v>9.279999999999999</v>
      </c>
      <c r="G286" t="n">
        <v>50.64</v>
      </c>
      <c r="H286" t="n">
        <v>0.8100000000000001</v>
      </c>
      <c r="I286" t="n">
        <v>11</v>
      </c>
      <c r="J286" t="n">
        <v>197.97</v>
      </c>
      <c r="K286" t="n">
        <v>53.44</v>
      </c>
      <c r="L286" t="n">
        <v>9</v>
      </c>
      <c r="M286" t="n">
        <v>9</v>
      </c>
      <c r="N286" t="n">
        <v>40.53</v>
      </c>
      <c r="O286" t="n">
        <v>24650.18</v>
      </c>
      <c r="P286" t="n">
        <v>121.12</v>
      </c>
      <c r="Q286" t="n">
        <v>195.42</v>
      </c>
      <c r="R286" t="n">
        <v>24.15</v>
      </c>
      <c r="S286" t="n">
        <v>14.2</v>
      </c>
      <c r="T286" t="n">
        <v>3225.56</v>
      </c>
      <c r="U286" t="n">
        <v>0.59</v>
      </c>
      <c r="V286" t="n">
        <v>0.76</v>
      </c>
      <c r="W286" t="n">
        <v>0.65</v>
      </c>
      <c r="X286" t="n">
        <v>0.2</v>
      </c>
      <c r="Y286" t="n">
        <v>0.5</v>
      </c>
      <c r="Z286" t="n">
        <v>10</v>
      </c>
    </row>
    <row r="287">
      <c r="A287" t="n">
        <v>9</v>
      </c>
      <c r="B287" t="n">
        <v>95</v>
      </c>
      <c r="C287" t="inlineStr">
        <is>
          <t xml:space="preserve">CONCLUIDO	</t>
        </is>
      </c>
      <c r="D287" t="n">
        <v>8.261799999999999</v>
      </c>
      <c r="E287" t="n">
        <v>12.1</v>
      </c>
      <c r="F287" t="n">
        <v>9.26</v>
      </c>
      <c r="G287" t="n">
        <v>55.58</v>
      </c>
      <c r="H287" t="n">
        <v>0.89</v>
      </c>
      <c r="I287" t="n">
        <v>10</v>
      </c>
      <c r="J287" t="n">
        <v>199.53</v>
      </c>
      <c r="K287" t="n">
        <v>53.44</v>
      </c>
      <c r="L287" t="n">
        <v>10</v>
      </c>
      <c r="M287" t="n">
        <v>8</v>
      </c>
      <c r="N287" t="n">
        <v>41.1</v>
      </c>
      <c r="O287" t="n">
        <v>24842.77</v>
      </c>
      <c r="P287" t="n">
        <v>120.41</v>
      </c>
      <c r="Q287" t="n">
        <v>195.43</v>
      </c>
      <c r="R287" t="n">
        <v>23.5</v>
      </c>
      <c r="S287" t="n">
        <v>14.2</v>
      </c>
      <c r="T287" t="n">
        <v>2902.53</v>
      </c>
      <c r="U287" t="n">
        <v>0.6</v>
      </c>
      <c r="V287" t="n">
        <v>0.76</v>
      </c>
      <c r="W287" t="n">
        <v>0.65</v>
      </c>
      <c r="X287" t="n">
        <v>0.18</v>
      </c>
      <c r="Y287" t="n">
        <v>0.5</v>
      </c>
      <c r="Z287" t="n">
        <v>10</v>
      </c>
    </row>
    <row r="288">
      <c r="A288" t="n">
        <v>10</v>
      </c>
      <c r="B288" t="n">
        <v>95</v>
      </c>
      <c r="C288" t="inlineStr">
        <is>
          <t xml:space="preserve">CONCLUIDO	</t>
        </is>
      </c>
      <c r="D288" t="n">
        <v>8.290699999999999</v>
      </c>
      <c r="E288" t="n">
        <v>12.06</v>
      </c>
      <c r="F288" t="n">
        <v>9.26</v>
      </c>
      <c r="G288" t="n">
        <v>61.72</v>
      </c>
      <c r="H288" t="n">
        <v>0.97</v>
      </c>
      <c r="I288" t="n">
        <v>9</v>
      </c>
      <c r="J288" t="n">
        <v>201.1</v>
      </c>
      <c r="K288" t="n">
        <v>53.44</v>
      </c>
      <c r="L288" t="n">
        <v>11</v>
      </c>
      <c r="M288" t="n">
        <v>7</v>
      </c>
      <c r="N288" t="n">
        <v>41.66</v>
      </c>
      <c r="O288" t="n">
        <v>25036.12</v>
      </c>
      <c r="P288" t="n">
        <v>119.67</v>
      </c>
      <c r="Q288" t="n">
        <v>195.43</v>
      </c>
      <c r="R288" t="n">
        <v>23.13</v>
      </c>
      <c r="S288" t="n">
        <v>14.2</v>
      </c>
      <c r="T288" t="n">
        <v>2725.55</v>
      </c>
      <c r="U288" t="n">
        <v>0.61</v>
      </c>
      <c r="V288" t="n">
        <v>0.76</v>
      </c>
      <c r="W288" t="n">
        <v>0.66</v>
      </c>
      <c r="X288" t="n">
        <v>0.17</v>
      </c>
      <c r="Y288" t="n">
        <v>0.5</v>
      </c>
      <c r="Z288" t="n">
        <v>10</v>
      </c>
    </row>
    <row r="289">
      <c r="A289" t="n">
        <v>11</v>
      </c>
      <c r="B289" t="n">
        <v>95</v>
      </c>
      <c r="C289" t="inlineStr">
        <is>
          <t xml:space="preserve">CONCLUIDO	</t>
        </is>
      </c>
      <c r="D289" t="n">
        <v>8.2928</v>
      </c>
      <c r="E289" t="n">
        <v>12.06</v>
      </c>
      <c r="F289" t="n">
        <v>9.26</v>
      </c>
      <c r="G289" t="n">
        <v>61.7</v>
      </c>
      <c r="H289" t="n">
        <v>1.05</v>
      </c>
      <c r="I289" t="n">
        <v>9</v>
      </c>
      <c r="J289" t="n">
        <v>202.67</v>
      </c>
      <c r="K289" t="n">
        <v>53.44</v>
      </c>
      <c r="L289" t="n">
        <v>12</v>
      </c>
      <c r="M289" t="n">
        <v>7</v>
      </c>
      <c r="N289" t="n">
        <v>42.24</v>
      </c>
      <c r="O289" t="n">
        <v>25230.25</v>
      </c>
      <c r="P289" t="n">
        <v>119.1</v>
      </c>
      <c r="Q289" t="n">
        <v>195.43</v>
      </c>
      <c r="R289" t="n">
        <v>23.24</v>
      </c>
      <c r="S289" t="n">
        <v>14.2</v>
      </c>
      <c r="T289" t="n">
        <v>2780.4</v>
      </c>
      <c r="U289" t="n">
        <v>0.61</v>
      </c>
      <c r="V289" t="n">
        <v>0.76</v>
      </c>
      <c r="W289" t="n">
        <v>0.65</v>
      </c>
      <c r="X289" t="n">
        <v>0.17</v>
      </c>
      <c r="Y289" t="n">
        <v>0.5</v>
      </c>
      <c r="Z289" t="n">
        <v>10</v>
      </c>
    </row>
    <row r="290">
      <c r="A290" t="n">
        <v>12</v>
      </c>
      <c r="B290" t="n">
        <v>95</v>
      </c>
      <c r="C290" t="inlineStr">
        <is>
          <t xml:space="preserve">CONCLUIDO	</t>
        </is>
      </c>
      <c r="D290" t="n">
        <v>8.3407</v>
      </c>
      <c r="E290" t="n">
        <v>11.99</v>
      </c>
      <c r="F290" t="n">
        <v>9.220000000000001</v>
      </c>
      <c r="G290" t="n">
        <v>69.17</v>
      </c>
      <c r="H290" t="n">
        <v>1.13</v>
      </c>
      <c r="I290" t="n">
        <v>8</v>
      </c>
      <c r="J290" t="n">
        <v>204.25</v>
      </c>
      <c r="K290" t="n">
        <v>53.44</v>
      </c>
      <c r="L290" t="n">
        <v>13</v>
      </c>
      <c r="M290" t="n">
        <v>6</v>
      </c>
      <c r="N290" t="n">
        <v>42.82</v>
      </c>
      <c r="O290" t="n">
        <v>25425.3</v>
      </c>
      <c r="P290" t="n">
        <v>118.25</v>
      </c>
      <c r="Q290" t="n">
        <v>195.42</v>
      </c>
      <c r="R290" t="n">
        <v>22.23</v>
      </c>
      <c r="S290" t="n">
        <v>14.2</v>
      </c>
      <c r="T290" t="n">
        <v>2281.23</v>
      </c>
      <c r="U290" t="n">
        <v>0.64</v>
      </c>
      <c r="V290" t="n">
        <v>0.77</v>
      </c>
      <c r="W290" t="n">
        <v>0.65</v>
      </c>
      <c r="X290" t="n">
        <v>0.14</v>
      </c>
      <c r="Y290" t="n">
        <v>0.5</v>
      </c>
      <c r="Z290" t="n">
        <v>10</v>
      </c>
    </row>
    <row r="291">
      <c r="A291" t="n">
        <v>13</v>
      </c>
      <c r="B291" t="n">
        <v>95</v>
      </c>
      <c r="C291" t="inlineStr">
        <is>
          <t xml:space="preserve">CONCLUIDO	</t>
        </is>
      </c>
      <c r="D291" t="n">
        <v>8.3848</v>
      </c>
      <c r="E291" t="n">
        <v>11.93</v>
      </c>
      <c r="F291" t="n">
        <v>9.199999999999999</v>
      </c>
      <c r="G291" t="n">
        <v>78.83</v>
      </c>
      <c r="H291" t="n">
        <v>1.21</v>
      </c>
      <c r="I291" t="n">
        <v>7</v>
      </c>
      <c r="J291" t="n">
        <v>205.84</v>
      </c>
      <c r="K291" t="n">
        <v>53.44</v>
      </c>
      <c r="L291" t="n">
        <v>14</v>
      </c>
      <c r="M291" t="n">
        <v>5</v>
      </c>
      <c r="N291" t="n">
        <v>43.4</v>
      </c>
      <c r="O291" t="n">
        <v>25621.03</v>
      </c>
      <c r="P291" t="n">
        <v>117.04</v>
      </c>
      <c r="Q291" t="n">
        <v>195.42</v>
      </c>
      <c r="R291" t="n">
        <v>21.45</v>
      </c>
      <c r="S291" t="n">
        <v>14.2</v>
      </c>
      <c r="T291" t="n">
        <v>1892.25</v>
      </c>
      <c r="U291" t="n">
        <v>0.66</v>
      </c>
      <c r="V291" t="n">
        <v>0.77</v>
      </c>
      <c r="W291" t="n">
        <v>0.65</v>
      </c>
      <c r="X291" t="n">
        <v>0.11</v>
      </c>
      <c r="Y291" t="n">
        <v>0.5</v>
      </c>
      <c r="Z291" t="n">
        <v>10</v>
      </c>
    </row>
    <row r="292">
      <c r="A292" t="n">
        <v>14</v>
      </c>
      <c r="B292" t="n">
        <v>95</v>
      </c>
      <c r="C292" t="inlineStr">
        <is>
          <t xml:space="preserve">CONCLUIDO	</t>
        </is>
      </c>
      <c r="D292" t="n">
        <v>8.377000000000001</v>
      </c>
      <c r="E292" t="n">
        <v>11.94</v>
      </c>
      <c r="F292" t="n">
        <v>9.210000000000001</v>
      </c>
      <c r="G292" t="n">
        <v>78.93000000000001</v>
      </c>
      <c r="H292" t="n">
        <v>1.28</v>
      </c>
      <c r="I292" t="n">
        <v>7</v>
      </c>
      <c r="J292" t="n">
        <v>207.43</v>
      </c>
      <c r="K292" t="n">
        <v>53.44</v>
      </c>
      <c r="L292" t="n">
        <v>15</v>
      </c>
      <c r="M292" t="n">
        <v>5</v>
      </c>
      <c r="N292" t="n">
        <v>44</v>
      </c>
      <c r="O292" t="n">
        <v>25817.56</v>
      </c>
      <c r="P292" t="n">
        <v>117.47</v>
      </c>
      <c r="Q292" t="n">
        <v>195.42</v>
      </c>
      <c r="R292" t="n">
        <v>21.68</v>
      </c>
      <c r="S292" t="n">
        <v>14.2</v>
      </c>
      <c r="T292" t="n">
        <v>2008.95</v>
      </c>
      <c r="U292" t="n">
        <v>0.66</v>
      </c>
      <c r="V292" t="n">
        <v>0.77</v>
      </c>
      <c r="W292" t="n">
        <v>0.65</v>
      </c>
      <c r="X292" t="n">
        <v>0.12</v>
      </c>
      <c r="Y292" t="n">
        <v>0.5</v>
      </c>
      <c r="Z292" t="n">
        <v>10</v>
      </c>
    </row>
    <row r="293">
      <c r="A293" t="n">
        <v>15</v>
      </c>
      <c r="B293" t="n">
        <v>95</v>
      </c>
      <c r="C293" t="inlineStr">
        <is>
          <t xml:space="preserve">CONCLUIDO	</t>
        </is>
      </c>
      <c r="D293" t="n">
        <v>8.3775</v>
      </c>
      <c r="E293" t="n">
        <v>11.94</v>
      </c>
      <c r="F293" t="n">
        <v>9.210000000000001</v>
      </c>
      <c r="G293" t="n">
        <v>78.92</v>
      </c>
      <c r="H293" t="n">
        <v>1.36</v>
      </c>
      <c r="I293" t="n">
        <v>7</v>
      </c>
      <c r="J293" t="n">
        <v>209.03</v>
      </c>
      <c r="K293" t="n">
        <v>53.44</v>
      </c>
      <c r="L293" t="n">
        <v>16</v>
      </c>
      <c r="M293" t="n">
        <v>5</v>
      </c>
      <c r="N293" t="n">
        <v>44.6</v>
      </c>
      <c r="O293" t="n">
        <v>26014.91</v>
      </c>
      <c r="P293" t="n">
        <v>116.73</v>
      </c>
      <c r="Q293" t="n">
        <v>195.42</v>
      </c>
      <c r="R293" t="n">
        <v>21.75</v>
      </c>
      <c r="S293" t="n">
        <v>14.2</v>
      </c>
      <c r="T293" t="n">
        <v>2045.83</v>
      </c>
      <c r="U293" t="n">
        <v>0.65</v>
      </c>
      <c r="V293" t="n">
        <v>0.77</v>
      </c>
      <c r="W293" t="n">
        <v>0.65</v>
      </c>
      <c r="X293" t="n">
        <v>0.12</v>
      </c>
      <c r="Y293" t="n">
        <v>0.5</v>
      </c>
      <c r="Z293" t="n">
        <v>10</v>
      </c>
    </row>
    <row r="294">
      <c r="A294" t="n">
        <v>16</v>
      </c>
      <c r="B294" t="n">
        <v>95</v>
      </c>
      <c r="C294" t="inlineStr">
        <is>
          <t xml:space="preserve">CONCLUIDO	</t>
        </is>
      </c>
      <c r="D294" t="n">
        <v>8.4175</v>
      </c>
      <c r="E294" t="n">
        <v>11.88</v>
      </c>
      <c r="F294" t="n">
        <v>9.19</v>
      </c>
      <c r="G294" t="n">
        <v>91.88</v>
      </c>
      <c r="H294" t="n">
        <v>1.43</v>
      </c>
      <c r="I294" t="n">
        <v>6</v>
      </c>
      <c r="J294" t="n">
        <v>210.64</v>
      </c>
      <c r="K294" t="n">
        <v>53.44</v>
      </c>
      <c r="L294" t="n">
        <v>17</v>
      </c>
      <c r="M294" t="n">
        <v>4</v>
      </c>
      <c r="N294" t="n">
        <v>45.21</v>
      </c>
      <c r="O294" t="n">
        <v>26213.09</v>
      </c>
      <c r="P294" t="n">
        <v>115.73</v>
      </c>
      <c r="Q294" t="n">
        <v>195.42</v>
      </c>
      <c r="R294" t="n">
        <v>21.14</v>
      </c>
      <c r="S294" t="n">
        <v>14.2</v>
      </c>
      <c r="T294" t="n">
        <v>1743.71</v>
      </c>
      <c r="U294" t="n">
        <v>0.67</v>
      </c>
      <c r="V294" t="n">
        <v>0.77</v>
      </c>
      <c r="W294" t="n">
        <v>0.65</v>
      </c>
      <c r="X294" t="n">
        <v>0.1</v>
      </c>
      <c r="Y294" t="n">
        <v>0.5</v>
      </c>
      <c r="Z294" t="n">
        <v>10</v>
      </c>
    </row>
    <row r="295">
      <c r="A295" t="n">
        <v>17</v>
      </c>
      <c r="B295" t="n">
        <v>95</v>
      </c>
      <c r="C295" t="inlineStr">
        <is>
          <t xml:space="preserve">CONCLUIDO	</t>
        </is>
      </c>
      <c r="D295" t="n">
        <v>8.4236</v>
      </c>
      <c r="E295" t="n">
        <v>11.87</v>
      </c>
      <c r="F295" t="n">
        <v>9.18</v>
      </c>
      <c r="G295" t="n">
        <v>91.79000000000001</v>
      </c>
      <c r="H295" t="n">
        <v>1.51</v>
      </c>
      <c r="I295" t="n">
        <v>6</v>
      </c>
      <c r="J295" t="n">
        <v>212.25</v>
      </c>
      <c r="K295" t="n">
        <v>53.44</v>
      </c>
      <c r="L295" t="n">
        <v>18</v>
      </c>
      <c r="M295" t="n">
        <v>4</v>
      </c>
      <c r="N295" t="n">
        <v>45.82</v>
      </c>
      <c r="O295" t="n">
        <v>26412.11</v>
      </c>
      <c r="P295" t="n">
        <v>115.53</v>
      </c>
      <c r="Q295" t="n">
        <v>195.42</v>
      </c>
      <c r="R295" t="n">
        <v>20.87</v>
      </c>
      <c r="S295" t="n">
        <v>14.2</v>
      </c>
      <c r="T295" t="n">
        <v>1607.93</v>
      </c>
      <c r="U295" t="n">
        <v>0.68</v>
      </c>
      <c r="V295" t="n">
        <v>0.77</v>
      </c>
      <c r="W295" t="n">
        <v>0.65</v>
      </c>
      <c r="X295" t="n">
        <v>0.09</v>
      </c>
      <c r="Y295" t="n">
        <v>0.5</v>
      </c>
      <c r="Z295" t="n">
        <v>10</v>
      </c>
    </row>
    <row r="296">
      <c r="A296" t="n">
        <v>18</v>
      </c>
      <c r="B296" t="n">
        <v>95</v>
      </c>
      <c r="C296" t="inlineStr">
        <is>
          <t xml:space="preserve">CONCLUIDO	</t>
        </is>
      </c>
      <c r="D296" t="n">
        <v>8.416700000000001</v>
      </c>
      <c r="E296" t="n">
        <v>11.88</v>
      </c>
      <c r="F296" t="n">
        <v>9.19</v>
      </c>
      <c r="G296" t="n">
        <v>91.89</v>
      </c>
      <c r="H296" t="n">
        <v>1.58</v>
      </c>
      <c r="I296" t="n">
        <v>6</v>
      </c>
      <c r="J296" t="n">
        <v>213.87</v>
      </c>
      <c r="K296" t="n">
        <v>53.44</v>
      </c>
      <c r="L296" t="n">
        <v>19</v>
      </c>
      <c r="M296" t="n">
        <v>4</v>
      </c>
      <c r="N296" t="n">
        <v>46.44</v>
      </c>
      <c r="O296" t="n">
        <v>26611.98</v>
      </c>
      <c r="P296" t="n">
        <v>115.17</v>
      </c>
      <c r="Q296" t="n">
        <v>195.42</v>
      </c>
      <c r="R296" t="n">
        <v>21.13</v>
      </c>
      <c r="S296" t="n">
        <v>14.2</v>
      </c>
      <c r="T296" t="n">
        <v>1739.48</v>
      </c>
      <c r="U296" t="n">
        <v>0.67</v>
      </c>
      <c r="V296" t="n">
        <v>0.77</v>
      </c>
      <c r="W296" t="n">
        <v>0.65</v>
      </c>
      <c r="X296" t="n">
        <v>0.1</v>
      </c>
      <c r="Y296" t="n">
        <v>0.5</v>
      </c>
      <c r="Z296" t="n">
        <v>10</v>
      </c>
    </row>
    <row r="297">
      <c r="A297" t="n">
        <v>19</v>
      </c>
      <c r="B297" t="n">
        <v>95</v>
      </c>
      <c r="C297" t="inlineStr">
        <is>
          <t xml:space="preserve">CONCLUIDO	</t>
        </is>
      </c>
      <c r="D297" t="n">
        <v>8.4216</v>
      </c>
      <c r="E297" t="n">
        <v>11.87</v>
      </c>
      <c r="F297" t="n">
        <v>9.18</v>
      </c>
      <c r="G297" t="n">
        <v>91.81999999999999</v>
      </c>
      <c r="H297" t="n">
        <v>1.65</v>
      </c>
      <c r="I297" t="n">
        <v>6</v>
      </c>
      <c r="J297" t="n">
        <v>215.5</v>
      </c>
      <c r="K297" t="n">
        <v>53.44</v>
      </c>
      <c r="L297" t="n">
        <v>20</v>
      </c>
      <c r="M297" t="n">
        <v>4</v>
      </c>
      <c r="N297" t="n">
        <v>47.07</v>
      </c>
      <c r="O297" t="n">
        <v>26812.71</v>
      </c>
      <c r="P297" t="n">
        <v>114.34</v>
      </c>
      <c r="Q297" t="n">
        <v>195.42</v>
      </c>
      <c r="R297" t="n">
        <v>21.07</v>
      </c>
      <c r="S297" t="n">
        <v>14.2</v>
      </c>
      <c r="T297" t="n">
        <v>1706.84</v>
      </c>
      <c r="U297" t="n">
        <v>0.67</v>
      </c>
      <c r="V297" t="n">
        <v>0.77</v>
      </c>
      <c r="W297" t="n">
        <v>0.64</v>
      </c>
      <c r="X297" t="n">
        <v>0.09</v>
      </c>
      <c r="Y297" t="n">
        <v>0.5</v>
      </c>
      <c r="Z297" t="n">
        <v>10</v>
      </c>
    </row>
    <row r="298">
      <c r="A298" t="n">
        <v>20</v>
      </c>
      <c r="B298" t="n">
        <v>95</v>
      </c>
      <c r="C298" t="inlineStr">
        <is>
          <t xml:space="preserve">CONCLUIDO	</t>
        </is>
      </c>
      <c r="D298" t="n">
        <v>8.456899999999999</v>
      </c>
      <c r="E298" t="n">
        <v>11.82</v>
      </c>
      <c r="F298" t="n">
        <v>9.17</v>
      </c>
      <c r="G298" t="n">
        <v>110.04</v>
      </c>
      <c r="H298" t="n">
        <v>1.72</v>
      </c>
      <c r="I298" t="n">
        <v>5</v>
      </c>
      <c r="J298" t="n">
        <v>217.14</v>
      </c>
      <c r="K298" t="n">
        <v>53.44</v>
      </c>
      <c r="L298" t="n">
        <v>21</v>
      </c>
      <c r="M298" t="n">
        <v>3</v>
      </c>
      <c r="N298" t="n">
        <v>47.7</v>
      </c>
      <c r="O298" t="n">
        <v>27014.3</v>
      </c>
      <c r="P298" t="n">
        <v>113.73</v>
      </c>
      <c r="Q298" t="n">
        <v>195.42</v>
      </c>
      <c r="R298" t="n">
        <v>20.68</v>
      </c>
      <c r="S298" t="n">
        <v>14.2</v>
      </c>
      <c r="T298" t="n">
        <v>1516.84</v>
      </c>
      <c r="U298" t="n">
        <v>0.6899999999999999</v>
      </c>
      <c r="V298" t="n">
        <v>0.77</v>
      </c>
      <c r="W298" t="n">
        <v>0.64</v>
      </c>
      <c r="X298" t="n">
        <v>0.08</v>
      </c>
      <c r="Y298" t="n">
        <v>0.5</v>
      </c>
      <c r="Z298" t="n">
        <v>10</v>
      </c>
    </row>
    <row r="299">
      <c r="A299" t="n">
        <v>21</v>
      </c>
      <c r="B299" t="n">
        <v>95</v>
      </c>
      <c r="C299" t="inlineStr">
        <is>
          <t xml:space="preserve">CONCLUIDO	</t>
        </is>
      </c>
      <c r="D299" t="n">
        <v>8.458399999999999</v>
      </c>
      <c r="E299" t="n">
        <v>11.82</v>
      </c>
      <c r="F299" t="n">
        <v>9.17</v>
      </c>
      <c r="G299" t="n">
        <v>110.01</v>
      </c>
      <c r="H299" t="n">
        <v>1.79</v>
      </c>
      <c r="I299" t="n">
        <v>5</v>
      </c>
      <c r="J299" t="n">
        <v>218.78</v>
      </c>
      <c r="K299" t="n">
        <v>53.44</v>
      </c>
      <c r="L299" t="n">
        <v>22</v>
      </c>
      <c r="M299" t="n">
        <v>3</v>
      </c>
      <c r="N299" t="n">
        <v>48.34</v>
      </c>
      <c r="O299" t="n">
        <v>27216.79</v>
      </c>
      <c r="P299" t="n">
        <v>113.46</v>
      </c>
      <c r="Q299" t="n">
        <v>195.42</v>
      </c>
      <c r="R299" t="n">
        <v>20.59</v>
      </c>
      <c r="S299" t="n">
        <v>14.2</v>
      </c>
      <c r="T299" t="n">
        <v>1475.85</v>
      </c>
      <c r="U299" t="n">
        <v>0.6899999999999999</v>
      </c>
      <c r="V299" t="n">
        <v>0.77</v>
      </c>
      <c r="W299" t="n">
        <v>0.64</v>
      </c>
      <c r="X299" t="n">
        <v>0.08</v>
      </c>
      <c r="Y299" t="n">
        <v>0.5</v>
      </c>
      <c r="Z299" t="n">
        <v>10</v>
      </c>
    </row>
    <row r="300">
      <c r="A300" t="n">
        <v>22</v>
      </c>
      <c r="B300" t="n">
        <v>95</v>
      </c>
      <c r="C300" t="inlineStr">
        <is>
          <t xml:space="preserve">CONCLUIDO	</t>
        </is>
      </c>
      <c r="D300" t="n">
        <v>8.4551</v>
      </c>
      <c r="E300" t="n">
        <v>11.83</v>
      </c>
      <c r="F300" t="n">
        <v>9.17</v>
      </c>
      <c r="G300" t="n">
        <v>110.07</v>
      </c>
      <c r="H300" t="n">
        <v>1.85</v>
      </c>
      <c r="I300" t="n">
        <v>5</v>
      </c>
      <c r="J300" t="n">
        <v>220.43</v>
      </c>
      <c r="K300" t="n">
        <v>53.44</v>
      </c>
      <c r="L300" t="n">
        <v>23</v>
      </c>
      <c r="M300" t="n">
        <v>3</v>
      </c>
      <c r="N300" t="n">
        <v>48.99</v>
      </c>
      <c r="O300" t="n">
        <v>27420.16</v>
      </c>
      <c r="P300" t="n">
        <v>113.46</v>
      </c>
      <c r="Q300" t="n">
        <v>195.42</v>
      </c>
      <c r="R300" t="n">
        <v>20.71</v>
      </c>
      <c r="S300" t="n">
        <v>14.2</v>
      </c>
      <c r="T300" t="n">
        <v>1536.33</v>
      </c>
      <c r="U300" t="n">
        <v>0.6899999999999999</v>
      </c>
      <c r="V300" t="n">
        <v>0.77</v>
      </c>
      <c r="W300" t="n">
        <v>0.64</v>
      </c>
      <c r="X300" t="n">
        <v>0.09</v>
      </c>
      <c r="Y300" t="n">
        <v>0.5</v>
      </c>
      <c r="Z300" t="n">
        <v>10</v>
      </c>
    </row>
    <row r="301">
      <c r="A301" t="n">
        <v>23</v>
      </c>
      <c r="B301" t="n">
        <v>95</v>
      </c>
      <c r="C301" t="inlineStr">
        <is>
          <t xml:space="preserve">CONCLUIDO	</t>
        </is>
      </c>
      <c r="D301" t="n">
        <v>8.4582</v>
      </c>
      <c r="E301" t="n">
        <v>11.82</v>
      </c>
      <c r="F301" t="n">
        <v>9.17</v>
      </c>
      <c r="G301" t="n">
        <v>110.02</v>
      </c>
      <c r="H301" t="n">
        <v>1.92</v>
      </c>
      <c r="I301" t="n">
        <v>5</v>
      </c>
      <c r="J301" t="n">
        <v>222.08</v>
      </c>
      <c r="K301" t="n">
        <v>53.44</v>
      </c>
      <c r="L301" t="n">
        <v>24</v>
      </c>
      <c r="M301" t="n">
        <v>3</v>
      </c>
      <c r="N301" t="n">
        <v>49.65</v>
      </c>
      <c r="O301" t="n">
        <v>27624.44</v>
      </c>
      <c r="P301" t="n">
        <v>112.6</v>
      </c>
      <c r="Q301" t="n">
        <v>195.42</v>
      </c>
      <c r="R301" t="n">
        <v>20.57</v>
      </c>
      <c r="S301" t="n">
        <v>14.2</v>
      </c>
      <c r="T301" t="n">
        <v>1464.15</v>
      </c>
      <c r="U301" t="n">
        <v>0.6899999999999999</v>
      </c>
      <c r="V301" t="n">
        <v>0.77</v>
      </c>
      <c r="W301" t="n">
        <v>0.64</v>
      </c>
      <c r="X301" t="n">
        <v>0.08</v>
      </c>
      <c r="Y301" t="n">
        <v>0.5</v>
      </c>
      <c r="Z301" t="n">
        <v>10</v>
      </c>
    </row>
    <row r="302">
      <c r="A302" t="n">
        <v>24</v>
      </c>
      <c r="B302" t="n">
        <v>95</v>
      </c>
      <c r="C302" t="inlineStr">
        <is>
          <t xml:space="preserve">CONCLUIDO	</t>
        </is>
      </c>
      <c r="D302" t="n">
        <v>8.461</v>
      </c>
      <c r="E302" t="n">
        <v>11.82</v>
      </c>
      <c r="F302" t="n">
        <v>9.16</v>
      </c>
      <c r="G302" t="n">
        <v>109.97</v>
      </c>
      <c r="H302" t="n">
        <v>1.99</v>
      </c>
      <c r="I302" t="n">
        <v>5</v>
      </c>
      <c r="J302" t="n">
        <v>223.75</v>
      </c>
      <c r="K302" t="n">
        <v>53.44</v>
      </c>
      <c r="L302" t="n">
        <v>25</v>
      </c>
      <c r="M302" t="n">
        <v>3</v>
      </c>
      <c r="N302" t="n">
        <v>50.31</v>
      </c>
      <c r="O302" t="n">
        <v>27829.77</v>
      </c>
      <c r="P302" t="n">
        <v>110.97</v>
      </c>
      <c r="Q302" t="n">
        <v>195.42</v>
      </c>
      <c r="R302" t="n">
        <v>20.38</v>
      </c>
      <c r="S302" t="n">
        <v>14.2</v>
      </c>
      <c r="T302" t="n">
        <v>1371.61</v>
      </c>
      <c r="U302" t="n">
        <v>0.7</v>
      </c>
      <c r="V302" t="n">
        <v>0.77</v>
      </c>
      <c r="W302" t="n">
        <v>0.65</v>
      </c>
      <c r="X302" t="n">
        <v>0.08</v>
      </c>
      <c r="Y302" t="n">
        <v>0.5</v>
      </c>
      <c r="Z302" t="n">
        <v>10</v>
      </c>
    </row>
    <row r="303">
      <c r="A303" t="n">
        <v>25</v>
      </c>
      <c r="B303" t="n">
        <v>95</v>
      </c>
      <c r="C303" t="inlineStr">
        <is>
          <t xml:space="preserve">CONCLUIDO	</t>
        </is>
      </c>
      <c r="D303" t="n">
        <v>8.4594</v>
      </c>
      <c r="E303" t="n">
        <v>11.82</v>
      </c>
      <c r="F303" t="n">
        <v>9.17</v>
      </c>
      <c r="G303" t="n">
        <v>110</v>
      </c>
      <c r="H303" t="n">
        <v>2.05</v>
      </c>
      <c r="I303" t="n">
        <v>5</v>
      </c>
      <c r="J303" t="n">
        <v>225.42</v>
      </c>
      <c r="K303" t="n">
        <v>53.44</v>
      </c>
      <c r="L303" t="n">
        <v>26</v>
      </c>
      <c r="M303" t="n">
        <v>3</v>
      </c>
      <c r="N303" t="n">
        <v>50.98</v>
      </c>
      <c r="O303" t="n">
        <v>28035.92</v>
      </c>
      <c r="P303" t="n">
        <v>109.94</v>
      </c>
      <c r="Q303" t="n">
        <v>195.42</v>
      </c>
      <c r="R303" t="n">
        <v>20.49</v>
      </c>
      <c r="S303" t="n">
        <v>14.2</v>
      </c>
      <c r="T303" t="n">
        <v>1426.33</v>
      </c>
      <c r="U303" t="n">
        <v>0.6899999999999999</v>
      </c>
      <c r="V303" t="n">
        <v>0.77</v>
      </c>
      <c r="W303" t="n">
        <v>0.65</v>
      </c>
      <c r="X303" t="n">
        <v>0.08</v>
      </c>
      <c r="Y303" t="n">
        <v>0.5</v>
      </c>
      <c r="Z303" t="n">
        <v>10</v>
      </c>
    </row>
    <row r="304">
      <c r="A304" t="n">
        <v>26</v>
      </c>
      <c r="B304" t="n">
        <v>95</v>
      </c>
      <c r="C304" t="inlineStr">
        <is>
          <t xml:space="preserve">CONCLUIDO	</t>
        </is>
      </c>
      <c r="D304" t="n">
        <v>8.498200000000001</v>
      </c>
      <c r="E304" t="n">
        <v>11.77</v>
      </c>
      <c r="F304" t="n">
        <v>9.15</v>
      </c>
      <c r="G304" t="n">
        <v>137.25</v>
      </c>
      <c r="H304" t="n">
        <v>2.11</v>
      </c>
      <c r="I304" t="n">
        <v>4</v>
      </c>
      <c r="J304" t="n">
        <v>227.1</v>
      </c>
      <c r="K304" t="n">
        <v>53.44</v>
      </c>
      <c r="L304" t="n">
        <v>27</v>
      </c>
      <c r="M304" t="n">
        <v>2</v>
      </c>
      <c r="N304" t="n">
        <v>51.66</v>
      </c>
      <c r="O304" t="n">
        <v>28243</v>
      </c>
      <c r="P304" t="n">
        <v>110.09</v>
      </c>
      <c r="Q304" t="n">
        <v>195.42</v>
      </c>
      <c r="R304" t="n">
        <v>19.94</v>
      </c>
      <c r="S304" t="n">
        <v>14.2</v>
      </c>
      <c r="T304" t="n">
        <v>1152.97</v>
      </c>
      <c r="U304" t="n">
        <v>0.71</v>
      </c>
      <c r="V304" t="n">
        <v>0.77</v>
      </c>
      <c r="W304" t="n">
        <v>0.64</v>
      </c>
      <c r="X304" t="n">
        <v>0.06</v>
      </c>
      <c r="Y304" t="n">
        <v>0.5</v>
      </c>
      <c r="Z304" t="n">
        <v>10</v>
      </c>
    </row>
    <row r="305">
      <c r="A305" t="n">
        <v>27</v>
      </c>
      <c r="B305" t="n">
        <v>95</v>
      </c>
      <c r="C305" t="inlineStr">
        <is>
          <t xml:space="preserve">CONCLUIDO	</t>
        </is>
      </c>
      <c r="D305" t="n">
        <v>8.4992</v>
      </c>
      <c r="E305" t="n">
        <v>11.77</v>
      </c>
      <c r="F305" t="n">
        <v>9.15</v>
      </c>
      <c r="G305" t="n">
        <v>137.22</v>
      </c>
      <c r="H305" t="n">
        <v>2.18</v>
      </c>
      <c r="I305" t="n">
        <v>4</v>
      </c>
      <c r="J305" t="n">
        <v>228.79</v>
      </c>
      <c r="K305" t="n">
        <v>53.44</v>
      </c>
      <c r="L305" t="n">
        <v>28</v>
      </c>
      <c r="M305" t="n">
        <v>2</v>
      </c>
      <c r="N305" t="n">
        <v>52.35</v>
      </c>
      <c r="O305" t="n">
        <v>28451.04</v>
      </c>
      <c r="P305" t="n">
        <v>110.83</v>
      </c>
      <c r="Q305" t="n">
        <v>195.42</v>
      </c>
      <c r="R305" t="n">
        <v>19.95</v>
      </c>
      <c r="S305" t="n">
        <v>14.2</v>
      </c>
      <c r="T305" t="n">
        <v>1160.96</v>
      </c>
      <c r="U305" t="n">
        <v>0.71</v>
      </c>
      <c r="V305" t="n">
        <v>0.77</v>
      </c>
      <c r="W305" t="n">
        <v>0.64</v>
      </c>
      <c r="X305" t="n">
        <v>0.06</v>
      </c>
      <c r="Y305" t="n">
        <v>0.5</v>
      </c>
      <c r="Z305" t="n">
        <v>10</v>
      </c>
    </row>
    <row r="306">
      <c r="A306" t="n">
        <v>28</v>
      </c>
      <c r="B306" t="n">
        <v>95</v>
      </c>
      <c r="C306" t="inlineStr">
        <is>
          <t xml:space="preserve">CONCLUIDO	</t>
        </is>
      </c>
      <c r="D306" t="n">
        <v>8.4986</v>
      </c>
      <c r="E306" t="n">
        <v>11.77</v>
      </c>
      <c r="F306" t="n">
        <v>9.15</v>
      </c>
      <c r="G306" t="n">
        <v>137.24</v>
      </c>
      <c r="H306" t="n">
        <v>2.24</v>
      </c>
      <c r="I306" t="n">
        <v>4</v>
      </c>
      <c r="J306" t="n">
        <v>230.48</v>
      </c>
      <c r="K306" t="n">
        <v>53.44</v>
      </c>
      <c r="L306" t="n">
        <v>29</v>
      </c>
      <c r="M306" t="n">
        <v>2</v>
      </c>
      <c r="N306" t="n">
        <v>53.05</v>
      </c>
      <c r="O306" t="n">
        <v>28660.06</v>
      </c>
      <c r="P306" t="n">
        <v>110.45</v>
      </c>
      <c r="Q306" t="n">
        <v>195.42</v>
      </c>
      <c r="R306" t="n">
        <v>19.97</v>
      </c>
      <c r="S306" t="n">
        <v>14.2</v>
      </c>
      <c r="T306" t="n">
        <v>1170.41</v>
      </c>
      <c r="U306" t="n">
        <v>0.71</v>
      </c>
      <c r="V306" t="n">
        <v>0.77</v>
      </c>
      <c r="W306" t="n">
        <v>0.64</v>
      </c>
      <c r="X306" t="n">
        <v>0.06</v>
      </c>
      <c r="Y306" t="n">
        <v>0.5</v>
      </c>
      <c r="Z306" t="n">
        <v>10</v>
      </c>
    </row>
    <row r="307">
      <c r="A307" t="n">
        <v>29</v>
      </c>
      <c r="B307" t="n">
        <v>95</v>
      </c>
      <c r="C307" t="inlineStr">
        <is>
          <t xml:space="preserve">CONCLUIDO	</t>
        </is>
      </c>
      <c r="D307" t="n">
        <v>8.500400000000001</v>
      </c>
      <c r="E307" t="n">
        <v>11.76</v>
      </c>
      <c r="F307" t="n">
        <v>9.15</v>
      </c>
      <c r="G307" t="n">
        <v>137.2</v>
      </c>
      <c r="H307" t="n">
        <v>2.3</v>
      </c>
      <c r="I307" t="n">
        <v>4</v>
      </c>
      <c r="J307" t="n">
        <v>232.18</v>
      </c>
      <c r="K307" t="n">
        <v>53.44</v>
      </c>
      <c r="L307" t="n">
        <v>30</v>
      </c>
      <c r="M307" t="n">
        <v>2</v>
      </c>
      <c r="N307" t="n">
        <v>53.75</v>
      </c>
      <c r="O307" t="n">
        <v>28870.05</v>
      </c>
      <c r="P307" t="n">
        <v>110.22</v>
      </c>
      <c r="Q307" t="n">
        <v>195.42</v>
      </c>
      <c r="R307" t="n">
        <v>19.88</v>
      </c>
      <c r="S307" t="n">
        <v>14.2</v>
      </c>
      <c r="T307" t="n">
        <v>1122.94</v>
      </c>
      <c r="U307" t="n">
        <v>0.71</v>
      </c>
      <c r="V307" t="n">
        <v>0.77</v>
      </c>
      <c r="W307" t="n">
        <v>0.64</v>
      </c>
      <c r="X307" t="n">
        <v>0.06</v>
      </c>
      <c r="Y307" t="n">
        <v>0.5</v>
      </c>
      <c r="Z307" t="n">
        <v>10</v>
      </c>
    </row>
    <row r="308">
      <c r="A308" t="n">
        <v>30</v>
      </c>
      <c r="B308" t="n">
        <v>95</v>
      </c>
      <c r="C308" t="inlineStr">
        <is>
          <t xml:space="preserve">CONCLUIDO	</t>
        </is>
      </c>
      <c r="D308" t="n">
        <v>8.500400000000001</v>
      </c>
      <c r="E308" t="n">
        <v>11.76</v>
      </c>
      <c r="F308" t="n">
        <v>9.15</v>
      </c>
      <c r="G308" t="n">
        <v>137.2</v>
      </c>
      <c r="H308" t="n">
        <v>2.36</v>
      </c>
      <c r="I308" t="n">
        <v>4</v>
      </c>
      <c r="J308" t="n">
        <v>233.89</v>
      </c>
      <c r="K308" t="n">
        <v>53.44</v>
      </c>
      <c r="L308" t="n">
        <v>31</v>
      </c>
      <c r="M308" t="n">
        <v>2</v>
      </c>
      <c r="N308" t="n">
        <v>54.46</v>
      </c>
      <c r="O308" t="n">
        <v>29081.05</v>
      </c>
      <c r="P308" t="n">
        <v>109.43</v>
      </c>
      <c r="Q308" t="n">
        <v>195.42</v>
      </c>
      <c r="R308" t="n">
        <v>19.82</v>
      </c>
      <c r="S308" t="n">
        <v>14.2</v>
      </c>
      <c r="T308" t="n">
        <v>1092.49</v>
      </c>
      <c r="U308" t="n">
        <v>0.72</v>
      </c>
      <c r="V308" t="n">
        <v>0.77</v>
      </c>
      <c r="W308" t="n">
        <v>0.65</v>
      </c>
      <c r="X308" t="n">
        <v>0.06</v>
      </c>
      <c r="Y308" t="n">
        <v>0.5</v>
      </c>
      <c r="Z308" t="n">
        <v>10</v>
      </c>
    </row>
    <row r="309">
      <c r="A309" t="n">
        <v>31</v>
      </c>
      <c r="B309" t="n">
        <v>95</v>
      </c>
      <c r="C309" t="inlineStr">
        <is>
          <t xml:space="preserve">CONCLUIDO	</t>
        </is>
      </c>
      <c r="D309" t="n">
        <v>8.501799999999999</v>
      </c>
      <c r="E309" t="n">
        <v>11.76</v>
      </c>
      <c r="F309" t="n">
        <v>9.140000000000001</v>
      </c>
      <c r="G309" t="n">
        <v>137.17</v>
      </c>
      <c r="H309" t="n">
        <v>2.41</v>
      </c>
      <c r="I309" t="n">
        <v>4</v>
      </c>
      <c r="J309" t="n">
        <v>235.61</v>
      </c>
      <c r="K309" t="n">
        <v>53.44</v>
      </c>
      <c r="L309" t="n">
        <v>32</v>
      </c>
      <c r="M309" t="n">
        <v>2</v>
      </c>
      <c r="N309" t="n">
        <v>55.18</v>
      </c>
      <c r="O309" t="n">
        <v>29293.06</v>
      </c>
      <c r="P309" t="n">
        <v>108.5</v>
      </c>
      <c r="Q309" t="n">
        <v>195.42</v>
      </c>
      <c r="R309" t="n">
        <v>19.79</v>
      </c>
      <c r="S309" t="n">
        <v>14.2</v>
      </c>
      <c r="T309" t="n">
        <v>1080.77</v>
      </c>
      <c r="U309" t="n">
        <v>0.72</v>
      </c>
      <c r="V309" t="n">
        <v>0.77</v>
      </c>
      <c r="W309" t="n">
        <v>0.64</v>
      </c>
      <c r="X309" t="n">
        <v>0.06</v>
      </c>
      <c r="Y309" t="n">
        <v>0.5</v>
      </c>
      <c r="Z309" t="n">
        <v>10</v>
      </c>
    </row>
    <row r="310">
      <c r="A310" t="n">
        <v>32</v>
      </c>
      <c r="B310" t="n">
        <v>95</v>
      </c>
      <c r="C310" t="inlineStr">
        <is>
          <t xml:space="preserve">CONCLUIDO	</t>
        </is>
      </c>
      <c r="D310" t="n">
        <v>8.507199999999999</v>
      </c>
      <c r="E310" t="n">
        <v>11.75</v>
      </c>
      <c r="F310" t="n">
        <v>9.140000000000001</v>
      </c>
      <c r="G310" t="n">
        <v>137.06</v>
      </c>
      <c r="H310" t="n">
        <v>2.47</v>
      </c>
      <c r="I310" t="n">
        <v>4</v>
      </c>
      <c r="J310" t="n">
        <v>237.34</v>
      </c>
      <c r="K310" t="n">
        <v>53.44</v>
      </c>
      <c r="L310" t="n">
        <v>33</v>
      </c>
      <c r="M310" t="n">
        <v>2</v>
      </c>
      <c r="N310" t="n">
        <v>55.91</v>
      </c>
      <c r="O310" t="n">
        <v>29506.09</v>
      </c>
      <c r="P310" t="n">
        <v>106.62</v>
      </c>
      <c r="Q310" t="n">
        <v>195.42</v>
      </c>
      <c r="R310" t="n">
        <v>19.55</v>
      </c>
      <c r="S310" t="n">
        <v>14.2</v>
      </c>
      <c r="T310" t="n">
        <v>958.39</v>
      </c>
      <c r="U310" t="n">
        <v>0.73</v>
      </c>
      <c r="V310" t="n">
        <v>0.77</v>
      </c>
      <c r="W310" t="n">
        <v>0.64</v>
      </c>
      <c r="X310" t="n">
        <v>0.05</v>
      </c>
      <c r="Y310" t="n">
        <v>0.5</v>
      </c>
      <c r="Z310" t="n">
        <v>10</v>
      </c>
    </row>
    <row r="311">
      <c r="A311" t="n">
        <v>33</v>
      </c>
      <c r="B311" t="n">
        <v>95</v>
      </c>
      <c r="C311" t="inlineStr">
        <is>
          <t xml:space="preserve">CONCLUIDO	</t>
        </is>
      </c>
      <c r="D311" t="n">
        <v>8.5078</v>
      </c>
      <c r="E311" t="n">
        <v>11.75</v>
      </c>
      <c r="F311" t="n">
        <v>9.140000000000001</v>
      </c>
      <c r="G311" t="n">
        <v>137.05</v>
      </c>
      <c r="H311" t="n">
        <v>2.53</v>
      </c>
      <c r="I311" t="n">
        <v>4</v>
      </c>
      <c r="J311" t="n">
        <v>239.08</v>
      </c>
      <c r="K311" t="n">
        <v>53.44</v>
      </c>
      <c r="L311" t="n">
        <v>34</v>
      </c>
      <c r="M311" t="n">
        <v>2</v>
      </c>
      <c r="N311" t="n">
        <v>56.64</v>
      </c>
      <c r="O311" t="n">
        <v>29720.17</v>
      </c>
      <c r="P311" t="n">
        <v>105.77</v>
      </c>
      <c r="Q311" t="n">
        <v>195.42</v>
      </c>
      <c r="R311" t="n">
        <v>19.54</v>
      </c>
      <c r="S311" t="n">
        <v>14.2</v>
      </c>
      <c r="T311" t="n">
        <v>952.52</v>
      </c>
      <c r="U311" t="n">
        <v>0.73</v>
      </c>
      <c r="V311" t="n">
        <v>0.77</v>
      </c>
      <c r="W311" t="n">
        <v>0.64</v>
      </c>
      <c r="X311" t="n">
        <v>0.05</v>
      </c>
      <c r="Y311" t="n">
        <v>0.5</v>
      </c>
      <c r="Z311" t="n">
        <v>10</v>
      </c>
    </row>
    <row r="312">
      <c r="A312" t="n">
        <v>34</v>
      </c>
      <c r="B312" t="n">
        <v>95</v>
      </c>
      <c r="C312" t="inlineStr">
        <is>
          <t xml:space="preserve">CONCLUIDO	</t>
        </is>
      </c>
      <c r="D312" t="n">
        <v>8.508599999999999</v>
      </c>
      <c r="E312" t="n">
        <v>11.75</v>
      </c>
      <c r="F312" t="n">
        <v>9.140000000000001</v>
      </c>
      <c r="G312" t="n">
        <v>137.03</v>
      </c>
      <c r="H312" t="n">
        <v>2.58</v>
      </c>
      <c r="I312" t="n">
        <v>4</v>
      </c>
      <c r="J312" t="n">
        <v>240.82</v>
      </c>
      <c r="K312" t="n">
        <v>53.44</v>
      </c>
      <c r="L312" t="n">
        <v>35</v>
      </c>
      <c r="M312" t="n">
        <v>1</v>
      </c>
      <c r="N312" t="n">
        <v>57.39</v>
      </c>
      <c r="O312" t="n">
        <v>29935.43</v>
      </c>
      <c r="P312" t="n">
        <v>104.86</v>
      </c>
      <c r="Q312" t="n">
        <v>195.42</v>
      </c>
      <c r="R312" t="n">
        <v>19.43</v>
      </c>
      <c r="S312" t="n">
        <v>14.2</v>
      </c>
      <c r="T312" t="n">
        <v>897.05</v>
      </c>
      <c r="U312" t="n">
        <v>0.73</v>
      </c>
      <c r="V312" t="n">
        <v>0.77</v>
      </c>
      <c r="W312" t="n">
        <v>0.64</v>
      </c>
      <c r="X312" t="n">
        <v>0.05</v>
      </c>
      <c r="Y312" t="n">
        <v>0.5</v>
      </c>
      <c r="Z312" t="n">
        <v>10</v>
      </c>
    </row>
    <row r="313">
      <c r="A313" t="n">
        <v>35</v>
      </c>
      <c r="B313" t="n">
        <v>95</v>
      </c>
      <c r="C313" t="inlineStr">
        <is>
          <t xml:space="preserve">CONCLUIDO	</t>
        </is>
      </c>
      <c r="D313" t="n">
        <v>8.508599999999999</v>
      </c>
      <c r="E313" t="n">
        <v>11.75</v>
      </c>
      <c r="F313" t="n">
        <v>9.140000000000001</v>
      </c>
      <c r="G313" t="n">
        <v>137.03</v>
      </c>
      <c r="H313" t="n">
        <v>2.64</v>
      </c>
      <c r="I313" t="n">
        <v>4</v>
      </c>
      <c r="J313" t="n">
        <v>242.57</v>
      </c>
      <c r="K313" t="n">
        <v>53.44</v>
      </c>
      <c r="L313" t="n">
        <v>36</v>
      </c>
      <c r="M313" t="n">
        <v>1</v>
      </c>
      <c r="N313" t="n">
        <v>58.14</v>
      </c>
      <c r="O313" t="n">
        <v>30151.65</v>
      </c>
      <c r="P313" t="n">
        <v>104.36</v>
      </c>
      <c r="Q313" t="n">
        <v>195.42</v>
      </c>
      <c r="R313" t="n">
        <v>19.44</v>
      </c>
      <c r="S313" t="n">
        <v>14.2</v>
      </c>
      <c r="T313" t="n">
        <v>906.02</v>
      </c>
      <c r="U313" t="n">
        <v>0.73</v>
      </c>
      <c r="V313" t="n">
        <v>0.77</v>
      </c>
      <c r="W313" t="n">
        <v>0.64</v>
      </c>
      <c r="X313" t="n">
        <v>0.05</v>
      </c>
      <c r="Y313" t="n">
        <v>0.5</v>
      </c>
      <c r="Z313" t="n">
        <v>10</v>
      </c>
    </row>
    <row r="314">
      <c r="A314" t="n">
        <v>36</v>
      </c>
      <c r="B314" t="n">
        <v>95</v>
      </c>
      <c r="C314" t="inlineStr">
        <is>
          <t xml:space="preserve">CONCLUIDO	</t>
        </is>
      </c>
      <c r="D314" t="n">
        <v>8.5068</v>
      </c>
      <c r="E314" t="n">
        <v>11.76</v>
      </c>
      <c r="F314" t="n">
        <v>9.140000000000001</v>
      </c>
      <c r="G314" t="n">
        <v>137.07</v>
      </c>
      <c r="H314" t="n">
        <v>2.69</v>
      </c>
      <c r="I314" t="n">
        <v>4</v>
      </c>
      <c r="J314" t="n">
        <v>244.34</v>
      </c>
      <c r="K314" t="n">
        <v>53.44</v>
      </c>
      <c r="L314" t="n">
        <v>37</v>
      </c>
      <c r="M314" t="n">
        <v>0</v>
      </c>
      <c r="N314" t="n">
        <v>58.9</v>
      </c>
      <c r="O314" t="n">
        <v>30368.96</v>
      </c>
      <c r="P314" t="n">
        <v>104.48</v>
      </c>
      <c r="Q314" t="n">
        <v>195.42</v>
      </c>
      <c r="R314" t="n">
        <v>19.47</v>
      </c>
      <c r="S314" t="n">
        <v>14.2</v>
      </c>
      <c r="T314" t="n">
        <v>921.61</v>
      </c>
      <c r="U314" t="n">
        <v>0.73</v>
      </c>
      <c r="V314" t="n">
        <v>0.77</v>
      </c>
      <c r="W314" t="n">
        <v>0.65</v>
      </c>
      <c r="X314" t="n">
        <v>0.05</v>
      </c>
      <c r="Y314" t="n">
        <v>0.5</v>
      </c>
      <c r="Z314" t="n">
        <v>10</v>
      </c>
    </row>
    <row r="315">
      <c r="A315" t="n">
        <v>0</v>
      </c>
      <c r="B315" t="n">
        <v>55</v>
      </c>
      <c r="C315" t="inlineStr">
        <is>
          <t xml:space="preserve">CONCLUIDO	</t>
        </is>
      </c>
      <c r="D315" t="n">
        <v>6.8633</v>
      </c>
      <c r="E315" t="n">
        <v>14.57</v>
      </c>
      <c r="F315" t="n">
        <v>10.65</v>
      </c>
      <c r="G315" t="n">
        <v>8.300000000000001</v>
      </c>
      <c r="H315" t="n">
        <v>0.15</v>
      </c>
      <c r="I315" t="n">
        <v>77</v>
      </c>
      <c r="J315" t="n">
        <v>116.05</v>
      </c>
      <c r="K315" t="n">
        <v>43.4</v>
      </c>
      <c r="L315" t="n">
        <v>1</v>
      </c>
      <c r="M315" t="n">
        <v>75</v>
      </c>
      <c r="N315" t="n">
        <v>16.65</v>
      </c>
      <c r="O315" t="n">
        <v>14546.17</v>
      </c>
      <c r="P315" t="n">
        <v>105.51</v>
      </c>
      <c r="Q315" t="n">
        <v>195.42</v>
      </c>
      <c r="R315" t="n">
        <v>66.39</v>
      </c>
      <c r="S315" t="n">
        <v>14.2</v>
      </c>
      <c r="T315" t="n">
        <v>24012.23</v>
      </c>
      <c r="U315" t="n">
        <v>0.21</v>
      </c>
      <c r="V315" t="n">
        <v>0.66</v>
      </c>
      <c r="W315" t="n">
        <v>0.77</v>
      </c>
      <c r="X315" t="n">
        <v>1.56</v>
      </c>
      <c r="Y315" t="n">
        <v>0.5</v>
      </c>
      <c r="Z315" t="n">
        <v>10</v>
      </c>
    </row>
    <row r="316">
      <c r="A316" t="n">
        <v>1</v>
      </c>
      <c r="B316" t="n">
        <v>55</v>
      </c>
      <c r="C316" t="inlineStr">
        <is>
          <t xml:space="preserve">CONCLUIDO	</t>
        </is>
      </c>
      <c r="D316" t="n">
        <v>7.8546</v>
      </c>
      <c r="E316" t="n">
        <v>12.73</v>
      </c>
      <c r="F316" t="n">
        <v>9.789999999999999</v>
      </c>
      <c r="G316" t="n">
        <v>16.31</v>
      </c>
      <c r="H316" t="n">
        <v>0.3</v>
      </c>
      <c r="I316" t="n">
        <v>36</v>
      </c>
      <c r="J316" t="n">
        <v>117.34</v>
      </c>
      <c r="K316" t="n">
        <v>43.4</v>
      </c>
      <c r="L316" t="n">
        <v>2</v>
      </c>
      <c r="M316" t="n">
        <v>34</v>
      </c>
      <c r="N316" t="n">
        <v>16.94</v>
      </c>
      <c r="O316" t="n">
        <v>14705.49</v>
      </c>
      <c r="P316" t="n">
        <v>95.88</v>
      </c>
      <c r="Q316" t="n">
        <v>195.43</v>
      </c>
      <c r="R316" t="n">
        <v>39.87</v>
      </c>
      <c r="S316" t="n">
        <v>14.2</v>
      </c>
      <c r="T316" t="n">
        <v>10961.7</v>
      </c>
      <c r="U316" t="n">
        <v>0.36</v>
      </c>
      <c r="V316" t="n">
        <v>0.72</v>
      </c>
      <c r="W316" t="n">
        <v>0.6899999999999999</v>
      </c>
      <c r="X316" t="n">
        <v>0.7</v>
      </c>
      <c r="Y316" t="n">
        <v>0.5</v>
      </c>
      <c r="Z316" t="n">
        <v>10</v>
      </c>
    </row>
    <row r="317">
      <c r="A317" t="n">
        <v>2</v>
      </c>
      <c r="B317" t="n">
        <v>55</v>
      </c>
      <c r="C317" t="inlineStr">
        <is>
          <t xml:space="preserve">CONCLUIDO	</t>
        </is>
      </c>
      <c r="D317" t="n">
        <v>8.2149</v>
      </c>
      <c r="E317" t="n">
        <v>12.17</v>
      </c>
      <c r="F317" t="n">
        <v>9.539999999999999</v>
      </c>
      <c r="G317" t="n">
        <v>24.89</v>
      </c>
      <c r="H317" t="n">
        <v>0.45</v>
      </c>
      <c r="I317" t="n">
        <v>23</v>
      </c>
      <c r="J317" t="n">
        <v>118.63</v>
      </c>
      <c r="K317" t="n">
        <v>43.4</v>
      </c>
      <c r="L317" t="n">
        <v>3</v>
      </c>
      <c r="M317" t="n">
        <v>21</v>
      </c>
      <c r="N317" t="n">
        <v>17.23</v>
      </c>
      <c r="O317" t="n">
        <v>14865.24</v>
      </c>
      <c r="P317" t="n">
        <v>92.08</v>
      </c>
      <c r="Q317" t="n">
        <v>195.42</v>
      </c>
      <c r="R317" t="n">
        <v>31.75</v>
      </c>
      <c r="S317" t="n">
        <v>14.2</v>
      </c>
      <c r="T317" t="n">
        <v>6964.07</v>
      </c>
      <c r="U317" t="n">
        <v>0.45</v>
      </c>
      <c r="V317" t="n">
        <v>0.74</v>
      </c>
      <c r="W317" t="n">
        <v>0.68</v>
      </c>
      <c r="X317" t="n">
        <v>0.45</v>
      </c>
      <c r="Y317" t="n">
        <v>0.5</v>
      </c>
      <c r="Z317" t="n">
        <v>10</v>
      </c>
    </row>
    <row r="318">
      <c r="A318" t="n">
        <v>3</v>
      </c>
      <c r="B318" t="n">
        <v>55</v>
      </c>
      <c r="C318" t="inlineStr">
        <is>
          <t xml:space="preserve">CONCLUIDO	</t>
        </is>
      </c>
      <c r="D318" t="n">
        <v>8.3787</v>
      </c>
      <c r="E318" t="n">
        <v>11.94</v>
      </c>
      <c r="F318" t="n">
        <v>9.42</v>
      </c>
      <c r="G318" t="n">
        <v>31.4</v>
      </c>
      <c r="H318" t="n">
        <v>0.59</v>
      </c>
      <c r="I318" t="n">
        <v>18</v>
      </c>
      <c r="J318" t="n">
        <v>119.93</v>
      </c>
      <c r="K318" t="n">
        <v>43.4</v>
      </c>
      <c r="L318" t="n">
        <v>4</v>
      </c>
      <c r="M318" t="n">
        <v>16</v>
      </c>
      <c r="N318" t="n">
        <v>17.53</v>
      </c>
      <c r="O318" t="n">
        <v>15025.44</v>
      </c>
      <c r="P318" t="n">
        <v>89.83</v>
      </c>
      <c r="Q318" t="n">
        <v>195.42</v>
      </c>
      <c r="R318" t="n">
        <v>28.34</v>
      </c>
      <c r="S318" t="n">
        <v>14.2</v>
      </c>
      <c r="T318" t="n">
        <v>5283.42</v>
      </c>
      <c r="U318" t="n">
        <v>0.5</v>
      </c>
      <c r="V318" t="n">
        <v>0.75</v>
      </c>
      <c r="W318" t="n">
        <v>0.67</v>
      </c>
      <c r="X318" t="n">
        <v>0.33</v>
      </c>
      <c r="Y318" t="n">
        <v>0.5</v>
      </c>
      <c r="Z318" t="n">
        <v>10</v>
      </c>
    </row>
    <row r="319">
      <c r="A319" t="n">
        <v>4</v>
      </c>
      <c r="B319" t="n">
        <v>55</v>
      </c>
      <c r="C319" t="inlineStr">
        <is>
          <t xml:space="preserve">CONCLUIDO	</t>
        </is>
      </c>
      <c r="D319" t="n">
        <v>8.4984</v>
      </c>
      <c r="E319" t="n">
        <v>11.77</v>
      </c>
      <c r="F319" t="n">
        <v>9.35</v>
      </c>
      <c r="G319" t="n">
        <v>40.06</v>
      </c>
      <c r="H319" t="n">
        <v>0.73</v>
      </c>
      <c r="I319" t="n">
        <v>14</v>
      </c>
      <c r="J319" t="n">
        <v>121.23</v>
      </c>
      <c r="K319" t="n">
        <v>43.4</v>
      </c>
      <c r="L319" t="n">
        <v>5</v>
      </c>
      <c r="M319" t="n">
        <v>12</v>
      </c>
      <c r="N319" t="n">
        <v>17.83</v>
      </c>
      <c r="O319" t="n">
        <v>15186.08</v>
      </c>
      <c r="P319" t="n">
        <v>88.14</v>
      </c>
      <c r="Q319" t="n">
        <v>195.42</v>
      </c>
      <c r="R319" t="n">
        <v>26.23</v>
      </c>
      <c r="S319" t="n">
        <v>14.2</v>
      </c>
      <c r="T319" t="n">
        <v>4250.74</v>
      </c>
      <c r="U319" t="n">
        <v>0.54</v>
      </c>
      <c r="V319" t="n">
        <v>0.75</v>
      </c>
      <c r="W319" t="n">
        <v>0.66</v>
      </c>
      <c r="X319" t="n">
        <v>0.26</v>
      </c>
      <c r="Y319" t="n">
        <v>0.5</v>
      </c>
      <c r="Z319" t="n">
        <v>10</v>
      </c>
    </row>
    <row r="320">
      <c r="A320" t="n">
        <v>5</v>
      </c>
      <c r="B320" t="n">
        <v>55</v>
      </c>
      <c r="C320" t="inlineStr">
        <is>
          <t xml:space="preserve">CONCLUIDO	</t>
        </is>
      </c>
      <c r="D320" t="n">
        <v>8.561</v>
      </c>
      <c r="E320" t="n">
        <v>11.68</v>
      </c>
      <c r="F320" t="n">
        <v>9.31</v>
      </c>
      <c r="G320" t="n">
        <v>46.55</v>
      </c>
      <c r="H320" t="n">
        <v>0.86</v>
      </c>
      <c r="I320" t="n">
        <v>12</v>
      </c>
      <c r="J320" t="n">
        <v>122.54</v>
      </c>
      <c r="K320" t="n">
        <v>43.4</v>
      </c>
      <c r="L320" t="n">
        <v>6</v>
      </c>
      <c r="M320" t="n">
        <v>10</v>
      </c>
      <c r="N320" t="n">
        <v>18.14</v>
      </c>
      <c r="O320" t="n">
        <v>15347.16</v>
      </c>
      <c r="P320" t="n">
        <v>86.81999999999999</v>
      </c>
      <c r="Q320" t="n">
        <v>195.42</v>
      </c>
      <c r="R320" t="n">
        <v>24.87</v>
      </c>
      <c r="S320" t="n">
        <v>14.2</v>
      </c>
      <c r="T320" t="n">
        <v>3577.84</v>
      </c>
      <c r="U320" t="n">
        <v>0.57</v>
      </c>
      <c r="V320" t="n">
        <v>0.76</v>
      </c>
      <c r="W320" t="n">
        <v>0.66</v>
      </c>
      <c r="X320" t="n">
        <v>0.22</v>
      </c>
      <c r="Y320" t="n">
        <v>0.5</v>
      </c>
      <c r="Z320" t="n">
        <v>10</v>
      </c>
    </row>
    <row r="321">
      <c r="A321" t="n">
        <v>6</v>
      </c>
      <c r="B321" t="n">
        <v>55</v>
      </c>
      <c r="C321" t="inlineStr">
        <is>
          <t xml:space="preserve">CONCLUIDO	</t>
        </is>
      </c>
      <c r="D321" t="n">
        <v>8.6279</v>
      </c>
      <c r="E321" t="n">
        <v>11.59</v>
      </c>
      <c r="F321" t="n">
        <v>9.27</v>
      </c>
      <c r="G321" t="n">
        <v>55.6</v>
      </c>
      <c r="H321" t="n">
        <v>1</v>
      </c>
      <c r="I321" t="n">
        <v>10</v>
      </c>
      <c r="J321" t="n">
        <v>123.85</v>
      </c>
      <c r="K321" t="n">
        <v>43.4</v>
      </c>
      <c r="L321" t="n">
        <v>7</v>
      </c>
      <c r="M321" t="n">
        <v>8</v>
      </c>
      <c r="N321" t="n">
        <v>18.45</v>
      </c>
      <c r="O321" t="n">
        <v>15508.69</v>
      </c>
      <c r="P321" t="n">
        <v>85.05</v>
      </c>
      <c r="Q321" t="n">
        <v>195.42</v>
      </c>
      <c r="R321" t="n">
        <v>23.6</v>
      </c>
      <c r="S321" t="n">
        <v>14.2</v>
      </c>
      <c r="T321" t="n">
        <v>2953</v>
      </c>
      <c r="U321" t="n">
        <v>0.6</v>
      </c>
      <c r="V321" t="n">
        <v>0.76</v>
      </c>
      <c r="W321" t="n">
        <v>0.65</v>
      </c>
      <c r="X321" t="n">
        <v>0.18</v>
      </c>
      <c r="Y321" t="n">
        <v>0.5</v>
      </c>
      <c r="Z321" t="n">
        <v>10</v>
      </c>
    </row>
    <row r="322">
      <c r="A322" t="n">
        <v>7</v>
      </c>
      <c r="B322" t="n">
        <v>55</v>
      </c>
      <c r="C322" t="inlineStr">
        <is>
          <t xml:space="preserve">CONCLUIDO	</t>
        </is>
      </c>
      <c r="D322" t="n">
        <v>8.661099999999999</v>
      </c>
      <c r="E322" t="n">
        <v>11.55</v>
      </c>
      <c r="F322" t="n">
        <v>9.25</v>
      </c>
      <c r="G322" t="n">
        <v>61.64</v>
      </c>
      <c r="H322" t="n">
        <v>1.13</v>
      </c>
      <c r="I322" t="n">
        <v>9</v>
      </c>
      <c r="J322" t="n">
        <v>125.16</v>
      </c>
      <c r="K322" t="n">
        <v>43.4</v>
      </c>
      <c r="L322" t="n">
        <v>8</v>
      </c>
      <c r="M322" t="n">
        <v>7</v>
      </c>
      <c r="N322" t="n">
        <v>18.76</v>
      </c>
      <c r="O322" t="n">
        <v>15670.68</v>
      </c>
      <c r="P322" t="n">
        <v>83.38</v>
      </c>
      <c r="Q322" t="n">
        <v>195.42</v>
      </c>
      <c r="R322" t="n">
        <v>22.95</v>
      </c>
      <c r="S322" t="n">
        <v>14.2</v>
      </c>
      <c r="T322" t="n">
        <v>2632.28</v>
      </c>
      <c r="U322" t="n">
        <v>0.62</v>
      </c>
      <c r="V322" t="n">
        <v>0.76</v>
      </c>
      <c r="W322" t="n">
        <v>0.65</v>
      </c>
      <c r="X322" t="n">
        <v>0.16</v>
      </c>
      <c r="Y322" t="n">
        <v>0.5</v>
      </c>
      <c r="Z322" t="n">
        <v>10</v>
      </c>
    </row>
    <row r="323">
      <c r="A323" t="n">
        <v>8</v>
      </c>
      <c r="B323" t="n">
        <v>55</v>
      </c>
      <c r="C323" t="inlineStr">
        <is>
          <t xml:space="preserve">CONCLUIDO	</t>
        </is>
      </c>
      <c r="D323" t="n">
        <v>8.698399999999999</v>
      </c>
      <c r="E323" t="n">
        <v>11.5</v>
      </c>
      <c r="F323" t="n">
        <v>9.220000000000001</v>
      </c>
      <c r="G323" t="n">
        <v>69.16</v>
      </c>
      <c r="H323" t="n">
        <v>1.26</v>
      </c>
      <c r="I323" t="n">
        <v>8</v>
      </c>
      <c r="J323" t="n">
        <v>126.48</v>
      </c>
      <c r="K323" t="n">
        <v>43.4</v>
      </c>
      <c r="L323" t="n">
        <v>9</v>
      </c>
      <c r="M323" t="n">
        <v>6</v>
      </c>
      <c r="N323" t="n">
        <v>19.08</v>
      </c>
      <c r="O323" t="n">
        <v>15833.12</v>
      </c>
      <c r="P323" t="n">
        <v>82.05</v>
      </c>
      <c r="Q323" t="n">
        <v>195.42</v>
      </c>
      <c r="R323" t="n">
        <v>22.19</v>
      </c>
      <c r="S323" t="n">
        <v>14.2</v>
      </c>
      <c r="T323" t="n">
        <v>2258.93</v>
      </c>
      <c r="U323" t="n">
        <v>0.64</v>
      </c>
      <c r="V323" t="n">
        <v>0.77</v>
      </c>
      <c r="W323" t="n">
        <v>0.65</v>
      </c>
      <c r="X323" t="n">
        <v>0.13</v>
      </c>
      <c r="Y323" t="n">
        <v>0.5</v>
      </c>
      <c r="Z323" t="n">
        <v>10</v>
      </c>
    </row>
    <row r="324">
      <c r="A324" t="n">
        <v>9</v>
      </c>
      <c r="B324" t="n">
        <v>55</v>
      </c>
      <c r="C324" t="inlineStr">
        <is>
          <t xml:space="preserve">CONCLUIDO	</t>
        </is>
      </c>
      <c r="D324" t="n">
        <v>8.728999999999999</v>
      </c>
      <c r="E324" t="n">
        <v>11.46</v>
      </c>
      <c r="F324" t="n">
        <v>9.199999999999999</v>
      </c>
      <c r="G324" t="n">
        <v>78.90000000000001</v>
      </c>
      <c r="H324" t="n">
        <v>1.38</v>
      </c>
      <c r="I324" t="n">
        <v>7</v>
      </c>
      <c r="J324" t="n">
        <v>127.8</v>
      </c>
      <c r="K324" t="n">
        <v>43.4</v>
      </c>
      <c r="L324" t="n">
        <v>10</v>
      </c>
      <c r="M324" t="n">
        <v>5</v>
      </c>
      <c r="N324" t="n">
        <v>19.4</v>
      </c>
      <c r="O324" t="n">
        <v>15996.02</v>
      </c>
      <c r="P324" t="n">
        <v>80.81999999999999</v>
      </c>
      <c r="Q324" t="n">
        <v>195.42</v>
      </c>
      <c r="R324" t="n">
        <v>21.7</v>
      </c>
      <c r="S324" t="n">
        <v>14.2</v>
      </c>
      <c r="T324" t="n">
        <v>2018.98</v>
      </c>
      <c r="U324" t="n">
        <v>0.65</v>
      </c>
      <c r="V324" t="n">
        <v>0.77</v>
      </c>
      <c r="W324" t="n">
        <v>0.65</v>
      </c>
      <c r="X324" t="n">
        <v>0.12</v>
      </c>
      <c r="Y324" t="n">
        <v>0.5</v>
      </c>
      <c r="Z324" t="n">
        <v>10</v>
      </c>
    </row>
    <row r="325">
      <c r="A325" t="n">
        <v>10</v>
      </c>
      <c r="B325" t="n">
        <v>55</v>
      </c>
      <c r="C325" t="inlineStr">
        <is>
          <t xml:space="preserve">CONCLUIDO	</t>
        </is>
      </c>
      <c r="D325" t="n">
        <v>8.7226</v>
      </c>
      <c r="E325" t="n">
        <v>11.46</v>
      </c>
      <c r="F325" t="n">
        <v>9.210000000000001</v>
      </c>
      <c r="G325" t="n">
        <v>78.97</v>
      </c>
      <c r="H325" t="n">
        <v>1.5</v>
      </c>
      <c r="I325" t="n">
        <v>7</v>
      </c>
      <c r="J325" t="n">
        <v>129.13</v>
      </c>
      <c r="K325" t="n">
        <v>43.4</v>
      </c>
      <c r="L325" t="n">
        <v>11</v>
      </c>
      <c r="M325" t="n">
        <v>5</v>
      </c>
      <c r="N325" t="n">
        <v>19.73</v>
      </c>
      <c r="O325" t="n">
        <v>16159.39</v>
      </c>
      <c r="P325" t="n">
        <v>79.52</v>
      </c>
      <c r="Q325" t="n">
        <v>195.42</v>
      </c>
      <c r="R325" t="n">
        <v>21.94</v>
      </c>
      <c r="S325" t="n">
        <v>14.2</v>
      </c>
      <c r="T325" t="n">
        <v>2139.94</v>
      </c>
      <c r="U325" t="n">
        <v>0.65</v>
      </c>
      <c r="V325" t="n">
        <v>0.77</v>
      </c>
      <c r="W325" t="n">
        <v>0.65</v>
      </c>
      <c r="X325" t="n">
        <v>0.13</v>
      </c>
      <c r="Y325" t="n">
        <v>0.5</v>
      </c>
      <c r="Z325" t="n">
        <v>10</v>
      </c>
    </row>
    <row r="326">
      <c r="A326" t="n">
        <v>11</v>
      </c>
      <c r="B326" t="n">
        <v>55</v>
      </c>
      <c r="C326" t="inlineStr">
        <is>
          <t xml:space="preserve">CONCLUIDO	</t>
        </is>
      </c>
      <c r="D326" t="n">
        <v>8.7608</v>
      </c>
      <c r="E326" t="n">
        <v>11.41</v>
      </c>
      <c r="F326" t="n">
        <v>9.19</v>
      </c>
      <c r="G326" t="n">
        <v>91.87</v>
      </c>
      <c r="H326" t="n">
        <v>1.63</v>
      </c>
      <c r="I326" t="n">
        <v>6</v>
      </c>
      <c r="J326" t="n">
        <v>130.45</v>
      </c>
      <c r="K326" t="n">
        <v>43.4</v>
      </c>
      <c r="L326" t="n">
        <v>12</v>
      </c>
      <c r="M326" t="n">
        <v>4</v>
      </c>
      <c r="N326" t="n">
        <v>20.05</v>
      </c>
      <c r="O326" t="n">
        <v>16323.22</v>
      </c>
      <c r="P326" t="n">
        <v>78.41</v>
      </c>
      <c r="Q326" t="n">
        <v>195.42</v>
      </c>
      <c r="R326" t="n">
        <v>21.15</v>
      </c>
      <c r="S326" t="n">
        <v>14.2</v>
      </c>
      <c r="T326" t="n">
        <v>1749.69</v>
      </c>
      <c r="U326" t="n">
        <v>0.67</v>
      </c>
      <c r="V326" t="n">
        <v>0.77</v>
      </c>
      <c r="W326" t="n">
        <v>0.65</v>
      </c>
      <c r="X326" t="n">
        <v>0.1</v>
      </c>
      <c r="Y326" t="n">
        <v>0.5</v>
      </c>
      <c r="Z326" t="n">
        <v>10</v>
      </c>
    </row>
    <row r="327">
      <c r="A327" t="n">
        <v>12</v>
      </c>
      <c r="B327" t="n">
        <v>55</v>
      </c>
      <c r="C327" t="inlineStr">
        <is>
          <t xml:space="preserve">CONCLUIDO	</t>
        </is>
      </c>
      <c r="D327" t="n">
        <v>8.7615</v>
      </c>
      <c r="E327" t="n">
        <v>11.41</v>
      </c>
      <c r="F327" t="n">
        <v>9.19</v>
      </c>
      <c r="G327" t="n">
        <v>91.86</v>
      </c>
      <c r="H327" t="n">
        <v>1.74</v>
      </c>
      <c r="I327" t="n">
        <v>6</v>
      </c>
      <c r="J327" t="n">
        <v>131.79</v>
      </c>
      <c r="K327" t="n">
        <v>43.4</v>
      </c>
      <c r="L327" t="n">
        <v>13</v>
      </c>
      <c r="M327" t="n">
        <v>4</v>
      </c>
      <c r="N327" t="n">
        <v>20.39</v>
      </c>
      <c r="O327" t="n">
        <v>16487.53</v>
      </c>
      <c r="P327" t="n">
        <v>76.98</v>
      </c>
      <c r="Q327" t="n">
        <v>195.42</v>
      </c>
      <c r="R327" t="n">
        <v>21.1</v>
      </c>
      <c r="S327" t="n">
        <v>14.2</v>
      </c>
      <c r="T327" t="n">
        <v>1723.49</v>
      </c>
      <c r="U327" t="n">
        <v>0.67</v>
      </c>
      <c r="V327" t="n">
        <v>0.77</v>
      </c>
      <c r="W327" t="n">
        <v>0.65</v>
      </c>
      <c r="X327" t="n">
        <v>0.1</v>
      </c>
      <c r="Y327" t="n">
        <v>0.5</v>
      </c>
      <c r="Z327" t="n">
        <v>10</v>
      </c>
    </row>
    <row r="328">
      <c r="A328" t="n">
        <v>13</v>
      </c>
      <c r="B328" t="n">
        <v>55</v>
      </c>
      <c r="C328" t="inlineStr">
        <is>
          <t xml:space="preserve">CONCLUIDO	</t>
        </is>
      </c>
      <c r="D328" t="n">
        <v>8.785600000000001</v>
      </c>
      <c r="E328" t="n">
        <v>11.38</v>
      </c>
      <c r="F328" t="n">
        <v>9.18</v>
      </c>
      <c r="G328" t="n">
        <v>110.14</v>
      </c>
      <c r="H328" t="n">
        <v>1.86</v>
      </c>
      <c r="I328" t="n">
        <v>5</v>
      </c>
      <c r="J328" t="n">
        <v>133.12</v>
      </c>
      <c r="K328" t="n">
        <v>43.4</v>
      </c>
      <c r="L328" t="n">
        <v>14</v>
      </c>
      <c r="M328" t="n">
        <v>1</v>
      </c>
      <c r="N328" t="n">
        <v>20.72</v>
      </c>
      <c r="O328" t="n">
        <v>16652.31</v>
      </c>
      <c r="P328" t="n">
        <v>76.09</v>
      </c>
      <c r="Q328" t="n">
        <v>195.42</v>
      </c>
      <c r="R328" t="n">
        <v>20.81</v>
      </c>
      <c r="S328" t="n">
        <v>14.2</v>
      </c>
      <c r="T328" t="n">
        <v>1586.59</v>
      </c>
      <c r="U328" t="n">
        <v>0.68</v>
      </c>
      <c r="V328" t="n">
        <v>0.77</v>
      </c>
      <c r="W328" t="n">
        <v>0.65</v>
      </c>
      <c r="X328" t="n">
        <v>0.09</v>
      </c>
      <c r="Y328" t="n">
        <v>0.5</v>
      </c>
      <c r="Z328" t="n">
        <v>10</v>
      </c>
    </row>
    <row r="329">
      <c r="A329" t="n">
        <v>14</v>
      </c>
      <c r="B329" t="n">
        <v>55</v>
      </c>
      <c r="C329" t="inlineStr">
        <is>
          <t xml:space="preserve">CONCLUIDO	</t>
        </is>
      </c>
      <c r="D329" t="n">
        <v>8.789300000000001</v>
      </c>
      <c r="E329" t="n">
        <v>11.38</v>
      </c>
      <c r="F329" t="n">
        <v>9.17</v>
      </c>
      <c r="G329" t="n">
        <v>110.09</v>
      </c>
      <c r="H329" t="n">
        <v>1.97</v>
      </c>
      <c r="I329" t="n">
        <v>5</v>
      </c>
      <c r="J329" t="n">
        <v>134.46</v>
      </c>
      <c r="K329" t="n">
        <v>43.4</v>
      </c>
      <c r="L329" t="n">
        <v>15</v>
      </c>
      <c r="M329" t="n">
        <v>1</v>
      </c>
      <c r="N329" t="n">
        <v>21.06</v>
      </c>
      <c r="O329" t="n">
        <v>16817.7</v>
      </c>
      <c r="P329" t="n">
        <v>76.09999999999999</v>
      </c>
      <c r="Q329" t="n">
        <v>195.42</v>
      </c>
      <c r="R329" t="n">
        <v>20.68</v>
      </c>
      <c r="S329" t="n">
        <v>14.2</v>
      </c>
      <c r="T329" t="n">
        <v>1519.08</v>
      </c>
      <c r="U329" t="n">
        <v>0.6899999999999999</v>
      </c>
      <c r="V329" t="n">
        <v>0.77</v>
      </c>
      <c r="W329" t="n">
        <v>0.65</v>
      </c>
      <c r="X329" t="n">
        <v>0.09</v>
      </c>
      <c r="Y329" t="n">
        <v>0.5</v>
      </c>
      <c r="Z329" t="n">
        <v>10</v>
      </c>
    </row>
    <row r="330">
      <c r="A330" t="n">
        <v>15</v>
      </c>
      <c r="B330" t="n">
        <v>55</v>
      </c>
      <c r="C330" t="inlineStr">
        <is>
          <t xml:space="preserve">CONCLUIDO	</t>
        </is>
      </c>
      <c r="D330" t="n">
        <v>8.791399999999999</v>
      </c>
      <c r="E330" t="n">
        <v>11.37</v>
      </c>
      <c r="F330" t="n">
        <v>9.17</v>
      </c>
      <c r="G330" t="n">
        <v>110.05</v>
      </c>
      <c r="H330" t="n">
        <v>2.08</v>
      </c>
      <c r="I330" t="n">
        <v>5</v>
      </c>
      <c r="J330" t="n">
        <v>135.81</v>
      </c>
      <c r="K330" t="n">
        <v>43.4</v>
      </c>
      <c r="L330" t="n">
        <v>16</v>
      </c>
      <c r="M330" t="n">
        <v>0</v>
      </c>
      <c r="N330" t="n">
        <v>21.41</v>
      </c>
      <c r="O330" t="n">
        <v>16983.46</v>
      </c>
      <c r="P330" t="n">
        <v>76.5</v>
      </c>
      <c r="Q330" t="n">
        <v>195.42</v>
      </c>
      <c r="R330" t="n">
        <v>20.49</v>
      </c>
      <c r="S330" t="n">
        <v>14.2</v>
      </c>
      <c r="T330" t="n">
        <v>1422.26</v>
      </c>
      <c r="U330" t="n">
        <v>0.6899999999999999</v>
      </c>
      <c r="V330" t="n">
        <v>0.77</v>
      </c>
      <c r="W330" t="n">
        <v>0.65</v>
      </c>
      <c r="X330" t="n">
        <v>0.08</v>
      </c>
      <c r="Y330" t="n">
        <v>0.5</v>
      </c>
      <c r="Z3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INDEX(resultados!$A$2:$ZZ$330, 1, MATCH($B$1, resultados!$A$1:$ZZ$1, 0))</f>
        <v/>
      </c>
      <c r="B7">
        <f>INDEX(resultados!$A$2:$ZZ$330, 1, MATCH($B$2, resultados!$A$1:$ZZ$1, 0))</f>
        <v/>
      </c>
      <c r="C7">
        <f>INDEX(resultados!$A$2:$ZZ$330, 1, MATCH($B$3, resultados!$A$1:$ZZ$1, 0))</f>
        <v/>
      </c>
    </row>
    <row r="8">
      <c r="A8">
        <f>INDEX(resultados!$A$2:$ZZ$330, 2, MATCH($B$1, resultados!$A$1:$ZZ$1, 0))</f>
        <v/>
      </c>
      <c r="B8">
        <f>INDEX(resultados!$A$2:$ZZ$330, 2, MATCH($B$2, resultados!$A$1:$ZZ$1, 0))</f>
        <v/>
      </c>
      <c r="C8">
        <f>INDEX(resultados!$A$2:$ZZ$330, 2, MATCH($B$3, resultados!$A$1:$ZZ$1, 0))</f>
        <v/>
      </c>
    </row>
    <row r="9">
      <c r="A9">
        <f>INDEX(resultados!$A$2:$ZZ$330, 3, MATCH($B$1, resultados!$A$1:$ZZ$1, 0))</f>
        <v/>
      </c>
      <c r="B9">
        <f>INDEX(resultados!$A$2:$ZZ$330, 3, MATCH($B$2, resultados!$A$1:$ZZ$1, 0))</f>
        <v/>
      </c>
      <c r="C9">
        <f>INDEX(resultados!$A$2:$ZZ$330, 3, MATCH($B$3, resultados!$A$1:$ZZ$1, 0))</f>
        <v/>
      </c>
    </row>
    <row r="10">
      <c r="A10">
        <f>INDEX(resultados!$A$2:$ZZ$330, 4, MATCH($B$1, resultados!$A$1:$ZZ$1, 0))</f>
        <v/>
      </c>
      <c r="B10">
        <f>INDEX(resultados!$A$2:$ZZ$330, 4, MATCH($B$2, resultados!$A$1:$ZZ$1, 0))</f>
        <v/>
      </c>
      <c r="C10">
        <f>INDEX(resultados!$A$2:$ZZ$330, 4, MATCH($B$3, resultados!$A$1:$ZZ$1, 0))</f>
        <v/>
      </c>
    </row>
    <row r="11">
      <c r="A11">
        <f>INDEX(resultados!$A$2:$ZZ$330, 5, MATCH($B$1, resultados!$A$1:$ZZ$1, 0))</f>
        <v/>
      </c>
      <c r="B11">
        <f>INDEX(resultados!$A$2:$ZZ$330, 5, MATCH($B$2, resultados!$A$1:$ZZ$1, 0))</f>
        <v/>
      </c>
      <c r="C11">
        <f>INDEX(resultados!$A$2:$ZZ$330, 5, MATCH($B$3, resultados!$A$1:$ZZ$1, 0))</f>
        <v/>
      </c>
    </row>
    <row r="12">
      <c r="A12">
        <f>INDEX(resultados!$A$2:$ZZ$330, 6, MATCH($B$1, resultados!$A$1:$ZZ$1, 0))</f>
        <v/>
      </c>
      <c r="B12">
        <f>INDEX(resultados!$A$2:$ZZ$330, 6, MATCH($B$2, resultados!$A$1:$ZZ$1, 0))</f>
        <v/>
      </c>
      <c r="C12">
        <f>INDEX(resultados!$A$2:$ZZ$330, 6, MATCH($B$3, resultados!$A$1:$ZZ$1, 0))</f>
        <v/>
      </c>
    </row>
    <row r="13">
      <c r="A13">
        <f>INDEX(resultados!$A$2:$ZZ$330, 7, MATCH($B$1, resultados!$A$1:$ZZ$1, 0))</f>
        <v/>
      </c>
      <c r="B13">
        <f>INDEX(resultados!$A$2:$ZZ$330, 7, MATCH($B$2, resultados!$A$1:$ZZ$1, 0))</f>
        <v/>
      </c>
      <c r="C13">
        <f>INDEX(resultados!$A$2:$ZZ$330, 7, MATCH($B$3, resultados!$A$1:$ZZ$1, 0))</f>
        <v/>
      </c>
    </row>
    <row r="14">
      <c r="A14">
        <f>INDEX(resultados!$A$2:$ZZ$330, 8, MATCH($B$1, resultados!$A$1:$ZZ$1, 0))</f>
        <v/>
      </c>
      <c r="B14">
        <f>INDEX(resultados!$A$2:$ZZ$330, 8, MATCH($B$2, resultados!$A$1:$ZZ$1, 0))</f>
        <v/>
      </c>
      <c r="C14">
        <f>INDEX(resultados!$A$2:$ZZ$330, 8, MATCH($B$3, resultados!$A$1:$ZZ$1, 0))</f>
        <v/>
      </c>
    </row>
    <row r="15">
      <c r="A15">
        <f>INDEX(resultados!$A$2:$ZZ$330, 9, MATCH($B$1, resultados!$A$1:$ZZ$1, 0))</f>
        <v/>
      </c>
      <c r="B15">
        <f>INDEX(resultados!$A$2:$ZZ$330, 9, MATCH($B$2, resultados!$A$1:$ZZ$1, 0))</f>
        <v/>
      </c>
      <c r="C15">
        <f>INDEX(resultados!$A$2:$ZZ$330, 9, MATCH($B$3, resultados!$A$1:$ZZ$1, 0))</f>
        <v/>
      </c>
    </row>
    <row r="16">
      <c r="A16">
        <f>INDEX(resultados!$A$2:$ZZ$330, 10, MATCH($B$1, resultados!$A$1:$ZZ$1, 0))</f>
        <v/>
      </c>
      <c r="B16">
        <f>INDEX(resultados!$A$2:$ZZ$330, 10, MATCH($B$2, resultados!$A$1:$ZZ$1, 0))</f>
        <v/>
      </c>
      <c r="C16">
        <f>INDEX(resultados!$A$2:$ZZ$330, 10, MATCH($B$3, resultados!$A$1:$ZZ$1, 0))</f>
        <v/>
      </c>
    </row>
    <row r="17">
      <c r="A17">
        <f>INDEX(resultados!$A$2:$ZZ$330, 11, MATCH($B$1, resultados!$A$1:$ZZ$1, 0))</f>
        <v/>
      </c>
      <c r="B17">
        <f>INDEX(resultados!$A$2:$ZZ$330, 11, MATCH($B$2, resultados!$A$1:$ZZ$1, 0))</f>
        <v/>
      </c>
      <c r="C17">
        <f>INDEX(resultados!$A$2:$ZZ$330, 11, MATCH($B$3, resultados!$A$1:$ZZ$1, 0))</f>
        <v/>
      </c>
    </row>
    <row r="18">
      <c r="A18">
        <f>INDEX(resultados!$A$2:$ZZ$330, 12, MATCH($B$1, resultados!$A$1:$ZZ$1, 0))</f>
        <v/>
      </c>
      <c r="B18">
        <f>INDEX(resultados!$A$2:$ZZ$330, 12, MATCH($B$2, resultados!$A$1:$ZZ$1, 0))</f>
        <v/>
      </c>
      <c r="C18">
        <f>INDEX(resultados!$A$2:$ZZ$330, 12, MATCH($B$3, resultados!$A$1:$ZZ$1, 0))</f>
        <v/>
      </c>
    </row>
    <row r="19">
      <c r="A19">
        <f>INDEX(resultados!$A$2:$ZZ$330, 13, MATCH($B$1, resultados!$A$1:$ZZ$1, 0))</f>
        <v/>
      </c>
      <c r="B19">
        <f>INDEX(resultados!$A$2:$ZZ$330, 13, MATCH($B$2, resultados!$A$1:$ZZ$1, 0))</f>
        <v/>
      </c>
      <c r="C19">
        <f>INDEX(resultados!$A$2:$ZZ$330, 13, MATCH($B$3, resultados!$A$1:$ZZ$1, 0))</f>
        <v/>
      </c>
    </row>
    <row r="20">
      <c r="A20">
        <f>INDEX(resultados!$A$2:$ZZ$330, 14, MATCH($B$1, resultados!$A$1:$ZZ$1, 0))</f>
        <v/>
      </c>
      <c r="B20">
        <f>INDEX(resultados!$A$2:$ZZ$330, 14, MATCH($B$2, resultados!$A$1:$ZZ$1, 0))</f>
        <v/>
      </c>
      <c r="C20">
        <f>INDEX(resultados!$A$2:$ZZ$330, 14, MATCH($B$3, resultados!$A$1:$ZZ$1, 0))</f>
        <v/>
      </c>
    </row>
    <row r="21">
      <c r="A21">
        <f>INDEX(resultados!$A$2:$ZZ$330, 15, MATCH($B$1, resultados!$A$1:$ZZ$1, 0))</f>
        <v/>
      </c>
      <c r="B21">
        <f>INDEX(resultados!$A$2:$ZZ$330, 15, MATCH($B$2, resultados!$A$1:$ZZ$1, 0))</f>
        <v/>
      </c>
      <c r="C21">
        <f>INDEX(resultados!$A$2:$ZZ$330, 15, MATCH($B$3, resultados!$A$1:$ZZ$1, 0))</f>
        <v/>
      </c>
    </row>
    <row r="22">
      <c r="A22">
        <f>INDEX(resultados!$A$2:$ZZ$330, 16, MATCH($B$1, resultados!$A$1:$ZZ$1, 0))</f>
        <v/>
      </c>
      <c r="B22">
        <f>INDEX(resultados!$A$2:$ZZ$330, 16, MATCH($B$2, resultados!$A$1:$ZZ$1, 0))</f>
        <v/>
      </c>
      <c r="C22">
        <f>INDEX(resultados!$A$2:$ZZ$330, 16, MATCH($B$3, resultados!$A$1:$ZZ$1, 0))</f>
        <v/>
      </c>
    </row>
    <row r="23">
      <c r="A23">
        <f>INDEX(resultados!$A$2:$ZZ$330, 17, MATCH($B$1, resultados!$A$1:$ZZ$1, 0))</f>
        <v/>
      </c>
      <c r="B23">
        <f>INDEX(resultados!$A$2:$ZZ$330, 17, MATCH($B$2, resultados!$A$1:$ZZ$1, 0))</f>
        <v/>
      </c>
      <c r="C23">
        <f>INDEX(resultados!$A$2:$ZZ$330, 17, MATCH($B$3, resultados!$A$1:$ZZ$1, 0))</f>
        <v/>
      </c>
    </row>
    <row r="24">
      <c r="A24">
        <f>INDEX(resultados!$A$2:$ZZ$330, 18, MATCH($B$1, resultados!$A$1:$ZZ$1, 0))</f>
        <v/>
      </c>
      <c r="B24">
        <f>INDEX(resultados!$A$2:$ZZ$330, 18, MATCH($B$2, resultados!$A$1:$ZZ$1, 0))</f>
        <v/>
      </c>
      <c r="C24">
        <f>INDEX(resultados!$A$2:$ZZ$330, 18, MATCH($B$3, resultados!$A$1:$ZZ$1, 0))</f>
        <v/>
      </c>
    </row>
    <row r="25">
      <c r="A25">
        <f>INDEX(resultados!$A$2:$ZZ$330, 19, MATCH($B$1, resultados!$A$1:$ZZ$1, 0))</f>
        <v/>
      </c>
      <c r="B25">
        <f>INDEX(resultados!$A$2:$ZZ$330, 19, MATCH($B$2, resultados!$A$1:$ZZ$1, 0))</f>
        <v/>
      </c>
      <c r="C25">
        <f>INDEX(resultados!$A$2:$ZZ$330, 19, MATCH($B$3, resultados!$A$1:$ZZ$1, 0))</f>
        <v/>
      </c>
    </row>
    <row r="26">
      <c r="A26">
        <f>INDEX(resultados!$A$2:$ZZ$330, 20, MATCH($B$1, resultados!$A$1:$ZZ$1, 0))</f>
        <v/>
      </c>
      <c r="B26">
        <f>INDEX(resultados!$A$2:$ZZ$330, 20, MATCH($B$2, resultados!$A$1:$ZZ$1, 0))</f>
        <v/>
      </c>
      <c r="C26">
        <f>INDEX(resultados!$A$2:$ZZ$330, 20, MATCH($B$3, resultados!$A$1:$ZZ$1, 0))</f>
        <v/>
      </c>
    </row>
    <row r="27">
      <c r="A27">
        <f>INDEX(resultados!$A$2:$ZZ$330, 21, MATCH($B$1, resultados!$A$1:$ZZ$1, 0))</f>
        <v/>
      </c>
      <c r="B27">
        <f>INDEX(resultados!$A$2:$ZZ$330, 21, MATCH($B$2, resultados!$A$1:$ZZ$1, 0))</f>
        <v/>
      </c>
      <c r="C27">
        <f>INDEX(resultados!$A$2:$ZZ$330, 21, MATCH($B$3, resultados!$A$1:$ZZ$1, 0))</f>
        <v/>
      </c>
    </row>
    <row r="28">
      <c r="A28">
        <f>INDEX(resultados!$A$2:$ZZ$330, 22, MATCH($B$1, resultados!$A$1:$ZZ$1, 0))</f>
        <v/>
      </c>
      <c r="B28">
        <f>INDEX(resultados!$A$2:$ZZ$330, 22, MATCH($B$2, resultados!$A$1:$ZZ$1, 0))</f>
        <v/>
      </c>
      <c r="C28">
        <f>INDEX(resultados!$A$2:$ZZ$330, 22, MATCH($B$3, resultados!$A$1:$ZZ$1, 0))</f>
        <v/>
      </c>
    </row>
    <row r="29">
      <c r="A29">
        <f>INDEX(resultados!$A$2:$ZZ$330, 23, MATCH($B$1, resultados!$A$1:$ZZ$1, 0))</f>
        <v/>
      </c>
      <c r="B29">
        <f>INDEX(resultados!$A$2:$ZZ$330, 23, MATCH($B$2, resultados!$A$1:$ZZ$1, 0))</f>
        <v/>
      </c>
      <c r="C29">
        <f>INDEX(resultados!$A$2:$ZZ$330, 23, MATCH($B$3, resultados!$A$1:$ZZ$1, 0))</f>
        <v/>
      </c>
    </row>
    <row r="30">
      <c r="A30">
        <f>INDEX(resultados!$A$2:$ZZ$330, 24, MATCH($B$1, resultados!$A$1:$ZZ$1, 0))</f>
        <v/>
      </c>
      <c r="B30">
        <f>INDEX(resultados!$A$2:$ZZ$330, 24, MATCH($B$2, resultados!$A$1:$ZZ$1, 0))</f>
        <v/>
      </c>
      <c r="C30">
        <f>INDEX(resultados!$A$2:$ZZ$330, 24, MATCH($B$3, resultados!$A$1:$ZZ$1, 0))</f>
        <v/>
      </c>
    </row>
    <row r="31">
      <c r="A31">
        <f>INDEX(resultados!$A$2:$ZZ$330, 25, MATCH($B$1, resultados!$A$1:$ZZ$1, 0))</f>
        <v/>
      </c>
      <c r="B31">
        <f>INDEX(resultados!$A$2:$ZZ$330, 25, MATCH($B$2, resultados!$A$1:$ZZ$1, 0))</f>
        <v/>
      </c>
      <c r="C31">
        <f>INDEX(resultados!$A$2:$ZZ$330, 25, MATCH($B$3, resultados!$A$1:$ZZ$1, 0))</f>
        <v/>
      </c>
    </row>
    <row r="32">
      <c r="A32">
        <f>INDEX(resultados!$A$2:$ZZ$330, 26, MATCH($B$1, resultados!$A$1:$ZZ$1, 0))</f>
        <v/>
      </c>
      <c r="B32">
        <f>INDEX(resultados!$A$2:$ZZ$330, 26, MATCH($B$2, resultados!$A$1:$ZZ$1, 0))</f>
        <v/>
      </c>
      <c r="C32">
        <f>INDEX(resultados!$A$2:$ZZ$330, 26, MATCH($B$3, resultados!$A$1:$ZZ$1, 0))</f>
        <v/>
      </c>
    </row>
    <row r="33">
      <c r="A33">
        <f>INDEX(resultados!$A$2:$ZZ$330, 27, MATCH($B$1, resultados!$A$1:$ZZ$1, 0))</f>
        <v/>
      </c>
      <c r="B33">
        <f>INDEX(resultados!$A$2:$ZZ$330, 27, MATCH($B$2, resultados!$A$1:$ZZ$1, 0))</f>
        <v/>
      </c>
      <c r="C33">
        <f>INDEX(resultados!$A$2:$ZZ$330, 27, MATCH($B$3, resultados!$A$1:$ZZ$1, 0))</f>
        <v/>
      </c>
    </row>
    <row r="34">
      <c r="A34">
        <f>INDEX(resultados!$A$2:$ZZ$330, 28, MATCH($B$1, resultados!$A$1:$ZZ$1, 0))</f>
        <v/>
      </c>
      <c r="B34">
        <f>INDEX(resultados!$A$2:$ZZ$330, 28, MATCH($B$2, resultados!$A$1:$ZZ$1, 0))</f>
        <v/>
      </c>
      <c r="C34">
        <f>INDEX(resultados!$A$2:$ZZ$330, 28, MATCH($B$3, resultados!$A$1:$ZZ$1, 0))</f>
        <v/>
      </c>
    </row>
    <row r="35">
      <c r="A35">
        <f>INDEX(resultados!$A$2:$ZZ$330, 29, MATCH($B$1, resultados!$A$1:$ZZ$1, 0))</f>
        <v/>
      </c>
      <c r="B35">
        <f>INDEX(resultados!$A$2:$ZZ$330, 29, MATCH($B$2, resultados!$A$1:$ZZ$1, 0))</f>
        <v/>
      </c>
      <c r="C35">
        <f>INDEX(resultados!$A$2:$ZZ$330, 29, MATCH($B$3, resultados!$A$1:$ZZ$1, 0))</f>
        <v/>
      </c>
    </row>
    <row r="36">
      <c r="A36">
        <f>INDEX(resultados!$A$2:$ZZ$330, 30, MATCH($B$1, resultados!$A$1:$ZZ$1, 0))</f>
        <v/>
      </c>
      <c r="B36">
        <f>INDEX(resultados!$A$2:$ZZ$330, 30, MATCH($B$2, resultados!$A$1:$ZZ$1, 0))</f>
        <v/>
      </c>
      <c r="C36">
        <f>INDEX(resultados!$A$2:$ZZ$330, 30, MATCH($B$3, resultados!$A$1:$ZZ$1, 0))</f>
        <v/>
      </c>
    </row>
    <row r="37">
      <c r="A37">
        <f>INDEX(resultados!$A$2:$ZZ$330, 31, MATCH($B$1, resultados!$A$1:$ZZ$1, 0))</f>
        <v/>
      </c>
      <c r="B37">
        <f>INDEX(resultados!$A$2:$ZZ$330, 31, MATCH($B$2, resultados!$A$1:$ZZ$1, 0))</f>
        <v/>
      </c>
      <c r="C37">
        <f>INDEX(resultados!$A$2:$ZZ$330, 31, MATCH($B$3, resultados!$A$1:$ZZ$1, 0))</f>
        <v/>
      </c>
    </row>
    <row r="38">
      <c r="A38">
        <f>INDEX(resultados!$A$2:$ZZ$330, 32, MATCH($B$1, resultados!$A$1:$ZZ$1, 0))</f>
        <v/>
      </c>
      <c r="B38">
        <f>INDEX(resultados!$A$2:$ZZ$330, 32, MATCH($B$2, resultados!$A$1:$ZZ$1, 0))</f>
        <v/>
      </c>
      <c r="C38">
        <f>INDEX(resultados!$A$2:$ZZ$330, 32, MATCH($B$3, resultados!$A$1:$ZZ$1, 0))</f>
        <v/>
      </c>
    </row>
    <row r="39">
      <c r="A39">
        <f>INDEX(resultados!$A$2:$ZZ$330, 33, MATCH($B$1, resultados!$A$1:$ZZ$1, 0))</f>
        <v/>
      </c>
      <c r="B39">
        <f>INDEX(resultados!$A$2:$ZZ$330, 33, MATCH($B$2, resultados!$A$1:$ZZ$1, 0))</f>
        <v/>
      </c>
      <c r="C39">
        <f>INDEX(resultados!$A$2:$ZZ$330, 33, MATCH($B$3, resultados!$A$1:$ZZ$1, 0))</f>
        <v/>
      </c>
    </row>
    <row r="40">
      <c r="A40">
        <f>INDEX(resultados!$A$2:$ZZ$330, 34, MATCH($B$1, resultados!$A$1:$ZZ$1, 0))</f>
        <v/>
      </c>
      <c r="B40">
        <f>INDEX(resultados!$A$2:$ZZ$330, 34, MATCH($B$2, resultados!$A$1:$ZZ$1, 0))</f>
        <v/>
      </c>
      <c r="C40">
        <f>INDEX(resultados!$A$2:$ZZ$330, 34, MATCH($B$3, resultados!$A$1:$ZZ$1, 0))</f>
        <v/>
      </c>
    </row>
    <row r="41">
      <c r="A41">
        <f>INDEX(resultados!$A$2:$ZZ$330, 35, MATCH($B$1, resultados!$A$1:$ZZ$1, 0))</f>
        <v/>
      </c>
      <c r="B41">
        <f>INDEX(resultados!$A$2:$ZZ$330, 35, MATCH($B$2, resultados!$A$1:$ZZ$1, 0))</f>
        <v/>
      </c>
      <c r="C41">
        <f>INDEX(resultados!$A$2:$ZZ$330, 35, MATCH($B$3, resultados!$A$1:$ZZ$1, 0))</f>
        <v/>
      </c>
    </row>
    <row r="42">
      <c r="A42">
        <f>INDEX(resultados!$A$2:$ZZ$330, 36, MATCH($B$1, resultados!$A$1:$ZZ$1, 0))</f>
        <v/>
      </c>
      <c r="B42">
        <f>INDEX(resultados!$A$2:$ZZ$330, 36, MATCH($B$2, resultados!$A$1:$ZZ$1, 0))</f>
        <v/>
      </c>
      <c r="C42">
        <f>INDEX(resultados!$A$2:$ZZ$330, 36, MATCH($B$3, resultados!$A$1:$ZZ$1, 0))</f>
        <v/>
      </c>
    </row>
    <row r="43">
      <c r="A43">
        <f>INDEX(resultados!$A$2:$ZZ$330, 37, MATCH($B$1, resultados!$A$1:$ZZ$1, 0))</f>
        <v/>
      </c>
      <c r="B43">
        <f>INDEX(resultados!$A$2:$ZZ$330, 37, MATCH($B$2, resultados!$A$1:$ZZ$1, 0))</f>
        <v/>
      </c>
      <c r="C43">
        <f>INDEX(resultados!$A$2:$ZZ$330, 37, MATCH($B$3, resultados!$A$1:$ZZ$1, 0))</f>
        <v/>
      </c>
    </row>
    <row r="44">
      <c r="A44">
        <f>INDEX(resultados!$A$2:$ZZ$330, 38, MATCH($B$1, resultados!$A$1:$ZZ$1, 0))</f>
        <v/>
      </c>
      <c r="B44">
        <f>INDEX(resultados!$A$2:$ZZ$330, 38, MATCH($B$2, resultados!$A$1:$ZZ$1, 0))</f>
        <v/>
      </c>
      <c r="C44">
        <f>INDEX(resultados!$A$2:$ZZ$330, 38, MATCH($B$3, resultados!$A$1:$ZZ$1, 0))</f>
        <v/>
      </c>
    </row>
    <row r="45">
      <c r="A45">
        <f>INDEX(resultados!$A$2:$ZZ$330, 39, MATCH($B$1, resultados!$A$1:$ZZ$1, 0))</f>
        <v/>
      </c>
      <c r="B45">
        <f>INDEX(resultados!$A$2:$ZZ$330, 39, MATCH($B$2, resultados!$A$1:$ZZ$1, 0))</f>
        <v/>
      </c>
      <c r="C45">
        <f>INDEX(resultados!$A$2:$ZZ$330, 39, MATCH($B$3, resultados!$A$1:$ZZ$1, 0))</f>
        <v/>
      </c>
    </row>
    <row r="46">
      <c r="A46">
        <f>INDEX(resultados!$A$2:$ZZ$330, 40, MATCH($B$1, resultados!$A$1:$ZZ$1, 0))</f>
        <v/>
      </c>
      <c r="B46">
        <f>INDEX(resultados!$A$2:$ZZ$330, 40, MATCH($B$2, resultados!$A$1:$ZZ$1, 0))</f>
        <v/>
      </c>
      <c r="C46">
        <f>INDEX(resultados!$A$2:$ZZ$330, 40, MATCH($B$3, resultados!$A$1:$ZZ$1, 0))</f>
        <v/>
      </c>
    </row>
    <row r="47">
      <c r="A47">
        <f>INDEX(resultados!$A$2:$ZZ$330, 41, MATCH($B$1, resultados!$A$1:$ZZ$1, 0))</f>
        <v/>
      </c>
      <c r="B47">
        <f>INDEX(resultados!$A$2:$ZZ$330, 41, MATCH($B$2, resultados!$A$1:$ZZ$1, 0))</f>
        <v/>
      </c>
      <c r="C47">
        <f>INDEX(resultados!$A$2:$ZZ$330, 41, MATCH($B$3, resultados!$A$1:$ZZ$1, 0))</f>
        <v/>
      </c>
    </row>
    <row r="48">
      <c r="A48">
        <f>INDEX(resultados!$A$2:$ZZ$330, 42, MATCH($B$1, resultados!$A$1:$ZZ$1, 0))</f>
        <v/>
      </c>
      <c r="B48">
        <f>INDEX(resultados!$A$2:$ZZ$330, 42, MATCH($B$2, resultados!$A$1:$ZZ$1, 0))</f>
        <v/>
      </c>
      <c r="C48">
        <f>INDEX(resultados!$A$2:$ZZ$330, 42, MATCH($B$3, resultados!$A$1:$ZZ$1, 0))</f>
        <v/>
      </c>
    </row>
    <row r="49">
      <c r="A49">
        <f>INDEX(resultados!$A$2:$ZZ$330, 43, MATCH($B$1, resultados!$A$1:$ZZ$1, 0))</f>
        <v/>
      </c>
      <c r="B49">
        <f>INDEX(resultados!$A$2:$ZZ$330, 43, MATCH($B$2, resultados!$A$1:$ZZ$1, 0))</f>
        <v/>
      </c>
      <c r="C49">
        <f>INDEX(resultados!$A$2:$ZZ$330, 43, MATCH($B$3, resultados!$A$1:$ZZ$1, 0))</f>
        <v/>
      </c>
    </row>
    <row r="50">
      <c r="A50">
        <f>INDEX(resultados!$A$2:$ZZ$330, 44, MATCH($B$1, resultados!$A$1:$ZZ$1, 0))</f>
        <v/>
      </c>
      <c r="B50">
        <f>INDEX(resultados!$A$2:$ZZ$330, 44, MATCH($B$2, resultados!$A$1:$ZZ$1, 0))</f>
        <v/>
      </c>
      <c r="C50">
        <f>INDEX(resultados!$A$2:$ZZ$330, 44, MATCH($B$3, resultados!$A$1:$ZZ$1, 0))</f>
        <v/>
      </c>
    </row>
    <row r="51">
      <c r="A51">
        <f>INDEX(resultados!$A$2:$ZZ$330, 45, MATCH($B$1, resultados!$A$1:$ZZ$1, 0))</f>
        <v/>
      </c>
      <c r="B51">
        <f>INDEX(resultados!$A$2:$ZZ$330, 45, MATCH($B$2, resultados!$A$1:$ZZ$1, 0))</f>
        <v/>
      </c>
      <c r="C51">
        <f>INDEX(resultados!$A$2:$ZZ$330, 45, MATCH($B$3, resultados!$A$1:$ZZ$1, 0))</f>
        <v/>
      </c>
    </row>
    <row r="52">
      <c r="A52">
        <f>INDEX(resultados!$A$2:$ZZ$330, 46, MATCH($B$1, resultados!$A$1:$ZZ$1, 0))</f>
        <v/>
      </c>
      <c r="B52">
        <f>INDEX(resultados!$A$2:$ZZ$330, 46, MATCH($B$2, resultados!$A$1:$ZZ$1, 0))</f>
        <v/>
      </c>
      <c r="C52">
        <f>INDEX(resultados!$A$2:$ZZ$330, 46, MATCH($B$3, resultados!$A$1:$ZZ$1, 0))</f>
        <v/>
      </c>
    </row>
    <row r="53">
      <c r="A53">
        <f>INDEX(resultados!$A$2:$ZZ$330, 47, MATCH($B$1, resultados!$A$1:$ZZ$1, 0))</f>
        <v/>
      </c>
      <c r="B53">
        <f>INDEX(resultados!$A$2:$ZZ$330, 47, MATCH($B$2, resultados!$A$1:$ZZ$1, 0))</f>
        <v/>
      </c>
      <c r="C53">
        <f>INDEX(resultados!$A$2:$ZZ$330, 47, MATCH($B$3, resultados!$A$1:$ZZ$1, 0))</f>
        <v/>
      </c>
    </row>
    <row r="54">
      <c r="A54">
        <f>INDEX(resultados!$A$2:$ZZ$330, 48, MATCH($B$1, resultados!$A$1:$ZZ$1, 0))</f>
        <v/>
      </c>
      <c r="B54">
        <f>INDEX(resultados!$A$2:$ZZ$330, 48, MATCH($B$2, resultados!$A$1:$ZZ$1, 0))</f>
        <v/>
      </c>
      <c r="C54">
        <f>INDEX(resultados!$A$2:$ZZ$330, 48, MATCH($B$3, resultados!$A$1:$ZZ$1, 0))</f>
        <v/>
      </c>
    </row>
    <row r="55">
      <c r="A55">
        <f>INDEX(resultados!$A$2:$ZZ$330, 49, MATCH($B$1, resultados!$A$1:$ZZ$1, 0))</f>
        <v/>
      </c>
      <c r="B55">
        <f>INDEX(resultados!$A$2:$ZZ$330, 49, MATCH($B$2, resultados!$A$1:$ZZ$1, 0))</f>
        <v/>
      </c>
      <c r="C55">
        <f>INDEX(resultados!$A$2:$ZZ$330, 49, MATCH($B$3, resultados!$A$1:$ZZ$1, 0))</f>
        <v/>
      </c>
    </row>
    <row r="56">
      <c r="A56">
        <f>INDEX(resultados!$A$2:$ZZ$330, 50, MATCH($B$1, resultados!$A$1:$ZZ$1, 0))</f>
        <v/>
      </c>
      <c r="B56">
        <f>INDEX(resultados!$A$2:$ZZ$330, 50, MATCH($B$2, resultados!$A$1:$ZZ$1, 0))</f>
        <v/>
      </c>
      <c r="C56">
        <f>INDEX(resultados!$A$2:$ZZ$330, 50, MATCH($B$3, resultados!$A$1:$ZZ$1, 0))</f>
        <v/>
      </c>
    </row>
    <row r="57">
      <c r="A57">
        <f>INDEX(resultados!$A$2:$ZZ$330, 51, MATCH($B$1, resultados!$A$1:$ZZ$1, 0))</f>
        <v/>
      </c>
      <c r="B57">
        <f>INDEX(resultados!$A$2:$ZZ$330, 51, MATCH($B$2, resultados!$A$1:$ZZ$1, 0))</f>
        <v/>
      </c>
      <c r="C57">
        <f>INDEX(resultados!$A$2:$ZZ$330, 51, MATCH($B$3, resultados!$A$1:$ZZ$1, 0))</f>
        <v/>
      </c>
    </row>
    <row r="58">
      <c r="A58">
        <f>INDEX(resultados!$A$2:$ZZ$330, 52, MATCH($B$1, resultados!$A$1:$ZZ$1, 0))</f>
        <v/>
      </c>
      <c r="B58">
        <f>INDEX(resultados!$A$2:$ZZ$330, 52, MATCH($B$2, resultados!$A$1:$ZZ$1, 0))</f>
        <v/>
      </c>
      <c r="C58">
        <f>INDEX(resultados!$A$2:$ZZ$330, 52, MATCH($B$3, resultados!$A$1:$ZZ$1, 0))</f>
        <v/>
      </c>
    </row>
    <row r="59">
      <c r="A59">
        <f>INDEX(resultados!$A$2:$ZZ$330, 53, MATCH($B$1, resultados!$A$1:$ZZ$1, 0))</f>
        <v/>
      </c>
      <c r="B59">
        <f>INDEX(resultados!$A$2:$ZZ$330, 53, MATCH($B$2, resultados!$A$1:$ZZ$1, 0))</f>
        <v/>
      </c>
      <c r="C59">
        <f>INDEX(resultados!$A$2:$ZZ$330, 53, MATCH($B$3, resultados!$A$1:$ZZ$1, 0))</f>
        <v/>
      </c>
    </row>
    <row r="60">
      <c r="A60">
        <f>INDEX(resultados!$A$2:$ZZ$330, 54, MATCH($B$1, resultados!$A$1:$ZZ$1, 0))</f>
        <v/>
      </c>
      <c r="B60">
        <f>INDEX(resultados!$A$2:$ZZ$330, 54, MATCH($B$2, resultados!$A$1:$ZZ$1, 0))</f>
        <v/>
      </c>
      <c r="C60">
        <f>INDEX(resultados!$A$2:$ZZ$330, 54, MATCH($B$3, resultados!$A$1:$ZZ$1, 0))</f>
        <v/>
      </c>
    </row>
    <row r="61">
      <c r="A61">
        <f>INDEX(resultados!$A$2:$ZZ$330, 55, MATCH($B$1, resultados!$A$1:$ZZ$1, 0))</f>
        <v/>
      </c>
      <c r="B61">
        <f>INDEX(resultados!$A$2:$ZZ$330, 55, MATCH($B$2, resultados!$A$1:$ZZ$1, 0))</f>
        <v/>
      </c>
      <c r="C61">
        <f>INDEX(resultados!$A$2:$ZZ$330, 55, MATCH($B$3, resultados!$A$1:$ZZ$1, 0))</f>
        <v/>
      </c>
    </row>
    <row r="62">
      <c r="A62">
        <f>INDEX(resultados!$A$2:$ZZ$330, 56, MATCH($B$1, resultados!$A$1:$ZZ$1, 0))</f>
        <v/>
      </c>
      <c r="B62">
        <f>INDEX(resultados!$A$2:$ZZ$330, 56, MATCH($B$2, resultados!$A$1:$ZZ$1, 0))</f>
        <v/>
      </c>
      <c r="C62">
        <f>INDEX(resultados!$A$2:$ZZ$330, 56, MATCH($B$3, resultados!$A$1:$ZZ$1, 0))</f>
        <v/>
      </c>
    </row>
    <row r="63">
      <c r="A63">
        <f>INDEX(resultados!$A$2:$ZZ$330, 57, MATCH($B$1, resultados!$A$1:$ZZ$1, 0))</f>
        <v/>
      </c>
      <c r="B63">
        <f>INDEX(resultados!$A$2:$ZZ$330, 57, MATCH($B$2, resultados!$A$1:$ZZ$1, 0))</f>
        <v/>
      </c>
      <c r="C63">
        <f>INDEX(resultados!$A$2:$ZZ$330, 57, MATCH($B$3, resultados!$A$1:$ZZ$1, 0))</f>
        <v/>
      </c>
    </row>
    <row r="64">
      <c r="A64">
        <f>INDEX(resultados!$A$2:$ZZ$330, 58, MATCH($B$1, resultados!$A$1:$ZZ$1, 0))</f>
        <v/>
      </c>
      <c r="B64">
        <f>INDEX(resultados!$A$2:$ZZ$330, 58, MATCH($B$2, resultados!$A$1:$ZZ$1, 0))</f>
        <v/>
      </c>
      <c r="C64">
        <f>INDEX(resultados!$A$2:$ZZ$330, 58, MATCH($B$3, resultados!$A$1:$ZZ$1, 0))</f>
        <v/>
      </c>
    </row>
    <row r="65">
      <c r="A65">
        <f>INDEX(resultados!$A$2:$ZZ$330, 59, MATCH($B$1, resultados!$A$1:$ZZ$1, 0))</f>
        <v/>
      </c>
      <c r="B65">
        <f>INDEX(resultados!$A$2:$ZZ$330, 59, MATCH($B$2, resultados!$A$1:$ZZ$1, 0))</f>
        <v/>
      </c>
      <c r="C65">
        <f>INDEX(resultados!$A$2:$ZZ$330, 59, MATCH($B$3, resultados!$A$1:$ZZ$1, 0))</f>
        <v/>
      </c>
    </row>
    <row r="66">
      <c r="A66">
        <f>INDEX(resultados!$A$2:$ZZ$330, 60, MATCH($B$1, resultados!$A$1:$ZZ$1, 0))</f>
        <v/>
      </c>
      <c r="B66">
        <f>INDEX(resultados!$A$2:$ZZ$330, 60, MATCH($B$2, resultados!$A$1:$ZZ$1, 0))</f>
        <v/>
      </c>
      <c r="C66">
        <f>INDEX(resultados!$A$2:$ZZ$330, 60, MATCH($B$3, resultados!$A$1:$ZZ$1, 0))</f>
        <v/>
      </c>
    </row>
    <row r="67">
      <c r="A67">
        <f>INDEX(resultados!$A$2:$ZZ$330, 61, MATCH($B$1, resultados!$A$1:$ZZ$1, 0))</f>
        <v/>
      </c>
      <c r="B67">
        <f>INDEX(resultados!$A$2:$ZZ$330, 61, MATCH($B$2, resultados!$A$1:$ZZ$1, 0))</f>
        <v/>
      </c>
      <c r="C67">
        <f>INDEX(resultados!$A$2:$ZZ$330, 61, MATCH($B$3, resultados!$A$1:$ZZ$1, 0))</f>
        <v/>
      </c>
    </row>
    <row r="68">
      <c r="A68">
        <f>INDEX(resultados!$A$2:$ZZ$330, 62, MATCH($B$1, resultados!$A$1:$ZZ$1, 0))</f>
        <v/>
      </c>
      <c r="B68">
        <f>INDEX(resultados!$A$2:$ZZ$330, 62, MATCH($B$2, resultados!$A$1:$ZZ$1, 0))</f>
        <v/>
      </c>
      <c r="C68">
        <f>INDEX(resultados!$A$2:$ZZ$330, 62, MATCH($B$3, resultados!$A$1:$ZZ$1, 0))</f>
        <v/>
      </c>
    </row>
    <row r="69">
      <c r="A69">
        <f>INDEX(resultados!$A$2:$ZZ$330, 63, MATCH($B$1, resultados!$A$1:$ZZ$1, 0))</f>
        <v/>
      </c>
      <c r="B69">
        <f>INDEX(resultados!$A$2:$ZZ$330, 63, MATCH($B$2, resultados!$A$1:$ZZ$1, 0))</f>
        <v/>
      </c>
      <c r="C69">
        <f>INDEX(resultados!$A$2:$ZZ$330, 63, MATCH($B$3, resultados!$A$1:$ZZ$1, 0))</f>
        <v/>
      </c>
    </row>
    <row r="70">
      <c r="A70">
        <f>INDEX(resultados!$A$2:$ZZ$330, 64, MATCH($B$1, resultados!$A$1:$ZZ$1, 0))</f>
        <v/>
      </c>
      <c r="B70">
        <f>INDEX(resultados!$A$2:$ZZ$330, 64, MATCH($B$2, resultados!$A$1:$ZZ$1, 0))</f>
        <v/>
      </c>
      <c r="C70">
        <f>INDEX(resultados!$A$2:$ZZ$330, 64, MATCH($B$3, resultados!$A$1:$ZZ$1, 0))</f>
        <v/>
      </c>
    </row>
    <row r="71">
      <c r="A71">
        <f>INDEX(resultados!$A$2:$ZZ$330, 65, MATCH($B$1, resultados!$A$1:$ZZ$1, 0))</f>
        <v/>
      </c>
      <c r="B71">
        <f>INDEX(resultados!$A$2:$ZZ$330, 65, MATCH($B$2, resultados!$A$1:$ZZ$1, 0))</f>
        <v/>
      </c>
      <c r="C71">
        <f>INDEX(resultados!$A$2:$ZZ$330, 65, MATCH($B$3, resultados!$A$1:$ZZ$1, 0))</f>
        <v/>
      </c>
    </row>
    <row r="72">
      <c r="A72">
        <f>INDEX(resultados!$A$2:$ZZ$330, 66, MATCH($B$1, resultados!$A$1:$ZZ$1, 0))</f>
        <v/>
      </c>
      <c r="B72">
        <f>INDEX(resultados!$A$2:$ZZ$330, 66, MATCH($B$2, resultados!$A$1:$ZZ$1, 0))</f>
        <v/>
      </c>
      <c r="C72">
        <f>INDEX(resultados!$A$2:$ZZ$330, 66, MATCH($B$3, resultados!$A$1:$ZZ$1, 0))</f>
        <v/>
      </c>
    </row>
    <row r="73">
      <c r="A73">
        <f>INDEX(resultados!$A$2:$ZZ$330, 67, MATCH($B$1, resultados!$A$1:$ZZ$1, 0))</f>
        <v/>
      </c>
      <c r="B73">
        <f>INDEX(resultados!$A$2:$ZZ$330, 67, MATCH($B$2, resultados!$A$1:$ZZ$1, 0))</f>
        <v/>
      </c>
      <c r="C73">
        <f>INDEX(resultados!$A$2:$ZZ$330, 67, MATCH($B$3, resultados!$A$1:$ZZ$1, 0))</f>
        <v/>
      </c>
    </row>
    <row r="74">
      <c r="A74">
        <f>INDEX(resultados!$A$2:$ZZ$330, 68, MATCH($B$1, resultados!$A$1:$ZZ$1, 0))</f>
        <v/>
      </c>
      <c r="B74">
        <f>INDEX(resultados!$A$2:$ZZ$330, 68, MATCH($B$2, resultados!$A$1:$ZZ$1, 0))</f>
        <v/>
      </c>
      <c r="C74">
        <f>INDEX(resultados!$A$2:$ZZ$330, 68, MATCH($B$3, resultados!$A$1:$ZZ$1, 0))</f>
        <v/>
      </c>
    </row>
    <row r="75">
      <c r="A75">
        <f>INDEX(resultados!$A$2:$ZZ$330, 69, MATCH($B$1, resultados!$A$1:$ZZ$1, 0))</f>
        <v/>
      </c>
      <c r="B75">
        <f>INDEX(resultados!$A$2:$ZZ$330, 69, MATCH($B$2, resultados!$A$1:$ZZ$1, 0))</f>
        <v/>
      </c>
      <c r="C75">
        <f>INDEX(resultados!$A$2:$ZZ$330, 69, MATCH($B$3, resultados!$A$1:$ZZ$1, 0))</f>
        <v/>
      </c>
    </row>
    <row r="76">
      <c r="A76">
        <f>INDEX(resultados!$A$2:$ZZ$330, 70, MATCH($B$1, resultados!$A$1:$ZZ$1, 0))</f>
        <v/>
      </c>
      <c r="B76">
        <f>INDEX(resultados!$A$2:$ZZ$330, 70, MATCH($B$2, resultados!$A$1:$ZZ$1, 0))</f>
        <v/>
      </c>
      <c r="C76">
        <f>INDEX(resultados!$A$2:$ZZ$330, 70, MATCH($B$3, resultados!$A$1:$ZZ$1, 0))</f>
        <v/>
      </c>
    </row>
    <row r="77">
      <c r="A77">
        <f>INDEX(resultados!$A$2:$ZZ$330, 71, MATCH($B$1, resultados!$A$1:$ZZ$1, 0))</f>
        <v/>
      </c>
      <c r="B77">
        <f>INDEX(resultados!$A$2:$ZZ$330, 71, MATCH($B$2, resultados!$A$1:$ZZ$1, 0))</f>
        <v/>
      </c>
      <c r="C77">
        <f>INDEX(resultados!$A$2:$ZZ$330, 71, MATCH($B$3, resultados!$A$1:$ZZ$1, 0))</f>
        <v/>
      </c>
    </row>
    <row r="78">
      <c r="A78">
        <f>INDEX(resultados!$A$2:$ZZ$330, 72, MATCH($B$1, resultados!$A$1:$ZZ$1, 0))</f>
        <v/>
      </c>
      <c r="B78">
        <f>INDEX(resultados!$A$2:$ZZ$330, 72, MATCH($B$2, resultados!$A$1:$ZZ$1, 0))</f>
        <v/>
      </c>
      <c r="C78">
        <f>INDEX(resultados!$A$2:$ZZ$330, 72, MATCH($B$3, resultados!$A$1:$ZZ$1, 0))</f>
        <v/>
      </c>
    </row>
    <row r="79">
      <c r="A79">
        <f>INDEX(resultados!$A$2:$ZZ$330, 73, MATCH($B$1, resultados!$A$1:$ZZ$1, 0))</f>
        <v/>
      </c>
      <c r="B79">
        <f>INDEX(resultados!$A$2:$ZZ$330, 73, MATCH($B$2, resultados!$A$1:$ZZ$1, 0))</f>
        <v/>
      </c>
      <c r="C79">
        <f>INDEX(resultados!$A$2:$ZZ$330, 73, MATCH($B$3, resultados!$A$1:$ZZ$1, 0))</f>
        <v/>
      </c>
    </row>
    <row r="80">
      <c r="A80">
        <f>INDEX(resultados!$A$2:$ZZ$330, 74, MATCH($B$1, resultados!$A$1:$ZZ$1, 0))</f>
        <v/>
      </c>
      <c r="B80">
        <f>INDEX(resultados!$A$2:$ZZ$330, 74, MATCH($B$2, resultados!$A$1:$ZZ$1, 0))</f>
        <v/>
      </c>
      <c r="C80">
        <f>INDEX(resultados!$A$2:$ZZ$330, 74, MATCH($B$3, resultados!$A$1:$ZZ$1, 0))</f>
        <v/>
      </c>
    </row>
    <row r="81">
      <c r="A81">
        <f>INDEX(resultados!$A$2:$ZZ$330, 75, MATCH($B$1, resultados!$A$1:$ZZ$1, 0))</f>
        <v/>
      </c>
      <c r="B81">
        <f>INDEX(resultados!$A$2:$ZZ$330, 75, MATCH($B$2, resultados!$A$1:$ZZ$1, 0))</f>
        <v/>
      </c>
      <c r="C81">
        <f>INDEX(resultados!$A$2:$ZZ$330, 75, MATCH($B$3, resultados!$A$1:$ZZ$1, 0))</f>
        <v/>
      </c>
    </row>
    <row r="82">
      <c r="A82">
        <f>INDEX(resultados!$A$2:$ZZ$330, 76, MATCH($B$1, resultados!$A$1:$ZZ$1, 0))</f>
        <v/>
      </c>
      <c r="B82">
        <f>INDEX(resultados!$A$2:$ZZ$330, 76, MATCH($B$2, resultados!$A$1:$ZZ$1, 0))</f>
        <v/>
      </c>
      <c r="C82">
        <f>INDEX(resultados!$A$2:$ZZ$330, 76, MATCH($B$3, resultados!$A$1:$ZZ$1, 0))</f>
        <v/>
      </c>
    </row>
    <row r="83">
      <c r="A83">
        <f>INDEX(resultados!$A$2:$ZZ$330, 77, MATCH($B$1, resultados!$A$1:$ZZ$1, 0))</f>
        <v/>
      </c>
      <c r="B83">
        <f>INDEX(resultados!$A$2:$ZZ$330, 77, MATCH($B$2, resultados!$A$1:$ZZ$1, 0))</f>
        <v/>
      </c>
      <c r="C83">
        <f>INDEX(resultados!$A$2:$ZZ$330, 77, MATCH($B$3, resultados!$A$1:$ZZ$1, 0))</f>
        <v/>
      </c>
    </row>
    <row r="84">
      <c r="A84">
        <f>INDEX(resultados!$A$2:$ZZ$330, 78, MATCH($B$1, resultados!$A$1:$ZZ$1, 0))</f>
        <v/>
      </c>
      <c r="B84">
        <f>INDEX(resultados!$A$2:$ZZ$330, 78, MATCH($B$2, resultados!$A$1:$ZZ$1, 0))</f>
        <v/>
      </c>
      <c r="C84">
        <f>INDEX(resultados!$A$2:$ZZ$330, 78, MATCH($B$3, resultados!$A$1:$ZZ$1, 0))</f>
        <v/>
      </c>
    </row>
    <row r="85">
      <c r="A85">
        <f>INDEX(resultados!$A$2:$ZZ$330, 79, MATCH($B$1, resultados!$A$1:$ZZ$1, 0))</f>
        <v/>
      </c>
      <c r="B85">
        <f>INDEX(resultados!$A$2:$ZZ$330, 79, MATCH($B$2, resultados!$A$1:$ZZ$1, 0))</f>
        <v/>
      </c>
      <c r="C85">
        <f>INDEX(resultados!$A$2:$ZZ$330, 79, MATCH($B$3, resultados!$A$1:$ZZ$1, 0))</f>
        <v/>
      </c>
    </row>
    <row r="86">
      <c r="A86">
        <f>INDEX(resultados!$A$2:$ZZ$330, 80, MATCH($B$1, resultados!$A$1:$ZZ$1, 0))</f>
        <v/>
      </c>
      <c r="B86">
        <f>INDEX(resultados!$A$2:$ZZ$330, 80, MATCH($B$2, resultados!$A$1:$ZZ$1, 0))</f>
        <v/>
      </c>
      <c r="C86">
        <f>INDEX(resultados!$A$2:$ZZ$330, 80, MATCH($B$3, resultados!$A$1:$ZZ$1, 0))</f>
        <v/>
      </c>
    </row>
    <row r="87">
      <c r="A87">
        <f>INDEX(resultados!$A$2:$ZZ$330, 81, MATCH($B$1, resultados!$A$1:$ZZ$1, 0))</f>
        <v/>
      </c>
      <c r="B87">
        <f>INDEX(resultados!$A$2:$ZZ$330, 81, MATCH($B$2, resultados!$A$1:$ZZ$1, 0))</f>
        <v/>
      </c>
      <c r="C87">
        <f>INDEX(resultados!$A$2:$ZZ$330, 81, MATCH($B$3, resultados!$A$1:$ZZ$1, 0))</f>
        <v/>
      </c>
    </row>
    <row r="88">
      <c r="A88">
        <f>INDEX(resultados!$A$2:$ZZ$330, 82, MATCH($B$1, resultados!$A$1:$ZZ$1, 0))</f>
        <v/>
      </c>
      <c r="B88">
        <f>INDEX(resultados!$A$2:$ZZ$330, 82, MATCH($B$2, resultados!$A$1:$ZZ$1, 0))</f>
        <v/>
      </c>
      <c r="C88">
        <f>INDEX(resultados!$A$2:$ZZ$330, 82, MATCH($B$3, resultados!$A$1:$ZZ$1, 0))</f>
        <v/>
      </c>
    </row>
    <row r="89">
      <c r="A89">
        <f>INDEX(resultados!$A$2:$ZZ$330, 83, MATCH($B$1, resultados!$A$1:$ZZ$1, 0))</f>
        <v/>
      </c>
      <c r="B89">
        <f>INDEX(resultados!$A$2:$ZZ$330, 83, MATCH($B$2, resultados!$A$1:$ZZ$1, 0))</f>
        <v/>
      </c>
      <c r="C89">
        <f>INDEX(resultados!$A$2:$ZZ$330, 83, MATCH($B$3, resultados!$A$1:$ZZ$1, 0))</f>
        <v/>
      </c>
    </row>
    <row r="90">
      <c r="A90">
        <f>INDEX(resultados!$A$2:$ZZ$330, 84, MATCH($B$1, resultados!$A$1:$ZZ$1, 0))</f>
        <v/>
      </c>
      <c r="B90">
        <f>INDEX(resultados!$A$2:$ZZ$330, 84, MATCH($B$2, resultados!$A$1:$ZZ$1, 0))</f>
        <v/>
      </c>
      <c r="C90">
        <f>INDEX(resultados!$A$2:$ZZ$330, 84, MATCH($B$3, resultados!$A$1:$ZZ$1, 0))</f>
        <v/>
      </c>
    </row>
    <row r="91">
      <c r="A91">
        <f>INDEX(resultados!$A$2:$ZZ$330, 85, MATCH($B$1, resultados!$A$1:$ZZ$1, 0))</f>
        <v/>
      </c>
      <c r="B91">
        <f>INDEX(resultados!$A$2:$ZZ$330, 85, MATCH($B$2, resultados!$A$1:$ZZ$1, 0))</f>
        <v/>
      </c>
      <c r="C91">
        <f>INDEX(resultados!$A$2:$ZZ$330, 85, MATCH($B$3, resultados!$A$1:$ZZ$1, 0))</f>
        <v/>
      </c>
    </row>
    <row r="92">
      <c r="A92">
        <f>INDEX(resultados!$A$2:$ZZ$330, 86, MATCH($B$1, resultados!$A$1:$ZZ$1, 0))</f>
        <v/>
      </c>
      <c r="B92">
        <f>INDEX(resultados!$A$2:$ZZ$330, 86, MATCH($B$2, resultados!$A$1:$ZZ$1, 0))</f>
        <v/>
      </c>
      <c r="C92">
        <f>INDEX(resultados!$A$2:$ZZ$330, 86, MATCH($B$3, resultados!$A$1:$ZZ$1, 0))</f>
        <v/>
      </c>
    </row>
    <row r="93">
      <c r="A93">
        <f>INDEX(resultados!$A$2:$ZZ$330, 87, MATCH($B$1, resultados!$A$1:$ZZ$1, 0))</f>
        <v/>
      </c>
      <c r="B93">
        <f>INDEX(resultados!$A$2:$ZZ$330, 87, MATCH($B$2, resultados!$A$1:$ZZ$1, 0))</f>
        <v/>
      </c>
      <c r="C93">
        <f>INDEX(resultados!$A$2:$ZZ$330, 87, MATCH($B$3, resultados!$A$1:$ZZ$1, 0))</f>
        <v/>
      </c>
    </row>
    <row r="94">
      <c r="A94">
        <f>INDEX(resultados!$A$2:$ZZ$330, 88, MATCH($B$1, resultados!$A$1:$ZZ$1, 0))</f>
        <v/>
      </c>
      <c r="B94">
        <f>INDEX(resultados!$A$2:$ZZ$330, 88, MATCH($B$2, resultados!$A$1:$ZZ$1, 0))</f>
        <v/>
      </c>
      <c r="C94">
        <f>INDEX(resultados!$A$2:$ZZ$330, 88, MATCH($B$3, resultados!$A$1:$ZZ$1, 0))</f>
        <v/>
      </c>
    </row>
    <row r="95">
      <c r="A95">
        <f>INDEX(resultados!$A$2:$ZZ$330, 89, MATCH($B$1, resultados!$A$1:$ZZ$1, 0))</f>
        <v/>
      </c>
      <c r="B95">
        <f>INDEX(resultados!$A$2:$ZZ$330, 89, MATCH($B$2, resultados!$A$1:$ZZ$1, 0))</f>
        <v/>
      </c>
      <c r="C95">
        <f>INDEX(resultados!$A$2:$ZZ$330, 89, MATCH($B$3, resultados!$A$1:$ZZ$1, 0))</f>
        <v/>
      </c>
    </row>
    <row r="96">
      <c r="A96">
        <f>INDEX(resultados!$A$2:$ZZ$330, 90, MATCH($B$1, resultados!$A$1:$ZZ$1, 0))</f>
        <v/>
      </c>
      <c r="B96">
        <f>INDEX(resultados!$A$2:$ZZ$330, 90, MATCH($B$2, resultados!$A$1:$ZZ$1, 0))</f>
        <v/>
      </c>
      <c r="C96">
        <f>INDEX(resultados!$A$2:$ZZ$330, 90, MATCH($B$3, resultados!$A$1:$ZZ$1, 0))</f>
        <v/>
      </c>
    </row>
    <row r="97">
      <c r="A97">
        <f>INDEX(resultados!$A$2:$ZZ$330, 91, MATCH($B$1, resultados!$A$1:$ZZ$1, 0))</f>
        <v/>
      </c>
      <c r="B97">
        <f>INDEX(resultados!$A$2:$ZZ$330, 91, MATCH($B$2, resultados!$A$1:$ZZ$1, 0))</f>
        <v/>
      </c>
      <c r="C97">
        <f>INDEX(resultados!$A$2:$ZZ$330, 91, MATCH($B$3, resultados!$A$1:$ZZ$1, 0))</f>
        <v/>
      </c>
    </row>
    <row r="98">
      <c r="A98">
        <f>INDEX(resultados!$A$2:$ZZ$330, 92, MATCH($B$1, resultados!$A$1:$ZZ$1, 0))</f>
        <v/>
      </c>
      <c r="B98">
        <f>INDEX(resultados!$A$2:$ZZ$330, 92, MATCH($B$2, resultados!$A$1:$ZZ$1, 0))</f>
        <v/>
      </c>
      <c r="C98">
        <f>INDEX(resultados!$A$2:$ZZ$330, 92, MATCH($B$3, resultados!$A$1:$ZZ$1, 0))</f>
        <v/>
      </c>
    </row>
    <row r="99">
      <c r="A99">
        <f>INDEX(resultados!$A$2:$ZZ$330, 93, MATCH($B$1, resultados!$A$1:$ZZ$1, 0))</f>
        <v/>
      </c>
      <c r="B99">
        <f>INDEX(resultados!$A$2:$ZZ$330, 93, MATCH($B$2, resultados!$A$1:$ZZ$1, 0))</f>
        <v/>
      </c>
      <c r="C99">
        <f>INDEX(resultados!$A$2:$ZZ$330, 93, MATCH($B$3, resultados!$A$1:$ZZ$1, 0))</f>
        <v/>
      </c>
    </row>
    <row r="100">
      <c r="A100">
        <f>INDEX(resultados!$A$2:$ZZ$330, 94, MATCH($B$1, resultados!$A$1:$ZZ$1, 0))</f>
        <v/>
      </c>
      <c r="B100">
        <f>INDEX(resultados!$A$2:$ZZ$330, 94, MATCH($B$2, resultados!$A$1:$ZZ$1, 0))</f>
        <v/>
      </c>
      <c r="C100">
        <f>INDEX(resultados!$A$2:$ZZ$330, 94, MATCH($B$3, resultados!$A$1:$ZZ$1, 0))</f>
        <v/>
      </c>
    </row>
    <row r="101">
      <c r="A101">
        <f>INDEX(resultados!$A$2:$ZZ$330, 95, MATCH($B$1, resultados!$A$1:$ZZ$1, 0))</f>
        <v/>
      </c>
      <c r="B101">
        <f>INDEX(resultados!$A$2:$ZZ$330, 95, MATCH($B$2, resultados!$A$1:$ZZ$1, 0))</f>
        <v/>
      </c>
      <c r="C101">
        <f>INDEX(resultados!$A$2:$ZZ$330, 95, MATCH($B$3, resultados!$A$1:$ZZ$1, 0))</f>
        <v/>
      </c>
    </row>
    <row r="102">
      <c r="A102">
        <f>INDEX(resultados!$A$2:$ZZ$330, 96, MATCH($B$1, resultados!$A$1:$ZZ$1, 0))</f>
        <v/>
      </c>
      <c r="B102">
        <f>INDEX(resultados!$A$2:$ZZ$330, 96, MATCH($B$2, resultados!$A$1:$ZZ$1, 0))</f>
        <v/>
      </c>
      <c r="C102">
        <f>INDEX(resultados!$A$2:$ZZ$330, 96, MATCH($B$3, resultados!$A$1:$ZZ$1, 0))</f>
        <v/>
      </c>
    </row>
    <row r="103">
      <c r="A103">
        <f>INDEX(resultados!$A$2:$ZZ$330, 97, MATCH($B$1, resultados!$A$1:$ZZ$1, 0))</f>
        <v/>
      </c>
      <c r="B103">
        <f>INDEX(resultados!$A$2:$ZZ$330, 97, MATCH($B$2, resultados!$A$1:$ZZ$1, 0))</f>
        <v/>
      </c>
      <c r="C103">
        <f>INDEX(resultados!$A$2:$ZZ$330, 97, MATCH($B$3, resultados!$A$1:$ZZ$1, 0))</f>
        <v/>
      </c>
    </row>
    <row r="104">
      <c r="A104">
        <f>INDEX(resultados!$A$2:$ZZ$330, 98, MATCH($B$1, resultados!$A$1:$ZZ$1, 0))</f>
        <v/>
      </c>
      <c r="B104">
        <f>INDEX(resultados!$A$2:$ZZ$330, 98, MATCH($B$2, resultados!$A$1:$ZZ$1, 0))</f>
        <v/>
      </c>
      <c r="C104">
        <f>INDEX(resultados!$A$2:$ZZ$330, 98, MATCH($B$3, resultados!$A$1:$ZZ$1, 0))</f>
        <v/>
      </c>
    </row>
    <row r="105">
      <c r="A105">
        <f>INDEX(resultados!$A$2:$ZZ$330, 99, MATCH($B$1, resultados!$A$1:$ZZ$1, 0))</f>
        <v/>
      </c>
      <c r="B105">
        <f>INDEX(resultados!$A$2:$ZZ$330, 99, MATCH($B$2, resultados!$A$1:$ZZ$1, 0))</f>
        <v/>
      </c>
      <c r="C105">
        <f>INDEX(resultados!$A$2:$ZZ$330, 99, MATCH($B$3, resultados!$A$1:$ZZ$1, 0))</f>
        <v/>
      </c>
    </row>
    <row r="106">
      <c r="A106">
        <f>INDEX(resultados!$A$2:$ZZ$330, 100, MATCH($B$1, resultados!$A$1:$ZZ$1, 0))</f>
        <v/>
      </c>
      <c r="B106">
        <f>INDEX(resultados!$A$2:$ZZ$330, 100, MATCH($B$2, resultados!$A$1:$ZZ$1, 0))</f>
        <v/>
      </c>
      <c r="C106">
        <f>INDEX(resultados!$A$2:$ZZ$330, 100, MATCH($B$3, resultados!$A$1:$ZZ$1, 0))</f>
        <v/>
      </c>
    </row>
    <row r="107">
      <c r="A107">
        <f>INDEX(resultados!$A$2:$ZZ$330, 101, MATCH($B$1, resultados!$A$1:$ZZ$1, 0))</f>
        <v/>
      </c>
      <c r="B107">
        <f>INDEX(resultados!$A$2:$ZZ$330, 101, MATCH($B$2, resultados!$A$1:$ZZ$1, 0))</f>
        <v/>
      </c>
      <c r="C107">
        <f>INDEX(resultados!$A$2:$ZZ$330, 101, MATCH($B$3, resultados!$A$1:$ZZ$1, 0))</f>
        <v/>
      </c>
    </row>
    <row r="108">
      <c r="A108">
        <f>INDEX(resultados!$A$2:$ZZ$330, 102, MATCH($B$1, resultados!$A$1:$ZZ$1, 0))</f>
        <v/>
      </c>
      <c r="B108">
        <f>INDEX(resultados!$A$2:$ZZ$330, 102, MATCH($B$2, resultados!$A$1:$ZZ$1, 0))</f>
        <v/>
      </c>
      <c r="C108">
        <f>INDEX(resultados!$A$2:$ZZ$330, 102, MATCH($B$3, resultados!$A$1:$ZZ$1, 0))</f>
        <v/>
      </c>
    </row>
    <row r="109">
      <c r="A109">
        <f>INDEX(resultados!$A$2:$ZZ$330, 103, MATCH($B$1, resultados!$A$1:$ZZ$1, 0))</f>
        <v/>
      </c>
      <c r="B109">
        <f>INDEX(resultados!$A$2:$ZZ$330, 103, MATCH($B$2, resultados!$A$1:$ZZ$1, 0))</f>
        <v/>
      </c>
      <c r="C109">
        <f>INDEX(resultados!$A$2:$ZZ$330, 103, MATCH($B$3, resultados!$A$1:$ZZ$1, 0))</f>
        <v/>
      </c>
    </row>
    <row r="110">
      <c r="A110">
        <f>INDEX(resultados!$A$2:$ZZ$330, 104, MATCH($B$1, resultados!$A$1:$ZZ$1, 0))</f>
        <v/>
      </c>
      <c r="B110">
        <f>INDEX(resultados!$A$2:$ZZ$330, 104, MATCH($B$2, resultados!$A$1:$ZZ$1, 0))</f>
        <v/>
      </c>
      <c r="C110">
        <f>INDEX(resultados!$A$2:$ZZ$330, 104, MATCH($B$3, resultados!$A$1:$ZZ$1, 0))</f>
        <v/>
      </c>
    </row>
    <row r="111">
      <c r="A111">
        <f>INDEX(resultados!$A$2:$ZZ$330, 105, MATCH($B$1, resultados!$A$1:$ZZ$1, 0))</f>
        <v/>
      </c>
      <c r="B111">
        <f>INDEX(resultados!$A$2:$ZZ$330, 105, MATCH($B$2, resultados!$A$1:$ZZ$1, 0))</f>
        <v/>
      </c>
      <c r="C111">
        <f>INDEX(resultados!$A$2:$ZZ$330, 105, MATCH($B$3, resultados!$A$1:$ZZ$1, 0))</f>
        <v/>
      </c>
    </row>
    <row r="112">
      <c r="A112">
        <f>INDEX(resultados!$A$2:$ZZ$330, 106, MATCH($B$1, resultados!$A$1:$ZZ$1, 0))</f>
        <v/>
      </c>
      <c r="B112">
        <f>INDEX(resultados!$A$2:$ZZ$330, 106, MATCH($B$2, resultados!$A$1:$ZZ$1, 0))</f>
        <v/>
      </c>
      <c r="C112">
        <f>INDEX(resultados!$A$2:$ZZ$330, 106, MATCH($B$3, resultados!$A$1:$ZZ$1, 0))</f>
        <v/>
      </c>
    </row>
    <row r="113">
      <c r="A113">
        <f>INDEX(resultados!$A$2:$ZZ$330, 107, MATCH($B$1, resultados!$A$1:$ZZ$1, 0))</f>
        <v/>
      </c>
      <c r="B113">
        <f>INDEX(resultados!$A$2:$ZZ$330, 107, MATCH($B$2, resultados!$A$1:$ZZ$1, 0))</f>
        <v/>
      </c>
      <c r="C113">
        <f>INDEX(resultados!$A$2:$ZZ$330, 107, MATCH($B$3, resultados!$A$1:$ZZ$1, 0))</f>
        <v/>
      </c>
    </row>
    <row r="114">
      <c r="A114">
        <f>INDEX(resultados!$A$2:$ZZ$330, 108, MATCH($B$1, resultados!$A$1:$ZZ$1, 0))</f>
        <v/>
      </c>
      <c r="B114">
        <f>INDEX(resultados!$A$2:$ZZ$330, 108, MATCH($B$2, resultados!$A$1:$ZZ$1, 0))</f>
        <v/>
      </c>
      <c r="C114">
        <f>INDEX(resultados!$A$2:$ZZ$330, 108, MATCH($B$3, resultados!$A$1:$ZZ$1, 0))</f>
        <v/>
      </c>
    </row>
    <row r="115">
      <c r="A115">
        <f>INDEX(resultados!$A$2:$ZZ$330, 109, MATCH($B$1, resultados!$A$1:$ZZ$1, 0))</f>
        <v/>
      </c>
      <c r="B115">
        <f>INDEX(resultados!$A$2:$ZZ$330, 109, MATCH($B$2, resultados!$A$1:$ZZ$1, 0))</f>
        <v/>
      </c>
      <c r="C115">
        <f>INDEX(resultados!$A$2:$ZZ$330, 109, MATCH($B$3, resultados!$A$1:$ZZ$1, 0))</f>
        <v/>
      </c>
    </row>
    <row r="116">
      <c r="A116">
        <f>INDEX(resultados!$A$2:$ZZ$330, 110, MATCH($B$1, resultados!$A$1:$ZZ$1, 0))</f>
        <v/>
      </c>
      <c r="B116">
        <f>INDEX(resultados!$A$2:$ZZ$330, 110, MATCH($B$2, resultados!$A$1:$ZZ$1, 0))</f>
        <v/>
      </c>
      <c r="C116">
        <f>INDEX(resultados!$A$2:$ZZ$330, 110, MATCH($B$3, resultados!$A$1:$ZZ$1, 0))</f>
        <v/>
      </c>
    </row>
    <row r="117">
      <c r="A117">
        <f>INDEX(resultados!$A$2:$ZZ$330, 111, MATCH($B$1, resultados!$A$1:$ZZ$1, 0))</f>
        <v/>
      </c>
      <c r="B117">
        <f>INDEX(resultados!$A$2:$ZZ$330, 111, MATCH($B$2, resultados!$A$1:$ZZ$1, 0))</f>
        <v/>
      </c>
      <c r="C117">
        <f>INDEX(resultados!$A$2:$ZZ$330, 111, MATCH($B$3, resultados!$A$1:$ZZ$1, 0))</f>
        <v/>
      </c>
    </row>
    <row r="118">
      <c r="A118">
        <f>INDEX(resultados!$A$2:$ZZ$330, 112, MATCH($B$1, resultados!$A$1:$ZZ$1, 0))</f>
        <v/>
      </c>
      <c r="B118">
        <f>INDEX(resultados!$A$2:$ZZ$330, 112, MATCH($B$2, resultados!$A$1:$ZZ$1, 0))</f>
        <v/>
      </c>
      <c r="C118">
        <f>INDEX(resultados!$A$2:$ZZ$330, 112, MATCH($B$3, resultados!$A$1:$ZZ$1, 0))</f>
        <v/>
      </c>
    </row>
    <row r="119">
      <c r="A119">
        <f>INDEX(resultados!$A$2:$ZZ$330, 113, MATCH($B$1, resultados!$A$1:$ZZ$1, 0))</f>
        <v/>
      </c>
      <c r="B119">
        <f>INDEX(resultados!$A$2:$ZZ$330, 113, MATCH($B$2, resultados!$A$1:$ZZ$1, 0))</f>
        <v/>
      </c>
      <c r="C119">
        <f>INDEX(resultados!$A$2:$ZZ$330, 113, MATCH($B$3, resultados!$A$1:$ZZ$1, 0))</f>
        <v/>
      </c>
    </row>
    <row r="120">
      <c r="A120">
        <f>INDEX(resultados!$A$2:$ZZ$330, 114, MATCH($B$1, resultados!$A$1:$ZZ$1, 0))</f>
        <v/>
      </c>
      <c r="B120">
        <f>INDEX(resultados!$A$2:$ZZ$330, 114, MATCH($B$2, resultados!$A$1:$ZZ$1, 0))</f>
        <v/>
      </c>
      <c r="C120">
        <f>INDEX(resultados!$A$2:$ZZ$330, 114, MATCH($B$3, resultados!$A$1:$ZZ$1, 0))</f>
        <v/>
      </c>
    </row>
    <row r="121">
      <c r="A121">
        <f>INDEX(resultados!$A$2:$ZZ$330, 115, MATCH($B$1, resultados!$A$1:$ZZ$1, 0))</f>
        <v/>
      </c>
      <c r="B121">
        <f>INDEX(resultados!$A$2:$ZZ$330, 115, MATCH($B$2, resultados!$A$1:$ZZ$1, 0))</f>
        <v/>
      </c>
      <c r="C121">
        <f>INDEX(resultados!$A$2:$ZZ$330, 115, MATCH($B$3, resultados!$A$1:$ZZ$1, 0))</f>
        <v/>
      </c>
    </row>
    <row r="122">
      <c r="A122">
        <f>INDEX(resultados!$A$2:$ZZ$330, 116, MATCH($B$1, resultados!$A$1:$ZZ$1, 0))</f>
        <v/>
      </c>
      <c r="B122">
        <f>INDEX(resultados!$A$2:$ZZ$330, 116, MATCH($B$2, resultados!$A$1:$ZZ$1, 0))</f>
        <v/>
      </c>
      <c r="C122">
        <f>INDEX(resultados!$A$2:$ZZ$330, 116, MATCH($B$3, resultados!$A$1:$ZZ$1, 0))</f>
        <v/>
      </c>
    </row>
    <row r="123">
      <c r="A123">
        <f>INDEX(resultados!$A$2:$ZZ$330, 117, MATCH($B$1, resultados!$A$1:$ZZ$1, 0))</f>
        <v/>
      </c>
      <c r="B123">
        <f>INDEX(resultados!$A$2:$ZZ$330, 117, MATCH($B$2, resultados!$A$1:$ZZ$1, 0))</f>
        <v/>
      </c>
      <c r="C123">
        <f>INDEX(resultados!$A$2:$ZZ$330, 117, MATCH($B$3, resultados!$A$1:$ZZ$1, 0))</f>
        <v/>
      </c>
    </row>
    <row r="124">
      <c r="A124">
        <f>INDEX(resultados!$A$2:$ZZ$330, 118, MATCH($B$1, resultados!$A$1:$ZZ$1, 0))</f>
        <v/>
      </c>
      <c r="B124">
        <f>INDEX(resultados!$A$2:$ZZ$330, 118, MATCH($B$2, resultados!$A$1:$ZZ$1, 0))</f>
        <v/>
      </c>
      <c r="C124">
        <f>INDEX(resultados!$A$2:$ZZ$330, 118, MATCH($B$3, resultados!$A$1:$ZZ$1, 0))</f>
        <v/>
      </c>
    </row>
    <row r="125">
      <c r="A125">
        <f>INDEX(resultados!$A$2:$ZZ$330, 119, MATCH($B$1, resultados!$A$1:$ZZ$1, 0))</f>
        <v/>
      </c>
      <c r="B125">
        <f>INDEX(resultados!$A$2:$ZZ$330, 119, MATCH($B$2, resultados!$A$1:$ZZ$1, 0))</f>
        <v/>
      </c>
      <c r="C125">
        <f>INDEX(resultados!$A$2:$ZZ$330, 119, MATCH($B$3, resultados!$A$1:$ZZ$1, 0))</f>
        <v/>
      </c>
    </row>
    <row r="126">
      <c r="A126">
        <f>INDEX(resultados!$A$2:$ZZ$330, 120, MATCH($B$1, resultados!$A$1:$ZZ$1, 0))</f>
        <v/>
      </c>
      <c r="B126">
        <f>INDEX(resultados!$A$2:$ZZ$330, 120, MATCH($B$2, resultados!$A$1:$ZZ$1, 0))</f>
        <v/>
      </c>
      <c r="C126">
        <f>INDEX(resultados!$A$2:$ZZ$330, 120, MATCH($B$3, resultados!$A$1:$ZZ$1, 0))</f>
        <v/>
      </c>
    </row>
    <row r="127">
      <c r="A127">
        <f>INDEX(resultados!$A$2:$ZZ$330, 121, MATCH($B$1, resultados!$A$1:$ZZ$1, 0))</f>
        <v/>
      </c>
      <c r="B127">
        <f>INDEX(resultados!$A$2:$ZZ$330, 121, MATCH($B$2, resultados!$A$1:$ZZ$1, 0))</f>
        <v/>
      </c>
      <c r="C127">
        <f>INDEX(resultados!$A$2:$ZZ$330, 121, MATCH($B$3, resultados!$A$1:$ZZ$1, 0))</f>
        <v/>
      </c>
    </row>
    <row r="128">
      <c r="A128">
        <f>INDEX(resultados!$A$2:$ZZ$330, 122, MATCH($B$1, resultados!$A$1:$ZZ$1, 0))</f>
        <v/>
      </c>
      <c r="B128">
        <f>INDEX(resultados!$A$2:$ZZ$330, 122, MATCH($B$2, resultados!$A$1:$ZZ$1, 0))</f>
        <v/>
      </c>
      <c r="C128">
        <f>INDEX(resultados!$A$2:$ZZ$330, 122, MATCH($B$3, resultados!$A$1:$ZZ$1, 0))</f>
        <v/>
      </c>
    </row>
    <row r="129">
      <c r="A129">
        <f>INDEX(resultados!$A$2:$ZZ$330, 123, MATCH($B$1, resultados!$A$1:$ZZ$1, 0))</f>
        <v/>
      </c>
      <c r="B129">
        <f>INDEX(resultados!$A$2:$ZZ$330, 123, MATCH($B$2, resultados!$A$1:$ZZ$1, 0))</f>
        <v/>
      </c>
      <c r="C129">
        <f>INDEX(resultados!$A$2:$ZZ$330, 123, MATCH($B$3, resultados!$A$1:$ZZ$1, 0))</f>
        <v/>
      </c>
    </row>
    <row r="130">
      <c r="A130">
        <f>INDEX(resultados!$A$2:$ZZ$330, 124, MATCH($B$1, resultados!$A$1:$ZZ$1, 0))</f>
        <v/>
      </c>
      <c r="B130">
        <f>INDEX(resultados!$A$2:$ZZ$330, 124, MATCH($B$2, resultados!$A$1:$ZZ$1, 0))</f>
        <v/>
      </c>
      <c r="C130">
        <f>INDEX(resultados!$A$2:$ZZ$330, 124, MATCH($B$3, resultados!$A$1:$ZZ$1, 0))</f>
        <v/>
      </c>
    </row>
    <row r="131">
      <c r="A131">
        <f>INDEX(resultados!$A$2:$ZZ$330, 125, MATCH($B$1, resultados!$A$1:$ZZ$1, 0))</f>
        <v/>
      </c>
      <c r="B131">
        <f>INDEX(resultados!$A$2:$ZZ$330, 125, MATCH($B$2, resultados!$A$1:$ZZ$1, 0))</f>
        <v/>
      </c>
      <c r="C131">
        <f>INDEX(resultados!$A$2:$ZZ$330, 125, MATCH($B$3, resultados!$A$1:$ZZ$1, 0))</f>
        <v/>
      </c>
    </row>
    <row r="132">
      <c r="A132">
        <f>INDEX(resultados!$A$2:$ZZ$330, 126, MATCH($B$1, resultados!$A$1:$ZZ$1, 0))</f>
        <v/>
      </c>
      <c r="B132">
        <f>INDEX(resultados!$A$2:$ZZ$330, 126, MATCH($B$2, resultados!$A$1:$ZZ$1, 0))</f>
        <v/>
      </c>
      <c r="C132">
        <f>INDEX(resultados!$A$2:$ZZ$330, 126, MATCH($B$3, resultados!$A$1:$ZZ$1, 0))</f>
        <v/>
      </c>
    </row>
    <row r="133">
      <c r="A133">
        <f>INDEX(resultados!$A$2:$ZZ$330, 127, MATCH($B$1, resultados!$A$1:$ZZ$1, 0))</f>
        <v/>
      </c>
      <c r="B133">
        <f>INDEX(resultados!$A$2:$ZZ$330, 127, MATCH($B$2, resultados!$A$1:$ZZ$1, 0))</f>
        <v/>
      </c>
      <c r="C133">
        <f>INDEX(resultados!$A$2:$ZZ$330, 127, MATCH($B$3, resultados!$A$1:$ZZ$1, 0))</f>
        <v/>
      </c>
    </row>
    <row r="134">
      <c r="A134">
        <f>INDEX(resultados!$A$2:$ZZ$330, 128, MATCH($B$1, resultados!$A$1:$ZZ$1, 0))</f>
        <v/>
      </c>
      <c r="B134">
        <f>INDEX(resultados!$A$2:$ZZ$330, 128, MATCH($B$2, resultados!$A$1:$ZZ$1, 0))</f>
        <v/>
      </c>
      <c r="C134">
        <f>INDEX(resultados!$A$2:$ZZ$330, 128, MATCH($B$3, resultados!$A$1:$ZZ$1, 0))</f>
        <v/>
      </c>
    </row>
    <row r="135">
      <c r="A135">
        <f>INDEX(resultados!$A$2:$ZZ$330, 129, MATCH($B$1, resultados!$A$1:$ZZ$1, 0))</f>
        <v/>
      </c>
      <c r="B135">
        <f>INDEX(resultados!$A$2:$ZZ$330, 129, MATCH($B$2, resultados!$A$1:$ZZ$1, 0))</f>
        <v/>
      </c>
      <c r="C135">
        <f>INDEX(resultados!$A$2:$ZZ$330, 129, MATCH($B$3, resultados!$A$1:$ZZ$1, 0))</f>
        <v/>
      </c>
    </row>
    <row r="136">
      <c r="A136">
        <f>INDEX(resultados!$A$2:$ZZ$330, 130, MATCH($B$1, resultados!$A$1:$ZZ$1, 0))</f>
        <v/>
      </c>
      <c r="B136">
        <f>INDEX(resultados!$A$2:$ZZ$330, 130, MATCH($B$2, resultados!$A$1:$ZZ$1, 0))</f>
        <v/>
      </c>
      <c r="C136">
        <f>INDEX(resultados!$A$2:$ZZ$330, 130, MATCH($B$3, resultados!$A$1:$ZZ$1, 0))</f>
        <v/>
      </c>
    </row>
    <row r="137">
      <c r="A137">
        <f>INDEX(resultados!$A$2:$ZZ$330, 131, MATCH($B$1, resultados!$A$1:$ZZ$1, 0))</f>
        <v/>
      </c>
      <c r="B137">
        <f>INDEX(resultados!$A$2:$ZZ$330, 131, MATCH($B$2, resultados!$A$1:$ZZ$1, 0))</f>
        <v/>
      </c>
      <c r="C137">
        <f>INDEX(resultados!$A$2:$ZZ$330, 131, MATCH($B$3, resultados!$A$1:$ZZ$1, 0))</f>
        <v/>
      </c>
    </row>
    <row r="138">
      <c r="A138">
        <f>INDEX(resultados!$A$2:$ZZ$330, 132, MATCH($B$1, resultados!$A$1:$ZZ$1, 0))</f>
        <v/>
      </c>
      <c r="B138">
        <f>INDEX(resultados!$A$2:$ZZ$330, 132, MATCH($B$2, resultados!$A$1:$ZZ$1, 0))</f>
        <v/>
      </c>
      <c r="C138">
        <f>INDEX(resultados!$A$2:$ZZ$330, 132, MATCH($B$3, resultados!$A$1:$ZZ$1, 0))</f>
        <v/>
      </c>
    </row>
    <row r="139">
      <c r="A139">
        <f>INDEX(resultados!$A$2:$ZZ$330, 133, MATCH($B$1, resultados!$A$1:$ZZ$1, 0))</f>
        <v/>
      </c>
      <c r="B139">
        <f>INDEX(resultados!$A$2:$ZZ$330, 133, MATCH($B$2, resultados!$A$1:$ZZ$1, 0))</f>
        <v/>
      </c>
      <c r="C139">
        <f>INDEX(resultados!$A$2:$ZZ$330, 133, MATCH($B$3, resultados!$A$1:$ZZ$1, 0))</f>
        <v/>
      </c>
    </row>
    <row r="140">
      <c r="A140">
        <f>INDEX(resultados!$A$2:$ZZ$330, 134, MATCH($B$1, resultados!$A$1:$ZZ$1, 0))</f>
        <v/>
      </c>
      <c r="B140">
        <f>INDEX(resultados!$A$2:$ZZ$330, 134, MATCH($B$2, resultados!$A$1:$ZZ$1, 0))</f>
        <v/>
      </c>
      <c r="C140">
        <f>INDEX(resultados!$A$2:$ZZ$330, 134, MATCH($B$3, resultados!$A$1:$ZZ$1, 0))</f>
        <v/>
      </c>
    </row>
    <row r="141">
      <c r="A141">
        <f>INDEX(resultados!$A$2:$ZZ$330, 135, MATCH($B$1, resultados!$A$1:$ZZ$1, 0))</f>
        <v/>
      </c>
      <c r="B141">
        <f>INDEX(resultados!$A$2:$ZZ$330, 135, MATCH($B$2, resultados!$A$1:$ZZ$1, 0))</f>
        <v/>
      </c>
      <c r="C141">
        <f>INDEX(resultados!$A$2:$ZZ$330, 135, MATCH($B$3, resultados!$A$1:$ZZ$1, 0))</f>
        <v/>
      </c>
    </row>
    <row r="142">
      <c r="A142">
        <f>INDEX(resultados!$A$2:$ZZ$330, 136, MATCH($B$1, resultados!$A$1:$ZZ$1, 0))</f>
        <v/>
      </c>
      <c r="B142">
        <f>INDEX(resultados!$A$2:$ZZ$330, 136, MATCH($B$2, resultados!$A$1:$ZZ$1, 0))</f>
        <v/>
      </c>
      <c r="C142">
        <f>INDEX(resultados!$A$2:$ZZ$330, 136, MATCH($B$3, resultados!$A$1:$ZZ$1, 0))</f>
        <v/>
      </c>
    </row>
    <row r="143">
      <c r="A143">
        <f>INDEX(resultados!$A$2:$ZZ$330, 137, MATCH($B$1, resultados!$A$1:$ZZ$1, 0))</f>
        <v/>
      </c>
      <c r="B143">
        <f>INDEX(resultados!$A$2:$ZZ$330, 137, MATCH($B$2, resultados!$A$1:$ZZ$1, 0))</f>
        <v/>
      </c>
      <c r="C143">
        <f>INDEX(resultados!$A$2:$ZZ$330, 137, MATCH($B$3, resultados!$A$1:$ZZ$1, 0))</f>
        <v/>
      </c>
    </row>
    <row r="144">
      <c r="A144">
        <f>INDEX(resultados!$A$2:$ZZ$330, 138, MATCH($B$1, resultados!$A$1:$ZZ$1, 0))</f>
        <v/>
      </c>
      <c r="B144">
        <f>INDEX(resultados!$A$2:$ZZ$330, 138, MATCH($B$2, resultados!$A$1:$ZZ$1, 0))</f>
        <v/>
      </c>
      <c r="C144">
        <f>INDEX(resultados!$A$2:$ZZ$330, 138, MATCH($B$3, resultados!$A$1:$ZZ$1, 0))</f>
        <v/>
      </c>
    </row>
    <row r="145">
      <c r="A145">
        <f>INDEX(resultados!$A$2:$ZZ$330, 139, MATCH($B$1, resultados!$A$1:$ZZ$1, 0))</f>
        <v/>
      </c>
      <c r="B145">
        <f>INDEX(resultados!$A$2:$ZZ$330, 139, MATCH($B$2, resultados!$A$1:$ZZ$1, 0))</f>
        <v/>
      </c>
      <c r="C145">
        <f>INDEX(resultados!$A$2:$ZZ$330, 139, MATCH($B$3, resultados!$A$1:$ZZ$1, 0))</f>
        <v/>
      </c>
    </row>
    <row r="146">
      <c r="A146">
        <f>INDEX(resultados!$A$2:$ZZ$330, 140, MATCH($B$1, resultados!$A$1:$ZZ$1, 0))</f>
        <v/>
      </c>
      <c r="B146">
        <f>INDEX(resultados!$A$2:$ZZ$330, 140, MATCH($B$2, resultados!$A$1:$ZZ$1, 0))</f>
        <v/>
      </c>
      <c r="C146">
        <f>INDEX(resultados!$A$2:$ZZ$330, 140, MATCH($B$3, resultados!$A$1:$ZZ$1, 0))</f>
        <v/>
      </c>
    </row>
    <row r="147">
      <c r="A147">
        <f>INDEX(resultados!$A$2:$ZZ$330, 141, MATCH($B$1, resultados!$A$1:$ZZ$1, 0))</f>
        <v/>
      </c>
      <c r="B147">
        <f>INDEX(resultados!$A$2:$ZZ$330, 141, MATCH($B$2, resultados!$A$1:$ZZ$1, 0))</f>
        <v/>
      </c>
      <c r="C147">
        <f>INDEX(resultados!$A$2:$ZZ$330, 141, MATCH($B$3, resultados!$A$1:$ZZ$1, 0))</f>
        <v/>
      </c>
    </row>
    <row r="148">
      <c r="A148">
        <f>INDEX(resultados!$A$2:$ZZ$330, 142, MATCH($B$1, resultados!$A$1:$ZZ$1, 0))</f>
        <v/>
      </c>
      <c r="B148">
        <f>INDEX(resultados!$A$2:$ZZ$330, 142, MATCH($B$2, resultados!$A$1:$ZZ$1, 0))</f>
        <v/>
      </c>
      <c r="C148">
        <f>INDEX(resultados!$A$2:$ZZ$330, 142, MATCH($B$3, resultados!$A$1:$ZZ$1, 0))</f>
        <v/>
      </c>
    </row>
    <row r="149">
      <c r="A149">
        <f>INDEX(resultados!$A$2:$ZZ$330, 143, MATCH($B$1, resultados!$A$1:$ZZ$1, 0))</f>
        <v/>
      </c>
      <c r="B149">
        <f>INDEX(resultados!$A$2:$ZZ$330, 143, MATCH($B$2, resultados!$A$1:$ZZ$1, 0))</f>
        <v/>
      </c>
      <c r="C149">
        <f>INDEX(resultados!$A$2:$ZZ$330, 143, MATCH($B$3, resultados!$A$1:$ZZ$1, 0))</f>
        <v/>
      </c>
    </row>
    <row r="150">
      <c r="A150">
        <f>INDEX(resultados!$A$2:$ZZ$330, 144, MATCH($B$1, resultados!$A$1:$ZZ$1, 0))</f>
        <v/>
      </c>
      <c r="B150">
        <f>INDEX(resultados!$A$2:$ZZ$330, 144, MATCH($B$2, resultados!$A$1:$ZZ$1, 0))</f>
        <v/>
      </c>
      <c r="C150">
        <f>INDEX(resultados!$A$2:$ZZ$330, 144, MATCH($B$3, resultados!$A$1:$ZZ$1, 0))</f>
        <v/>
      </c>
    </row>
    <row r="151">
      <c r="A151">
        <f>INDEX(resultados!$A$2:$ZZ$330, 145, MATCH($B$1, resultados!$A$1:$ZZ$1, 0))</f>
        <v/>
      </c>
      <c r="B151">
        <f>INDEX(resultados!$A$2:$ZZ$330, 145, MATCH($B$2, resultados!$A$1:$ZZ$1, 0))</f>
        <v/>
      </c>
      <c r="C151">
        <f>INDEX(resultados!$A$2:$ZZ$330, 145, MATCH($B$3, resultados!$A$1:$ZZ$1, 0))</f>
        <v/>
      </c>
    </row>
    <row r="152">
      <c r="A152">
        <f>INDEX(resultados!$A$2:$ZZ$330, 146, MATCH($B$1, resultados!$A$1:$ZZ$1, 0))</f>
        <v/>
      </c>
      <c r="B152">
        <f>INDEX(resultados!$A$2:$ZZ$330, 146, MATCH($B$2, resultados!$A$1:$ZZ$1, 0))</f>
        <v/>
      </c>
      <c r="C152">
        <f>INDEX(resultados!$A$2:$ZZ$330, 146, MATCH($B$3, resultados!$A$1:$ZZ$1, 0))</f>
        <v/>
      </c>
    </row>
    <row r="153">
      <c r="A153">
        <f>INDEX(resultados!$A$2:$ZZ$330, 147, MATCH($B$1, resultados!$A$1:$ZZ$1, 0))</f>
        <v/>
      </c>
      <c r="B153">
        <f>INDEX(resultados!$A$2:$ZZ$330, 147, MATCH($B$2, resultados!$A$1:$ZZ$1, 0))</f>
        <v/>
      </c>
      <c r="C153">
        <f>INDEX(resultados!$A$2:$ZZ$330, 147, MATCH($B$3, resultados!$A$1:$ZZ$1, 0))</f>
        <v/>
      </c>
    </row>
    <row r="154">
      <c r="A154">
        <f>INDEX(resultados!$A$2:$ZZ$330, 148, MATCH($B$1, resultados!$A$1:$ZZ$1, 0))</f>
        <v/>
      </c>
      <c r="B154">
        <f>INDEX(resultados!$A$2:$ZZ$330, 148, MATCH($B$2, resultados!$A$1:$ZZ$1, 0))</f>
        <v/>
      </c>
      <c r="C154">
        <f>INDEX(resultados!$A$2:$ZZ$330, 148, MATCH($B$3, resultados!$A$1:$ZZ$1, 0))</f>
        <v/>
      </c>
    </row>
    <row r="155">
      <c r="A155">
        <f>INDEX(resultados!$A$2:$ZZ$330, 149, MATCH($B$1, resultados!$A$1:$ZZ$1, 0))</f>
        <v/>
      </c>
      <c r="B155">
        <f>INDEX(resultados!$A$2:$ZZ$330, 149, MATCH($B$2, resultados!$A$1:$ZZ$1, 0))</f>
        <v/>
      </c>
      <c r="C155">
        <f>INDEX(resultados!$A$2:$ZZ$330, 149, MATCH($B$3, resultados!$A$1:$ZZ$1, 0))</f>
        <v/>
      </c>
    </row>
    <row r="156">
      <c r="A156">
        <f>INDEX(resultados!$A$2:$ZZ$330, 150, MATCH($B$1, resultados!$A$1:$ZZ$1, 0))</f>
        <v/>
      </c>
      <c r="B156">
        <f>INDEX(resultados!$A$2:$ZZ$330, 150, MATCH($B$2, resultados!$A$1:$ZZ$1, 0))</f>
        <v/>
      </c>
      <c r="C156">
        <f>INDEX(resultados!$A$2:$ZZ$330, 150, MATCH($B$3, resultados!$A$1:$ZZ$1, 0))</f>
        <v/>
      </c>
    </row>
    <row r="157">
      <c r="A157">
        <f>INDEX(resultados!$A$2:$ZZ$330, 151, MATCH($B$1, resultados!$A$1:$ZZ$1, 0))</f>
        <v/>
      </c>
      <c r="B157">
        <f>INDEX(resultados!$A$2:$ZZ$330, 151, MATCH($B$2, resultados!$A$1:$ZZ$1, 0))</f>
        <v/>
      </c>
      <c r="C157">
        <f>INDEX(resultados!$A$2:$ZZ$330, 151, MATCH($B$3, resultados!$A$1:$ZZ$1, 0))</f>
        <v/>
      </c>
    </row>
    <row r="158">
      <c r="A158">
        <f>INDEX(resultados!$A$2:$ZZ$330, 152, MATCH($B$1, resultados!$A$1:$ZZ$1, 0))</f>
        <v/>
      </c>
      <c r="B158">
        <f>INDEX(resultados!$A$2:$ZZ$330, 152, MATCH($B$2, resultados!$A$1:$ZZ$1, 0))</f>
        <v/>
      </c>
      <c r="C158">
        <f>INDEX(resultados!$A$2:$ZZ$330, 152, MATCH($B$3, resultados!$A$1:$ZZ$1, 0))</f>
        <v/>
      </c>
    </row>
    <row r="159">
      <c r="A159">
        <f>INDEX(resultados!$A$2:$ZZ$330, 153, MATCH($B$1, resultados!$A$1:$ZZ$1, 0))</f>
        <v/>
      </c>
      <c r="B159">
        <f>INDEX(resultados!$A$2:$ZZ$330, 153, MATCH($B$2, resultados!$A$1:$ZZ$1, 0))</f>
        <v/>
      </c>
      <c r="C159">
        <f>INDEX(resultados!$A$2:$ZZ$330, 153, MATCH($B$3, resultados!$A$1:$ZZ$1, 0))</f>
        <v/>
      </c>
    </row>
    <row r="160">
      <c r="A160">
        <f>INDEX(resultados!$A$2:$ZZ$330, 154, MATCH($B$1, resultados!$A$1:$ZZ$1, 0))</f>
        <v/>
      </c>
      <c r="B160">
        <f>INDEX(resultados!$A$2:$ZZ$330, 154, MATCH($B$2, resultados!$A$1:$ZZ$1, 0))</f>
        <v/>
      </c>
      <c r="C160">
        <f>INDEX(resultados!$A$2:$ZZ$330, 154, MATCH($B$3, resultados!$A$1:$ZZ$1, 0))</f>
        <v/>
      </c>
    </row>
    <row r="161">
      <c r="A161">
        <f>INDEX(resultados!$A$2:$ZZ$330, 155, MATCH($B$1, resultados!$A$1:$ZZ$1, 0))</f>
        <v/>
      </c>
      <c r="B161">
        <f>INDEX(resultados!$A$2:$ZZ$330, 155, MATCH($B$2, resultados!$A$1:$ZZ$1, 0))</f>
        <v/>
      </c>
      <c r="C161">
        <f>INDEX(resultados!$A$2:$ZZ$330, 155, MATCH($B$3, resultados!$A$1:$ZZ$1, 0))</f>
        <v/>
      </c>
    </row>
    <row r="162">
      <c r="A162">
        <f>INDEX(resultados!$A$2:$ZZ$330, 156, MATCH($B$1, resultados!$A$1:$ZZ$1, 0))</f>
        <v/>
      </c>
      <c r="B162">
        <f>INDEX(resultados!$A$2:$ZZ$330, 156, MATCH($B$2, resultados!$A$1:$ZZ$1, 0))</f>
        <v/>
      </c>
      <c r="C162">
        <f>INDEX(resultados!$A$2:$ZZ$330, 156, MATCH($B$3, resultados!$A$1:$ZZ$1, 0))</f>
        <v/>
      </c>
    </row>
    <row r="163">
      <c r="A163">
        <f>INDEX(resultados!$A$2:$ZZ$330, 157, MATCH($B$1, resultados!$A$1:$ZZ$1, 0))</f>
        <v/>
      </c>
      <c r="B163">
        <f>INDEX(resultados!$A$2:$ZZ$330, 157, MATCH($B$2, resultados!$A$1:$ZZ$1, 0))</f>
        <v/>
      </c>
      <c r="C163">
        <f>INDEX(resultados!$A$2:$ZZ$330, 157, MATCH($B$3, resultados!$A$1:$ZZ$1, 0))</f>
        <v/>
      </c>
    </row>
    <row r="164">
      <c r="A164">
        <f>INDEX(resultados!$A$2:$ZZ$330, 158, MATCH($B$1, resultados!$A$1:$ZZ$1, 0))</f>
        <v/>
      </c>
      <c r="B164">
        <f>INDEX(resultados!$A$2:$ZZ$330, 158, MATCH($B$2, resultados!$A$1:$ZZ$1, 0))</f>
        <v/>
      </c>
      <c r="C164">
        <f>INDEX(resultados!$A$2:$ZZ$330, 158, MATCH($B$3, resultados!$A$1:$ZZ$1, 0))</f>
        <v/>
      </c>
    </row>
    <row r="165">
      <c r="A165">
        <f>INDEX(resultados!$A$2:$ZZ$330, 159, MATCH($B$1, resultados!$A$1:$ZZ$1, 0))</f>
        <v/>
      </c>
      <c r="B165">
        <f>INDEX(resultados!$A$2:$ZZ$330, 159, MATCH($B$2, resultados!$A$1:$ZZ$1, 0))</f>
        <v/>
      </c>
      <c r="C165">
        <f>INDEX(resultados!$A$2:$ZZ$330, 159, MATCH($B$3, resultados!$A$1:$ZZ$1, 0))</f>
        <v/>
      </c>
    </row>
    <row r="166">
      <c r="A166">
        <f>INDEX(resultados!$A$2:$ZZ$330, 160, MATCH($B$1, resultados!$A$1:$ZZ$1, 0))</f>
        <v/>
      </c>
      <c r="B166">
        <f>INDEX(resultados!$A$2:$ZZ$330, 160, MATCH($B$2, resultados!$A$1:$ZZ$1, 0))</f>
        <v/>
      </c>
      <c r="C166">
        <f>INDEX(resultados!$A$2:$ZZ$330, 160, MATCH($B$3, resultados!$A$1:$ZZ$1, 0))</f>
        <v/>
      </c>
    </row>
    <row r="167">
      <c r="A167">
        <f>INDEX(resultados!$A$2:$ZZ$330, 161, MATCH($B$1, resultados!$A$1:$ZZ$1, 0))</f>
        <v/>
      </c>
      <c r="B167">
        <f>INDEX(resultados!$A$2:$ZZ$330, 161, MATCH($B$2, resultados!$A$1:$ZZ$1, 0))</f>
        <v/>
      </c>
      <c r="C167">
        <f>INDEX(resultados!$A$2:$ZZ$330, 161, MATCH($B$3, resultados!$A$1:$ZZ$1, 0))</f>
        <v/>
      </c>
    </row>
    <row r="168">
      <c r="A168">
        <f>INDEX(resultados!$A$2:$ZZ$330, 162, MATCH($B$1, resultados!$A$1:$ZZ$1, 0))</f>
        <v/>
      </c>
      <c r="B168">
        <f>INDEX(resultados!$A$2:$ZZ$330, 162, MATCH($B$2, resultados!$A$1:$ZZ$1, 0))</f>
        <v/>
      </c>
      <c r="C168">
        <f>INDEX(resultados!$A$2:$ZZ$330, 162, MATCH($B$3, resultados!$A$1:$ZZ$1, 0))</f>
        <v/>
      </c>
    </row>
    <row r="169">
      <c r="A169">
        <f>INDEX(resultados!$A$2:$ZZ$330, 163, MATCH($B$1, resultados!$A$1:$ZZ$1, 0))</f>
        <v/>
      </c>
      <c r="B169">
        <f>INDEX(resultados!$A$2:$ZZ$330, 163, MATCH($B$2, resultados!$A$1:$ZZ$1, 0))</f>
        <v/>
      </c>
      <c r="C169">
        <f>INDEX(resultados!$A$2:$ZZ$330, 163, MATCH($B$3, resultados!$A$1:$ZZ$1, 0))</f>
        <v/>
      </c>
    </row>
    <row r="170">
      <c r="A170">
        <f>INDEX(resultados!$A$2:$ZZ$330, 164, MATCH($B$1, resultados!$A$1:$ZZ$1, 0))</f>
        <v/>
      </c>
      <c r="B170">
        <f>INDEX(resultados!$A$2:$ZZ$330, 164, MATCH($B$2, resultados!$A$1:$ZZ$1, 0))</f>
        <v/>
      </c>
      <c r="C170">
        <f>INDEX(resultados!$A$2:$ZZ$330, 164, MATCH($B$3, resultados!$A$1:$ZZ$1, 0))</f>
        <v/>
      </c>
    </row>
    <row r="171">
      <c r="A171">
        <f>INDEX(resultados!$A$2:$ZZ$330, 165, MATCH($B$1, resultados!$A$1:$ZZ$1, 0))</f>
        <v/>
      </c>
      <c r="B171">
        <f>INDEX(resultados!$A$2:$ZZ$330, 165, MATCH($B$2, resultados!$A$1:$ZZ$1, 0))</f>
        <v/>
      </c>
      <c r="C171">
        <f>INDEX(resultados!$A$2:$ZZ$330, 165, MATCH($B$3, resultados!$A$1:$ZZ$1, 0))</f>
        <v/>
      </c>
    </row>
    <row r="172">
      <c r="A172">
        <f>INDEX(resultados!$A$2:$ZZ$330, 166, MATCH($B$1, resultados!$A$1:$ZZ$1, 0))</f>
        <v/>
      </c>
      <c r="B172">
        <f>INDEX(resultados!$A$2:$ZZ$330, 166, MATCH($B$2, resultados!$A$1:$ZZ$1, 0))</f>
        <v/>
      </c>
      <c r="C172">
        <f>INDEX(resultados!$A$2:$ZZ$330, 166, MATCH($B$3, resultados!$A$1:$ZZ$1, 0))</f>
        <v/>
      </c>
    </row>
    <row r="173">
      <c r="A173">
        <f>INDEX(resultados!$A$2:$ZZ$330, 167, MATCH($B$1, resultados!$A$1:$ZZ$1, 0))</f>
        <v/>
      </c>
      <c r="B173">
        <f>INDEX(resultados!$A$2:$ZZ$330, 167, MATCH($B$2, resultados!$A$1:$ZZ$1, 0))</f>
        <v/>
      </c>
      <c r="C173">
        <f>INDEX(resultados!$A$2:$ZZ$330, 167, MATCH($B$3, resultados!$A$1:$ZZ$1, 0))</f>
        <v/>
      </c>
    </row>
    <row r="174">
      <c r="A174">
        <f>INDEX(resultados!$A$2:$ZZ$330, 168, MATCH($B$1, resultados!$A$1:$ZZ$1, 0))</f>
        <v/>
      </c>
      <c r="B174">
        <f>INDEX(resultados!$A$2:$ZZ$330, 168, MATCH($B$2, resultados!$A$1:$ZZ$1, 0))</f>
        <v/>
      </c>
      <c r="C174">
        <f>INDEX(resultados!$A$2:$ZZ$330, 168, MATCH($B$3, resultados!$A$1:$ZZ$1, 0))</f>
        <v/>
      </c>
    </row>
    <row r="175">
      <c r="A175">
        <f>INDEX(resultados!$A$2:$ZZ$330, 169, MATCH($B$1, resultados!$A$1:$ZZ$1, 0))</f>
        <v/>
      </c>
      <c r="B175">
        <f>INDEX(resultados!$A$2:$ZZ$330, 169, MATCH($B$2, resultados!$A$1:$ZZ$1, 0))</f>
        <v/>
      </c>
      <c r="C175">
        <f>INDEX(resultados!$A$2:$ZZ$330, 169, MATCH($B$3, resultados!$A$1:$ZZ$1, 0))</f>
        <v/>
      </c>
    </row>
    <row r="176">
      <c r="A176">
        <f>INDEX(resultados!$A$2:$ZZ$330, 170, MATCH($B$1, resultados!$A$1:$ZZ$1, 0))</f>
        <v/>
      </c>
      <c r="B176">
        <f>INDEX(resultados!$A$2:$ZZ$330, 170, MATCH($B$2, resultados!$A$1:$ZZ$1, 0))</f>
        <v/>
      </c>
      <c r="C176">
        <f>INDEX(resultados!$A$2:$ZZ$330, 170, MATCH($B$3, resultados!$A$1:$ZZ$1, 0))</f>
        <v/>
      </c>
    </row>
    <row r="177">
      <c r="A177">
        <f>INDEX(resultados!$A$2:$ZZ$330, 171, MATCH($B$1, resultados!$A$1:$ZZ$1, 0))</f>
        <v/>
      </c>
      <c r="B177">
        <f>INDEX(resultados!$A$2:$ZZ$330, 171, MATCH($B$2, resultados!$A$1:$ZZ$1, 0))</f>
        <v/>
      </c>
      <c r="C177">
        <f>INDEX(resultados!$A$2:$ZZ$330, 171, MATCH($B$3, resultados!$A$1:$ZZ$1, 0))</f>
        <v/>
      </c>
    </row>
    <row r="178">
      <c r="A178">
        <f>INDEX(resultados!$A$2:$ZZ$330, 172, MATCH($B$1, resultados!$A$1:$ZZ$1, 0))</f>
        <v/>
      </c>
      <c r="B178">
        <f>INDEX(resultados!$A$2:$ZZ$330, 172, MATCH($B$2, resultados!$A$1:$ZZ$1, 0))</f>
        <v/>
      </c>
      <c r="C178">
        <f>INDEX(resultados!$A$2:$ZZ$330, 172, MATCH($B$3, resultados!$A$1:$ZZ$1, 0))</f>
        <v/>
      </c>
    </row>
    <row r="179">
      <c r="A179">
        <f>INDEX(resultados!$A$2:$ZZ$330, 173, MATCH($B$1, resultados!$A$1:$ZZ$1, 0))</f>
        <v/>
      </c>
      <c r="B179">
        <f>INDEX(resultados!$A$2:$ZZ$330, 173, MATCH($B$2, resultados!$A$1:$ZZ$1, 0))</f>
        <v/>
      </c>
      <c r="C179">
        <f>INDEX(resultados!$A$2:$ZZ$330, 173, MATCH($B$3, resultados!$A$1:$ZZ$1, 0))</f>
        <v/>
      </c>
    </row>
    <row r="180">
      <c r="A180">
        <f>INDEX(resultados!$A$2:$ZZ$330, 174, MATCH($B$1, resultados!$A$1:$ZZ$1, 0))</f>
        <v/>
      </c>
      <c r="B180">
        <f>INDEX(resultados!$A$2:$ZZ$330, 174, MATCH($B$2, resultados!$A$1:$ZZ$1, 0))</f>
        <v/>
      </c>
      <c r="C180">
        <f>INDEX(resultados!$A$2:$ZZ$330, 174, MATCH($B$3, resultados!$A$1:$ZZ$1, 0))</f>
        <v/>
      </c>
    </row>
    <row r="181">
      <c r="A181">
        <f>INDEX(resultados!$A$2:$ZZ$330, 175, MATCH($B$1, resultados!$A$1:$ZZ$1, 0))</f>
        <v/>
      </c>
      <c r="B181">
        <f>INDEX(resultados!$A$2:$ZZ$330, 175, MATCH($B$2, resultados!$A$1:$ZZ$1, 0))</f>
        <v/>
      </c>
      <c r="C181">
        <f>INDEX(resultados!$A$2:$ZZ$330, 175, MATCH($B$3, resultados!$A$1:$ZZ$1, 0))</f>
        <v/>
      </c>
    </row>
    <row r="182">
      <c r="A182">
        <f>INDEX(resultados!$A$2:$ZZ$330, 176, MATCH($B$1, resultados!$A$1:$ZZ$1, 0))</f>
        <v/>
      </c>
      <c r="B182">
        <f>INDEX(resultados!$A$2:$ZZ$330, 176, MATCH($B$2, resultados!$A$1:$ZZ$1, 0))</f>
        <v/>
      </c>
      <c r="C182">
        <f>INDEX(resultados!$A$2:$ZZ$330, 176, MATCH($B$3, resultados!$A$1:$ZZ$1, 0))</f>
        <v/>
      </c>
    </row>
    <row r="183">
      <c r="A183">
        <f>INDEX(resultados!$A$2:$ZZ$330, 177, MATCH($B$1, resultados!$A$1:$ZZ$1, 0))</f>
        <v/>
      </c>
      <c r="B183">
        <f>INDEX(resultados!$A$2:$ZZ$330, 177, MATCH($B$2, resultados!$A$1:$ZZ$1, 0))</f>
        <v/>
      </c>
      <c r="C183">
        <f>INDEX(resultados!$A$2:$ZZ$330, 177, MATCH($B$3, resultados!$A$1:$ZZ$1, 0))</f>
        <v/>
      </c>
    </row>
    <row r="184">
      <c r="A184">
        <f>INDEX(resultados!$A$2:$ZZ$330, 178, MATCH($B$1, resultados!$A$1:$ZZ$1, 0))</f>
        <v/>
      </c>
      <c r="B184">
        <f>INDEX(resultados!$A$2:$ZZ$330, 178, MATCH($B$2, resultados!$A$1:$ZZ$1, 0))</f>
        <v/>
      </c>
      <c r="C184">
        <f>INDEX(resultados!$A$2:$ZZ$330, 178, MATCH($B$3, resultados!$A$1:$ZZ$1, 0))</f>
        <v/>
      </c>
    </row>
    <row r="185">
      <c r="A185">
        <f>INDEX(resultados!$A$2:$ZZ$330, 179, MATCH($B$1, resultados!$A$1:$ZZ$1, 0))</f>
        <v/>
      </c>
      <c r="B185">
        <f>INDEX(resultados!$A$2:$ZZ$330, 179, MATCH($B$2, resultados!$A$1:$ZZ$1, 0))</f>
        <v/>
      </c>
      <c r="C185">
        <f>INDEX(resultados!$A$2:$ZZ$330, 179, MATCH($B$3, resultados!$A$1:$ZZ$1, 0))</f>
        <v/>
      </c>
    </row>
    <row r="186">
      <c r="A186">
        <f>INDEX(resultados!$A$2:$ZZ$330, 180, MATCH($B$1, resultados!$A$1:$ZZ$1, 0))</f>
        <v/>
      </c>
      <c r="B186">
        <f>INDEX(resultados!$A$2:$ZZ$330, 180, MATCH($B$2, resultados!$A$1:$ZZ$1, 0))</f>
        <v/>
      </c>
      <c r="C186">
        <f>INDEX(resultados!$A$2:$ZZ$330, 180, MATCH($B$3, resultados!$A$1:$ZZ$1, 0))</f>
        <v/>
      </c>
    </row>
    <row r="187">
      <c r="A187">
        <f>INDEX(resultados!$A$2:$ZZ$330, 181, MATCH($B$1, resultados!$A$1:$ZZ$1, 0))</f>
        <v/>
      </c>
      <c r="B187">
        <f>INDEX(resultados!$A$2:$ZZ$330, 181, MATCH($B$2, resultados!$A$1:$ZZ$1, 0))</f>
        <v/>
      </c>
      <c r="C187">
        <f>INDEX(resultados!$A$2:$ZZ$330, 181, MATCH($B$3, resultados!$A$1:$ZZ$1, 0))</f>
        <v/>
      </c>
    </row>
    <row r="188">
      <c r="A188">
        <f>INDEX(resultados!$A$2:$ZZ$330, 182, MATCH($B$1, resultados!$A$1:$ZZ$1, 0))</f>
        <v/>
      </c>
      <c r="B188">
        <f>INDEX(resultados!$A$2:$ZZ$330, 182, MATCH($B$2, resultados!$A$1:$ZZ$1, 0))</f>
        <v/>
      </c>
      <c r="C188">
        <f>INDEX(resultados!$A$2:$ZZ$330, 182, MATCH($B$3, resultados!$A$1:$ZZ$1, 0))</f>
        <v/>
      </c>
    </row>
    <row r="189">
      <c r="A189">
        <f>INDEX(resultados!$A$2:$ZZ$330, 183, MATCH($B$1, resultados!$A$1:$ZZ$1, 0))</f>
        <v/>
      </c>
      <c r="B189">
        <f>INDEX(resultados!$A$2:$ZZ$330, 183, MATCH($B$2, resultados!$A$1:$ZZ$1, 0))</f>
        <v/>
      </c>
      <c r="C189">
        <f>INDEX(resultados!$A$2:$ZZ$330, 183, MATCH($B$3, resultados!$A$1:$ZZ$1, 0))</f>
        <v/>
      </c>
    </row>
    <row r="190">
      <c r="A190">
        <f>INDEX(resultados!$A$2:$ZZ$330, 184, MATCH($B$1, resultados!$A$1:$ZZ$1, 0))</f>
        <v/>
      </c>
      <c r="B190">
        <f>INDEX(resultados!$A$2:$ZZ$330, 184, MATCH($B$2, resultados!$A$1:$ZZ$1, 0))</f>
        <v/>
      </c>
      <c r="C190">
        <f>INDEX(resultados!$A$2:$ZZ$330, 184, MATCH($B$3, resultados!$A$1:$ZZ$1, 0))</f>
        <v/>
      </c>
    </row>
    <row r="191">
      <c r="A191">
        <f>INDEX(resultados!$A$2:$ZZ$330, 185, MATCH($B$1, resultados!$A$1:$ZZ$1, 0))</f>
        <v/>
      </c>
      <c r="B191">
        <f>INDEX(resultados!$A$2:$ZZ$330, 185, MATCH($B$2, resultados!$A$1:$ZZ$1, 0))</f>
        <v/>
      </c>
      <c r="C191">
        <f>INDEX(resultados!$A$2:$ZZ$330, 185, MATCH($B$3, resultados!$A$1:$ZZ$1, 0))</f>
        <v/>
      </c>
    </row>
    <row r="192">
      <c r="A192">
        <f>INDEX(resultados!$A$2:$ZZ$330, 186, MATCH($B$1, resultados!$A$1:$ZZ$1, 0))</f>
        <v/>
      </c>
      <c r="B192">
        <f>INDEX(resultados!$A$2:$ZZ$330, 186, MATCH($B$2, resultados!$A$1:$ZZ$1, 0))</f>
        <v/>
      </c>
      <c r="C192">
        <f>INDEX(resultados!$A$2:$ZZ$330, 186, MATCH($B$3, resultados!$A$1:$ZZ$1, 0))</f>
        <v/>
      </c>
    </row>
    <row r="193">
      <c r="A193">
        <f>INDEX(resultados!$A$2:$ZZ$330, 187, MATCH($B$1, resultados!$A$1:$ZZ$1, 0))</f>
        <v/>
      </c>
      <c r="B193">
        <f>INDEX(resultados!$A$2:$ZZ$330, 187, MATCH($B$2, resultados!$A$1:$ZZ$1, 0))</f>
        <v/>
      </c>
      <c r="C193">
        <f>INDEX(resultados!$A$2:$ZZ$330, 187, MATCH($B$3, resultados!$A$1:$ZZ$1, 0))</f>
        <v/>
      </c>
    </row>
    <row r="194">
      <c r="A194">
        <f>INDEX(resultados!$A$2:$ZZ$330, 188, MATCH($B$1, resultados!$A$1:$ZZ$1, 0))</f>
        <v/>
      </c>
      <c r="B194">
        <f>INDEX(resultados!$A$2:$ZZ$330, 188, MATCH($B$2, resultados!$A$1:$ZZ$1, 0))</f>
        <v/>
      </c>
      <c r="C194">
        <f>INDEX(resultados!$A$2:$ZZ$330, 188, MATCH($B$3, resultados!$A$1:$ZZ$1, 0))</f>
        <v/>
      </c>
    </row>
    <row r="195">
      <c r="A195">
        <f>INDEX(resultados!$A$2:$ZZ$330, 189, MATCH($B$1, resultados!$A$1:$ZZ$1, 0))</f>
        <v/>
      </c>
      <c r="B195">
        <f>INDEX(resultados!$A$2:$ZZ$330, 189, MATCH($B$2, resultados!$A$1:$ZZ$1, 0))</f>
        <v/>
      </c>
      <c r="C195">
        <f>INDEX(resultados!$A$2:$ZZ$330, 189, MATCH($B$3, resultados!$A$1:$ZZ$1, 0))</f>
        <v/>
      </c>
    </row>
    <row r="196">
      <c r="A196">
        <f>INDEX(resultados!$A$2:$ZZ$330, 190, MATCH($B$1, resultados!$A$1:$ZZ$1, 0))</f>
        <v/>
      </c>
      <c r="B196">
        <f>INDEX(resultados!$A$2:$ZZ$330, 190, MATCH($B$2, resultados!$A$1:$ZZ$1, 0))</f>
        <v/>
      </c>
      <c r="C196">
        <f>INDEX(resultados!$A$2:$ZZ$330, 190, MATCH($B$3, resultados!$A$1:$ZZ$1, 0))</f>
        <v/>
      </c>
    </row>
    <row r="197">
      <c r="A197">
        <f>INDEX(resultados!$A$2:$ZZ$330, 191, MATCH($B$1, resultados!$A$1:$ZZ$1, 0))</f>
        <v/>
      </c>
      <c r="B197">
        <f>INDEX(resultados!$A$2:$ZZ$330, 191, MATCH($B$2, resultados!$A$1:$ZZ$1, 0))</f>
        <v/>
      </c>
      <c r="C197">
        <f>INDEX(resultados!$A$2:$ZZ$330, 191, MATCH($B$3, resultados!$A$1:$ZZ$1, 0))</f>
        <v/>
      </c>
    </row>
    <row r="198">
      <c r="A198">
        <f>INDEX(resultados!$A$2:$ZZ$330, 192, MATCH($B$1, resultados!$A$1:$ZZ$1, 0))</f>
        <v/>
      </c>
      <c r="B198">
        <f>INDEX(resultados!$A$2:$ZZ$330, 192, MATCH($B$2, resultados!$A$1:$ZZ$1, 0))</f>
        <v/>
      </c>
      <c r="C198">
        <f>INDEX(resultados!$A$2:$ZZ$330, 192, MATCH($B$3, resultados!$A$1:$ZZ$1, 0))</f>
        <v/>
      </c>
    </row>
    <row r="199">
      <c r="A199">
        <f>INDEX(resultados!$A$2:$ZZ$330, 193, MATCH($B$1, resultados!$A$1:$ZZ$1, 0))</f>
        <v/>
      </c>
      <c r="B199">
        <f>INDEX(resultados!$A$2:$ZZ$330, 193, MATCH($B$2, resultados!$A$1:$ZZ$1, 0))</f>
        <v/>
      </c>
      <c r="C199">
        <f>INDEX(resultados!$A$2:$ZZ$330, 193, MATCH($B$3, resultados!$A$1:$ZZ$1, 0))</f>
        <v/>
      </c>
    </row>
    <row r="200">
      <c r="A200">
        <f>INDEX(resultados!$A$2:$ZZ$330, 194, MATCH($B$1, resultados!$A$1:$ZZ$1, 0))</f>
        <v/>
      </c>
      <c r="B200">
        <f>INDEX(resultados!$A$2:$ZZ$330, 194, MATCH($B$2, resultados!$A$1:$ZZ$1, 0))</f>
        <v/>
      </c>
      <c r="C200">
        <f>INDEX(resultados!$A$2:$ZZ$330, 194, MATCH($B$3, resultados!$A$1:$ZZ$1, 0))</f>
        <v/>
      </c>
    </row>
    <row r="201">
      <c r="A201">
        <f>INDEX(resultados!$A$2:$ZZ$330, 195, MATCH($B$1, resultados!$A$1:$ZZ$1, 0))</f>
        <v/>
      </c>
      <c r="B201">
        <f>INDEX(resultados!$A$2:$ZZ$330, 195, MATCH($B$2, resultados!$A$1:$ZZ$1, 0))</f>
        <v/>
      </c>
      <c r="C201">
        <f>INDEX(resultados!$A$2:$ZZ$330, 195, MATCH($B$3, resultados!$A$1:$ZZ$1, 0))</f>
        <v/>
      </c>
    </row>
    <row r="202">
      <c r="A202">
        <f>INDEX(resultados!$A$2:$ZZ$330, 196, MATCH($B$1, resultados!$A$1:$ZZ$1, 0))</f>
        <v/>
      </c>
      <c r="B202">
        <f>INDEX(resultados!$A$2:$ZZ$330, 196, MATCH($B$2, resultados!$A$1:$ZZ$1, 0))</f>
        <v/>
      </c>
      <c r="C202">
        <f>INDEX(resultados!$A$2:$ZZ$330, 196, MATCH($B$3, resultados!$A$1:$ZZ$1, 0))</f>
        <v/>
      </c>
    </row>
    <row r="203">
      <c r="A203">
        <f>INDEX(resultados!$A$2:$ZZ$330, 197, MATCH($B$1, resultados!$A$1:$ZZ$1, 0))</f>
        <v/>
      </c>
      <c r="B203">
        <f>INDEX(resultados!$A$2:$ZZ$330, 197, MATCH($B$2, resultados!$A$1:$ZZ$1, 0))</f>
        <v/>
      </c>
      <c r="C203">
        <f>INDEX(resultados!$A$2:$ZZ$330, 197, MATCH($B$3, resultados!$A$1:$ZZ$1, 0))</f>
        <v/>
      </c>
    </row>
    <row r="204">
      <c r="A204">
        <f>INDEX(resultados!$A$2:$ZZ$330, 198, MATCH($B$1, resultados!$A$1:$ZZ$1, 0))</f>
        <v/>
      </c>
      <c r="B204">
        <f>INDEX(resultados!$A$2:$ZZ$330, 198, MATCH($B$2, resultados!$A$1:$ZZ$1, 0))</f>
        <v/>
      </c>
      <c r="C204">
        <f>INDEX(resultados!$A$2:$ZZ$330, 198, MATCH($B$3, resultados!$A$1:$ZZ$1, 0))</f>
        <v/>
      </c>
    </row>
    <row r="205">
      <c r="A205">
        <f>INDEX(resultados!$A$2:$ZZ$330, 199, MATCH($B$1, resultados!$A$1:$ZZ$1, 0))</f>
        <v/>
      </c>
      <c r="B205">
        <f>INDEX(resultados!$A$2:$ZZ$330, 199, MATCH($B$2, resultados!$A$1:$ZZ$1, 0))</f>
        <v/>
      </c>
      <c r="C205">
        <f>INDEX(resultados!$A$2:$ZZ$330, 199, MATCH($B$3, resultados!$A$1:$ZZ$1, 0))</f>
        <v/>
      </c>
    </row>
    <row r="206">
      <c r="A206">
        <f>INDEX(resultados!$A$2:$ZZ$330, 200, MATCH($B$1, resultados!$A$1:$ZZ$1, 0))</f>
        <v/>
      </c>
      <c r="B206">
        <f>INDEX(resultados!$A$2:$ZZ$330, 200, MATCH($B$2, resultados!$A$1:$ZZ$1, 0))</f>
        <v/>
      </c>
      <c r="C206">
        <f>INDEX(resultados!$A$2:$ZZ$330, 200, MATCH($B$3, resultados!$A$1:$ZZ$1, 0))</f>
        <v/>
      </c>
    </row>
    <row r="207">
      <c r="A207">
        <f>INDEX(resultados!$A$2:$ZZ$330, 201, MATCH($B$1, resultados!$A$1:$ZZ$1, 0))</f>
        <v/>
      </c>
      <c r="B207">
        <f>INDEX(resultados!$A$2:$ZZ$330, 201, MATCH($B$2, resultados!$A$1:$ZZ$1, 0))</f>
        <v/>
      </c>
      <c r="C207">
        <f>INDEX(resultados!$A$2:$ZZ$330, 201, MATCH($B$3, resultados!$A$1:$ZZ$1, 0))</f>
        <v/>
      </c>
    </row>
    <row r="208">
      <c r="A208">
        <f>INDEX(resultados!$A$2:$ZZ$330, 202, MATCH($B$1, resultados!$A$1:$ZZ$1, 0))</f>
        <v/>
      </c>
      <c r="B208">
        <f>INDEX(resultados!$A$2:$ZZ$330, 202, MATCH($B$2, resultados!$A$1:$ZZ$1, 0))</f>
        <v/>
      </c>
      <c r="C208">
        <f>INDEX(resultados!$A$2:$ZZ$330, 202, MATCH($B$3, resultados!$A$1:$ZZ$1, 0))</f>
        <v/>
      </c>
    </row>
    <row r="209">
      <c r="A209">
        <f>INDEX(resultados!$A$2:$ZZ$330, 203, MATCH($B$1, resultados!$A$1:$ZZ$1, 0))</f>
        <v/>
      </c>
      <c r="B209">
        <f>INDEX(resultados!$A$2:$ZZ$330, 203, MATCH($B$2, resultados!$A$1:$ZZ$1, 0))</f>
        <v/>
      </c>
      <c r="C209">
        <f>INDEX(resultados!$A$2:$ZZ$330, 203, MATCH($B$3, resultados!$A$1:$ZZ$1, 0))</f>
        <v/>
      </c>
    </row>
    <row r="210">
      <c r="A210">
        <f>INDEX(resultados!$A$2:$ZZ$330, 204, MATCH($B$1, resultados!$A$1:$ZZ$1, 0))</f>
        <v/>
      </c>
      <c r="B210">
        <f>INDEX(resultados!$A$2:$ZZ$330, 204, MATCH($B$2, resultados!$A$1:$ZZ$1, 0))</f>
        <v/>
      </c>
      <c r="C210">
        <f>INDEX(resultados!$A$2:$ZZ$330, 204, MATCH($B$3, resultados!$A$1:$ZZ$1, 0))</f>
        <v/>
      </c>
    </row>
    <row r="211">
      <c r="A211">
        <f>INDEX(resultados!$A$2:$ZZ$330, 205, MATCH($B$1, resultados!$A$1:$ZZ$1, 0))</f>
        <v/>
      </c>
      <c r="B211">
        <f>INDEX(resultados!$A$2:$ZZ$330, 205, MATCH($B$2, resultados!$A$1:$ZZ$1, 0))</f>
        <v/>
      </c>
      <c r="C211">
        <f>INDEX(resultados!$A$2:$ZZ$330, 205, MATCH($B$3, resultados!$A$1:$ZZ$1, 0))</f>
        <v/>
      </c>
    </row>
    <row r="212">
      <c r="A212">
        <f>INDEX(resultados!$A$2:$ZZ$330, 206, MATCH($B$1, resultados!$A$1:$ZZ$1, 0))</f>
        <v/>
      </c>
      <c r="B212">
        <f>INDEX(resultados!$A$2:$ZZ$330, 206, MATCH($B$2, resultados!$A$1:$ZZ$1, 0))</f>
        <v/>
      </c>
      <c r="C212">
        <f>INDEX(resultados!$A$2:$ZZ$330, 206, MATCH($B$3, resultados!$A$1:$ZZ$1, 0))</f>
        <v/>
      </c>
    </row>
    <row r="213">
      <c r="A213">
        <f>INDEX(resultados!$A$2:$ZZ$330, 207, MATCH($B$1, resultados!$A$1:$ZZ$1, 0))</f>
        <v/>
      </c>
      <c r="B213">
        <f>INDEX(resultados!$A$2:$ZZ$330, 207, MATCH($B$2, resultados!$A$1:$ZZ$1, 0))</f>
        <v/>
      </c>
      <c r="C213">
        <f>INDEX(resultados!$A$2:$ZZ$330, 207, MATCH($B$3, resultados!$A$1:$ZZ$1, 0))</f>
        <v/>
      </c>
    </row>
    <row r="214">
      <c r="A214">
        <f>INDEX(resultados!$A$2:$ZZ$330, 208, MATCH($B$1, resultados!$A$1:$ZZ$1, 0))</f>
        <v/>
      </c>
      <c r="B214">
        <f>INDEX(resultados!$A$2:$ZZ$330, 208, MATCH($B$2, resultados!$A$1:$ZZ$1, 0))</f>
        <v/>
      </c>
      <c r="C214">
        <f>INDEX(resultados!$A$2:$ZZ$330, 208, MATCH($B$3, resultados!$A$1:$ZZ$1, 0))</f>
        <v/>
      </c>
    </row>
    <row r="215">
      <c r="A215">
        <f>INDEX(resultados!$A$2:$ZZ$330, 209, MATCH($B$1, resultados!$A$1:$ZZ$1, 0))</f>
        <v/>
      </c>
      <c r="B215">
        <f>INDEX(resultados!$A$2:$ZZ$330, 209, MATCH($B$2, resultados!$A$1:$ZZ$1, 0))</f>
        <v/>
      </c>
      <c r="C215">
        <f>INDEX(resultados!$A$2:$ZZ$330, 209, MATCH($B$3, resultados!$A$1:$ZZ$1, 0))</f>
        <v/>
      </c>
    </row>
    <row r="216">
      <c r="A216">
        <f>INDEX(resultados!$A$2:$ZZ$330, 210, MATCH($B$1, resultados!$A$1:$ZZ$1, 0))</f>
        <v/>
      </c>
      <c r="B216">
        <f>INDEX(resultados!$A$2:$ZZ$330, 210, MATCH($B$2, resultados!$A$1:$ZZ$1, 0))</f>
        <v/>
      </c>
      <c r="C216">
        <f>INDEX(resultados!$A$2:$ZZ$330, 210, MATCH($B$3, resultados!$A$1:$ZZ$1, 0))</f>
        <v/>
      </c>
    </row>
    <row r="217">
      <c r="A217">
        <f>INDEX(resultados!$A$2:$ZZ$330, 211, MATCH($B$1, resultados!$A$1:$ZZ$1, 0))</f>
        <v/>
      </c>
      <c r="B217">
        <f>INDEX(resultados!$A$2:$ZZ$330, 211, MATCH($B$2, resultados!$A$1:$ZZ$1, 0))</f>
        <v/>
      </c>
      <c r="C217">
        <f>INDEX(resultados!$A$2:$ZZ$330, 211, MATCH($B$3, resultados!$A$1:$ZZ$1, 0))</f>
        <v/>
      </c>
    </row>
    <row r="218">
      <c r="A218">
        <f>INDEX(resultados!$A$2:$ZZ$330, 212, MATCH($B$1, resultados!$A$1:$ZZ$1, 0))</f>
        <v/>
      </c>
      <c r="B218">
        <f>INDEX(resultados!$A$2:$ZZ$330, 212, MATCH($B$2, resultados!$A$1:$ZZ$1, 0))</f>
        <v/>
      </c>
      <c r="C218">
        <f>INDEX(resultados!$A$2:$ZZ$330, 212, MATCH($B$3, resultados!$A$1:$ZZ$1, 0))</f>
        <v/>
      </c>
    </row>
    <row r="219">
      <c r="A219">
        <f>INDEX(resultados!$A$2:$ZZ$330, 213, MATCH($B$1, resultados!$A$1:$ZZ$1, 0))</f>
        <v/>
      </c>
      <c r="B219">
        <f>INDEX(resultados!$A$2:$ZZ$330, 213, MATCH($B$2, resultados!$A$1:$ZZ$1, 0))</f>
        <v/>
      </c>
      <c r="C219">
        <f>INDEX(resultados!$A$2:$ZZ$330, 213, MATCH($B$3, resultados!$A$1:$ZZ$1, 0))</f>
        <v/>
      </c>
    </row>
    <row r="220">
      <c r="A220">
        <f>INDEX(resultados!$A$2:$ZZ$330, 214, MATCH($B$1, resultados!$A$1:$ZZ$1, 0))</f>
        <v/>
      </c>
      <c r="B220">
        <f>INDEX(resultados!$A$2:$ZZ$330, 214, MATCH($B$2, resultados!$A$1:$ZZ$1, 0))</f>
        <v/>
      </c>
      <c r="C220">
        <f>INDEX(resultados!$A$2:$ZZ$330, 214, MATCH($B$3, resultados!$A$1:$ZZ$1, 0))</f>
        <v/>
      </c>
    </row>
    <row r="221">
      <c r="A221">
        <f>INDEX(resultados!$A$2:$ZZ$330, 215, MATCH($B$1, resultados!$A$1:$ZZ$1, 0))</f>
        <v/>
      </c>
      <c r="B221">
        <f>INDEX(resultados!$A$2:$ZZ$330, 215, MATCH($B$2, resultados!$A$1:$ZZ$1, 0))</f>
        <v/>
      </c>
      <c r="C221">
        <f>INDEX(resultados!$A$2:$ZZ$330, 215, MATCH($B$3, resultados!$A$1:$ZZ$1, 0))</f>
        <v/>
      </c>
    </row>
    <row r="222">
      <c r="A222">
        <f>INDEX(resultados!$A$2:$ZZ$330, 216, MATCH($B$1, resultados!$A$1:$ZZ$1, 0))</f>
        <v/>
      </c>
      <c r="B222">
        <f>INDEX(resultados!$A$2:$ZZ$330, 216, MATCH($B$2, resultados!$A$1:$ZZ$1, 0))</f>
        <v/>
      </c>
      <c r="C222">
        <f>INDEX(resultados!$A$2:$ZZ$330, 216, MATCH($B$3, resultados!$A$1:$ZZ$1, 0))</f>
        <v/>
      </c>
    </row>
    <row r="223">
      <c r="A223">
        <f>INDEX(resultados!$A$2:$ZZ$330, 217, MATCH($B$1, resultados!$A$1:$ZZ$1, 0))</f>
        <v/>
      </c>
      <c r="B223">
        <f>INDEX(resultados!$A$2:$ZZ$330, 217, MATCH($B$2, resultados!$A$1:$ZZ$1, 0))</f>
        <v/>
      </c>
      <c r="C223">
        <f>INDEX(resultados!$A$2:$ZZ$330, 217, MATCH($B$3, resultados!$A$1:$ZZ$1, 0))</f>
        <v/>
      </c>
    </row>
    <row r="224">
      <c r="A224">
        <f>INDEX(resultados!$A$2:$ZZ$330, 218, MATCH($B$1, resultados!$A$1:$ZZ$1, 0))</f>
        <v/>
      </c>
      <c r="B224">
        <f>INDEX(resultados!$A$2:$ZZ$330, 218, MATCH($B$2, resultados!$A$1:$ZZ$1, 0))</f>
        <v/>
      </c>
      <c r="C224">
        <f>INDEX(resultados!$A$2:$ZZ$330, 218, MATCH($B$3, resultados!$A$1:$ZZ$1, 0))</f>
        <v/>
      </c>
    </row>
    <row r="225">
      <c r="A225">
        <f>INDEX(resultados!$A$2:$ZZ$330, 219, MATCH($B$1, resultados!$A$1:$ZZ$1, 0))</f>
        <v/>
      </c>
      <c r="B225">
        <f>INDEX(resultados!$A$2:$ZZ$330, 219, MATCH($B$2, resultados!$A$1:$ZZ$1, 0))</f>
        <v/>
      </c>
      <c r="C225">
        <f>INDEX(resultados!$A$2:$ZZ$330, 219, MATCH($B$3, resultados!$A$1:$ZZ$1, 0))</f>
        <v/>
      </c>
    </row>
    <row r="226">
      <c r="A226">
        <f>INDEX(resultados!$A$2:$ZZ$330, 220, MATCH($B$1, resultados!$A$1:$ZZ$1, 0))</f>
        <v/>
      </c>
      <c r="B226">
        <f>INDEX(resultados!$A$2:$ZZ$330, 220, MATCH($B$2, resultados!$A$1:$ZZ$1, 0))</f>
        <v/>
      </c>
      <c r="C226">
        <f>INDEX(resultados!$A$2:$ZZ$330, 220, MATCH($B$3, resultados!$A$1:$ZZ$1, 0))</f>
        <v/>
      </c>
    </row>
    <row r="227">
      <c r="A227">
        <f>INDEX(resultados!$A$2:$ZZ$330, 221, MATCH($B$1, resultados!$A$1:$ZZ$1, 0))</f>
        <v/>
      </c>
      <c r="B227">
        <f>INDEX(resultados!$A$2:$ZZ$330, 221, MATCH($B$2, resultados!$A$1:$ZZ$1, 0))</f>
        <v/>
      </c>
      <c r="C227">
        <f>INDEX(resultados!$A$2:$ZZ$330, 221, MATCH($B$3, resultados!$A$1:$ZZ$1, 0))</f>
        <v/>
      </c>
    </row>
    <row r="228">
      <c r="A228">
        <f>INDEX(resultados!$A$2:$ZZ$330, 222, MATCH($B$1, resultados!$A$1:$ZZ$1, 0))</f>
        <v/>
      </c>
      <c r="B228">
        <f>INDEX(resultados!$A$2:$ZZ$330, 222, MATCH($B$2, resultados!$A$1:$ZZ$1, 0))</f>
        <v/>
      </c>
      <c r="C228">
        <f>INDEX(resultados!$A$2:$ZZ$330, 222, MATCH($B$3, resultados!$A$1:$ZZ$1, 0))</f>
        <v/>
      </c>
    </row>
    <row r="229">
      <c r="A229">
        <f>INDEX(resultados!$A$2:$ZZ$330, 223, MATCH($B$1, resultados!$A$1:$ZZ$1, 0))</f>
        <v/>
      </c>
      <c r="B229">
        <f>INDEX(resultados!$A$2:$ZZ$330, 223, MATCH($B$2, resultados!$A$1:$ZZ$1, 0))</f>
        <v/>
      </c>
      <c r="C229">
        <f>INDEX(resultados!$A$2:$ZZ$330, 223, MATCH($B$3, resultados!$A$1:$ZZ$1, 0))</f>
        <v/>
      </c>
    </row>
    <row r="230">
      <c r="A230">
        <f>INDEX(resultados!$A$2:$ZZ$330, 224, MATCH($B$1, resultados!$A$1:$ZZ$1, 0))</f>
        <v/>
      </c>
      <c r="B230">
        <f>INDEX(resultados!$A$2:$ZZ$330, 224, MATCH($B$2, resultados!$A$1:$ZZ$1, 0))</f>
        <v/>
      </c>
      <c r="C230">
        <f>INDEX(resultados!$A$2:$ZZ$330, 224, MATCH($B$3, resultados!$A$1:$ZZ$1, 0))</f>
        <v/>
      </c>
    </row>
    <row r="231">
      <c r="A231">
        <f>INDEX(resultados!$A$2:$ZZ$330, 225, MATCH($B$1, resultados!$A$1:$ZZ$1, 0))</f>
        <v/>
      </c>
      <c r="B231">
        <f>INDEX(resultados!$A$2:$ZZ$330, 225, MATCH($B$2, resultados!$A$1:$ZZ$1, 0))</f>
        <v/>
      </c>
      <c r="C231">
        <f>INDEX(resultados!$A$2:$ZZ$330, 225, MATCH($B$3, resultados!$A$1:$ZZ$1, 0))</f>
        <v/>
      </c>
    </row>
    <row r="232">
      <c r="A232">
        <f>INDEX(resultados!$A$2:$ZZ$330, 226, MATCH($B$1, resultados!$A$1:$ZZ$1, 0))</f>
        <v/>
      </c>
      <c r="B232">
        <f>INDEX(resultados!$A$2:$ZZ$330, 226, MATCH($B$2, resultados!$A$1:$ZZ$1, 0))</f>
        <v/>
      </c>
      <c r="C232">
        <f>INDEX(resultados!$A$2:$ZZ$330, 226, MATCH($B$3, resultados!$A$1:$ZZ$1, 0))</f>
        <v/>
      </c>
    </row>
    <row r="233">
      <c r="A233">
        <f>INDEX(resultados!$A$2:$ZZ$330, 227, MATCH($B$1, resultados!$A$1:$ZZ$1, 0))</f>
        <v/>
      </c>
      <c r="B233">
        <f>INDEX(resultados!$A$2:$ZZ$330, 227, MATCH($B$2, resultados!$A$1:$ZZ$1, 0))</f>
        <v/>
      </c>
      <c r="C233">
        <f>INDEX(resultados!$A$2:$ZZ$330, 227, MATCH($B$3, resultados!$A$1:$ZZ$1, 0))</f>
        <v/>
      </c>
    </row>
    <row r="234">
      <c r="A234">
        <f>INDEX(resultados!$A$2:$ZZ$330, 228, MATCH($B$1, resultados!$A$1:$ZZ$1, 0))</f>
        <v/>
      </c>
      <c r="B234">
        <f>INDEX(resultados!$A$2:$ZZ$330, 228, MATCH($B$2, resultados!$A$1:$ZZ$1, 0))</f>
        <v/>
      </c>
      <c r="C234">
        <f>INDEX(resultados!$A$2:$ZZ$330, 228, MATCH($B$3, resultados!$A$1:$ZZ$1, 0))</f>
        <v/>
      </c>
    </row>
    <row r="235">
      <c r="A235">
        <f>INDEX(resultados!$A$2:$ZZ$330, 229, MATCH($B$1, resultados!$A$1:$ZZ$1, 0))</f>
        <v/>
      </c>
      <c r="B235">
        <f>INDEX(resultados!$A$2:$ZZ$330, 229, MATCH($B$2, resultados!$A$1:$ZZ$1, 0))</f>
        <v/>
      </c>
      <c r="C235">
        <f>INDEX(resultados!$A$2:$ZZ$330, 229, MATCH($B$3, resultados!$A$1:$ZZ$1, 0))</f>
        <v/>
      </c>
    </row>
    <row r="236">
      <c r="A236">
        <f>INDEX(resultados!$A$2:$ZZ$330, 230, MATCH($B$1, resultados!$A$1:$ZZ$1, 0))</f>
        <v/>
      </c>
      <c r="B236">
        <f>INDEX(resultados!$A$2:$ZZ$330, 230, MATCH($B$2, resultados!$A$1:$ZZ$1, 0))</f>
        <v/>
      </c>
      <c r="C236">
        <f>INDEX(resultados!$A$2:$ZZ$330, 230, MATCH($B$3, resultados!$A$1:$ZZ$1, 0))</f>
        <v/>
      </c>
    </row>
    <row r="237">
      <c r="A237">
        <f>INDEX(resultados!$A$2:$ZZ$330, 231, MATCH($B$1, resultados!$A$1:$ZZ$1, 0))</f>
        <v/>
      </c>
      <c r="B237">
        <f>INDEX(resultados!$A$2:$ZZ$330, 231, MATCH($B$2, resultados!$A$1:$ZZ$1, 0))</f>
        <v/>
      </c>
      <c r="C237">
        <f>INDEX(resultados!$A$2:$ZZ$330, 231, MATCH($B$3, resultados!$A$1:$ZZ$1, 0))</f>
        <v/>
      </c>
    </row>
    <row r="238">
      <c r="A238">
        <f>INDEX(resultados!$A$2:$ZZ$330, 232, MATCH($B$1, resultados!$A$1:$ZZ$1, 0))</f>
        <v/>
      </c>
      <c r="B238">
        <f>INDEX(resultados!$A$2:$ZZ$330, 232, MATCH($B$2, resultados!$A$1:$ZZ$1, 0))</f>
        <v/>
      </c>
      <c r="C238">
        <f>INDEX(resultados!$A$2:$ZZ$330, 232, MATCH($B$3, resultados!$A$1:$ZZ$1, 0))</f>
        <v/>
      </c>
    </row>
    <row r="239">
      <c r="A239">
        <f>INDEX(resultados!$A$2:$ZZ$330, 233, MATCH($B$1, resultados!$A$1:$ZZ$1, 0))</f>
        <v/>
      </c>
      <c r="B239">
        <f>INDEX(resultados!$A$2:$ZZ$330, 233, MATCH($B$2, resultados!$A$1:$ZZ$1, 0))</f>
        <v/>
      </c>
      <c r="C239">
        <f>INDEX(resultados!$A$2:$ZZ$330, 233, MATCH($B$3, resultados!$A$1:$ZZ$1, 0))</f>
        <v/>
      </c>
    </row>
    <row r="240">
      <c r="A240">
        <f>INDEX(resultados!$A$2:$ZZ$330, 234, MATCH($B$1, resultados!$A$1:$ZZ$1, 0))</f>
        <v/>
      </c>
      <c r="B240">
        <f>INDEX(resultados!$A$2:$ZZ$330, 234, MATCH($B$2, resultados!$A$1:$ZZ$1, 0))</f>
        <v/>
      </c>
      <c r="C240">
        <f>INDEX(resultados!$A$2:$ZZ$330, 234, MATCH($B$3, resultados!$A$1:$ZZ$1, 0))</f>
        <v/>
      </c>
    </row>
    <row r="241">
      <c r="A241">
        <f>INDEX(resultados!$A$2:$ZZ$330, 235, MATCH($B$1, resultados!$A$1:$ZZ$1, 0))</f>
        <v/>
      </c>
      <c r="B241">
        <f>INDEX(resultados!$A$2:$ZZ$330, 235, MATCH($B$2, resultados!$A$1:$ZZ$1, 0))</f>
        <v/>
      </c>
      <c r="C241">
        <f>INDEX(resultados!$A$2:$ZZ$330, 235, MATCH($B$3, resultados!$A$1:$ZZ$1, 0))</f>
        <v/>
      </c>
    </row>
    <row r="242">
      <c r="A242">
        <f>INDEX(resultados!$A$2:$ZZ$330, 236, MATCH($B$1, resultados!$A$1:$ZZ$1, 0))</f>
        <v/>
      </c>
      <c r="B242">
        <f>INDEX(resultados!$A$2:$ZZ$330, 236, MATCH($B$2, resultados!$A$1:$ZZ$1, 0))</f>
        <v/>
      </c>
      <c r="C242">
        <f>INDEX(resultados!$A$2:$ZZ$330, 236, MATCH($B$3, resultados!$A$1:$ZZ$1, 0))</f>
        <v/>
      </c>
    </row>
    <row r="243">
      <c r="A243">
        <f>INDEX(resultados!$A$2:$ZZ$330, 237, MATCH($B$1, resultados!$A$1:$ZZ$1, 0))</f>
        <v/>
      </c>
      <c r="B243">
        <f>INDEX(resultados!$A$2:$ZZ$330, 237, MATCH($B$2, resultados!$A$1:$ZZ$1, 0))</f>
        <v/>
      </c>
      <c r="C243">
        <f>INDEX(resultados!$A$2:$ZZ$330, 237, MATCH($B$3, resultados!$A$1:$ZZ$1, 0))</f>
        <v/>
      </c>
    </row>
    <row r="244">
      <c r="A244">
        <f>INDEX(resultados!$A$2:$ZZ$330, 238, MATCH($B$1, resultados!$A$1:$ZZ$1, 0))</f>
        <v/>
      </c>
      <c r="B244">
        <f>INDEX(resultados!$A$2:$ZZ$330, 238, MATCH($B$2, resultados!$A$1:$ZZ$1, 0))</f>
        <v/>
      </c>
      <c r="C244">
        <f>INDEX(resultados!$A$2:$ZZ$330, 238, MATCH($B$3, resultados!$A$1:$ZZ$1, 0))</f>
        <v/>
      </c>
    </row>
    <row r="245">
      <c r="A245">
        <f>INDEX(resultados!$A$2:$ZZ$330, 239, MATCH($B$1, resultados!$A$1:$ZZ$1, 0))</f>
        <v/>
      </c>
      <c r="B245">
        <f>INDEX(resultados!$A$2:$ZZ$330, 239, MATCH($B$2, resultados!$A$1:$ZZ$1, 0))</f>
        <v/>
      </c>
      <c r="C245">
        <f>INDEX(resultados!$A$2:$ZZ$330, 239, MATCH($B$3, resultados!$A$1:$ZZ$1, 0))</f>
        <v/>
      </c>
    </row>
    <row r="246">
      <c r="A246">
        <f>INDEX(resultados!$A$2:$ZZ$330, 240, MATCH($B$1, resultados!$A$1:$ZZ$1, 0))</f>
        <v/>
      </c>
      <c r="B246">
        <f>INDEX(resultados!$A$2:$ZZ$330, 240, MATCH($B$2, resultados!$A$1:$ZZ$1, 0))</f>
        <v/>
      </c>
      <c r="C246">
        <f>INDEX(resultados!$A$2:$ZZ$330, 240, MATCH($B$3, resultados!$A$1:$ZZ$1, 0))</f>
        <v/>
      </c>
    </row>
    <row r="247">
      <c r="A247">
        <f>INDEX(resultados!$A$2:$ZZ$330, 241, MATCH($B$1, resultados!$A$1:$ZZ$1, 0))</f>
        <v/>
      </c>
      <c r="B247">
        <f>INDEX(resultados!$A$2:$ZZ$330, 241, MATCH($B$2, resultados!$A$1:$ZZ$1, 0))</f>
        <v/>
      </c>
      <c r="C247">
        <f>INDEX(resultados!$A$2:$ZZ$330, 241, MATCH($B$3, resultados!$A$1:$ZZ$1, 0))</f>
        <v/>
      </c>
    </row>
    <row r="248">
      <c r="A248">
        <f>INDEX(resultados!$A$2:$ZZ$330, 242, MATCH($B$1, resultados!$A$1:$ZZ$1, 0))</f>
        <v/>
      </c>
      <c r="B248">
        <f>INDEX(resultados!$A$2:$ZZ$330, 242, MATCH($B$2, resultados!$A$1:$ZZ$1, 0))</f>
        <v/>
      </c>
      <c r="C248">
        <f>INDEX(resultados!$A$2:$ZZ$330, 242, MATCH($B$3, resultados!$A$1:$ZZ$1, 0))</f>
        <v/>
      </c>
    </row>
    <row r="249">
      <c r="A249">
        <f>INDEX(resultados!$A$2:$ZZ$330, 243, MATCH($B$1, resultados!$A$1:$ZZ$1, 0))</f>
        <v/>
      </c>
      <c r="B249">
        <f>INDEX(resultados!$A$2:$ZZ$330, 243, MATCH($B$2, resultados!$A$1:$ZZ$1, 0))</f>
        <v/>
      </c>
      <c r="C249">
        <f>INDEX(resultados!$A$2:$ZZ$330, 243, MATCH($B$3, resultados!$A$1:$ZZ$1, 0))</f>
        <v/>
      </c>
    </row>
    <row r="250">
      <c r="A250">
        <f>INDEX(resultados!$A$2:$ZZ$330, 244, MATCH($B$1, resultados!$A$1:$ZZ$1, 0))</f>
        <v/>
      </c>
      <c r="B250">
        <f>INDEX(resultados!$A$2:$ZZ$330, 244, MATCH($B$2, resultados!$A$1:$ZZ$1, 0))</f>
        <v/>
      </c>
      <c r="C250">
        <f>INDEX(resultados!$A$2:$ZZ$330, 244, MATCH($B$3, resultados!$A$1:$ZZ$1, 0))</f>
        <v/>
      </c>
    </row>
    <row r="251">
      <c r="A251">
        <f>INDEX(resultados!$A$2:$ZZ$330, 245, MATCH($B$1, resultados!$A$1:$ZZ$1, 0))</f>
        <v/>
      </c>
      <c r="B251">
        <f>INDEX(resultados!$A$2:$ZZ$330, 245, MATCH($B$2, resultados!$A$1:$ZZ$1, 0))</f>
        <v/>
      </c>
      <c r="C251">
        <f>INDEX(resultados!$A$2:$ZZ$330, 245, MATCH($B$3, resultados!$A$1:$ZZ$1, 0))</f>
        <v/>
      </c>
    </row>
    <row r="252">
      <c r="A252">
        <f>INDEX(resultados!$A$2:$ZZ$330, 246, MATCH($B$1, resultados!$A$1:$ZZ$1, 0))</f>
        <v/>
      </c>
      <c r="B252">
        <f>INDEX(resultados!$A$2:$ZZ$330, 246, MATCH($B$2, resultados!$A$1:$ZZ$1, 0))</f>
        <v/>
      </c>
      <c r="C252">
        <f>INDEX(resultados!$A$2:$ZZ$330, 246, MATCH($B$3, resultados!$A$1:$ZZ$1, 0))</f>
        <v/>
      </c>
    </row>
    <row r="253">
      <c r="A253">
        <f>INDEX(resultados!$A$2:$ZZ$330, 247, MATCH($B$1, resultados!$A$1:$ZZ$1, 0))</f>
        <v/>
      </c>
      <c r="B253">
        <f>INDEX(resultados!$A$2:$ZZ$330, 247, MATCH($B$2, resultados!$A$1:$ZZ$1, 0))</f>
        <v/>
      </c>
      <c r="C253">
        <f>INDEX(resultados!$A$2:$ZZ$330, 247, MATCH($B$3, resultados!$A$1:$ZZ$1, 0))</f>
        <v/>
      </c>
    </row>
    <row r="254">
      <c r="A254">
        <f>INDEX(resultados!$A$2:$ZZ$330, 248, MATCH($B$1, resultados!$A$1:$ZZ$1, 0))</f>
        <v/>
      </c>
      <c r="B254">
        <f>INDEX(resultados!$A$2:$ZZ$330, 248, MATCH($B$2, resultados!$A$1:$ZZ$1, 0))</f>
        <v/>
      </c>
      <c r="C254">
        <f>INDEX(resultados!$A$2:$ZZ$330, 248, MATCH($B$3, resultados!$A$1:$ZZ$1, 0))</f>
        <v/>
      </c>
    </row>
    <row r="255">
      <c r="A255">
        <f>INDEX(resultados!$A$2:$ZZ$330, 249, MATCH($B$1, resultados!$A$1:$ZZ$1, 0))</f>
        <v/>
      </c>
      <c r="B255">
        <f>INDEX(resultados!$A$2:$ZZ$330, 249, MATCH($B$2, resultados!$A$1:$ZZ$1, 0))</f>
        <v/>
      </c>
      <c r="C255">
        <f>INDEX(resultados!$A$2:$ZZ$330, 249, MATCH($B$3, resultados!$A$1:$ZZ$1, 0))</f>
        <v/>
      </c>
    </row>
    <row r="256">
      <c r="A256">
        <f>INDEX(resultados!$A$2:$ZZ$330, 250, MATCH($B$1, resultados!$A$1:$ZZ$1, 0))</f>
        <v/>
      </c>
      <c r="B256">
        <f>INDEX(resultados!$A$2:$ZZ$330, 250, MATCH($B$2, resultados!$A$1:$ZZ$1, 0))</f>
        <v/>
      </c>
      <c r="C256">
        <f>INDEX(resultados!$A$2:$ZZ$330, 250, MATCH($B$3, resultados!$A$1:$ZZ$1, 0))</f>
        <v/>
      </c>
    </row>
    <row r="257">
      <c r="A257">
        <f>INDEX(resultados!$A$2:$ZZ$330, 251, MATCH($B$1, resultados!$A$1:$ZZ$1, 0))</f>
        <v/>
      </c>
      <c r="B257">
        <f>INDEX(resultados!$A$2:$ZZ$330, 251, MATCH($B$2, resultados!$A$1:$ZZ$1, 0))</f>
        <v/>
      </c>
      <c r="C257">
        <f>INDEX(resultados!$A$2:$ZZ$330, 251, MATCH($B$3, resultados!$A$1:$ZZ$1, 0))</f>
        <v/>
      </c>
    </row>
    <row r="258">
      <c r="A258">
        <f>INDEX(resultados!$A$2:$ZZ$330, 252, MATCH($B$1, resultados!$A$1:$ZZ$1, 0))</f>
        <v/>
      </c>
      <c r="B258">
        <f>INDEX(resultados!$A$2:$ZZ$330, 252, MATCH($B$2, resultados!$A$1:$ZZ$1, 0))</f>
        <v/>
      </c>
      <c r="C258">
        <f>INDEX(resultados!$A$2:$ZZ$330, 252, MATCH($B$3, resultados!$A$1:$ZZ$1, 0))</f>
        <v/>
      </c>
    </row>
    <row r="259">
      <c r="A259">
        <f>INDEX(resultados!$A$2:$ZZ$330, 253, MATCH($B$1, resultados!$A$1:$ZZ$1, 0))</f>
        <v/>
      </c>
      <c r="B259">
        <f>INDEX(resultados!$A$2:$ZZ$330, 253, MATCH($B$2, resultados!$A$1:$ZZ$1, 0))</f>
        <v/>
      </c>
      <c r="C259">
        <f>INDEX(resultados!$A$2:$ZZ$330, 253, MATCH($B$3, resultados!$A$1:$ZZ$1, 0))</f>
        <v/>
      </c>
    </row>
    <row r="260">
      <c r="A260">
        <f>INDEX(resultados!$A$2:$ZZ$330, 254, MATCH($B$1, resultados!$A$1:$ZZ$1, 0))</f>
        <v/>
      </c>
      <c r="B260">
        <f>INDEX(resultados!$A$2:$ZZ$330, 254, MATCH($B$2, resultados!$A$1:$ZZ$1, 0))</f>
        <v/>
      </c>
      <c r="C260">
        <f>INDEX(resultados!$A$2:$ZZ$330, 254, MATCH($B$3, resultados!$A$1:$ZZ$1, 0))</f>
        <v/>
      </c>
    </row>
    <row r="261">
      <c r="A261">
        <f>INDEX(resultados!$A$2:$ZZ$330, 255, MATCH($B$1, resultados!$A$1:$ZZ$1, 0))</f>
        <v/>
      </c>
      <c r="B261">
        <f>INDEX(resultados!$A$2:$ZZ$330, 255, MATCH($B$2, resultados!$A$1:$ZZ$1, 0))</f>
        <v/>
      </c>
      <c r="C261">
        <f>INDEX(resultados!$A$2:$ZZ$330, 255, MATCH($B$3, resultados!$A$1:$ZZ$1, 0))</f>
        <v/>
      </c>
    </row>
    <row r="262">
      <c r="A262">
        <f>INDEX(resultados!$A$2:$ZZ$330, 256, MATCH($B$1, resultados!$A$1:$ZZ$1, 0))</f>
        <v/>
      </c>
      <c r="B262">
        <f>INDEX(resultados!$A$2:$ZZ$330, 256, MATCH($B$2, resultados!$A$1:$ZZ$1, 0))</f>
        <v/>
      </c>
      <c r="C262">
        <f>INDEX(resultados!$A$2:$ZZ$330, 256, MATCH($B$3, resultados!$A$1:$ZZ$1, 0))</f>
        <v/>
      </c>
    </row>
    <row r="263">
      <c r="A263">
        <f>INDEX(resultados!$A$2:$ZZ$330, 257, MATCH($B$1, resultados!$A$1:$ZZ$1, 0))</f>
        <v/>
      </c>
      <c r="B263">
        <f>INDEX(resultados!$A$2:$ZZ$330, 257, MATCH($B$2, resultados!$A$1:$ZZ$1, 0))</f>
        <v/>
      </c>
      <c r="C263">
        <f>INDEX(resultados!$A$2:$ZZ$330, 257, MATCH($B$3, resultados!$A$1:$ZZ$1, 0))</f>
        <v/>
      </c>
    </row>
    <row r="264">
      <c r="A264">
        <f>INDEX(resultados!$A$2:$ZZ$330, 258, MATCH($B$1, resultados!$A$1:$ZZ$1, 0))</f>
        <v/>
      </c>
      <c r="B264">
        <f>INDEX(resultados!$A$2:$ZZ$330, 258, MATCH($B$2, resultados!$A$1:$ZZ$1, 0))</f>
        <v/>
      </c>
      <c r="C264">
        <f>INDEX(resultados!$A$2:$ZZ$330, 258, MATCH($B$3, resultados!$A$1:$ZZ$1, 0))</f>
        <v/>
      </c>
    </row>
    <row r="265">
      <c r="A265">
        <f>INDEX(resultados!$A$2:$ZZ$330, 259, MATCH($B$1, resultados!$A$1:$ZZ$1, 0))</f>
        <v/>
      </c>
      <c r="B265">
        <f>INDEX(resultados!$A$2:$ZZ$330, 259, MATCH($B$2, resultados!$A$1:$ZZ$1, 0))</f>
        <v/>
      </c>
      <c r="C265">
        <f>INDEX(resultados!$A$2:$ZZ$330, 259, MATCH($B$3, resultados!$A$1:$ZZ$1, 0))</f>
        <v/>
      </c>
    </row>
    <row r="266">
      <c r="A266">
        <f>INDEX(resultados!$A$2:$ZZ$330, 260, MATCH($B$1, resultados!$A$1:$ZZ$1, 0))</f>
        <v/>
      </c>
      <c r="B266">
        <f>INDEX(resultados!$A$2:$ZZ$330, 260, MATCH($B$2, resultados!$A$1:$ZZ$1, 0))</f>
        <v/>
      </c>
      <c r="C266">
        <f>INDEX(resultados!$A$2:$ZZ$330, 260, MATCH($B$3, resultados!$A$1:$ZZ$1, 0))</f>
        <v/>
      </c>
    </row>
    <row r="267">
      <c r="A267">
        <f>INDEX(resultados!$A$2:$ZZ$330, 261, MATCH($B$1, resultados!$A$1:$ZZ$1, 0))</f>
        <v/>
      </c>
      <c r="B267">
        <f>INDEX(resultados!$A$2:$ZZ$330, 261, MATCH($B$2, resultados!$A$1:$ZZ$1, 0))</f>
        <v/>
      </c>
      <c r="C267">
        <f>INDEX(resultados!$A$2:$ZZ$330, 261, MATCH($B$3, resultados!$A$1:$ZZ$1, 0))</f>
        <v/>
      </c>
    </row>
    <row r="268">
      <c r="A268">
        <f>INDEX(resultados!$A$2:$ZZ$330, 262, MATCH($B$1, resultados!$A$1:$ZZ$1, 0))</f>
        <v/>
      </c>
      <c r="B268">
        <f>INDEX(resultados!$A$2:$ZZ$330, 262, MATCH($B$2, resultados!$A$1:$ZZ$1, 0))</f>
        <v/>
      </c>
      <c r="C268">
        <f>INDEX(resultados!$A$2:$ZZ$330, 262, MATCH($B$3, resultados!$A$1:$ZZ$1, 0))</f>
        <v/>
      </c>
    </row>
    <row r="269">
      <c r="A269">
        <f>INDEX(resultados!$A$2:$ZZ$330, 263, MATCH($B$1, resultados!$A$1:$ZZ$1, 0))</f>
        <v/>
      </c>
      <c r="B269">
        <f>INDEX(resultados!$A$2:$ZZ$330, 263, MATCH($B$2, resultados!$A$1:$ZZ$1, 0))</f>
        <v/>
      </c>
      <c r="C269">
        <f>INDEX(resultados!$A$2:$ZZ$330, 263, MATCH($B$3, resultados!$A$1:$ZZ$1, 0))</f>
        <v/>
      </c>
    </row>
    <row r="270">
      <c r="A270">
        <f>INDEX(resultados!$A$2:$ZZ$330, 264, MATCH($B$1, resultados!$A$1:$ZZ$1, 0))</f>
        <v/>
      </c>
      <c r="B270">
        <f>INDEX(resultados!$A$2:$ZZ$330, 264, MATCH($B$2, resultados!$A$1:$ZZ$1, 0))</f>
        <v/>
      </c>
      <c r="C270">
        <f>INDEX(resultados!$A$2:$ZZ$330, 264, MATCH($B$3, resultados!$A$1:$ZZ$1, 0))</f>
        <v/>
      </c>
    </row>
    <row r="271">
      <c r="A271">
        <f>INDEX(resultados!$A$2:$ZZ$330, 265, MATCH($B$1, resultados!$A$1:$ZZ$1, 0))</f>
        <v/>
      </c>
      <c r="B271">
        <f>INDEX(resultados!$A$2:$ZZ$330, 265, MATCH($B$2, resultados!$A$1:$ZZ$1, 0))</f>
        <v/>
      </c>
      <c r="C271">
        <f>INDEX(resultados!$A$2:$ZZ$330, 265, MATCH($B$3, resultados!$A$1:$ZZ$1, 0))</f>
        <v/>
      </c>
    </row>
    <row r="272">
      <c r="A272">
        <f>INDEX(resultados!$A$2:$ZZ$330, 266, MATCH($B$1, resultados!$A$1:$ZZ$1, 0))</f>
        <v/>
      </c>
      <c r="B272">
        <f>INDEX(resultados!$A$2:$ZZ$330, 266, MATCH($B$2, resultados!$A$1:$ZZ$1, 0))</f>
        <v/>
      </c>
      <c r="C272">
        <f>INDEX(resultados!$A$2:$ZZ$330, 266, MATCH($B$3, resultados!$A$1:$ZZ$1, 0))</f>
        <v/>
      </c>
    </row>
    <row r="273">
      <c r="A273">
        <f>INDEX(resultados!$A$2:$ZZ$330, 267, MATCH($B$1, resultados!$A$1:$ZZ$1, 0))</f>
        <v/>
      </c>
      <c r="B273">
        <f>INDEX(resultados!$A$2:$ZZ$330, 267, MATCH($B$2, resultados!$A$1:$ZZ$1, 0))</f>
        <v/>
      </c>
      <c r="C273">
        <f>INDEX(resultados!$A$2:$ZZ$330, 267, MATCH($B$3, resultados!$A$1:$ZZ$1, 0))</f>
        <v/>
      </c>
    </row>
    <row r="274">
      <c r="A274">
        <f>INDEX(resultados!$A$2:$ZZ$330, 268, MATCH($B$1, resultados!$A$1:$ZZ$1, 0))</f>
        <v/>
      </c>
      <c r="B274">
        <f>INDEX(resultados!$A$2:$ZZ$330, 268, MATCH($B$2, resultados!$A$1:$ZZ$1, 0))</f>
        <v/>
      </c>
      <c r="C274">
        <f>INDEX(resultados!$A$2:$ZZ$330, 268, MATCH($B$3, resultados!$A$1:$ZZ$1, 0))</f>
        <v/>
      </c>
    </row>
    <row r="275">
      <c r="A275">
        <f>INDEX(resultados!$A$2:$ZZ$330, 269, MATCH($B$1, resultados!$A$1:$ZZ$1, 0))</f>
        <v/>
      </c>
      <c r="B275">
        <f>INDEX(resultados!$A$2:$ZZ$330, 269, MATCH($B$2, resultados!$A$1:$ZZ$1, 0))</f>
        <v/>
      </c>
      <c r="C275">
        <f>INDEX(resultados!$A$2:$ZZ$330, 269, MATCH($B$3, resultados!$A$1:$ZZ$1, 0))</f>
        <v/>
      </c>
    </row>
    <row r="276">
      <c r="A276">
        <f>INDEX(resultados!$A$2:$ZZ$330, 270, MATCH($B$1, resultados!$A$1:$ZZ$1, 0))</f>
        <v/>
      </c>
      <c r="B276">
        <f>INDEX(resultados!$A$2:$ZZ$330, 270, MATCH($B$2, resultados!$A$1:$ZZ$1, 0))</f>
        <v/>
      </c>
      <c r="C276">
        <f>INDEX(resultados!$A$2:$ZZ$330, 270, MATCH($B$3, resultados!$A$1:$ZZ$1, 0))</f>
        <v/>
      </c>
    </row>
    <row r="277">
      <c r="A277">
        <f>INDEX(resultados!$A$2:$ZZ$330, 271, MATCH($B$1, resultados!$A$1:$ZZ$1, 0))</f>
        <v/>
      </c>
      <c r="B277">
        <f>INDEX(resultados!$A$2:$ZZ$330, 271, MATCH($B$2, resultados!$A$1:$ZZ$1, 0))</f>
        <v/>
      </c>
      <c r="C277">
        <f>INDEX(resultados!$A$2:$ZZ$330, 271, MATCH($B$3, resultados!$A$1:$ZZ$1, 0))</f>
        <v/>
      </c>
    </row>
    <row r="278">
      <c r="A278">
        <f>INDEX(resultados!$A$2:$ZZ$330, 272, MATCH($B$1, resultados!$A$1:$ZZ$1, 0))</f>
        <v/>
      </c>
      <c r="B278">
        <f>INDEX(resultados!$A$2:$ZZ$330, 272, MATCH($B$2, resultados!$A$1:$ZZ$1, 0))</f>
        <v/>
      </c>
      <c r="C278">
        <f>INDEX(resultados!$A$2:$ZZ$330, 272, MATCH($B$3, resultados!$A$1:$ZZ$1, 0))</f>
        <v/>
      </c>
    </row>
    <row r="279">
      <c r="A279">
        <f>INDEX(resultados!$A$2:$ZZ$330, 273, MATCH($B$1, resultados!$A$1:$ZZ$1, 0))</f>
        <v/>
      </c>
      <c r="B279">
        <f>INDEX(resultados!$A$2:$ZZ$330, 273, MATCH($B$2, resultados!$A$1:$ZZ$1, 0))</f>
        <v/>
      </c>
      <c r="C279">
        <f>INDEX(resultados!$A$2:$ZZ$330, 273, MATCH($B$3, resultados!$A$1:$ZZ$1, 0))</f>
        <v/>
      </c>
    </row>
    <row r="280">
      <c r="A280">
        <f>INDEX(resultados!$A$2:$ZZ$330, 274, MATCH($B$1, resultados!$A$1:$ZZ$1, 0))</f>
        <v/>
      </c>
      <c r="B280">
        <f>INDEX(resultados!$A$2:$ZZ$330, 274, MATCH($B$2, resultados!$A$1:$ZZ$1, 0))</f>
        <v/>
      </c>
      <c r="C280">
        <f>INDEX(resultados!$A$2:$ZZ$330, 274, MATCH($B$3, resultados!$A$1:$ZZ$1, 0))</f>
        <v/>
      </c>
    </row>
    <row r="281">
      <c r="A281">
        <f>INDEX(resultados!$A$2:$ZZ$330, 275, MATCH($B$1, resultados!$A$1:$ZZ$1, 0))</f>
        <v/>
      </c>
      <c r="B281">
        <f>INDEX(resultados!$A$2:$ZZ$330, 275, MATCH($B$2, resultados!$A$1:$ZZ$1, 0))</f>
        <v/>
      </c>
      <c r="C281">
        <f>INDEX(resultados!$A$2:$ZZ$330, 275, MATCH($B$3, resultados!$A$1:$ZZ$1, 0))</f>
        <v/>
      </c>
    </row>
    <row r="282">
      <c r="A282">
        <f>INDEX(resultados!$A$2:$ZZ$330, 276, MATCH($B$1, resultados!$A$1:$ZZ$1, 0))</f>
        <v/>
      </c>
      <c r="B282">
        <f>INDEX(resultados!$A$2:$ZZ$330, 276, MATCH($B$2, resultados!$A$1:$ZZ$1, 0))</f>
        <v/>
      </c>
      <c r="C282">
        <f>INDEX(resultados!$A$2:$ZZ$330, 276, MATCH($B$3, resultados!$A$1:$ZZ$1, 0))</f>
        <v/>
      </c>
    </row>
    <row r="283">
      <c r="A283">
        <f>INDEX(resultados!$A$2:$ZZ$330, 277, MATCH($B$1, resultados!$A$1:$ZZ$1, 0))</f>
        <v/>
      </c>
      <c r="B283">
        <f>INDEX(resultados!$A$2:$ZZ$330, 277, MATCH($B$2, resultados!$A$1:$ZZ$1, 0))</f>
        <v/>
      </c>
      <c r="C283">
        <f>INDEX(resultados!$A$2:$ZZ$330, 277, MATCH($B$3, resultados!$A$1:$ZZ$1, 0))</f>
        <v/>
      </c>
    </row>
    <row r="284">
      <c r="A284">
        <f>INDEX(resultados!$A$2:$ZZ$330, 278, MATCH($B$1, resultados!$A$1:$ZZ$1, 0))</f>
        <v/>
      </c>
      <c r="B284">
        <f>INDEX(resultados!$A$2:$ZZ$330, 278, MATCH($B$2, resultados!$A$1:$ZZ$1, 0))</f>
        <v/>
      </c>
      <c r="C284">
        <f>INDEX(resultados!$A$2:$ZZ$330, 278, MATCH($B$3, resultados!$A$1:$ZZ$1, 0))</f>
        <v/>
      </c>
    </row>
    <row r="285">
      <c r="A285">
        <f>INDEX(resultados!$A$2:$ZZ$330, 279, MATCH($B$1, resultados!$A$1:$ZZ$1, 0))</f>
        <v/>
      </c>
      <c r="B285">
        <f>INDEX(resultados!$A$2:$ZZ$330, 279, MATCH($B$2, resultados!$A$1:$ZZ$1, 0))</f>
        <v/>
      </c>
      <c r="C285">
        <f>INDEX(resultados!$A$2:$ZZ$330, 279, MATCH($B$3, resultados!$A$1:$ZZ$1, 0))</f>
        <v/>
      </c>
    </row>
    <row r="286">
      <c r="A286">
        <f>INDEX(resultados!$A$2:$ZZ$330, 280, MATCH($B$1, resultados!$A$1:$ZZ$1, 0))</f>
        <v/>
      </c>
      <c r="B286">
        <f>INDEX(resultados!$A$2:$ZZ$330, 280, MATCH($B$2, resultados!$A$1:$ZZ$1, 0))</f>
        <v/>
      </c>
      <c r="C286">
        <f>INDEX(resultados!$A$2:$ZZ$330, 280, MATCH($B$3, resultados!$A$1:$ZZ$1, 0))</f>
        <v/>
      </c>
    </row>
    <row r="287">
      <c r="A287">
        <f>INDEX(resultados!$A$2:$ZZ$330, 281, MATCH($B$1, resultados!$A$1:$ZZ$1, 0))</f>
        <v/>
      </c>
      <c r="B287">
        <f>INDEX(resultados!$A$2:$ZZ$330, 281, MATCH($B$2, resultados!$A$1:$ZZ$1, 0))</f>
        <v/>
      </c>
      <c r="C287">
        <f>INDEX(resultados!$A$2:$ZZ$330, 281, MATCH($B$3, resultados!$A$1:$ZZ$1, 0))</f>
        <v/>
      </c>
    </row>
    <row r="288">
      <c r="A288">
        <f>INDEX(resultados!$A$2:$ZZ$330, 282, MATCH($B$1, resultados!$A$1:$ZZ$1, 0))</f>
        <v/>
      </c>
      <c r="B288">
        <f>INDEX(resultados!$A$2:$ZZ$330, 282, MATCH($B$2, resultados!$A$1:$ZZ$1, 0))</f>
        <v/>
      </c>
      <c r="C288">
        <f>INDEX(resultados!$A$2:$ZZ$330, 282, MATCH($B$3, resultados!$A$1:$ZZ$1, 0))</f>
        <v/>
      </c>
    </row>
    <row r="289">
      <c r="A289">
        <f>INDEX(resultados!$A$2:$ZZ$330, 283, MATCH($B$1, resultados!$A$1:$ZZ$1, 0))</f>
        <v/>
      </c>
      <c r="B289">
        <f>INDEX(resultados!$A$2:$ZZ$330, 283, MATCH($B$2, resultados!$A$1:$ZZ$1, 0))</f>
        <v/>
      </c>
      <c r="C289">
        <f>INDEX(resultados!$A$2:$ZZ$330, 283, MATCH($B$3, resultados!$A$1:$ZZ$1, 0))</f>
        <v/>
      </c>
    </row>
    <row r="290">
      <c r="A290">
        <f>INDEX(resultados!$A$2:$ZZ$330, 284, MATCH($B$1, resultados!$A$1:$ZZ$1, 0))</f>
        <v/>
      </c>
      <c r="B290">
        <f>INDEX(resultados!$A$2:$ZZ$330, 284, MATCH($B$2, resultados!$A$1:$ZZ$1, 0))</f>
        <v/>
      </c>
      <c r="C290">
        <f>INDEX(resultados!$A$2:$ZZ$330, 284, MATCH($B$3, resultados!$A$1:$ZZ$1, 0))</f>
        <v/>
      </c>
    </row>
    <row r="291">
      <c r="A291">
        <f>INDEX(resultados!$A$2:$ZZ$330, 285, MATCH($B$1, resultados!$A$1:$ZZ$1, 0))</f>
        <v/>
      </c>
      <c r="B291">
        <f>INDEX(resultados!$A$2:$ZZ$330, 285, MATCH($B$2, resultados!$A$1:$ZZ$1, 0))</f>
        <v/>
      </c>
      <c r="C291">
        <f>INDEX(resultados!$A$2:$ZZ$330, 285, MATCH($B$3, resultados!$A$1:$ZZ$1, 0))</f>
        <v/>
      </c>
    </row>
    <row r="292">
      <c r="A292">
        <f>INDEX(resultados!$A$2:$ZZ$330, 286, MATCH($B$1, resultados!$A$1:$ZZ$1, 0))</f>
        <v/>
      </c>
      <c r="B292">
        <f>INDEX(resultados!$A$2:$ZZ$330, 286, MATCH($B$2, resultados!$A$1:$ZZ$1, 0))</f>
        <v/>
      </c>
      <c r="C292">
        <f>INDEX(resultados!$A$2:$ZZ$330, 286, MATCH($B$3, resultados!$A$1:$ZZ$1, 0))</f>
        <v/>
      </c>
    </row>
    <row r="293">
      <c r="A293">
        <f>INDEX(resultados!$A$2:$ZZ$330, 287, MATCH($B$1, resultados!$A$1:$ZZ$1, 0))</f>
        <v/>
      </c>
      <c r="B293">
        <f>INDEX(resultados!$A$2:$ZZ$330, 287, MATCH($B$2, resultados!$A$1:$ZZ$1, 0))</f>
        <v/>
      </c>
      <c r="C293">
        <f>INDEX(resultados!$A$2:$ZZ$330, 287, MATCH($B$3, resultados!$A$1:$ZZ$1, 0))</f>
        <v/>
      </c>
    </row>
    <row r="294">
      <c r="A294">
        <f>INDEX(resultados!$A$2:$ZZ$330, 288, MATCH($B$1, resultados!$A$1:$ZZ$1, 0))</f>
        <v/>
      </c>
      <c r="B294">
        <f>INDEX(resultados!$A$2:$ZZ$330, 288, MATCH($B$2, resultados!$A$1:$ZZ$1, 0))</f>
        <v/>
      </c>
      <c r="C294">
        <f>INDEX(resultados!$A$2:$ZZ$330, 288, MATCH($B$3, resultados!$A$1:$ZZ$1, 0))</f>
        <v/>
      </c>
    </row>
    <row r="295">
      <c r="A295">
        <f>INDEX(resultados!$A$2:$ZZ$330, 289, MATCH($B$1, resultados!$A$1:$ZZ$1, 0))</f>
        <v/>
      </c>
      <c r="B295">
        <f>INDEX(resultados!$A$2:$ZZ$330, 289, MATCH($B$2, resultados!$A$1:$ZZ$1, 0))</f>
        <v/>
      </c>
      <c r="C295">
        <f>INDEX(resultados!$A$2:$ZZ$330, 289, MATCH($B$3, resultados!$A$1:$ZZ$1, 0))</f>
        <v/>
      </c>
    </row>
    <row r="296">
      <c r="A296">
        <f>INDEX(resultados!$A$2:$ZZ$330, 290, MATCH($B$1, resultados!$A$1:$ZZ$1, 0))</f>
        <v/>
      </c>
      <c r="B296">
        <f>INDEX(resultados!$A$2:$ZZ$330, 290, MATCH($B$2, resultados!$A$1:$ZZ$1, 0))</f>
        <v/>
      </c>
      <c r="C296">
        <f>INDEX(resultados!$A$2:$ZZ$330, 290, MATCH($B$3, resultados!$A$1:$ZZ$1, 0))</f>
        <v/>
      </c>
    </row>
    <row r="297">
      <c r="A297">
        <f>INDEX(resultados!$A$2:$ZZ$330, 291, MATCH($B$1, resultados!$A$1:$ZZ$1, 0))</f>
        <v/>
      </c>
      <c r="B297">
        <f>INDEX(resultados!$A$2:$ZZ$330, 291, MATCH($B$2, resultados!$A$1:$ZZ$1, 0))</f>
        <v/>
      </c>
      <c r="C297">
        <f>INDEX(resultados!$A$2:$ZZ$330, 291, MATCH($B$3, resultados!$A$1:$ZZ$1, 0))</f>
        <v/>
      </c>
    </row>
    <row r="298">
      <c r="A298">
        <f>INDEX(resultados!$A$2:$ZZ$330, 292, MATCH($B$1, resultados!$A$1:$ZZ$1, 0))</f>
        <v/>
      </c>
      <c r="B298">
        <f>INDEX(resultados!$A$2:$ZZ$330, 292, MATCH($B$2, resultados!$A$1:$ZZ$1, 0))</f>
        <v/>
      </c>
      <c r="C298">
        <f>INDEX(resultados!$A$2:$ZZ$330, 292, MATCH($B$3, resultados!$A$1:$ZZ$1, 0))</f>
        <v/>
      </c>
    </row>
    <row r="299">
      <c r="A299">
        <f>INDEX(resultados!$A$2:$ZZ$330, 293, MATCH($B$1, resultados!$A$1:$ZZ$1, 0))</f>
        <v/>
      </c>
      <c r="B299">
        <f>INDEX(resultados!$A$2:$ZZ$330, 293, MATCH($B$2, resultados!$A$1:$ZZ$1, 0))</f>
        <v/>
      </c>
      <c r="C299">
        <f>INDEX(resultados!$A$2:$ZZ$330, 293, MATCH($B$3, resultados!$A$1:$ZZ$1, 0))</f>
        <v/>
      </c>
    </row>
    <row r="300">
      <c r="A300">
        <f>INDEX(resultados!$A$2:$ZZ$330, 294, MATCH($B$1, resultados!$A$1:$ZZ$1, 0))</f>
        <v/>
      </c>
      <c r="B300">
        <f>INDEX(resultados!$A$2:$ZZ$330, 294, MATCH($B$2, resultados!$A$1:$ZZ$1, 0))</f>
        <v/>
      </c>
      <c r="C300">
        <f>INDEX(resultados!$A$2:$ZZ$330, 294, MATCH($B$3, resultados!$A$1:$ZZ$1, 0))</f>
        <v/>
      </c>
    </row>
    <row r="301">
      <c r="A301">
        <f>INDEX(resultados!$A$2:$ZZ$330, 295, MATCH($B$1, resultados!$A$1:$ZZ$1, 0))</f>
        <v/>
      </c>
      <c r="B301">
        <f>INDEX(resultados!$A$2:$ZZ$330, 295, MATCH($B$2, resultados!$A$1:$ZZ$1, 0))</f>
        <v/>
      </c>
      <c r="C301">
        <f>INDEX(resultados!$A$2:$ZZ$330, 295, MATCH($B$3, resultados!$A$1:$ZZ$1, 0))</f>
        <v/>
      </c>
    </row>
    <row r="302">
      <c r="A302">
        <f>INDEX(resultados!$A$2:$ZZ$330, 296, MATCH($B$1, resultados!$A$1:$ZZ$1, 0))</f>
        <v/>
      </c>
      <c r="B302">
        <f>INDEX(resultados!$A$2:$ZZ$330, 296, MATCH($B$2, resultados!$A$1:$ZZ$1, 0))</f>
        <v/>
      </c>
      <c r="C302">
        <f>INDEX(resultados!$A$2:$ZZ$330, 296, MATCH($B$3, resultados!$A$1:$ZZ$1, 0))</f>
        <v/>
      </c>
    </row>
    <row r="303">
      <c r="A303">
        <f>INDEX(resultados!$A$2:$ZZ$330, 297, MATCH($B$1, resultados!$A$1:$ZZ$1, 0))</f>
        <v/>
      </c>
      <c r="B303">
        <f>INDEX(resultados!$A$2:$ZZ$330, 297, MATCH($B$2, resultados!$A$1:$ZZ$1, 0))</f>
        <v/>
      </c>
      <c r="C303">
        <f>INDEX(resultados!$A$2:$ZZ$330, 297, MATCH($B$3, resultados!$A$1:$ZZ$1, 0))</f>
        <v/>
      </c>
    </row>
    <row r="304">
      <c r="A304">
        <f>INDEX(resultados!$A$2:$ZZ$330, 298, MATCH($B$1, resultados!$A$1:$ZZ$1, 0))</f>
        <v/>
      </c>
      <c r="B304">
        <f>INDEX(resultados!$A$2:$ZZ$330, 298, MATCH($B$2, resultados!$A$1:$ZZ$1, 0))</f>
        <v/>
      </c>
      <c r="C304">
        <f>INDEX(resultados!$A$2:$ZZ$330, 298, MATCH($B$3, resultados!$A$1:$ZZ$1, 0))</f>
        <v/>
      </c>
    </row>
    <row r="305">
      <c r="A305">
        <f>INDEX(resultados!$A$2:$ZZ$330, 299, MATCH($B$1, resultados!$A$1:$ZZ$1, 0))</f>
        <v/>
      </c>
      <c r="B305">
        <f>INDEX(resultados!$A$2:$ZZ$330, 299, MATCH($B$2, resultados!$A$1:$ZZ$1, 0))</f>
        <v/>
      </c>
      <c r="C305">
        <f>INDEX(resultados!$A$2:$ZZ$330, 299, MATCH($B$3, resultados!$A$1:$ZZ$1, 0))</f>
        <v/>
      </c>
    </row>
    <row r="306">
      <c r="A306">
        <f>INDEX(resultados!$A$2:$ZZ$330, 300, MATCH($B$1, resultados!$A$1:$ZZ$1, 0))</f>
        <v/>
      </c>
      <c r="B306">
        <f>INDEX(resultados!$A$2:$ZZ$330, 300, MATCH($B$2, resultados!$A$1:$ZZ$1, 0))</f>
        <v/>
      </c>
      <c r="C306">
        <f>INDEX(resultados!$A$2:$ZZ$330, 300, MATCH($B$3, resultados!$A$1:$ZZ$1, 0))</f>
        <v/>
      </c>
    </row>
    <row r="307">
      <c r="A307">
        <f>INDEX(resultados!$A$2:$ZZ$330, 301, MATCH($B$1, resultados!$A$1:$ZZ$1, 0))</f>
        <v/>
      </c>
      <c r="B307">
        <f>INDEX(resultados!$A$2:$ZZ$330, 301, MATCH($B$2, resultados!$A$1:$ZZ$1, 0))</f>
        <v/>
      </c>
      <c r="C307">
        <f>INDEX(resultados!$A$2:$ZZ$330, 301, MATCH($B$3, resultados!$A$1:$ZZ$1, 0))</f>
        <v/>
      </c>
    </row>
    <row r="308">
      <c r="A308">
        <f>INDEX(resultados!$A$2:$ZZ$330, 302, MATCH($B$1, resultados!$A$1:$ZZ$1, 0))</f>
        <v/>
      </c>
      <c r="B308">
        <f>INDEX(resultados!$A$2:$ZZ$330, 302, MATCH($B$2, resultados!$A$1:$ZZ$1, 0))</f>
        <v/>
      </c>
      <c r="C308">
        <f>INDEX(resultados!$A$2:$ZZ$330, 302, MATCH($B$3, resultados!$A$1:$ZZ$1, 0))</f>
        <v/>
      </c>
    </row>
    <row r="309">
      <c r="A309">
        <f>INDEX(resultados!$A$2:$ZZ$330, 303, MATCH($B$1, resultados!$A$1:$ZZ$1, 0))</f>
        <v/>
      </c>
      <c r="B309">
        <f>INDEX(resultados!$A$2:$ZZ$330, 303, MATCH($B$2, resultados!$A$1:$ZZ$1, 0))</f>
        <v/>
      </c>
      <c r="C309">
        <f>INDEX(resultados!$A$2:$ZZ$330, 303, MATCH($B$3, resultados!$A$1:$ZZ$1, 0))</f>
        <v/>
      </c>
    </row>
    <row r="310">
      <c r="A310">
        <f>INDEX(resultados!$A$2:$ZZ$330, 304, MATCH($B$1, resultados!$A$1:$ZZ$1, 0))</f>
        <v/>
      </c>
      <c r="B310">
        <f>INDEX(resultados!$A$2:$ZZ$330, 304, MATCH($B$2, resultados!$A$1:$ZZ$1, 0))</f>
        <v/>
      </c>
      <c r="C310">
        <f>INDEX(resultados!$A$2:$ZZ$330, 304, MATCH($B$3, resultados!$A$1:$ZZ$1, 0))</f>
        <v/>
      </c>
    </row>
    <row r="311">
      <c r="A311">
        <f>INDEX(resultados!$A$2:$ZZ$330, 305, MATCH($B$1, resultados!$A$1:$ZZ$1, 0))</f>
        <v/>
      </c>
      <c r="B311">
        <f>INDEX(resultados!$A$2:$ZZ$330, 305, MATCH($B$2, resultados!$A$1:$ZZ$1, 0))</f>
        <v/>
      </c>
      <c r="C311">
        <f>INDEX(resultados!$A$2:$ZZ$330, 305, MATCH($B$3, resultados!$A$1:$ZZ$1, 0))</f>
        <v/>
      </c>
    </row>
    <row r="312">
      <c r="A312">
        <f>INDEX(resultados!$A$2:$ZZ$330, 306, MATCH($B$1, resultados!$A$1:$ZZ$1, 0))</f>
        <v/>
      </c>
      <c r="B312">
        <f>INDEX(resultados!$A$2:$ZZ$330, 306, MATCH($B$2, resultados!$A$1:$ZZ$1, 0))</f>
        <v/>
      </c>
      <c r="C312">
        <f>INDEX(resultados!$A$2:$ZZ$330, 306, MATCH($B$3, resultados!$A$1:$ZZ$1, 0))</f>
        <v/>
      </c>
    </row>
    <row r="313">
      <c r="A313">
        <f>INDEX(resultados!$A$2:$ZZ$330, 307, MATCH($B$1, resultados!$A$1:$ZZ$1, 0))</f>
        <v/>
      </c>
      <c r="B313">
        <f>INDEX(resultados!$A$2:$ZZ$330, 307, MATCH($B$2, resultados!$A$1:$ZZ$1, 0))</f>
        <v/>
      </c>
      <c r="C313">
        <f>INDEX(resultados!$A$2:$ZZ$330, 307, MATCH($B$3, resultados!$A$1:$ZZ$1, 0))</f>
        <v/>
      </c>
    </row>
    <row r="314">
      <c r="A314">
        <f>INDEX(resultados!$A$2:$ZZ$330, 308, MATCH($B$1, resultados!$A$1:$ZZ$1, 0))</f>
        <v/>
      </c>
      <c r="B314">
        <f>INDEX(resultados!$A$2:$ZZ$330, 308, MATCH($B$2, resultados!$A$1:$ZZ$1, 0))</f>
        <v/>
      </c>
      <c r="C314">
        <f>INDEX(resultados!$A$2:$ZZ$330, 308, MATCH($B$3, resultados!$A$1:$ZZ$1, 0))</f>
        <v/>
      </c>
    </row>
    <row r="315">
      <c r="A315">
        <f>INDEX(resultados!$A$2:$ZZ$330, 309, MATCH($B$1, resultados!$A$1:$ZZ$1, 0))</f>
        <v/>
      </c>
      <c r="B315">
        <f>INDEX(resultados!$A$2:$ZZ$330, 309, MATCH($B$2, resultados!$A$1:$ZZ$1, 0))</f>
        <v/>
      </c>
      <c r="C315">
        <f>INDEX(resultados!$A$2:$ZZ$330, 309, MATCH($B$3, resultados!$A$1:$ZZ$1, 0))</f>
        <v/>
      </c>
    </row>
    <row r="316">
      <c r="A316">
        <f>INDEX(resultados!$A$2:$ZZ$330, 310, MATCH($B$1, resultados!$A$1:$ZZ$1, 0))</f>
        <v/>
      </c>
      <c r="B316">
        <f>INDEX(resultados!$A$2:$ZZ$330, 310, MATCH($B$2, resultados!$A$1:$ZZ$1, 0))</f>
        <v/>
      </c>
      <c r="C316">
        <f>INDEX(resultados!$A$2:$ZZ$330, 310, MATCH($B$3, resultados!$A$1:$ZZ$1, 0))</f>
        <v/>
      </c>
    </row>
    <row r="317">
      <c r="A317">
        <f>INDEX(resultados!$A$2:$ZZ$330, 311, MATCH($B$1, resultados!$A$1:$ZZ$1, 0))</f>
        <v/>
      </c>
      <c r="B317">
        <f>INDEX(resultados!$A$2:$ZZ$330, 311, MATCH($B$2, resultados!$A$1:$ZZ$1, 0))</f>
        <v/>
      </c>
      <c r="C317">
        <f>INDEX(resultados!$A$2:$ZZ$330, 311, MATCH($B$3, resultados!$A$1:$ZZ$1, 0))</f>
        <v/>
      </c>
    </row>
    <row r="318">
      <c r="A318">
        <f>INDEX(resultados!$A$2:$ZZ$330, 312, MATCH($B$1, resultados!$A$1:$ZZ$1, 0))</f>
        <v/>
      </c>
      <c r="B318">
        <f>INDEX(resultados!$A$2:$ZZ$330, 312, MATCH($B$2, resultados!$A$1:$ZZ$1, 0))</f>
        <v/>
      </c>
      <c r="C318">
        <f>INDEX(resultados!$A$2:$ZZ$330, 312, MATCH($B$3, resultados!$A$1:$ZZ$1, 0))</f>
        <v/>
      </c>
    </row>
    <row r="319">
      <c r="A319">
        <f>INDEX(resultados!$A$2:$ZZ$330, 313, MATCH($B$1, resultados!$A$1:$ZZ$1, 0))</f>
        <v/>
      </c>
      <c r="B319">
        <f>INDEX(resultados!$A$2:$ZZ$330, 313, MATCH($B$2, resultados!$A$1:$ZZ$1, 0))</f>
        <v/>
      </c>
      <c r="C319">
        <f>INDEX(resultados!$A$2:$ZZ$330, 313, MATCH($B$3, resultados!$A$1:$ZZ$1, 0))</f>
        <v/>
      </c>
    </row>
    <row r="320">
      <c r="A320">
        <f>INDEX(resultados!$A$2:$ZZ$330, 314, MATCH($B$1, resultados!$A$1:$ZZ$1, 0))</f>
        <v/>
      </c>
      <c r="B320">
        <f>INDEX(resultados!$A$2:$ZZ$330, 314, MATCH($B$2, resultados!$A$1:$ZZ$1, 0))</f>
        <v/>
      </c>
      <c r="C320">
        <f>INDEX(resultados!$A$2:$ZZ$330, 314, MATCH($B$3, resultados!$A$1:$ZZ$1, 0))</f>
        <v/>
      </c>
    </row>
    <row r="321">
      <c r="A321">
        <f>INDEX(resultados!$A$2:$ZZ$330, 315, MATCH($B$1, resultados!$A$1:$ZZ$1, 0))</f>
        <v/>
      </c>
      <c r="B321">
        <f>INDEX(resultados!$A$2:$ZZ$330, 315, MATCH($B$2, resultados!$A$1:$ZZ$1, 0))</f>
        <v/>
      </c>
      <c r="C321">
        <f>INDEX(resultados!$A$2:$ZZ$330, 315, MATCH($B$3, resultados!$A$1:$ZZ$1, 0))</f>
        <v/>
      </c>
    </row>
    <row r="322">
      <c r="A322">
        <f>INDEX(resultados!$A$2:$ZZ$330, 316, MATCH($B$1, resultados!$A$1:$ZZ$1, 0))</f>
        <v/>
      </c>
      <c r="B322">
        <f>INDEX(resultados!$A$2:$ZZ$330, 316, MATCH($B$2, resultados!$A$1:$ZZ$1, 0))</f>
        <v/>
      </c>
      <c r="C322">
        <f>INDEX(resultados!$A$2:$ZZ$330, 316, MATCH($B$3, resultados!$A$1:$ZZ$1, 0))</f>
        <v/>
      </c>
    </row>
    <row r="323">
      <c r="A323">
        <f>INDEX(resultados!$A$2:$ZZ$330, 317, MATCH($B$1, resultados!$A$1:$ZZ$1, 0))</f>
        <v/>
      </c>
      <c r="B323">
        <f>INDEX(resultados!$A$2:$ZZ$330, 317, MATCH($B$2, resultados!$A$1:$ZZ$1, 0))</f>
        <v/>
      </c>
      <c r="C323">
        <f>INDEX(resultados!$A$2:$ZZ$330, 317, MATCH($B$3, resultados!$A$1:$ZZ$1, 0))</f>
        <v/>
      </c>
    </row>
    <row r="324">
      <c r="A324">
        <f>INDEX(resultados!$A$2:$ZZ$330, 318, MATCH($B$1, resultados!$A$1:$ZZ$1, 0))</f>
        <v/>
      </c>
      <c r="B324">
        <f>INDEX(resultados!$A$2:$ZZ$330, 318, MATCH($B$2, resultados!$A$1:$ZZ$1, 0))</f>
        <v/>
      </c>
      <c r="C324">
        <f>INDEX(resultados!$A$2:$ZZ$330, 318, MATCH($B$3, resultados!$A$1:$ZZ$1, 0))</f>
        <v/>
      </c>
    </row>
    <row r="325">
      <c r="A325">
        <f>INDEX(resultados!$A$2:$ZZ$330, 319, MATCH($B$1, resultados!$A$1:$ZZ$1, 0))</f>
        <v/>
      </c>
      <c r="B325">
        <f>INDEX(resultados!$A$2:$ZZ$330, 319, MATCH($B$2, resultados!$A$1:$ZZ$1, 0))</f>
        <v/>
      </c>
      <c r="C325">
        <f>INDEX(resultados!$A$2:$ZZ$330, 319, MATCH($B$3, resultados!$A$1:$ZZ$1, 0))</f>
        <v/>
      </c>
    </row>
    <row r="326">
      <c r="A326">
        <f>INDEX(resultados!$A$2:$ZZ$330, 320, MATCH($B$1, resultados!$A$1:$ZZ$1, 0))</f>
        <v/>
      </c>
      <c r="B326">
        <f>INDEX(resultados!$A$2:$ZZ$330, 320, MATCH($B$2, resultados!$A$1:$ZZ$1, 0))</f>
        <v/>
      </c>
      <c r="C326">
        <f>INDEX(resultados!$A$2:$ZZ$330, 320, MATCH($B$3, resultados!$A$1:$ZZ$1, 0))</f>
        <v/>
      </c>
    </row>
    <row r="327">
      <c r="A327">
        <f>INDEX(resultados!$A$2:$ZZ$330, 321, MATCH($B$1, resultados!$A$1:$ZZ$1, 0))</f>
        <v/>
      </c>
      <c r="B327">
        <f>INDEX(resultados!$A$2:$ZZ$330, 321, MATCH($B$2, resultados!$A$1:$ZZ$1, 0))</f>
        <v/>
      </c>
      <c r="C327">
        <f>INDEX(resultados!$A$2:$ZZ$330, 321, MATCH($B$3, resultados!$A$1:$ZZ$1, 0))</f>
        <v/>
      </c>
    </row>
    <row r="328">
      <c r="A328">
        <f>INDEX(resultados!$A$2:$ZZ$330, 322, MATCH($B$1, resultados!$A$1:$ZZ$1, 0))</f>
        <v/>
      </c>
      <c r="B328">
        <f>INDEX(resultados!$A$2:$ZZ$330, 322, MATCH($B$2, resultados!$A$1:$ZZ$1, 0))</f>
        <v/>
      </c>
      <c r="C328">
        <f>INDEX(resultados!$A$2:$ZZ$330, 322, MATCH($B$3, resultados!$A$1:$ZZ$1, 0))</f>
        <v/>
      </c>
    </row>
    <row r="329">
      <c r="A329">
        <f>INDEX(resultados!$A$2:$ZZ$330, 323, MATCH($B$1, resultados!$A$1:$ZZ$1, 0))</f>
        <v/>
      </c>
      <c r="B329">
        <f>INDEX(resultados!$A$2:$ZZ$330, 323, MATCH($B$2, resultados!$A$1:$ZZ$1, 0))</f>
        <v/>
      </c>
      <c r="C329">
        <f>INDEX(resultados!$A$2:$ZZ$330, 323, MATCH($B$3, resultados!$A$1:$ZZ$1, 0))</f>
        <v/>
      </c>
    </row>
    <row r="330">
      <c r="A330">
        <f>INDEX(resultados!$A$2:$ZZ$330, 324, MATCH($B$1, resultados!$A$1:$ZZ$1, 0))</f>
        <v/>
      </c>
      <c r="B330">
        <f>INDEX(resultados!$A$2:$ZZ$330, 324, MATCH($B$2, resultados!$A$1:$ZZ$1, 0))</f>
        <v/>
      </c>
      <c r="C330">
        <f>INDEX(resultados!$A$2:$ZZ$330, 324, MATCH($B$3, resultados!$A$1:$ZZ$1, 0))</f>
        <v/>
      </c>
    </row>
    <row r="331">
      <c r="A331">
        <f>INDEX(resultados!$A$2:$ZZ$330, 325, MATCH($B$1, resultados!$A$1:$ZZ$1, 0))</f>
        <v/>
      </c>
      <c r="B331">
        <f>INDEX(resultados!$A$2:$ZZ$330, 325, MATCH($B$2, resultados!$A$1:$ZZ$1, 0))</f>
        <v/>
      </c>
      <c r="C331">
        <f>INDEX(resultados!$A$2:$ZZ$330, 325, MATCH($B$3, resultados!$A$1:$ZZ$1, 0))</f>
        <v/>
      </c>
    </row>
    <row r="332">
      <c r="A332">
        <f>INDEX(resultados!$A$2:$ZZ$330, 326, MATCH($B$1, resultados!$A$1:$ZZ$1, 0))</f>
        <v/>
      </c>
      <c r="B332">
        <f>INDEX(resultados!$A$2:$ZZ$330, 326, MATCH($B$2, resultados!$A$1:$ZZ$1, 0))</f>
        <v/>
      </c>
      <c r="C332">
        <f>INDEX(resultados!$A$2:$ZZ$330, 326, MATCH($B$3, resultados!$A$1:$ZZ$1, 0))</f>
        <v/>
      </c>
    </row>
    <row r="333">
      <c r="A333">
        <f>INDEX(resultados!$A$2:$ZZ$330, 327, MATCH($B$1, resultados!$A$1:$ZZ$1, 0))</f>
        <v/>
      </c>
      <c r="B333">
        <f>INDEX(resultados!$A$2:$ZZ$330, 327, MATCH($B$2, resultados!$A$1:$ZZ$1, 0))</f>
        <v/>
      </c>
      <c r="C333">
        <f>INDEX(resultados!$A$2:$ZZ$330, 327, MATCH($B$3, resultados!$A$1:$ZZ$1, 0))</f>
        <v/>
      </c>
    </row>
    <row r="334">
      <c r="A334">
        <f>INDEX(resultados!$A$2:$ZZ$330, 328, MATCH($B$1, resultados!$A$1:$ZZ$1, 0))</f>
        <v/>
      </c>
      <c r="B334">
        <f>INDEX(resultados!$A$2:$ZZ$330, 328, MATCH($B$2, resultados!$A$1:$ZZ$1, 0))</f>
        <v/>
      </c>
      <c r="C334">
        <f>INDEX(resultados!$A$2:$ZZ$330, 328, MATCH($B$3, resultados!$A$1:$ZZ$1, 0))</f>
        <v/>
      </c>
    </row>
    <row r="335">
      <c r="A335">
        <f>INDEX(resultados!$A$2:$ZZ$330, 329, MATCH($B$1, resultados!$A$1:$ZZ$1, 0))</f>
        <v/>
      </c>
      <c r="B335">
        <f>INDEX(resultados!$A$2:$ZZ$330, 329, MATCH($B$2, resultados!$A$1:$ZZ$1, 0))</f>
        <v/>
      </c>
      <c r="C335">
        <f>INDEX(resultados!$A$2:$ZZ$330, 329,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7.8349</v>
      </c>
      <c r="E2" t="n">
        <v>12.76</v>
      </c>
      <c r="F2" t="n">
        <v>10.11</v>
      </c>
      <c r="G2" t="n">
        <v>11.67</v>
      </c>
      <c r="H2" t="n">
        <v>0.24</v>
      </c>
      <c r="I2" t="n">
        <v>52</v>
      </c>
      <c r="J2" t="n">
        <v>71.52</v>
      </c>
      <c r="K2" t="n">
        <v>32.27</v>
      </c>
      <c r="L2" t="n">
        <v>1</v>
      </c>
      <c r="M2" t="n">
        <v>50</v>
      </c>
      <c r="N2" t="n">
        <v>8.25</v>
      </c>
      <c r="O2" t="n">
        <v>9054.6</v>
      </c>
      <c r="P2" t="n">
        <v>71.26000000000001</v>
      </c>
      <c r="Q2" t="n">
        <v>195.43</v>
      </c>
      <c r="R2" t="n">
        <v>49.75</v>
      </c>
      <c r="S2" t="n">
        <v>14.2</v>
      </c>
      <c r="T2" t="n">
        <v>15819.87</v>
      </c>
      <c r="U2" t="n">
        <v>0.29</v>
      </c>
      <c r="V2" t="n">
        <v>0.7</v>
      </c>
      <c r="W2" t="n">
        <v>0.72</v>
      </c>
      <c r="X2" t="n">
        <v>1.02</v>
      </c>
      <c r="Y2" t="n">
        <v>0.5</v>
      </c>
      <c r="Z2" t="n">
        <v>10</v>
      </c>
      <c r="AA2" t="n">
        <v>400.3468870381979</v>
      </c>
      <c r="AB2" t="n">
        <v>547.7722729037938</v>
      </c>
      <c r="AC2" t="n">
        <v>495.4936559810686</v>
      </c>
      <c r="AD2" t="n">
        <v>400346.8870381979</v>
      </c>
      <c r="AE2" t="n">
        <v>547772.2729037938</v>
      </c>
      <c r="AF2" t="n">
        <v>7.674388928116295e-06</v>
      </c>
      <c r="AG2" t="n">
        <v>34</v>
      </c>
      <c r="AH2" t="n">
        <v>495493.6559810686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8.472200000000001</v>
      </c>
      <c r="E3" t="n">
        <v>11.8</v>
      </c>
      <c r="F3" t="n">
        <v>9.57</v>
      </c>
      <c r="G3" t="n">
        <v>22.97</v>
      </c>
      <c r="H3" t="n">
        <v>0.48</v>
      </c>
      <c r="I3" t="n">
        <v>25</v>
      </c>
      <c r="J3" t="n">
        <v>72.7</v>
      </c>
      <c r="K3" t="n">
        <v>32.27</v>
      </c>
      <c r="L3" t="n">
        <v>2</v>
      </c>
      <c r="M3" t="n">
        <v>23</v>
      </c>
      <c r="N3" t="n">
        <v>8.43</v>
      </c>
      <c r="O3" t="n">
        <v>9200.25</v>
      </c>
      <c r="P3" t="n">
        <v>65.45</v>
      </c>
      <c r="Q3" t="n">
        <v>195.42</v>
      </c>
      <c r="R3" t="n">
        <v>33</v>
      </c>
      <c r="S3" t="n">
        <v>14.2</v>
      </c>
      <c r="T3" t="n">
        <v>7581.24</v>
      </c>
      <c r="U3" t="n">
        <v>0.43</v>
      </c>
      <c r="V3" t="n">
        <v>0.74</v>
      </c>
      <c r="W3" t="n">
        <v>0.68</v>
      </c>
      <c r="X3" t="n">
        <v>0.48</v>
      </c>
      <c r="Y3" t="n">
        <v>0.5</v>
      </c>
      <c r="Z3" t="n">
        <v>10</v>
      </c>
      <c r="AA3" t="n">
        <v>360.9136892545173</v>
      </c>
      <c r="AB3" t="n">
        <v>493.8180320262558</v>
      </c>
      <c r="AC3" t="n">
        <v>446.68873212763</v>
      </c>
      <c r="AD3" t="n">
        <v>360913.6892545173</v>
      </c>
      <c r="AE3" t="n">
        <v>493818.0320262557</v>
      </c>
      <c r="AF3" t="n">
        <v>8.298632768355292e-06</v>
      </c>
      <c r="AG3" t="n">
        <v>31</v>
      </c>
      <c r="AH3" t="n">
        <v>446688.73212763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8.711</v>
      </c>
      <c r="E4" t="n">
        <v>11.48</v>
      </c>
      <c r="F4" t="n">
        <v>9.390000000000001</v>
      </c>
      <c r="G4" t="n">
        <v>35.2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14</v>
      </c>
      <c r="N4" t="n">
        <v>8.609999999999999</v>
      </c>
      <c r="O4" t="n">
        <v>9346.23</v>
      </c>
      <c r="P4" t="n">
        <v>61.79</v>
      </c>
      <c r="Q4" t="n">
        <v>195.43</v>
      </c>
      <c r="R4" t="n">
        <v>27.19</v>
      </c>
      <c r="S4" t="n">
        <v>14.2</v>
      </c>
      <c r="T4" t="n">
        <v>4721.39</v>
      </c>
      <c r="U4" t="n">
        <v>0.52</v>
      </c>
      <c r="V4" t="n">
        <v>0.75</v>
      </c>
      <c r="W4" t="n">
        <v>0.67</v>
      </c>
      <c r="X4" t="n">
        <v>0.3</v>
      </c>
      <c r="Y4" t="n">
        <v>0.5</v>
      </c>
      <c r="Z4" t="n">
        <v>10</v>
      </c>
      <c r="AA4" t="n">
        <v>346.8614576716357</v>
      </c>
      <c r="AB4" t="n">
        <v>474.591148833853</v>
      </c>
      <c r="AC4" t="n">
        <v>429.2968356820101</v>
      </c>
      <c r="AD4" t="n">
        <v>346861.4576716357</v>
      </c>
      <c r="AE4" t="n">
        <v>474591.148833853</v>
      </c>
      <c r="AF4" t="n">
        <v>8.532540549697003e-06</v>
      </c>
      <c r="AG4" t="n">
        <v>30</v>
      </c>
      <c r="AH4" t="n">
        <v>429296.83568201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8.819000000000001</v>
      </c>
      <c r="E5" t="n">
        <v>11.34</v>
      </c>
      <c r="F5" t="n">
        <v>9.31</v>
      </c>
      <c r="G5" t="n">
        <v>46.54</v>
      </c>
      <c r="H5" t="n">
        <v>0.93</v>
      </c>
      <c r="I5" t="n">
        <v>12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59.8</v>
      </c>
      <c r="Q5" t="n">
        <v>195.42</v>
      </c>
      <c r="R5" t="n">
        <v>24.91</v>
      </c>
      <c r="S5" t="n">
        <v>14.2</v>
      </c>
      <c r="T5" t="n">
        <v>3600.48</v>
      </c>
      <c r="U5" t="n">
        <v>0.57</v>
      </c>
      <c r="V5" t="n">
        <v>0.76</v>
      </c>
      <c r="W5" t="n">
        <v>0.66</v>
      </c>
      <c r="X5" t="n">
        <v>0.22</v>
      </c>
      <c r="Y5" t="n">
        <v>0.5</v>
      </c>
      <c r="Z5" t="n">
        <v>10</v>
      </c>
      <c r="AA5" t="n">
        <v>344.6401518591279</v>
      </c>
      <c r="AB5" t="n">
        <v>471.5518602240835</v>
      </c>
      <c r="AC5" t="n">
        <v>426.5476125114886</v>
      </c>
      <c r="AD5" t="n">
        <v>344640.1518591279</v>
      </c>
      <c r="AE5" t="n">
        <v>471551.8602240835</v>
      </c>
      <c r="AF5" t="n">
        <v>8.638327988494762e-06</v>
      </c>
      <c r="AG5" t="n">
        <v>30</v>
      </c>
      <c r="AH5" t="n">
        <v>426547.6125114886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8.880100000000001</v>
      </c>
      <c r="E6" t="n">
        <v>11.26</v>
      </c>
      <c r="F6" t="n">
        <v>9.26</v>
      </c>
      <c r="G6" t="n">
        <v>55.57</v>
      </c>
      <c r="H6" t="n">
        <v>1.15</v>
      </c>
      <c r="I6" t="n">
        <v>10</v>
      </c>
      <c r="J6" t="n">
        <v>76.26000000000001</v>
      </c>
      <c r="K6" t="n">
        <v>32.27</v>
      </c>
      <c r="L6" t="n">
        <v>5</v>
      </c>
      <c r="M6" t="n">
        <v>7</v>
      </c>
      <c r="N6" t="n">
        <v>8.99</v>
      </c>
      <c r="O6" t="n">
        <v>9639.200000000001</v>
      </c>
      <c r="P6" t="n">
        <v>56.9</v>
      </c>
      <c r="Q6" t="n">
        <v>195.42</v>
      </c>
      <c r="R6" t="n">
        <v>23.46</v>
      </c>
      <c r="S6" t="n">
        <v>14.2</v>
      </c>
      <c r="T6" t="n">
        <v>2886.76</v>
      </c>
      <c r="U6" t="n">
        <v>0.61</v>
      </c>
      <c r="V6" t="n">
        <v>0.76</v>
      </c>
      <c r="W6" t="n">
        <v>0.65</v>
      </c>
      <c r="X6" t="n">
        <v>0.17</v>
      </c>
      <c r="Y6" t="n">
        <v>0.5</v>
      </c>
      <c r="Z6" t="n">
        <v>10</v>
      </c>
      <c r="AA6" t="n">
        <v>342.3076586758182</v>
      </c>
      <c r="AB6" t="n">
        <v>468.3604401483424</v>
      </c>
      <c r="AC6" t="n">
        <v>423.6607770885901</v>
      </c>
      <c r="AD6" t="n">
        <v>342307.6586758182</v>
      </c>
      <c r="AE6" t="n">
        <v>468360.4401483424</v>
      </c>
      <c r="AF6" t="n">
        <v>8.698176252481272e-06</v>
      </c>
      <c r="AG6" t="n">
        <v>30</v>
      </c>
      <c r="AH6" t="n">
        <v>423660.7770885901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8.925700000000001</v>
      </c>
      <c r="E7" t="n">
        <v>11.2</v>
      </c>
      <c r="F7" t="n">
        <v>9.24</v>
      </c>
      <c r="G7" t="n">
        <v>69.26000000000001</v>
      </c>
      <c r="H7" t="n">
        <v>1.36</v>
      </c>
      <c r="I7" t="n">
        <v>8</v>
      </c>
      <c r="J7" t="n">
        <v>77.45</v>
      </c>
      <c r="K7" t="n">
        <v>32.27</v>
      </c>
      <c r="L7" t="n">
        <v>6</v>
      </c>
      <c r="M7" t="n">
        <v>2</v>
      </c>
      <c r="N7" t="n">
        <v>9.18</v>
      </c>
      <c r="O7" t="n">
        <v>9786.190000000001</v>
      </c>
      <c r="P7" t="n">
        <v>55</v>
      </c>
      <c r="Q7" t="n">
        <v>195.42</v>
      </c>
      <c r="R7" t="n">
        <v>22.54</v>
      </c>
      <c r="S7" t="n">
        <v>14.2</v>
      </c>
      <c r="T7" t="n">
        <v>2433.91</v>
      </c>
      <c r="U7" t="n">
        <v>0.63</v>
      </c>
      <c r="V7" t="n">
        <v>0.76</v>
      </c>
      <c r="W7" t="n">
        <v>0.65</v>
      </c>
      <c r="X7" t="n">
        <v>0.15</v>
      </c>
      <c r="Y7" t="n">
        <v>0.5</v>
      </c>
      <c r="Z7" t="n">
        <v>10</v>
      </c>
      <c r="AA7" t="n">
        <v>340.7941900746641</v>
      </c>
      <c r="AB7" t="n">
        <v>466.2896456387211</v>
      </c>
      <c r="AC7" t="n">
        <v>421.7876163005886</v>
      </c>
      <c r="AD7" t="n">
        <v>340794.1900746641</v>
      </c>
      <c r="AE7" t="n">
        <v>466289.6456387211</v>
      </c>
      <c r="AF7" t="n">
        <v>8.74284205997366e-06</v>
      </c>
      <c r="AG7" t="n">
        <v>30</v>
      </c>
      <c r="AH7" t="n">
        <v>421787.6163005886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8.923500000000001</v>
      </c>
      <c r="E8" t="n">
        <v>11.21</v>
      </c>
      <c r="F8" t="n">
        <v>9.24</v>
      </c>
      <c r="G8" t="n">
        <v>69.29000000000001</v>
      </c>
      <c r="H8" t="n">
        <v>1.56</v>
      </c>
      <c r="I8" t="n">
        <v>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55.3</v>
      </c>
      <c r="Q8" t="n">
        <v>195.42</v>
      </c>
      <c r="R8" t="n">
        <v>22.47</v>
      </c>
      <c r="S8" t="n">
        <v>14.2</v>
      </c>
      <c r="T8" t="n">
        <v>2398.43</v>
      </c>
      <c r="U8" t="n">
        <v>0.63</v>
      </c>
      <c r="V8" t="n">
        <v>0.76</v>
      </c>
      <c r="W8" t="n">
        <v>0.66</v>
      </c>
      <c r="X8" t="n">
        <v>0.15</v>
      </c>
      <c r="Y8" t="n">
        <v>0.5</v>
      </c>
      <c r="Z8" t="n">
        <v>10</v>
      </c>
      <c r="AA8" t="n">
        <v>340.9913768198084</v>
      </c>
      <c r="AB8" t="n">
        <v>466.5594452426928</v>
      </c>
      <c r="AC8" t="n">
        <v>422.0316666090234</v>
      </c>
      <c r="AD8" t="n">
        <v>340991.3768198084</v>
      </c>
      <c r="AE8" t="n">
        <v>466559.4452426928</v>
      </c>
      <c r="AF8" t="n">
        <v>8.740687130664816e-06</v>
      </c>
      <c r="AG8" t="n">
        <v>30</v>
      </c>
      <c r="AH8" t="n">
        <v>422031.6666090234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8.495799999999999</v>
      </c>
      <c r="E2" t="n">
        <v>11.77</v>
      </c>
      <c r="F2" t="n">
        <v>9.720000000000001</v>
      </c>
      <c r="G2" t="n">
        <v>18.22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42.86</v>
      </c>
      <c r="Q2" t="n">
        <v>195.45</v>
      </c>
      <c r="R2" t="n">
        <v>37.44</v>
      </c>
      <c r="S2" t="n">
        <v>14.2</v>
      </c>
      <c r="T2" t="n">
        <v>9766.129999999999</v>
      </c>
      <c r="U2" t="n">
        <v>0.38</v>
      </c>
      <c r="V2" t="n">
        <v>0.73</v>
      </c>
      <c r="W2" t="n">
        <v>0.6899999999999999</v>
      </c>
      <c r="X2" t="n">
        <v>0.63</v>
      </c>
      <c r="Y2" t="n">
        <v>0.5</v>
      </c>
      <c r="Z2" t="n">
        <v>10</v>
      </c>
      <c r="AA2" t="n">
        <v>334.3076637812485</v>
      </c>
      <c r="AB2" t="n">
        <v>457.4144941987264</v>
      </c>
      <c r="AC2" t="n">
        <v>413.7594968576739</v>
      </c>
      <c r="AD2" t="n">
        <v>334307.6637812485</v>
      </c>
      <c r="AE2" t="n">
        <v>457414.4941987264</v>
      </c>
      <c r="AF2" t="n">
        <v>1.100627849531746e-05</v>
      </c>
      <c r="AG2" t="n">
        <v>31</v>
      </c>
      <c r="AH2" t="n">
        <v>413759.4968576739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8.888</v>
      </c>
      <c r="E3" t="n">
        <v>11.25</v>
      </c>
      <c r="F3" t="n">
        <v>9.390000000000001</v>
      </c>
      <c r="G3" t="n">
        <v>37.54</v>
      </c>
      <c r="H3" t="n">
        <v>0.84</v>
      </c>
      <c r="I3" t="n">
        <v>15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37.17</v>
      </c>
      <c r="Q3" t="n">
        <v>195.42</v>
      </c>
      <c r="R3" t="n">
        <v>27.06</v>
      </c>
      <c r="S3" t="n">
        <v>14.2</v>
      </c>
      <c r="T3" t="n">
        <v>4658.01</v>
      </c>
      <c r="U3" t="n">
        <v>0.52</v>
      </c>
      <c r="V3" t="n">
        <v>0.75</v>
      </c>
      <c r="W3" t="n">
        <v>0.67</v>
      </c>
      <c r="X3" t="n">
        <v>0.3</v>
      </c>
      <c r="Y3" t="n">
        <v>0.5</v>
      </c>
      <c r="Z3" t="n">
        <v>10</v>
      </c>
      <c r="AA3" t="n">
        <v>318.8456980475369</v>
      </c>
      <c r="AB3" t="n">
        <v>436.2587505480767</v>
      </c>
      <c r="AC3" t="n">
        <v>394.6228276887694</v>
      </c>
      <c r="AD3" t="n">
        <v>318845.6980475369</v>
      </c>
      <c r="AE3" t="n">
        <v>436258.7505480767</v>
      </c>
      <c r="AF3" t="n">
        <v>1.151437219171609e-05</v>
      </c>
      <c r="AG3" t="n">
        <v>30</v>
      </c>
      <c r="AH3" t="n">
        <v>394622.8276887694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8.880599999999999</v>
      </c>
      <c r="E4" t="n">
        <v>11.26</v>
      </c>
      <c r="F4" t="n">
        <v>9.4</v>
      </c>
      <c r="G4" t="n">
        <v>37.58</v>
      </c>
      <c r="H4" t="n">
        <v>1.22</v>
      </c>
      <c r="I4" t="n">
        <v>15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37.65</v>
      </c>
      <c r="Q4" t="n">
        <v>195.42</v>
      </c>
      <c r="R4" t="n">
        <v>27.05</v>
      </c>
      <c r="S4" t="n">
        <v>14.2</v>
      </c>
      <c r="T4" t="n">
        <v>4656.55</v>
      </c>
      <c r="U4" t="n">
        <v>0.52</v>
      </c>
      <c r="V4" t="n">
        <v>0.75</v>
      </c>
      <c r="W4" t="n">
        <v>0.68</v>
      </c>
      <c r="X4" t="n">
        <v>0.31</v>
      </c>
      <c r="Y4" t="n">
        <v>0.5</v>
      </c>
      <c r="Z4" t="n">
        <v>10</v>
      </c>
      <c r="AA4" t="n">
        <v>319.1942620344949</v>
      </c>
      <c r="AB4" t="n">
        <v>436.7356711725905</v>
      </c>
      <c r="AC4" t="n">
        <v>395.0542316782419</v>
      </c>
      <c r="AD4" t="n">
        <v>319194.2620344949</v>
      </c>
      <c r="AE4" t="n">
        <v>436735.6711725905</v>
      </c>
      <c r="AF4" t="n">
        <v>1.150478551819914e-05</v>
      </c>
      <c r="AG4" t="n">
        <v>30</v>
      </c>
      <c r="AH4" t="n">
        <v>395054.2316782419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6.3538</v>
      </c>
      <c r="E2" t="n">
        <v>15.74</v>
      </c>
      <c r="F2" t="n">
        <v>10.91</v>
      </c>
      <c r="G2" t="n">
        <v>7.27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88</v>
      </c>
      <c r="N2" t="n">
        <v>22.98</v>
      </c>
      <c r="O2" t="n">
        <v>17723.39</v>
      </c>
      <c r="P2" t="n">
        <v>123.6</v>
      </c>
      <c r="Q2" t="n">
        <v>195.42</v>
      </c>
      <c r="R2" t="n">
        <v>74.88</v>
      </c>
      <c r="S2" t="n">
        <v>14.2</v>
      </c>
      <c r="T2" t="n">
        <v>28196.02</v>
      </c>
      <c r="U2" t="n">
        <v>0.19</v>
      </c>
      <c r="V2" t="n">
        <v>0.65</v>
      </c>
      <c r="W2" t="n">
        <v>0.78</v>
      </c>
      <c r="X2" t="n">
        <v>1.82</v>
      </c>
      <c r="Y2" t="n">
        <v>0.5</v>
      </c>
      <c r="Z2" t="n">
        <v>10</v>
      </c>
      <c r="AA2" t="n">
        <v>561.7786856931328</v>
      </c>
      <c r="AB2" t="n">
        <v>768.6503816917962</v>
      </c>
      <c r="AC2" t="n">
        <v>695.2914680707167</v>
      </c>
      <c r="AD2" t="n">
        <v>561778.6856931328</v>
      </c>
      <c r="AE2" t="n">
        <v>768650.3816917961</v>
      </c>
      <c r="AF2" t="n">
        <v>4.421949959906742e-06</v>
      </c>
      <c r="AG2" t="n">
        <v>41</v>
      </c>
      <c r="AH2" t="n">
        <v>695291.4680707167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7.5106</v>
      </c>
      <c r="E3" t="n">
        <v>13.31</v>
      </c>
      <c r="F3" t="n">
        <v>9.9</v>
      </c>
      <c r="G3" t="n">
        <v>14.49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39</v>
      </c>
      <c r="N3" t="n">
        <v>23.34</v>
      </c>
      <c r="O3" t="n">
        <v>17891.86</v>
      </c>
      <c r="P3" t="n">
        <v>111.27</v>
      </c>
      <c r="Q3" t="n">
        <v>195.44</v>
      </c>
      <c r="R3" t="n">
        <v>43.41</v>
      </c>
      <c r="S3" t="n">
        <v>14.2</v>
      </c>
      <c r="T3" t="n">
        <v>12705.22</v>
      </c>
      <c r="U3" t="n">
        <v>0.33</v>
      </c>
      <c r="V3" t="n">
        <v>0.71</v>
      </c>
      <c r="W3" t="n">
        <v>0.7</v>
      </c>
      <c r="X3" t="n">
        <v>0.8100000000000001</v>
      </c>
      <c r="Y3" t="n">
        <v>0.5</v>
      </c>
      <c r="Z3" t="n">
        <v>10</v>
      </c>
      <c r="AA3" t="n">
        <v>465.089434195917</v>
      </c>
      <c r="AB3" t="n">
        <v>636.3558821645826</v>
      </c>
      <c r="AC3" t="n">
        <v>575.6229699018839</v>
      </c>
      <c r="AD3" t="n">
        <v>465089.434195917</v>
      </c>
      <c r="AE3" t="n">
        <v>636355.8821645826</v>
      </c>
      <c r="AF3" t="n">
        <v>5.227029080058482e-06</v>
      </c>
      <c r="AG3" t="n">
        <v>35</v>
      </c>
      <c r="AH3" t="n">
        <v>575622.969901884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7.9232</v>
      </c>
      <c r="E4" t="n">
        <v>12.62</v>
      </c>
      <c r="F4" t="n">
        <v>9.609999999999999</v>
      </c>
      <c r="G4" t="n">
        <v>21.36</v>
      </c>
      <c r="H4" t="n">
        <v>0.37</v>
      </c>
      <c r="I4" t="n">
        <v>27</v>
      </c>
      <c r="J4" t="n">
        <v>144.54</v>
      </c>
      <c r="K4" t="n">
        <v>47.83</v>
      </c>
      <c r="L4" t="n">
        <v>3</v>
      </c>
      <c r="M4" t="n">
        <v>25</v>
      </c>
      <c r="N4" t="n">
        <v>23.71</v>
      </c>
      <c r="O4" t="n">
        <v>18060.85</v>
      </c>
      <c r="P4" t="n">
        <v>107.15</v>
      </c>
      <c r="Q4" t="n">
        <v>195.42</v>
      </c>
      <c r="R4" t="n">
        <v>34.67</v>
      </c>
      <c r="S4" t="n">
        <v>14.2</v>
      </c>
      <c r="T4" t="n">
        <v>8404.08</v>
      </c>
      <c r="U4" t="n">
        <v>0.41</v>
      </c>
      <c r="V4" t="n">
        <v>0.73</v>
      </c>
      <c r="W4" t="n">
        <v>0.67</v>
      </c>
      <c r="X4" t="n">
        <v>0.53</v>
      </c>
      <c r="Y4" t="n">
        <v>0.5</v>
      </c>
      <c r="Z4" t="n">
        <v>10</v>
      </c>
      <c r="AA4" t="n">
        <v>435.1570580937141</v>
      </c>
      <c r="AB4" t="n">
        <v>595.4010846583127</v>
      </c>
      <c r="AC4" t="n">
        <v>538.5768407891934</v>
      </c>
      <c r="AD4" t="n">
        <v>435157.0580937141</v>
      </c>
      <c r="AE4" t="n">
        <v>595401.0846583127</v>
      </c>
      <c r="AF4" t="n">
        <v>5.514179533874705e-06</v>
      </c>
      <c r="AG4" t="n">
        <v>33</v>
      </c>
      <c r="AH4" t="n">
        <v>538576.8407891934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8.140000000000001</v>
      </c>
      <c r="E5" t="n">
        <v>12.28</v>
      </c>
      <c r="F5" t="n">
        <v>9.48</v>
      </c>
      <c r="G5" t="n">
        <v>28.44</v>
      </c>
      <c r="H5" t="n">
        <v>0.49</v>
      </c>
      <c r="I5" t="n">
        <v>20</v>
      </c>
      <c r="J5" t="n">
        <v>145.92</v>
      </c>
      <c r="K5" t="n">
        <v>47.83</v>
      </c>
      <c r="L5" t="n">
        <v>4</v>
      </c>
      <c r="M5" t="n">
        <v>18</v>
      </c>
      <c r="N5" t="n">
        <v>24.09</v>
      </c>
      <c r="O5" t="n">
        <v>18230.35</v>
      </c>
      <c r="P5" t="n">
        <v>104.81</v>
      </c>
      <c r="Q5" t="n">
        <v>195.44</v>
      </c>
      <c r="R5" t="n">
        <v>30.2</v>
      </c>
      <c r="S5" t="n">
        <v>14.2</v>
      </c>
      <c r="T5" t="n">
        <v>6202.73</v>
      </c>
      <c r="U5" t="n">
        <v>0.47</v>
      </c>
      <c r="V5" t="n">
        <v>0.74</v>
      </c>
      <c r="W5" t="n">
        <v>0.67</v>
      </c>
      <c r="X5" t="n">
        <v>0.39</v>
      </c>
      <c r="Y5" t="n">
        <v>0.5</v>
      </c>
      <c r="Z5" t="n">
        <v>10</v>
      </c>
      <c r="AA5" t="n">
        <v>420.3234729582705</v>
      </c>
      <c r="AB5" t="n">
        <v>575.1051190644085</v>
      </c>
      <c r="AC5" t="n">
        <v>520.2178936660049</v>
      </c>
      <c r="AD5" t="n">
        <v>420323.4729582705</v>
      </c>
      <c r="AE5" t="n">
        <v>575105.1190644086</v>
      </c>
      <c r="AF5" t="n">
        <v>5.665062273543532e-06</v>
      </c>
      <c r="AG5" t="n">
        <v>32</v>
      </c>
      <c r="AH5" t="n">
        <v>520217.8936660049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8.2873</v>
      </c>
      <c r="E6" t="n">
        <v>12.07</v>
      </c>
      <c r="F6" t="n">
        <v>9.380000000000001</v>
      </c>
      <c r="G6" t="n">
        <v>35.16</v>
      </c>
      <c r="H6" t="n">
        <v>0.6</v>
      </c>
      <c r="I6" t="n">
        <v>16</v>
      </c>
      <c r="J6" t="n">
        <v>147.3</v>
      </c>
      <c r="K6" t="n">
        <v>47.83</v>
      </c>
      <c r="L6" t="n">
        <v>5</v>
      </c>
      <c r="M6" t="n">
        <v>14</v>
      </c>
      <c r="N6" t="n">
        <v>24.47</v>
      </c>
      <c r="O6" t="n">
        <v>18400.38</v>
      </c>
      <c r="P6" t="n">
        <v>102.64</v>
      </c>
      <c r="Q6" t="n">
        <v>195.42</v>
      </c>
      <c r="R6" t="n">
        <v>27.1</v>
      </c>
      <c r="S6" t="n">
        <v>14.2</v>
      </c>
      <c r="T6" t="n">
        <v>4672.15</v>
      </c>
      <c r="U6" t="n">
        <v>0.52</v>
      </c>
      <c r="V6" t="n">
        <v>0.75</v>
      </c>
      <c r="W6" t="n">
        <v>0.66</v>
      </c>
      <c r="X6" t="n">
        <v>0.29</v>
      </c>
      <c r="Y6" t="n">
        <v>0.5</v>
      </c>
      <c r="Z6" t="n">
        <v>10</v>
      </c>
      <c r="AA6" t="n">
        <v>416.5750940325198</v>
      </c>
      <c r="AB6" t="n">
        <v>569.9764216513893</v>
      </c>
      <c r="AC6" t="n">
        <v>515.578671935912</v>
      </c>
      <c r="AD6" t="n">
        <v>416575.0940325197</v>
      </c>
      <c r="AE6" t="n">
        <v>569976.4216513892</v>
      </c>
      <c r="AF6" t="n">
        <v>5.767576238272396e-06</v>
      </c>
      <c r="AG6" t="n">
        <v>32</v>
      </c>
      <c r="AH6" t="n">
        <v>515578.671935912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8.344900000000001</v>
      </c>
      <c r="E7" t="n">
        <v>11.98</v>
      </c>
      <c r="F7" t="n">
        <v>9.35</v>
      </c>
      <c r="G7" t="n">
        <v>40.07</v>
      </c>
      <c r="H7" t="n">
        <v>0.71</v>
      </c>
      <c r="I7" t="n">
        <v>14</v>
      </c>
      <c r="J7" t="n">
        <v>148.68</v>
      </c>
      <c r="K7" t="n">
        <v>47.83</v>
      </c>
      <c r="L7" t="n">
        <v>6</v>
      </c>
      <c r="M7" t="n">
        <v>12</v>
      </c>
      <c r="N7" t="n">
        <v>24.85</v>
      </c>
      <c r="O7" t="n">
        <v>18570.94</v>
      </c>
      <c r="P7" t="n">
        <v>101.77</v>
      </c>
      <c r="Q7" t="n">
        <v>195.42</v>
      </c>
      <c r="R7" t="n">
        <v>26.28</v>
      </c>
      <c r="S7" t="n">
        <v>14.2</v>
      </c>
      <c r="T7" t="n">
        <v>4273.93</v>
      </c>
      <c r="U7" t="n">
        <v>0.54</v>
      </c>
      <c r="V7" t="n">
        <v>0.75</v>
      </c>
      <c r="W7" t="n">
        <v>0.66</v>
      </c>
      <c r="X7" t="n">
        <v>0.26</v>
      </c>
      <c r="Y7" t="n">
        <v>0.5</v>
      </c>
      <c r="Z7" t="n">
        <v>10</v>
      </c>
      <c r="AA7" t="n">
        <v>415.1672280742707</v>
      </c>
      <c r="AB7" t="n">
        <v>568.0501173366504</v>
      </c>
      <c r="AC7" t="n">
        <v>513.8362114013868</v>
      </c>
      <c r="AD7" t="n">
        <v>415167.2280742707</v>
      </c>
      <c r="AE7" t="n">
        <v>568050.1173366504</v>
      </c>
      <c r="AF7" t="n">
        <v>5.807663165416881e-06</v>
      </c>
      <c r="AG7" t="n">
        <v>32</v>
      </c>
      <c r="AH7" t="n">
        <v>513836.2114013868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8.4124</v>
      </c>
      <c r="E8" t="n">
        <v>11.89</v>
      </c>
      <c r="F8" t="n">
        <v>9.31</v>
      </c>
      <c r="G8" t="n">
        <v>46.56</v>
      </c>
      <c r="H8" t="n">
        <v>0.83</v>
      </c>
      <c r="I8" t="n">
        <v>12</v>
      </c>
      <c r="J8" t="n">
        <v>150.07</v>
      </c>
      <c r="K8" t="n">
        <v>47.83</v>
      </c>
      <c r="L8" t="n">
        <v>7</v>
      </c>
      <c r="M8" t="n">
        <v>10</v>
      </c>
      <c r="N8" t="n">
        <v>25.24</v>
      </c>
      <c r="O8" t="n">
        <v>18742.03</v>
      </c>
      <c r="P8" t="n">
        <v>100.58</v>
      </c>
      <c r="Q8" t="n">
        <v>195.42</v>
      </c>
      <c r="R8" t="n">
        <v>25.06</v>
      </c>
      <c r="S8" t="n">
        <v>14.2</v>
      </c>
      <c r="T8" t="n">
        <v>3673.22</v>
      </c>
      <c r="U8" t="n">
        <v>0.57</v>
      </c>
      <c r="V8" t="n">
        <v>0.76</v>
      </c>
      <c r="W8" t="n">
        <v>0.66</v>
      </c>
      <c r="X8" t="n">
        <v>0.22</v>
      </c>
      <c r="Y8" t="n">
        <v>0.5</v>
      </c>
      <c r="Z8" t="n">
        <v>10</v>
      </c>
      <c r="AA8" t="n">
        <v>403.691792105602</v>
      </c>
      <c r="AB8" t="n">
        <v>552.348919583813</v>
      </c>
      <c r="AC8" t="n">
        <v>499.6335139253106</v>
      </c>
      <c r="AD8" t="n">
        <v>403691.792105602</v>
      </c>
      <c r="AE8" t="n">
        <v>552348.9195838129</v>
      </c>
      <c r="AF8" t="n">
        <v>5.854640033164324e-06</v>
      </c>
      <c r="AG8" t="n">
        <v>31</v>
      </c>
      <c r="AH8" t="n">
        <v>499633.5139253106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8.486599999999999</v>
      </c>
      <c r="E9" t="n">
        <v>11.78</v>
      </c>
      <c r="F9" t="n">
        <v>9.27</v>
      </c>
      <c r="G9" t="n">
        <v>55.6</v>
      </c>
      <c r="H9" t="n">
        <v>0.9399999999999999</v>
      </c>
      <c r="I9" t="n">
        <v>10</v>
      </c>
      <c r="J9" t="n">
        <v>151.46</v>
      </c>
      <c r="K9" t="n">
        <v>47.83</v>
      </c>
      <c r="L9" t="n">
        <v>8</v>
      </c>
      <c r="M9" t="n">
        <v>8</v>
      </c>
      <c r="N9" t="n">
        <v>25.63</v>
      </c>
      <c r="O9" t="n">
        <v>18913.66</v>
      </c>
      <c r="P9" t="n">
        <v>98.81</v>
      </c>
      <c r="Q9" t="n">
        <v>195.42</v>
      </c>
      <c r="R9" t="n">
        <v>23.56</v>
      </c>
      <c r="S9" t="n">
        <v>14.2</v>
      </c>
      <c r="T9" t="n">
        <v>2933.93</v>
      </c>
      <c r="U9" t="n">
        <v>0.6</v>
      </c>
      <c r="V9" t="n">
        <v>0.76</v>
      </c>
      <c r="W9" t="n">
        <v>0.65</v>
      </c>
      <c r="X9" t="n">
        <v>0.18</v>
      </c>
      <c r="Y9" t="n">
        <v>0.5</v>
      </c>
      <c r="Z9" t="n">
        <v>10</v>
      </c>
      <c r="AA9" t="n">
        <v>401.5145292676843</v>
      </c>
      <c r="AB9" t="n">
        <v>549.3698925149168</v>
      </c>
      <c r="AC9" t="n">
        <v>496.9388010187791</v>
      </c>
      <c r="AD9" t="n">
        <v>401514.5292676843</v>
      </c>
      <c r="AE9" t="n">
        <v>549369.8925149168</v>
      </c>
      <c r="AF9" t="n">
        <v>5.906279790006699e-06</v>
      </c>
      <c r="AG9" t="n">
        <v>31</v>
      </c>
      <c r="AH9" t="n">
        <v>496938.8010187792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8.5175</v>
      </c>
      <c r="E10" t="n">
        <v>11.74</v>
      </c>
      <c r="F10" t="n">
        <v>9.25</v>
      </c>
      <c r="G10" t="n">
        <v>61.68</v>
      </c>
      <c r="H10" t="n">
        <v>1.04</v>
      </c>
      <c r="I10" t="n">
        <v>9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97.95999999999999</v>
      </c>
      <c r="Q10" t="n">
        <v>195.42</v>
      </c>
      <c r="R10" t="n">
        <v>23.12</v>
      </c>
      <c r="S10" t="n">
        <v>14.2</v>
      </c>
      <c r="T10" t="n">
        <v>2720.62</v>
      </c>
      <c r="U10" t="n">
        <v>0.61</v>
      </c>
      <c r="V10" t="n">
        <v>0.76</v>
      </c>
      <c r="W10" t="n">
        <v>0.65</v>
      </c>
      <c r="X10" t="n">
        <v>0.16</v>
      </c>
      <c r="Y10" t="n">
        <v>0.5</v>
      </c>
      <c r="Z10" t="n">
        <v>10</v>
      </c>
      <c r="AA10" t="n">
        <v>400.5339720247169</v>
      </c>
      <c r="AB10" t="n">
        <v>548.0282508359563</v>
      </c>
      <c r="AC10" t="n">
        <v>495.7252037386527</v>
      </c>
      <c r="AD10" t="n">
        <v>400533.9720247169</v>
      </c>
      <c r="AE10" t="n">
        <v>548028.2508359563</v>
      </c>
      <c r="AF10" t="n">
        <v>5.927784756131084e-06</v>
      </c>
      <c r="AG10" t="n">
        <v>31</v>
      </c>
      <c r="AH10" t="n">
        <v>495725.2037386528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8.5517</v>
      </c>
      <c r="E11" t="n">
        <v>11.69</v>
      </c>
      <c r="F11" t="n">
        <v>9.23</v>
      </c>
      <c r="G11" t="n">
        <v>69.26000000000001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6</v>
      </c>
      <c r="N11" t="n">
        <v>26.43</v>
      </c>
      <c r="O11" t="n">
        <v>19258.55</v>
      </c>
      <c r="P11" t="n">
        <v>96.88</v>
      </c>
      <c r="Q11" t="n">
        <v>195.42</v>
      </c>
      <c r="R11" t="n">
        <v>22.61</v>
      </c>
      <c r="S11" t="n">
        <v>14.2</v>
      </c>
      <c r="T11" t="n">
        <v>2471.43</v>
      </c>
      <c r="U11" t="n">
        <v>0.63</v>
      </c>
      <c r="V11" t="n">
        <v>0.76</v>
      </c>
      <c r="W11" t="n">
        <v>0.65</v>
      </c>
      <c r="X11" t="n">
        <v>0.15</v>
      </c>
      <c r="Y11" t="n">
        <v>0.5</v>
      </c>
      <c r="Z11" t="n">
        <v>10</v>
      </c>
      <c r="AA11" t="n">
        <v>399.37657758108</v>
      </c>
      <c r="AB11" t="n">
        <v>546.4446526975331</v>
      </c>
      <c r="AC11" t="n">
        <v>494.2927419839666</v>
      </c>
      <c r="AD11" t="n">
        <v>399376.57758108</v>
      </c>
      <c r="AE11" t="n">
        <v>546444.6526975331</v>
      </c>
      <c r="AF11" t="n">
        <v>5.951586369123123e-06</v>
      </c>
      <c r="AG11" t="n">
        <v>31</v>
      </c>
      <c r="AH11" t="n">
        <v>494292.7419839666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8.5566</v>
      </c>
      <c r="E12" t="n">
        <v>11.69</v>
      </c>
      <c r="F12" t="n">
        <v>9.23</v>
      </c>
      <c r="G12" t="n">
        <v>69.20999999999999</v>
      </c>
      <c r="H12" t="n">
        <v>1.25</v>
      </c>
      <c r="I12" t="n">
        <v>8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95.75</v>
      </c>
      <c r="Q12" t="n">
        <v>195.42</v>
      </c>
      <c r="R12" t="n">
        <v>22.31</v>
      </c>
      <c r="S12" t="n">
        <v>14.2</v>
      </c>
      <c r="T12" t="n">
        <v>2318.51</v>
      </c>
      <c r="U12" t="n">
        <v>0.64</v>
      </c>
      <c r="V12" t="n">
        <v>0.76</v>
      </c>
      <c r="W12" t="n">
        <v>0.65</v>
      </c>
      <c r="X12" t="n">
        <v>0.14</v>
      </c>
      <c r="Y12" t="n">
        <v>0.5</v>
      </c>
      <c r="Z12" t="n">
        <v>10</v>
      </c>
      <c r="AA12" t="n">
        <v>398.6022641978281</v>
      </c>
      <c r="AB12" t="n">
        <v>545.3852029662723</v>
      </c>
      <c r="AC12" t="n">
        <v>493.3344046481105</v>
      </c>
      <c r="AD12" t="n">
        <v>398602.2641978281</v>
      </c>
      <c r="AE12" t="n">
        <v>545385.2029662724</v>
      </c>
      <c r="AF12" t="n">
        <v>5.954996541744788e-06</v>
      </c>
      <c r="AG12" t="n">
        <v>31</v>
      </c>
      <c r="AH12" t="n">
        <v>493334.4046481105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8.598699999999999</v>
      </c>
      <c r="E13" t="n">
        <v>11.63</v>
      </c>
      <c r="F13" t="n">
        <v>9.199999999999999</v>
      </c>
      <c r="G13" t="n">
        <v>78.84999999999999</v>
      </c>
      <c r="H13" t="n">
        <v>1.35</v>
      </c>
      <c r="I13" t="n">
        <v>7</v>
      </c>
      <c r="J13" t="n">
        <v>157.07</v>
      </c>
      <c r="K13" t="n">
        <v>47.83</v>
      </c>
      <c r="L13" t="n">
        <v>12</v>
      </c>
      <c r="M13" t="n">
        <v>5</v>
      </c>
      <c r="N13" t="n">
        <v>27.24</v>
      </c>
      <c r="O13" t="n">
        <v>19605.66</v>
      </c>
      <c r="P13" t="n">
        <v>95.16</v>
      </c>
      <c r="Q13" t="n">
        <v>195.42</v>
      </c>
      <c r="R13" t="n">
        <v>21.54</v>
      </c>
      <c r="S13" t="n">
        <v>14.2</v>
      </c>
      <c r="T13" t="n">
        <v>1939.06</v>
      </c>
      <c r="U13" t="n">
        <v>0.66</v>
      </c>
      <c r="V13" t="n">
        <v>0.77</v>
      </c>
      <c r="W13" t="n">
        <v>0.65</v>
      </c>
      <c r="X13" t="n">
        <v>0.11</v>
      </c>
      <c r="Y13" t="n">
        <v>0.5</v>
      </c>
      <c r="Z13" t="n">
        <v>10</v>
      </c>
      <c r="AA13" t="n">
        <v>397.6421787753724</v>
      </c>
      <c r="AB13" t="n">
        <v>544.0715717352889</v>
      </c>
      <c r="AC13" t="n">
        <v>492.1461445381191</v>
      </c>
      <c r="AD13" t="n">
        <v>397642.1787753724</v>
      </c>
      <c r="AE13" t="n">
        <v>544071.5717352889</v>
      </c>
      <c r="AF13" t="n">
        <v>5.984296188147267e-06</v>
      </c>
      <c r="AG13" t="n">
        <v>31</v>
      </c>
      <c r="AH13" t="n">
        <v>492146.1445381191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8.5876</v>
      </c>
      <c r="E14" t="n">
        <v>11.64</v>
      </c>
      <c r="F14" t="n">
        <v>9.210000000000001</v>
      </c>
      <c r="G14" t="n">
        <v>78.98</v>
      </c>
      <c r="H14" t="n">
        <v>1.45</v>
      </c>
      <c r="I14" t="n">
        <v>7</v>
      </c>
      <c r="J14" t="n">
        <v>158.48</v>
      </c>
      <c r="K14" t="n">
        <v>47.83</v>
      </c>
      <c r="L14" t="n">
        <v>13</v>
      </c>
      <c r="M14" t="n">
        <v>5</v>
      </c>
      <c r="N14" t="n">
        <v>27.65</v>
      </c>
      <c r="O14" t="n">
        <v>19780.06</v>
      </c>
      <c r="P14" t="n">
        <v>94.09</v>
      </c>
      <c r="Q14" t="n">
        <v>195.42</v>
      </c>
      <c r="R14" t="n">
        <v>21.98</v>
      </c>
      <c r="S14" t="n">
        <v>14.2</v>
      </c>
      <c r="T14" t="n">
        <v>2159.64</v>
      </c>
      <c r="U14" t="n">
        <v>0.65</v>
      </c>
      <c r="V14" t="n">
        <v>0.77</v>
      </c>
      <c r="W14" t="n">
        <v>0.65</v>
      </c>
      <c r="X14" t="n">
        <v>0.13</v>
      </c>
      <c r="Y14" t="n">
        <v>0.5</v>
      </c>
      <c r="Z14" t="n">
        <v>10</v>
      </c>
      <c r="AA14" t="n">
        <v>397.1257710931737</v>
      </c>
      <c r="AB14" t="n">
        <v>543.3649999622056</v>
      </c>
      <c r="AC14" t="n">
        <v>491.5070069833791</v>
      </c>
      <c r="AD14" t="n">
        <v>397125.7710931737</v>
      </c>
      <c r="AE14" t="n">
        <v>543364.9999622056</v>
      </c>
      <c r="AF14" t="n">
        <v>5.9765711032288e-06</v>
      </c>
      <c r="AG14" t="n">
        <v>31</v>
      </c>
      <c r="AH14" t="n">
        <v>491507.0069833791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8.6275</v>
      </c>
      <c r="E15" t="n">
        <v>11.59</v>
      </c>
      <c r="F15" t="n">
        <v>9.19</v>
      </c>
      <c r="G15" t="n">
        <v>91.89</v>
      </c>
      <c r="H15" t="n">
        <v>1.55</v>
      </c>
      <c r="I15" t="n">
        <v>6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92.97</v>
      </c>
      <c r="Q15" t="n">
        <v>195.42</v>
      </c>
      <c r="R15" t="n">
        <v>21.16</v>
      </c>
      <c r="S15" t="n">
        <v>14.2</v>
      </c>
      <c r="T15" t="n">
        <v>1755.04</v>
      </c>
      <c r="U15" t="n">
        <v>0.67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395.904121500304</v>
      </c>
      <c r="AB15" t="n">
        <v>541.6934850938651</v>
      </c>
      <c r="AC15" t="n">
        <v>489.995019148087</v>
      </c>
      <c r="AD15" t="n">
        <v>395904.121500304</v>
      </c>
      <c r="AE15" t="n">
        <v>541693.4850938651</v>
      </c>
      <c r="AF15" t="n">
        <v>6.00433965171951e-06</v>
      </c>
      <c r="AG15" t="n">
        <v>31</v>
      </c>
      <c r="AH15" t="n">
        <v>489995.019148087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8.6273</v>
      </c>
      <c r="E16" t="n">
        <v>11.59</v>
      </c>
      <c r="F16" t="n">
        <v>9.19</v>
      </c>
      <c r="G16" t="n">
        <v>91.89</v>
      </c>
      <c r="H16" t="n">
        <v>1.65</v>
      </c>
      <c r="I16" t="n">
        <v>6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92.28</v>
      </c>
      <c r="Q16" t="n">
        <v>195.42</v>
      </c>
      <c r="R16" t="n">
        <v>21.08</v>
      </c>
      <c r="S16" t="n">
        <v>14.2</v>
      </c>
      <c r="T16" t="n">
        <v>1712.71</v>
      </c>
      <c r="U16" t="n">
        <v>0.67</v>
      </c>
      <c r="V16" t="n">
        <v>0.77</v>
      </c>
      <c r="W16" t="n">
        <v>0.65</v>
      </c>
      <c r="X16" t="n">
        <v>0.1</v>
      </c>
      <c r="Y16" t="n">
        <v>0.5</v>
      </c>
      <c r="Z16" t="n">
        <v>10</v>
      </c>
      <c r="AA16" t="n">
        <v>395.4710527302617</v>
      </c>
      <c r="AB16" t="n">
        <v>541.1009412970473</v>
      </c>
      <c r="AC16" t="n">
        <v>489.4590268995972</v>
      </c>
      <c r="AD16" t="n">
        <v>395471.0527302617</v>
      </c>
      <c r="AE16" t="n">
        <v>541100.9412970473</v>
      </c>
      <c r="AF16" t="n">
        <v>6.004200461000258e-06</v>
      </c>
      <c r="AG16" t="n">
        <v>31</v>
      </c>
      <c r="AH16" t="n">
        <v>489459.0268995973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8.6275</v>
      </c>
      <c r="E17" t="n">
        <v>11.59</v>
      </c>
      <c r="F17" t="n">
        <v>9.19</v>
      </c>
      <c r="G17" t="n">
        <v>91.89</v>
      </c>
      <c r="H17" t="n">
        <v>1.74</v>
      </c>
      <c r="I17" t="n">
        <v>6</v>
      </c>
      <c r="J17" t="n">
        <v>162.75</v>
      </c>
      <c r="K17" t="n">
        <v>47.83</v>
      </c>
      <c r="L17" t="n">
        <v>16</v>
      </c>
      <c r="M17" t="n">
        <v>4</v>
      </c>
      <c r="N17" t="n">
        <v>28.92</v>
      </c>
      <c r="O17" t="n">
        <v>20306.85</v>
      </c>
      <c r="P17" t="n">
        <v>91.23999999999999</v>
      </c>
      <c r="Q17" t="n">
        <v>195.44</v>
      </c>
      <c r="R17" t="n">
        <v>21.12</v>
      </c>
      <c r="S17" t="n">
        <v>14.2</v>
      </c>
      <c r="T17" t="n">
        <v>1733.05</v>
      </c>
      <c r="U17" t="n">
        <v>0.67</v>
      </c>
      <c r="V17" t="n">
        <v>0.77</v>
      </c>
      <c r="W17" t="n">
        <v>0.65</v>
      </c>
      <c r="X17" t="n">
        <v>0.1</v>
      </c>
      <c r="Y17" t="n">
        <v>0.5</v>
      </c>
      <c r="Z17" t="n">
        <v>10</v>
      </c>
      <c r="AA17" t="n">
        <v>394.8128913269238</v>
      </c>
      <c r="AB17" t="n">
        <v>540.2004158289686</v>
      </c>
      <c r="AC17" t="n">
        <v>488.6444463182965</v>
      </c>
      <c r="AD17" t="n">
        <v>394812.8913269237</v>
      </c>
      <c r="AE17" t="n">
        <v>540200.4158289686</v>
      </c>
      <c r="AF17" t="n">
        <v>6.00433965171951e-06</v>
      </c>
      <c r="AG17" t="n">
        <v>31</v>
      </c>
      <c r="AH17" t="n">
        <v>488644.4463182965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8.665699999999999</v>
      </c>
      <c r="E18" t="n">
        <v>11.54</v>
      </c>
      <c r="F18" t="n">
        <v>9.17</v>
      </c>
      <c r="G18" t="n">
        <v>110</v>
      </c>
      <c r="H18" t="n">
        <v>1.83</v>
      </c>
      <c r="I18" t="n">
        <v>5</v>
      </c>
      <c r="J18" t="n">
        <v>164.19</v>
      </c>
      <c r="K18" t="n">
        <v>47.83</v>
      </c>
      <c r="L18" t="n">
        <v>17</v>
      </c>
      <c r="M18" t="n">
        <v>3</v>
      </c>
      <c r="N18" t="n">
        <v>29.36</v>
      </c>
      <c r="O18" t="n">
        <v>20483.57</v>
      </c>
      <c r="P18" t="n">
        <v>89.91</v>
      </c>
      <c r="Q18" t="n">
        <v>195.42</v>
      </c>
      <c r="R18" t="n">
        <v>20.54</v>
      </c>
      <c r="S18" t="n">
        <v>14.2</v>
      </c>
      <c r="T18" t="n">
        <v>1449.23</v>
      </c>
      <c r="U18" t="n">
        <v>0.6899999999999999</v>
      </c>
      <c r="V18" t="n">
        <v>0.77</v>
      </c>
      <c r="W18" t="n">
        <v>0.64</v>
      </c>
      <c r="X18" t="n">
        <v>0.08</v>
      </c>
      <c r="Y18" t="n">
        <v>0.5</v>
      </c>
      <c r="Z18" t="n">
        <v>10</v>
      </c>
      <c r="AA18" t="n">
        <v>393.4935636265491</v>
      </c>
      <c r="AB18" t="n">
        <v>538.3952534646857</v>
      </c>
      <c r="AC18" t="n">
        <v>487.0115661164995</v>
      </c>
      <c r="AD18" t="n">
        <v>393493.5636265491</v>
      </c>
      <c r="AE18" t="n">
        <v>538395.2534646856</v>
      </c>
      <c r="AF18" t="n">
        <v>6.030925079096581e-06</v>
      </c>
      <c r="AG18" t="n">
        <v>31</v>
      </c>
      <c r="AH18" t="n">
        <v>487011.5661164995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8.6599</v>
      </c>
      <c r="E19" t="n">
        <v>11.55</v>
      </c>
      <c r="F19" t="n">
        <v>9.17</v>
      </c>
      <c r="G19" t="n">
        <v>110.1</v>
      </c>
      <c r="H19" t="n">
        <v>1.93</v>
      </c>
      <c r="I19" t="n">
        <v>5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89.91</v>
      </c>
      <c r="Q19" t="n">
        <v>195.42</v>
      </c>
      <c r="R19" t="n">
        <v>20.74</v>
      </c>
      <c r="S19" t="n">
        <v>14.2</v>
      </c>
      <c r="T19" t="n">
        <v>1550.42</v>
      </c>
      <c r="U19" t="n">
        <v>0.68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393.5546957291569</v>
      </c>
      <c r="AB19" t="n">
        <v>538.4788971044319</v>
      </c>
      <c r="AC19" t="n">
        <v>487.0872269246628</v>
      </c>
      <c r="AD19" t="n">
        <v>393554.695729157</v>
      </c>
      <c r="AE19" t="n">
        <v>538478.8971044319</v>
      </c>
      <c r="AF19" t="n">
        <v>6.026888548238283e-06</v>
      </c>
      <c r="AG19" t="n">
        <v>31</v>
      </c>
      <c r="AH19" t="n">
        <v>487087.2269246628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8.6701</v>
      </c>
      <c r="E20" t="n">
        <v>11.53</v>
      </c>
      <c r="F20" t="n">
        <v>9.16</v>
      </c>
      <c r="G20" t="n">
        <v>109.93</v>
      </c>
      <c r="H20" t="n">
        <v>2.02</v>
      </c>
      <c r="I20" t="n">
        <v>5</v>
      </c>
      <c r="J20" t="n">
        <v>167.07</v>
      </c>
      <c r="K20" t="n">
        <v>47.83</v>
      </c>
      <c r="L20" t="n">
        <v>19</v>
      </c>
      <c r="M20" t="n">
        <v>3</v>
      </c>
      <c r="N20" t="n">
        <v>30.24</v>
      </c>
      <c r="O20" t="n">
        <v>20838.81</v>
      </c>
      <c r="P20" t="n">
        <v>87.76000000000001</v>
      </c>
      <c r="Q20" t="n">
        <v>195.42</v>
      </c>
      <c r="R20" t="n">
        <v>20.35</v>
      </c>
      <c r="S20" t="n">
        <v>14.2</v>
      </c>
      <c r="T20" t="n">
        <v>1352.56</v>
      </c>
      <c r="U20" t="n">
        <v>0.7</v>
      </c>
      <c r="V20" t="n">
        <v>0.77</v>
      </c>
      <c r="W20" t="n">
        <v>0.64</v>
      </c>
      <c r="X20" t="n">
        <v>0.07000000000000001</v>
      </c>
      <c r="Y20" t="n">
        <v>0.5</v>
      </c>
      <c r="Z20" t="n">
        <v>10</v>
      </c>
      <c r="AA20" t="n">
        <v>392.0598075567058</v>
      </c>
      <c r="AB20" t="n">
        <v>536.4335251570726</v>
      </c>
      <c r="AC20" t="n">
        <v>485.2370624052619</v>
      </c>
      <c r="AD20" t="n">
        <v>392059.8075567058</v>
      </c>
      <c r="AE20" t="n">
        <v>536433.5251570726</v>
      </c>
      <c r="AF20" t="n">
        <v>6.033987274920119e-06</v>
      </c>
      <c r="AG20" t="n">
        <v>31</v>
      </c>
      <c r="AH20" t="n">
        <v>485237.0624052619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8.667</v>
      </c>
      <c r="E21" t="n">
        <v>11.54</v>
      </c>
      <c r="F21" t="n">
        <v>9.17</v>
      </c>
      <c r="G21" t="n">
        <v>109.98</v>
      </c>
      <c r="H21" t="n">
        <v>2.1</v>
      </c>
      <c r="I21" t="n">
        <v>5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86.12</v>
      </c>
      <c r="Q21" t="n">
        <v>195.42</v>
      </c>
      <c r="R21" t="n">
        <v>20.52</v>
      </c>
      <c r="S21" t="n">
        <v>14.2</v>
      </c>
      <c r="T21" t="n">
        <v>1440.79</v>
      </c>
      <c r="U21" t="n">
        <v>0.6899999999999999</v>
      </c>
      <c r="V21" t="n">
        <v>0.77</v>
      </c>
      <c r="W21" t="n">
        <v>0.64</v>
      </c>
      <c r="X21" t="n">
        <v>0.08</v>
      </c>
      <c r="Y21" t="n">
        <v>0.5</v>
      </c>
      <c r="Z21" t="n">
        <v>10</v>
      </c>
      <c r="AA21" t="n">
        <v>391.1001540133339</v>
      </c>
      <c r="AB21" t="n">
        <v>535.1204848421047</v>
      </c>
      <c r="AC21" t="n">
        <v>484.049336815091</v>
      </c>
      <c r="AD21" t="n">
        <v>391100.1540133339</v>
      </c>
      <c r="AE21" t="n">
        <v>535120.4848421047</v>
      </c>
      <c r="AF21" t="n">
        <v>6.031829818771717e-06</v>
      </c>
      <c r="AG21" t="n">
        <v>31</v>
      </c>
      <c r="AH21" t="n">
        <v>484049.336815091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8.700100000000001</v>
      </c>
      <c r="E22" t="n">
        <v>11.49</v>
      </c>
      <c r="F22" t="n">
        <v>9.15</v>
      </c>
      <c r="G22" t="n">
        <v>137.25</v>
      </c>
      <c r="H22" t="n">
        <v>2.19</v>
      </c>
      <c r="I22" t="n">
        <v>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85.25</v>
      </c>
      <c r="Q22" t="n">
        <v>195.42</v>
      </c>
      <c r="R22" t="n">
        <v>19.85</v>
      </c>
      <c r="S22" t="n">
        <v>14.2</v>
      </c>
      <c r="T22" t="n">
        <v>1108.31</v>
      </c>
      <c r="U22" t="n">
        <v>0.72</v>
      </c>
      <c r="V22" t="n">
        <v>0.77</v>
      </c>
      <c r="W22" t="n">
        <v>0.65</v>
      </c>
      <c r="X22" t="n">
        <v>0.06</v>
      </c>
      <c r="Y22" t="n">
        <v>0.5</v>
      </c>
      <c r="Z22" t="n">
        <v>10</v>
      </c>
      <c r="AA22" t="n">
        <v>380.4212703609685</v>
      </c>
      <c r="AB22" t="n">
        <v>520.5091651098417</v>
      </c>
      <c r="AC22" t="n">
        <v>470.832500930959</v>
      </c>
      <c r="AD22" t="n">
        <v>380421.2703609685</v>
      </c>
      <c r="AE22" t="n">
        <v>520509.1651098416</v>
      </c>
      <c r="AF22" t="n">
        <v>6.054865882807872e-06</v>
      </c>
      <c r="AG22" t="n">
        <v>30</v>
      </c>
      <c r="AH22" t="n">
        <v>470832.500930959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5.7164</v>
      </c>
      <c r="E2" t="n">
        <v>17.49</v>
      </c>
      <c r="F2" t="n">
        <v>11.27</v>
      </c>
      <c r="G2" t="n">
        <v>6.32</v>
      </c>
      <c r="H2" t="n">
        <v>0.1</v>
      </c>
      <c r="I2" t="n">
        <v>107</v>
      </c>
      <c r="J2" t="n">
        <v>176.73</v>
      </c>
      <c r="K2" t="n">
        <v>52.44</v>
      </c>
      <c r="L2" t="n">
        <v>1</v>
      </c>
      <c r="M2" t="n">
        <v>105</v>
      </c>
      <c r="N2" t="n">
        <v>33.29</v>
      </c>
      <c r="O2" t="n">
        <v>22031.19</v>
      </c>
      <c r="P2" t="n">
        <v>147.45</v>
      </c>
      <c r="Q2" t="n">
        <v>195.44</v>
      </c>
      <c r="R2" t="n">
        <v>85.79000000000001</v>
      </c>
      <c r="S2" t="n">
        <v>14.2</v>
      </c>
      <c r="T2" t="n">
        <v>33565.93</v>
      </c>
      <c r="U2" t="n">
        <v>0.17</v>
      </c>
      <c r="V2" t="n">
        <v>0.63</v>
      </c>
      <c r="W2" t="n">
        <v>0.82</v>
      </c>
      <c r="X2" t="n">
        <v>2.18</v>
      </c>
      <c r="Y2" t="n">
        <v>0.5</v>
      </c>
      <c r="Z2" t="n">
        <v>10</v>
      </c>
      <c r="AA2" t="n">
        <v>665.5137863716254</v>
      </c>
      <c r="AB2" t="n">
        <v>910.5853229097604</v>
      </c>
      <c r="AC2" t="n">
        <v>823.6803377057796</v>
      </c>
      <c r="AD2" t="n">
        <v>665513.7863716254</v>
      </c>
      <c r="AE2" t="n">
        <v>910585.3229097604</v>
      </c>
      <c r="AF2" t="n">
        <v>3.594822956339955e-06</v>
      </c>
      <c r="AG2" t="n">
        <v>46</v>
      </c>
      <c r="AH2" t="n">
        <v>823680.3377057796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7.0494</v>
      </c>
      <c r="E3" t="n">
        <v>14.19</v>
      </c>
      <c r="F3" t="n">
        <v>10.06</v>
      </c>
      <c r="G3" t="n">
        <v>12.57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130.98</v>
      </c>
      <c r="Q3" t="n">
        <v>195.43</v>
      </c>
      <c r="R3" t="n">
        <v>47.94</v>
      </c>
      <c r="S3" t="n">
        <v>14.2</v>
      </c>
      <c r="T3" t="n">
        <v>14936.33</v>
      </c>
      <c r="U3" t="n">
        <v>0.3</v>
      </c>
      <c r="V3" t="n">
        <v>0.7</v>
      </c>
      <c r="W3" t="n">
        <v>0.73</v>
      </c>
      <c r="X3" t="n">
        <v>0.97</v>
      </c>
      <c r="Y3" t="n">
        <v>0.5</v>
      </c>
      <c r="Z3" t="n">
        <v>10</v>
      </c>
      <c r="AA3" t="n">
        <v>517.9022813639297</v>
      </c>
      <c r="AB3" t="n">
        <v>708.6167495982356</v>
      </c>
      <c r="AC3" t="n">
        <v>640.9873615664337</v>
      </c>
      <c r="AD3" t="n">
        <v>517902.2813639296</v>
      </c>
      <c r="AE3" t="n">
        <v>708616.7495982356</v>
      </c>
      <c r="AF3" t="n">
        <v>4.433095120779315e-06</v>
      </c>
      <c r="AG3" t="n">
        <v>37</v>
      </c>
      <c r="AH3" t="n">
        <v>640987.3615664337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7.5711</v>
      </c>
      <c r="E4" t="n">
        <v>13.21</v>
      </c>
      <c r="F4" t="n">
        <v>9.69</v>
      </c>
      <c r="G4" t="n">
        <v>18.75</v>
      </c>
      <c r="H4" t="n">
        <v>0.3</v>
      </c>
      <c r="I4" t="n">
        <v>31</v>
      </c>
      <c r="J4" t="n">
        <v>179.7</v>
      </c>
      <c r="K4" t="n">
        <v>52.44</v>
      </c>
      <c r="L4" t="n">
        <v>3</v>
      </c>
      <c r="M4" t="n">
        <v>29</v>
      </c>
      <c r="N4" t="n">
        <v>34.26</v>
      </c>
      <c r="O4" t="n">
        <v>22397.24</v>
      </c>
      <c r="P4" t="n">
        <v>125.37</v>
      </c>
      <c r="Q4" t="n">
        <v>195.42</v>
      </c>
      <c r="R4" t="n">
        <v>36.62</v>
      </c>
      <c r="S4" t="n">
        <v>14.2</v>
      </c>
      <c r="T4" t="n">
        <v>9360.030000000001</v>
      </c>
      <c r="U4" t="n">
        <v>0.39</v>
      </c>
      <c r="V4" t="n">
        <v>0.73</v>
      </c>
      <c r="W4" t="n">
        <v>0.6899999999999999</v>
      </c>
      <c r="X4" t="n">
        <v>0.6</v>
      </c>
      <c r="Y4" t="n">
        <v>0.5</v>
      </c>
      <c r="Z4" t="n">
        <v>10</v>
      </c>
      <c r="AA4" t="n">
        <v>481.8694289373088</v>
      </c>
      <c r="AB4" t="n">
        <v>659.3150112508764</v>
      </c>
      <c r="AC4" t="n">
        <v>596.3909119315219</v>
      </c>
      <c r="AD4" t="n">
        <v>481869.4289373088</v>
      </c>
      <c r="AE4" t="n">
        <v>659315.0112508764</v>
      </c>
      <c r="AF4" t="n">
        <v>4.761172081160421e-06</v>
      </c>
      <c r="AG4" t="n">
        <v>35</v>
      </c>
      <c r="AH4" t="n">
        <v>596390.911931522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7.8285</v>
      </c>
      <c r="E5" t="n">
        <v>12.77</v>
      </c>
      <c r="F5" t="n">
        <v>9.539999999999999</v>
      </c>
      <c r="G5" t="n">
        <v>24.88</v>
      </c>
      <c r="H5" t="n">
        <v>0.39</v>
      </c>
      <c r="I5" t="n">
        <v>23</v>
      </c>
      <c r="J5" t="n">
        <v>181.19</v>
      </c>
      <c r="K5" t="n">
        <v>52.44</v>
      </c>
      <c r="L5" t="n">
        <v>4</v>
      </c>
      <c r="M5" t="n">
        <v>21</v>
      </c>
      <c r="N5" t="n">
        <v>34.75</v>
      </c>
      <c r="O5" t="n">
        <v>22581.25</v>
      </c>
      <c r="P5" t="n">
        <v>122.75</v>
      </c>
      <c r="Q5" t="n">
        <v>195.42</v>
      </c>
      <c r="R5" t="n">
        <v>31.69</v>
      </c>
      <c r="S5" t="n">
        <v>14.2</v>
      </c>
      <c r="T5" t="n">
        <v>6934.86</v>
      </c>
      <c r="U5" t="n">
        <v>0.45</v>
      </c>
      <c r="V5" t="n">
        <v>0.74</v>
      </c>
      <c r="W5" t="n">
        <v>0.68</v>
      </c>
      <c r="X5" t="n">
        <v>0.45</v>
      </c>
      <c r="Y5" t="n">
        <v>0.5</v>
      </c>
      <c r="Z5" t="n">
        <v>10</v>
      </c>
      <c r="AA5" t="n">
        <v>465.0186738572535</v>
      </c>
      <c r="AB5" t="n">
        <v>636.2590647474972</v>
      </c>
      <c r="AC5" t="n">
        <v>575.5353926032013</v>
      </c>
      <c r="AD5" t="n">
        <v>465018.6738572535</v>
      </c>
      <c r="AE5" t="n">
        <v>636259.0647474972</v>
      </c>
      <c r="AF5" t="n">
        <v>4.923040989732583e-06</v>
      </c>
      <c r="AG5" t="n">
        <v>34</v>
      </c>
      <c r="AH5" t="n">
        <v>575535.3926032013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7.9632</v>
      </c>
      <c r="E6" t="n">
        <v>12.56</v>
      </c>
      <c r="F6" t="n">
        <v>9.460000000000001</v>
      </c>
      <c r="G6" t="n">
        <v>29.88</v>
      </c>
      <c r="H6" t="n">
        <v>0.49</v>
      </c>
      <c r="I6" t="n">
        <v>19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121.48</v>
      </c>
      <c r="Q6" t="n">
        <v>195.44</v>
      </c>
      <c r="R6" t="n">
        <v>29.62</v>
      </c>
      <c r="S6" t="n">
        <v>14.2</v>
      </c>
      <c r="T6" t="n">
        <v>5918.09</v>
      </c>
      <c r="U6" t="n">
        <v>0.48</v>
      </c>
      <c r="V6" t="n">
        <v>0.75</v>
      </c>
      <c r="W6" t="n">
        <v>0.67</v>
      </c>
      <c r="X6" t="n">
        <v>0.37</v>
      </c>
      <c r="Y6" t="n">
        <v>0.5</v>
      </c>
      <c r="Z6" t="n">
        <v>10</v>
      </c>
      <c r="AA6" t="n">
        <v>451.7543272728876</v>
      </c>
      <c r="AB6" t="n">
        <v>618.1102005690965</v>
      </c>
      <c r="AC6" t="n">
        <v>559.1186305498964</v>
      </c>
      <c r="AD6" t="n">
        <v>451754.3272728876</v>
      </c>
      <c r="AE6" t="n">
        <v>618110.2005690965</v>
      </c>
      <c r="AF6" t="n">
        <v>5.007748612050648e-06</v>
      </c>
      <c r="AG6" t="n">
        <v>33</v>
      </c>
      <c r="AH6" t="n">
        <v>559118.6305498964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8.077199999999999</v>
      </c>
      <c r="E7" t="n">
        <v>12.38</v>
      </c>
      <c r="F7" t="n">
        <v>9.390000000000001</v>
      </c>
      <c r="G7" t="n">
        <v>35.22</v>
      </c>
      <c r="H7" t="n">
        <v>0.58</v>
      </c>
      <c r="I7" t="n">
        <v>16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119.93</v>
      </c>
      <c r="Q7" t="n">
        <v>195.42</v>
      </c>
      <c r="R7" t="n">
        <v>27.57</v>
      </c>
      <c r="S7" t="n">
        <v>14.2</v>
      </c>
      <c r="T7" t="n">
        <v>4907.4</v>
      </c>
      <c r="U7" t="n">
        <v>0.52</v>
      </c>
      <c r="V7" t="n">
        <v>0.75</v>
      </c>
      <c r="W7" t="n">
        <v>0.66</v>
      </c>
      <c r="X7" t="n">
        <v>0.3</v>
      </c>
      <c r="Y7" t="n">
        <v>0.5</v>
      </c>
      <c r="Z7" t="n">
        <v>10</v>
      </c>
      <c r="AA7" t="n">
        <v>448.6123472523523</v>
      </c>
      <c r="AB7" t="n">
        <v>613.8112048906246</v>
      </c>
      <c r="AC7" t="n">
        <v>555.2299249852995</v>
      </c>
      <c r="AD7" t="n">
        <v>448612.3472523523</v>
      </c>
      <c r="AE7" t="n">
        <v>613811.2048906246</v>
      </c>
      <c r="AF7" t="n">
        <v>5.079438804658365e-06</v>
      </c>
      <c r="AG7" t="n">
        <v>33</v>
      </c>
      <c r="AH7" t="n">
        <v>555229.9249852995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8.1511</v>
      </c>
      <c r="E8" t="n">
        <v>12.27</v>
      </c>
      <c r="F8" t="n">
        <v>9.35</v>
      </c>
      <c r="G8" t="n">
        <v>40.07</v>
      </c>
      <c r="H8" t="n">
        <v>0.67</v>
      </c>
      <c r="I8" t="n">
        <v>14</v>
      </c>
      <c r="J8" t="n">
        <v>185.7</v>
      </c>
      <c r="K8" t="n">
        <v>52.44</v>
      </c>
      <c r="L8" t="n">
        <v>7</v>
      </c>
      <c r="M8" t="n">
        <v>12</v>
      </c>
      <c r="N8" t="n">
        <v>36.26</v>
      </c>
      <c r="O8" t="n">
        <v>23137.49</v>
      </c>
      <c r="P8" t="n">
        <v>118.83</v>
      </c>
      <c r="Q8" t="n">
        <v>195.42</v>
      </c>
      <c r="R8" t="n">
        <v>26.2</v>
      </c>
      <c r="S8" t="n">
        <v>14.2</v>
      </c>
      <c r="T8" t="n">
        <v>4233.5</v>
      </c>
      <c r="U8" t="n">
        <v>0.54</v>
      </c>
      <c r="V8" t="n">
        <v>0.75</v>
      </c>
      <c r="W8" t="n">
        <v>0.66</v>
      </c>
      <c r="X8" t="n">
        <v>0.26</v>
      </c>
      <c r="Y8" t="n">
        <v>0.5</v>
      </c>
      <c r="Z8" t="n">
        <v>10</v>
      </c>
      <c r="AA8" t="n">
        <v>436.7461679659648</v>
      </c>
      <c r="AB8" t="n">
        <v>597.5753748921057</v>
      </c>
      <c r="AC8" t="n">
        <v>540.5436198147087</v>
      </c>
      <c r="AD8" t="n">
        <v>436746.1679659648</v>
      </c>
      <c r="AE8" t="n">
        <v>597575.3748921057</v>
      </c>
      <c r="AF8" t="n">
        <v>5.125911657585649e-06</v>
      </c>
      <c r="AG8" t="n">
        <v>32</v>
      </c>
      <c r="AH8" t="n">
        <v>540543.6198147087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8.222</v>
      </c>
      <c r="E9" t="n">
        <v>12.16</v>
      </c>
      <c r="F9" t="n">
        <v>9.32</v>
      </c>
      <c r="G9" t="n">
        <v>46.58</v>
      </c>
      <c r="H9" t="n">
        <v>0.76</v>
      </c>
      <c r="I9" t="n">
        <v>12</v>
      </c>
      <c r="J9" t="n">
        <v>187.22</v>
      </c>
      <c r="K9" t="n">
        <v>52.44</v>
      </c>
      <c r="L9" t="n">
        <v>8</v>
      </c>
      <c r="M9" t="n">
        <v>10</v>
      </c>
      <c r="N9" t="n">
        <v>36.78</v>
      </c>
      <c r="O9" t="n">
        <v>23324.24</v>
      </c>
      <c r="P9" t="n">
        <v>118.03</v>
      </c>
      <c r="Q9" t="n">
        <v>195.42</v>
      </c>
      <c r="R9" t="n">
        <v>24.95</v>
      </c>
      <c r="S9" t="n">
        <v>14.2</v>
      </c>
      <c r="T9" t="n">
        <v>3618.24</v>
      </c>
      <c r="U9" t="n">
        <v>0.57</v>
      </c>
      <c r="V9" t="n">
        <v>0.76</v>
      </c>
      <c r="W9" t="n">
        <v>0.66</v>
      </c>
      <c r="X9" t="n">
        <v>0.23</v>
      </c>
      <c r="Y9" t="n">
        <v>0.5</v>
      </c>
      <c r="Z9" t="n">
        <v>10</v>
      </c>
      <c r="AA9" t="n">
        <v>435.0395624536029</v>
      </c>
      <c r="AB9" t="n">
        <v>595.2403219399707</v>
      </c>
      <c r="AC9" t="n">
        <v>538.4314210390581</v>
      </c>
      <c r="AD9" t="n">
        <v>435039.5624536029</v>
      </c>
      <c r="AE9" t="n">
        <v>595240.3219399707</v>
      </c>
      <c r="AF9" t="n">
        <v>5.17049792649694e-06</v>
      </c>
      <c r="AG9" t="n">
        <v>32</v>
      </c>
      <c r="AH9" t="n">
        <v>538431.4210390581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8.260899999999999</v>
      </c>
      <c r="E10" t="n">
        <v>12.11</v>
      </c>
      <c r="F10" t="n">
        <v>9.289999999999999</v>
      </c>
      <c r="G10" t="n">
        <v>50.69</v>
      </c>
      <c r="H10" t="n">
        <v>0.85</v>
      </c>
      <c r="I10" t="n">
        <v>11</v>
      </c>
      <c r="J10" t="n">
        <v>188.74</v>
      </c>
      <c r="K10" t="n">
        <v>52.44</v>
      </c>
      <c r="L10" t="n">
        <v>9</v>
      </c>
      <c r="M10" t="n">
        <v>9</v>
      </c>
      <c r="N10" t="n">
        <v>37.3</v>
      </c>
      <c r="O10" t="n">
        <v>23511.69</v>
      </c>
      <c r="P10" t="n">
        <v>116.96</v>
      </c>
      <c r="Q10" t="n">
        <v>195.42</v>
      </c>
      <c r="R10" t="n">
        <v>24.51</v>
      </c>
      <c r="S10" t="n">
        <v>14.2</v>
      </c>
      <c r="T10" t="n">
        <v>3403.15</v>
      </c>
      <c r="U10" t="n">
        <v>0.58</v>
      </c>
      <c r="V10" t="n">
        <v>0.76</v>
      </c>
      <c r="W10" t="n">
        <v>0.65</v>
      </c>
      <c r="X10" t="n">
        <v>0.21</v>
      </c>
      <c r="Y10" t="n">
        <v>0.5</v>
      </c>
      <c r="Z10" t="n">
        <v>10</v>
      </c>
      <c r="AA10" t="n">
        <v>433.6402600512558</v>
      </c>
      <c r="AB10" t="n">
        <v>593.3257346602142</v>
      </c>
      <c r="AC10" t="n">
        <v>536.6995592821414</v>
      </c>
      <c r="AD10" t="n">
        <v>433640.2600512558</v>
      </c>
      <c r="AE10" t="n">
        <v>593325.7346602142</v>
      </c>
      <c r="AF10" t="n">
        <v>5.194960632570977e-06</v>
      </c>
      <c r="AG10" t="n">
        <v>32</v>
      </c>
      <c r="AH10" t="n">
        <v>536699.5592821414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8.3055</v>
      </c>
      <c r="E11" t="n">
        <v>12.04</v>
      </c>
      <c r="F11" t="n">
        <v>9.26</v>
      </c>
      <c r="G11" t="n">
        <v>55.59</v>
      </c>
      <c r="H11" t="n">
        <v>0.93</v>
      </c>
      <c r="I11" t="n">
        <v>10</v>
      </c>
      <c r="J11" t="n">
        <v>190.26</v>
      </c>
      <c r="K11" t="n">
        <v>52.44</v>
      </c>
      <c r="L11" t="n">
        <v>10</v>
      </c>
      <c r="M11" t="n">
        <v>8</v>
      </c>
      <c r="N11" t="n">
        <v>37.82</v>
      </c>
      <c r="O11" t="n">
        <v>23699.85</v>
      </c>
      <c r="P11" t="n">
        <v>116.28</v>
      </c>
      <c r="Q11" t="n">
        <v>195.42</v>
      </c>
      <c r="R11" t="n">
        <v>23.51</v>
      </c>
      <c r="S11" t="n">
        <v>14.2</v>
      </c>
      <c r="T11" t="n">
        <v>2909.16</v>
      </c>
      <c r="U11" t="n">
        <v>0.6</v>
      </c>
      <c r="V11" t="n">
        <v>0.76</v>
      </c>
      <c r="W11" t="n">
        <v>0.65</v>
      </c>
      <c r="X11" t="n">
        <v>0.18</v>
      </c>
      <c r="Y11" t="n">
        <v>0.5</v>
      </c>
      <c r="Z11" t="n">
        <v>10</v>
      </c>
      <c r="AA11" t="n">
        <v>432.4295853357337</v>
      </c>
      <c r="AB11" t="n">
        <v>591.6692361032382</v>
      </c>
      <c r="AC11" t="n">
        <v>535.2011546225327</v>
      </c>
      <c r="AD11" t="n">
        <v>432429.5853357337</v>
      </c>
      <c r="AE11" t="n">
        <v>591669.2361032382</v>
      </c>
      <c r="AF11" t="n">
        <v>5.2230078482754e-06</v>
      </c>
      <c r="AG11" t="n">
        <v>32</v>
      </c>
      <c r="AH11" t="n">
        <v>535201.1546225328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8.343999999999999</v>
      </c>
      <c r="E12" t="n">
        <v>11.98</v>
      </c>
      <c r="F12" t="n">
        <v>9.24</v>
      </c>
      <c r="G12" t="n">
        <v>61.63</v>
      </c>
      <c r="H12" t="n">
        <v>1.02</v>
      </c>
      <c r="I12" t="n">
        <v>9</v>
      </c>
      <c r="J12" t="n">
        <v>191.79</v>
      </c>
      <c r="K12" t="n">
        <v>52.44</v>
      </c>
      <c r="L12" t="n">
        <v>11</v>
      </c>
      <c r="M12" t="n">
        <v>7</v>
      </c>
      <c r="N12" t="n">
        <v>38.35</v>
      </c>
      <c r="O12" t="n">
        <v>23888.73</v>
      </c>
      <c r="P12" t="n">
        <v>114.93</v>
      </c>
      <c r="Q12" t="n">
        <v>195.42</v>
      </c>
      <c r="R12" t="n">
        <v>22.95</v>
      </c>
      <c r="S12" t="n">
        <v>14.2</v>
      </c>
      <c r="T12" t="n">
        <v>2636.55</v>
      </c>
      <c r="U12" t="n">
        <v>0.62</v>
      </c>
      <c r="V12" t="n">
        <v>0.76</v>
      </c>
      <c r="W12" t="n">
        <v>0.65</v>
      </c>
      <c r="X12" t="n">
        <v>0.16</v>
      </c>
      <c r="Y12" t="n">
        <v>0.5</v>
      </c>
      <c r="Z12" t="n">
        <v>10</v>
      </c>
      <c r="AA12" t="n">
        <v>430.9230033171697</v>
      </c>
      <c r="AB12" t="n">
        <v>589.6078641197312</v>
      </c>
      <c r="AC12" t="n">
        <v>533.336517087978</v>
      </c>
      <c r="AD12" t="n">
        <v>430923.0033171697</v>
      </c>
      <c r="AE12" t="n">
        <v>589607.8641197311</v>
      </c>
      <c r="AF12" t="n">
        <v>5.247219009813971e-06</v>
      </c>
      <c r="AG12" t="n">
        <v>32</v>
      </c>
      <c r="AH12" t="n">
        <v>533336.517087978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8.378500000000001</v>
      </c>
      <c r="E13" t="n">
        <v>11.94</v>
      </c>
      <c r="F13" t="n">
        <v>9.23</v>
      </c>
      <c r="G13" t="n">
        <v>69.23</v>
      </c>
      <c r="H13" t="n">
        <v>1.1</v>
      </c>
      <c r="I13" t="n">
        <v>8</v>
      </c>
      <c r="J13" t="n">
        <v>193.33</v>
      </c>
      <c r="K13" t="n">
        <v>52.44</v>
      </c>
      <c r="L13" t="n">
        <v>12</v>
      </c>
      <c r="M13" t="n">
        <v>6</v>
      </c>
      <c r="N13" t="n">
        <v>38.89</v>
      </c>
      <c r="O13" t="n">
        <v>24078.33</v>
      </c>
      <c r="P13" t="n">
        <v>114.31</v>
      </c>
      <c r="Q13" t="n">
        <v>195.42</v>
      </c>
      <c r="R13" t="n">
        <v>22.5</v>
      </c>
      <c r="S13" t="n">
        <v>14.2</v>
      </c>
      <c r="T13" t="n">
        <v>2413.23</v>
      </c>
      <c r="U13" t="n">
        <v>0.63</v>
      </c>
      <c r="V13" t="n">
        <v>0.76</v>
      </c>
      <c r="W13" t="n">
        <v>0.65</v>
      </c>
      <c r="X13" t="n">
        <v>0.14</v>
      </c>
      <c r="Y13" t="n">
        <v>0.5</v>
      </c>
      <c r="Z13" t="n">
        <v>10</v>
      </c>
      <c r="AA13" t="n">
        <v>430.0021820330274</v>
      </c>
      <c r="AB13" t="n">
        <v>588.3479558149996</v>
      </c>
      <c r="AC13" t="n">
        <v>532.1968526635575</v>
      </c>
      <c r="AD13" t="n">
        <v>430002.1820330274</v>
      </c>
      <c r="AE13" t="n">
        <v>588347.9558149996</v>
      </c>
      <c r="AF13" t="n">
        <v>5.268914725997886e-06</v>
      </c>
      <c r="AG13" t="n">
        <v>32</v>
      </c>
      <c r="AH13" t="n">
        <v>532196.8526635575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8.3775</v>
      </c>
      <c r="E14" t="n">
        <v>11.94</v>
      </c>
      <c r="F14" t="n">
        <v>9.23</v>
      </c>
      <c r="G14" t="n">
        <v>69.23999999999999</v>
      </c>
      <c r="H14" t="n">
        <v>1.18</v>
      </c>
      <c r="I14" t="n">
        <v>8</v>
      </c>
      <c r="J14" t="n">
        <v>194.88</v>
      </c>
      <c r="K14" t="n">
        <v>52.44</v>
      </c>
      <c r="L14" t="n">
        <v>13</v>
      </c>
      <c r="M14" t="n">
        <v>6</v>
      </c>
      <c r="N14" t="n">
        <v>39.43</v>
      </c>
      <c r="O14" t="n">
        <v>24268.67</v>
      </c>
      <c r="P14" t="n">
        <v>113.51</v>
      </c>
      <c r="Q14" t="n">
        <v>195.42</v>
      </c>
      <c r="R14" t="n">
        <v>22.37</v>
      </c>
      <c r="S14" t="n">
        <v>14.2</v>
      </c>
      <c r="T14" t="n">
        <v>2348.74</v>
      </c>
      <c r="U14" t="n">
        <v>0.63</v>
      </c>
      <c r="V14" t="n">
        <v>0.76</v>
      </c>
      <c r="W14" t="n">
        <v>0.65</v>
      </c>
      <c r="X14" t="n">
        <v>0.14</v>
      </c>
      <c r="Y14" t="n">
        <v>0.5</v>
      </c>
      <c r="Z14" t="n">
        <v>10</v>
      </c>
      <c r="AA14" t="n">
        <v>429.4961584889426</v>
      </c>
      <c r="AB14" t="n">
        <v>587.6555920777996</v>
      </c>
      <c r="AC14" t="n">
        <v>531.5705671496974</v>
      </c>
      <c r="AD14" t="n">
        <v>429496.1584889426</v>
      </c>
      <c r="AE14" t="n">
        <v>587655.5920777996</v>
      </c>
      <c r="AF14" t="n">
        <v>5.268285864659222e-06</v>
      </c>
      <c r="AG14" t="n">
        <v>32</v>
      </c>
      <c r="AH14" t="n">
        <v>531570.5671496973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8.4201</v>
      </c>
      <c r="E15" t="n">
        <v>11.88</v>
      </c>
      <c r="F15" t="n">
        <v>9.210000000000001</v>
      </c>
      <c r="G15" t="n">
        <v>78.92</v>
      </c>
      <c r="H15" t="n">
        <v>1.27</v>
      </c>
      <c r="I15" t="n">
        <v>7</v>
      </c>
      <c r="J15" t="n">
        <v>196.42</v>
      </c>
      <c r="K15" t="n">
        <v>52.44</v>
      </c>
      <c r="L15" t="n">
        <v>14</v>
      </c>
      <c r="M15" t="n">
        <v>5</v>
      </c>
      <c r="N15" t="n">
        <v>39.98</v>
      </c>
      <c r="O15" t="n">
        <v>24459.75</v>
      </c>
      <c r="P15" t="n">
        <v>112.87</v>
      </c>
      <c r="Q15" t="n">
        <v>195.42</v>
      </c>
      <c r="R15" t="n">
        <v>21.76</v>
      </c>
      <c r="S15" t="n">
        <v>14.2</v>
      </c>
      <c r="T15" t="n">
        <v>2050.35</v>
      </c>
      <c r="U15" t="n">
        <v>0.65</v>
      </c>
      <c r="V15" t="n">
        <v>0.77</v>
      </c>
      <c r="W15" t="n">
        <v>0.65</v>
      </c>
      <c r="X15" t="n">
        <v>0.12</v>
      </c>
      <c r="Y15" t="n">
        <v>0.5</v>
      </c>
      <c r="Z15" t="n">
        <v>10</v>
      </c>
      <c r="AA15" t="n">
        <v>418.5832433316239</v>
      </c>
      <c r="AB15" t="n">
        <v>572.724060115718</v>
      </c>
      <c r="AC15" t="n">
        <v>518.0640796415399</v>
      </c>
      <c r="AD15" t="n">
        <v>418583.2433316238</v>
      </c>
      <c r="AE15" t="n">
        <v>572724.0601157179</v>
      </c>
      <c r="AF15" t="n">
        <v>5.295075357686315e-06</v>
      </c>
      <c r="AG15" t="n">
        <v>31</v>
      </c>
      <c r="AH15" t="n">
        <v>518064.07964154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8.4153</v>
      </c>
      <c r="E16" t="n">
        <v>11.88</v>
      </c>
      <c r="F16" t="n">
        <v>9.210000000000001</v>
      </c>
      <c r="G16" t="n">
        <v>78.97</v>
      </c>
      <c r="H16" t="n">
        <v>1.35</v>
      </c>
      <c r="I16" t="n">
        <v>7</v>
      </c>
      <c r="J16" t="n">
        <v>197.98</v>
      </c>
      <c r="K16" t="n">
        <v>52.44</v>
      </c>
      <c r="L16" t="n">
        <v>15</v>
      </c>
      <c r="M16" t="n">
        <v>5</v>
      </c>
      <c r="N16" t="n">
        <v>40.54</v>
      </c>
      <c r="O16" t="n">
        <v>24651.58</v>
      </c>
      <c r="P16" t="n">
        <v>112.91</v>
      </c>
      <c r="Q16" t="n">
        <v>195.42</v>
      </c>
      <c r="R16" t="n">
        <v>22.01</v>
      </c>
      <c r="S16" t="n">
        <v>14.2</v>
      </c>
      <c r="T16" t="n">
        <v>2175.74</v>
      </c>
      <c r="U16" t="n">
        <v>0.65</v>
      </c>
      <c r="V16" t="n">
        <v>0.77</v>
      </c>
      <c r="W16" t="n">
        <v>0.65</v>
      </c>
      <c r="X16" t="n">
        <v>0.13</v>
      </c>
      <c r="Y16" t="n">
        <v>0.5</v>
      </c>
      <c r="Z16" t="n">
        <v>10</v>
      </c>
      <c r="AA16" t="n">
        <v>418.6734345587511</v>
      </c>
      <c r="AB16" t="n">
        <v>572.8474637316295</v>
      </c>
      <c r="AC16" t="n">
        <v>518.175705789547</v>
      </c>
      <c r="AD16" t="n">
        <v>418673.4345587511</v>
      </c>
      <c r="AE16" t="n">
        <v>572847.4637316295</v>
      </c>
      <c r="AF16" t="n">
        <v>5.292056823260727e-06</v>
      </c>
      <c r="AG16" t="n">
        <v>31</v>
      </c>
      <c r="AH16" t="n">
        <v>518175.7057895471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8.461399999999999</v>
      </c>
      <c r="E17" t="n">
        <v>11.82</v>
      </c>
      <c r="F17" t="n">
        <v>9.18</v>
      </c>
      <c r="G17" t="n">
        <v>91.84</v>
      </c>
      <c r="H17" t="n">
        <v>1.42</v>
      </c>
      <c r="I17" t="n">
        <v>6</v>
      </c>
      <c r="J17" t="n">
        <v>199.54</v>
      </c>
      <c r="K17" t="n">
        <v>52.44</v>
      </c>
      <c r="L17" t="n">
        <v>16</v>
      </c>
      <c r="M17" t="n">
        <v>4</v>
      </c>
      <c r="N17" t="n">
        <v>41.1</v>
      </c>
      <c r="O17" t="n">
        <v>24844.17</v>
      </c>
      <c r="P17" t="n">
        <v>111.06</v>
      </c>
      <c r="Q17" t="n">
        <v>195.42</v>
      </c>
      <c r="R17" t="n">
        <v>21.09</v>
      </c>
      <c r="S17" t="n">
        <v>14.2</v>
      </c>
      <c r="T17" t="n">
        <v>1719.84</v>
      </c>
      <c r="U17" t="n">
        <v>0.67</v>
      </c>
      <c r="V17" t="n">
        <v>0.77</v>
      </c>
      <c r="W17" t="n">
        <v>0.64</v>
      </c>
      <c r="X17" t="n">
        <v>0.1</v>
      </c>
      <c r="Y17" t="n">
        <v>0.5</v>
      </c>
      <c r="Z17" t="n">
        <v>10</v>
      </c>
      <c r="AA17" t="n">
        <v>416.7396120976634</v>
      </c>
      <c r="AB17" t="n">
        <v>570.2015225261437</v>
      </c>
      <c r="AC17" t="n">
        <v>515.7822894991109</v>
      </c>
      <c r="AD17" t="n">
        <v>416739.6120976635</v>
      </c>
      <c r="AE17" t="n">
        <v>570201.5225261437</v>
      </c>
      <c r="AF17" t="n">
        <v>5.321047330973146e-06</v>
      </c>
      <c r="AG17" t="n">
        <v>31</v>
      </c>
      <c r="AH17" t="n">
        <v>515782.2894991109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8.4579</v>
      </c>
      <c r="E18" t="n">
        <v>11.82</v>
      </c>
      <c r="F18" t="n">
        <v>9.19</v>
      </c>
      <c r="G18" t="n">
        <v>91.89</v>
      </c>
      <c r="H18" t="n">
        <v>1.5</v>
      </c>
      <c r="I18" t="n">
        <v>6</v>
      </c>
      <c r="J18" t="n">
        <v>201.11</v>
      </c>
      <c r="K18" t="n">
        <v>52.44</v>
      </c>
      <c r="L18" t="n">
        <v>17</v>
      </c>
      <c r="M18" t="n">
        <v>4</v>
      </c>
      <c r="N18" t="n">
        <v>41.67</v>
      </c>
      <c r="O18" t="n">
        <v>25037.53</v>
      </c>
      <c r="P18" t="n">
        <v>111.19</v>
      </c>
      <c r="Q18" t="n">
        <v>195.42</v>
      </c>
      <c r="R18" t="n">
        <v>21.21</v>
      </c>
      <c r="S18" t="n">
        <v>14.2</v>
      </c>
      <c r="T18" t="n">
        <v>1776.91</v>
      </c>
      <c r="U18" t="n">
        <v>0.67</v>
      </c>
      <c r="V18" t="n">
        <v>0.77</v>
      </c>
      <c r="W18" t="n">
        <v>0.65</v>
      </c>
      <c r="X18" t="n">
        <v>0.1</v>
      </c>
      <c r="Y18" t="n">
        <v>0.5</v>
      </c>
      <c r="Z18" t="n">
        <v>10</v>
      </c>
      <c r="AA18" t="n">
        <v>416.912206939158</v>
      </c>
      <c r="AB18" t="n">
        <v>570.4376744026235</v>
      </c>
      <c r="AC18" t="n">
        <v>515.9959033719408</v>
      </c>
      <c r="AD18" t="n">
        <v>416912.206939158</v>
      </c>
      <c r="AE18" t="n">
        <v>570437.6744026236</v>
      </c>
      <c r="AF18" t="n">
        <v>5.318846316287821e-06</v>
      </c>
      <c r="AG18" t="n">
        <v>31</v>
      </c>
      <c r="AH18" t="n">
        <v>515995.9033719408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8.4604</v>
      </c>
      <c r="E19" t="n">
        <v>11.82</v>
      </c>
      <c r="F19" t="n">
        <v>9.19</v>
      </c>
      <c r="G19" t="n">
        <v>91.86</v>
      </c>
      <c r="H19" t="n">
        <v>1.58</v>
      </c>
      <c r="I19" t="n">
        <v>6</v>
      </c>
      <c r="J19" t="n">
        <v>202.68</v>
      </c>
      <c r="K19" t="n">
        <v>52.44</v>
      </c>
      <c r="L19" t="n">
        <v>18</v>
      </c>
      <c r="M19" t="n">
        <v>4</v>
      </c>
      <c r="N19" t="n">
        <v>42.24</v>
      </c>
      <c r="O19" t="n">
        <v>25231.66</v>
      </c>
      <c r="P19" t="n">
        <v>110.66</v>
      </c>
      <c r="Q19" t="n">
        <v>195.42</v>
      </c>
      <c r="R19" t="n">
        <v>21.07</v>
      </c>
      <c r="S19" t="n">
        <v>14.2</v>
      </c>
      <c r="T19" t="n">
        <v>1709.06</v>
      </c>
      <c r="U19" t="n">
        <v>0.67</v>
      </c>
      <c r="V19" t="n">
        <v>0.77</v>
      </c>
      <c r="W19" t="n">
        <v>0.65</v>
      </c>
      <c r="X19" t="n">
        <v>0.1</v>
      </c>
      <c r="Y19" t="n">
        <v>0.5</v>
      </c>
      <c r="Z19" t="n">
        <v>10</v>
      </c>
      <c r="AA19" t="n">
        <v>416.5384667326999</v>
      </c>
      <c r="AB19" t="n">
        <v>569.9263065638934</v>
      </c>
      <c r="AC19" t="n">
        <v>515.5333397620298</v>
      </c>
      <c r="AD19" t="n">
        <v>416538.4667326999</v>
      </c>
      <c r="AE19" t="n">
        <v>569926.3065638933</v>
      </c>
      <c r="AF19" t="n">
        <v>5.320418469634482e-06</v>
      </c>
      <c r="AG19" t="n">
        <v>31</v>
      </c>
      <c r="AH19" t="n">
        <v>515533.3397620297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8.461399999999999</v>
      </c>
      <c r="E20" t="n">
        <v>11.82</v>
      </c>
      <c r="F20" t="n">
        <v>9.18</v>
      </c>
      <c r="G20" t="n">
        <v>91.84</v>
      </c>
      <c r="H20" t="n">
        <v>1.65</v>
      </c>
      <c r="I20" t="n">
        <v>6</v>
      </c>
      <c r="J20" t="n">
        <v>204.26</v>
      </c>
      <c r="K20" t="n">
        <v>52.44</v>
      </c>
      <c r="L20" t="n">
        <v>19</v>
      </c>
      <c r="M20" t="n">
        <v>4</v>
      </c>
      <c r="N20" t="n">
        <v>42.82</v>
      </c>
      <c r="O20" t="n">
        <v>25426.72</v>
      </c>
      <c r="P20" t="n">
        <v>109.96</v>
      </c>
      <c r="Q20" t="n">
        <v>195.42</v>
      </c>
      <c r="R20" t="n">
        <v>21.11</v>
      </c>
      <c r="S20" t="n">
        <v>14.2</v>
      </c>
      <c r="T20" t="n">
        <v>1728.63</v>
      </c>
      <c r="U20" t="n">
        <v>0.67</v>
      </c>
      <c r="V20" t="n">
        <v>0.77</v>
      </c>
      <c r="W20" t="n">
        <v>0.65</v>
      </c>
      <c r="X20" t="n">
        <v>0.1</v>
      </c>
      <c r="Y20" t="n">
        <v>0.5</v>
      </c>
      <c r="Z20" t="n">
        <v>10</v>
      </c>
      <c r="AA20" t="n">
        <v>416.0321459072394</v>
      </c>
      <c r="AB20" t="n">
        <v>569.2335360732</v>
      </c>
      <c r="AC20" t="n">
        <v>514.9066863146586</v>
      </c>
      <c r="AD20" t="n">
        <v>416032.1459072394</v>
      </c>
      <c r="AE20" t="n">
        <v>569233.5360731999</v>
      </c>
      <c r="AF20" t="n">
        <v>5.321047330973146e-06</v>
      </c>
      <c r="AG20" t="n">
        <v>31</v>
      </c>
      <c r="AH20" t="n">
        <v>514906.6863146586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8.495200000000001</v>
      </c>
      <c r="E21" t="n">
        <v>11.77</v>
      </c>
      <c r="F21" t="n">
        <v>9.17</v>
      </c>
      <c r="G21" t="n">
        <v>110.08</v>
      </c>
      <c r="H21" t="n">
        <v>1.73</v>
      </c>
      <c r="I21" t="n">
        <v>5</v>
      </c>
      <c r="J21" t="n">
        <v>205.85</v>
      </c>
      <c r="K21" t="n">
        <v>52.44</v>
      </c>
      <c r="L21" t="n">
        <v>20</v>
      </c>
      <c r="M21" t="n">
        <v>3</v>
      </c>
      <c r="N21" t="n">
        <v>43.41</v>
      </c>
      <c r="O21" t="n">
        <v>25622.45</v>
      </c>
      <c r="P21" t="n">
        <v>109.07</v>
      </c>
      <c r="Q21" t="n">
        <v>195.42</v>
      </c>
      <c r="R21" t="n">
        <v>20.7</v>
      </c>
      <c r="S21" t="n">
        <v>14.2</v>
      </c>
      <c r="T21" t="n">
        <v>1527.96</v>
      </c>
      <c r="U21" t="n">
        <v>0.6899999999999999</v>
      </c>
      <c r="V21" t="n">
        <v>0.77</v>
      </c>
      <c r="W21" t="n">
        <v>0.65</v>
      </c>
      <c r="X21" t="n">
        <v>0.09</v>
      </c>
      <c r="Y21" t="n">
        <v>0.5</v>
      </c>
      <c r="Z21" t="n">
        <v>10</v>
      </c>
      <c r="AA21" t="n">
        <v>414.9806215053582</v>
      </c>
      <c r="AB21" t="n">
        <v>567.7947939965634</v>
      </c>
      <c r="AC21" t="n">
        <v>513.6052557625291</v>
      </c>
      <c r="AD21" t="n">
        <v>414980.6215053581</v>
      </c>
      <c r="AE21" t="n">
        <v>567794.7939965634</v>
      </c>
      <c r="AF21" t="n">
        <v>5.342302844219997e-06</v>
      </c>
      <c r="AG21" t="n">
        <v>31</v>
      </c>
      <c r="AH21" t="n">
        <v>513605.2557625291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8.497999999999999</v>
      </c>
      <c r="E22" t="n">
        <v>11.77</v>
      </c>
      <c r="F22" t="n">
        <v>9.17</v>
      </c>
      <c r="G22" t="n">
        <v>110.03</v>
      </c>
      <c r="H22" t="n">
        <v>1.8</v>
      </c>
      <c r="I22" t="n">
        <v>5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108.87</v>
      </c>
      <c r="Q22" t="n">
        <v>195.42</v>
      </c>
      <c r="R22" t="n">
        <v>20.6</v>
      </c>
      <c r="S22" t="n">
        <v>14.2</v>
      </c>
      <c r="T22" t="n">
        <v>1481.68</v>
      </c>
      <c r="U22" t="n">
        <v>0.6899999999999999</v>
      </c>
      <c r="V22" t="n">
        <v>0.77</v>
      </c>
      <c r="W22" t="n">
        <v>0.64</v>
      </c>
      <c r="X22" t="n">
        <v>0.08</v>
      </c>
      <c r="Y22" t="n">
        <v>0.5</v>
      </c>
      <c r="Z22" t="n">
        <v>10</v>
      </c>
      <c r="AA22" t="n">
        <v>414.8165749875099</v>
      </c>
      <c r="AB22" t="n">
        <v>567.5703383136218</v>
      </c>
      <c r="AC22" t="n">
        <v>513.4022218149419</v>
      </c>
      <c r="AD22" t="n">
        <v>414816.5749875099</v>
      </c>
      <c r="AE22" t="n">
        <v>567570.3383136218</v>
      </c>
      <c r="AF22" t="n">
        <v>5.344063655968255e-06</v>
      </c>
      <c r="AG22" t="n">
        <v>31</v>
      </c>
      <c r="AH22" t="n">
        <v>513402.2218149419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8.4954</v>
      </c>
      <c r="E23" t="n">
        <v>11.77</v>
      </c>
      <c r="F23" t="n">
        <v>9.17</v>
      </c>
      <c r="G23" t="n">
        <v>110.07</v>
      </c>
      <c r="H23" t="n">
        <v>1.87</v>
      </c>
      <c r="I23" t="n">
        <v>5</v>
      </c>
      <c r="J23" t="n">
        <v>209.05</v>
      </c>
      <c r="K23" t="n">
        <v>52.44</v>
      </c>
      <c r="L23" t="n">
        <v>22</v>
      </c>
      <c r="M23" t="n">
        <v>3</v>
      </c>
      <c r="N23" t="n">
        <v>44.6</v>
      </c>
      <c r="O23" t="n">
        <v>26016.35</v>
      </c>
      <c r="P23" t="n">
        <v>108.77</v>
      </c>
      <c r="Q23" t="n">
        <v>195.42</v>
      </c>
      <c r="R23" t="n">
        <v>20.68</v>
      </c>
      <c r="S23" t="n">
        <v>14.2</v>
      </c>
      <c r="T23" t="n">
        <v>1520</v>
      </c>
      <c r="U23" t="n">
        <v>0.6899999999999999</v>
      </c>
      <c r="V23" t="n">
        <v>0.77</v>
      </c>
      <c r="W23" t="n">
        <v>0.65</v>
      </c>
      <c r="X23" t="n">
        <v>0.09</v>
      </c>
      <c r="Y23" t="n">
        <v>0.5</v>
      </c>
      <c r="Z23" t="n">
        <v>10</v>
      </c>
      <c r="AA23" t="n">
        <v>414.7858782865363</v>
      </c>
      <c r="AB23" t="n">
        <v>567.5283377331069</v>
      </c>
      <c r="AC23" t="n">
        <v>513.3642297108831</v>
      </c>
      <c r="AD23" t="n">
        <v>414785.8782865363</v>
      </c>
      <c r="AE23" t="n">
        <v>567528.3377331069</v>
      </c>
      <c r="AF23" t="n">
        <v>5.342428616487729e-06</v>
      </c>
      <c r="AG23" t="n">
        <v>31</v>
      </c>
      <c r="AH23" t="n">
        <v>513364.2297108832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8.497999999999999</v>
      </c>
      <c r="E24" t="n">
        <v>11.77</v>
      </c>
      <c r="F24" t="n">
        <v>9.17</v>
      </c>
      <c r="G24" t="n">
        <v>110.03</v>
      </c>
      <c r="H24" t="n">
        <v>1.94</v>
      </c>
      <c r="I24" t="n">
        <v>5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107.8</v>
      </c>
      <c r="Q24" t="n">
        <v>195.42</v>
      </c>
      <c r="R24" t="n">
        <v>20.55</v>
      </c>
      <c r="S24" t="n">
        <v>14.2</v>
      </c>
      <c r="T24" t="n">
        <v>1454.99</v>
      </c>
      <c r="U24" t="n">
        <v>0.6899999999999999</v>
      </c>
      <c r="V24" t="n">
        <v>0.77</v>
      </c>
      <c r="W24" t="n">
        <v>0.65</v>
      </c>
      <c r="X24" t="n">
        <v>0.08</v>
      </c>
      <c r="Y24" t="n">
        <v>0.5</v>
      </c>
      <c r="Z24" t="n">
        <v>10</v>
      </c>
      <c r="AA24" t="n">
        <v>414.1313672131341</v>
      </c>
      <c r="AB24" t="n">
        <v>566.6328068074873</v>
      </c>
      <c r="AC24" t="n">
        <v>512.5541669999191</v>
      </c>
      <c r="AD24" t="n">
        <v>414131.3672131341</v>
      </c>
      <c r="AE24" t="n">
        <v>566632.8068074873</v>
      </c>
      <c r="AF24" t="n">
        <v>5.344063655968255e-06</v>
      </c>
      <c r="AG24" t="n">
        <v>31</v>
      </c>
      <c r="AH24" t="n">
        <v>512554.1669999191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8.5024</v>
      </c>
      <c r="E25" t="n">
        <v>11.76</v>
      </c>
      <c r="F25" t="n">
        <v>9.16</v>
      </c>
      <c r="G25" t="n">
        <v>109.96</v>
      </c>
      <c r="H25" t="n">
        <v>2.01</v>
      </c>
      <c r="I25" t="n">
        <v>5</v>
      </c>
      <c r="J25" t="n">
        <v>212.27</v>
      </c>
      <c r="K25" t="n">
        <v>52.44</v>
      </c>
      <c r="L25" t="n">
        <v>24</v>
      </c>
      <c r="M25" t="n">
        <v>3</v>
      </c>
      <c r="N25" t="n">
        <v>45.82</v>
      </c>
      <c r="O25" t="n">
        <v>26413.56</v>
      </c>
      <c r="P25" t="n">
        <v>106.03</v>
      </c>
      <c r="Q25" t="n">
        <v>195.42</v>
      </c>
      <c r="R25" t="n">
        <v>20.36</v>
      </c>
      <c r="S25" t="n">
        <v>14.2</v>
      </c>
      <c r="T25" t="n">
        <v>1360.63</v>
      </c>
      <c r="U25" t="n">
        <v>0.7</v>
      </c>
      <c r="V25" t="n">
        <v>0.77</v>
      </c>
      <c r="W25" t="n">
        <v>0.64</v>
      </c>
      <c r="X25" t="n">
        <v>0.08</v>
      </c>
      <c r="Y25" t="n">
        <v>0.5</v>
      </c>
      <c r="Z25" t="n">
        <v>10</v>
      </c>
      <c r="AA25" t="n">
        <v>412.899601871155</v>
      </c>
      <c r="AB25" t="n">
        <v>564.9474511249398</v>
      </c>
      <c r="AC25" t="n">
        <v>511.0296592983025</v>
      </c>
      <c r="AD25" t="n">
        <v>412899.601871155</v>
      </c>
      <c r="AE25" t="n">
        <v>564947.4511249398</v>
      </c>
      <c r="AF25" t="n">
        <v>5.346830645858378e-06</v>
      </c>
      <c r="AG25" t="n">
        <v>31</v>
      </c>
      <c r="AH25" t="n">
        <v>511029.6592983025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8.544600000000001</v>
      </c>
      <c r="E26" t="n">
        <v>11.7</v>
      </c>
      <c r="F26" t="n">
        <v>9.140000000000001</v>
      </c>
      <c r="G26" t="n">
        <v>137.11</v>
      </c>
      <c r="H26" t="n">
        <v>2.08</v>
      </c>
      <c r="I26" t="n">
        <v>4</v>
      </c>
      <c r="J26" t="n">
        <v>213.89</v>
      </c>
      <c r="K26" t="n">
        <v>52.44</v>
      </c>
      <c r="L26" t="n">
        <v>25</v>
      </c>
      <c r="M26" t="n">
        <v>2</v>
      </c>
      <c r="N26" t="n">
        <v>46.44</v>
      </c>
      <c r="O26" t="n">
        <v>26613.43</v>
      </c>
      <c r="P26" t="n">
        <v>104.65</v>
      </c>
      <c r="Q26" t="n">
        <v>195.42</v>
      </c>
      <c r="R26" t="n">
        <v>19.66</v>
      </c>
      <c r="S26" t="n">
        <v>14.2</v>
      </c>
      <c r="T26" t="n">
        <v>1012.63</v>
      </c>
      <c r="U26" t="n">
        <v>0.72</v>
      </c>
      <c r="V26" t="n">
        <v>0.77</v>
      </c>
      <c r="W26" t="n">
        <v>0.64</v>
      </c>
      <c r="X26" t="n">
        <v>0.05</v>
      </c>
      <c r="Y26" t="n">
        <v>0.5</v>
      </c>
      <c r="Z26" t="n">
        <v>10</v>
      </c>
      <c r="AA26" t="n">
        <v>411.4065863567753</v>
      </c>
      <c r="AB26" t="n">
        <v>562.9046414309698</v>
      </c>
      <c r="AC26" t="n">
        <v>509.1818124944235</v>
      </c>
      <c r="AD26" t="n">
        <v>411406.5863567753</v>
      </c>
      <c r="AE26" t="n">
        <v>562904.6414309698</v>
      </c>
      <c r="AF26" t="n">
        <v>5.373368594350007e-06</v>
      </c>
      <c r="AG26" t="n">
        <v>31</v>
      </c>
      <c r="AH26" t="n">
        <v>509181.8124944235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8.541700000000001</v>
      </c>
      <c r="E27" t="n">
        <v>11.71</v>
      </c>
      <c r="F27" t="n">
        <v>9.140000000000001</v>
      </c>
      <c r="G27" t="n">
        <v>137.17</v>
      </c>
      <c r="H27" t="n">
        <v>2.14</v>
      </c>
      <c r="I27" t="n">
        <v>4</v>
      </c>
      <c r="J27" t="n">
        <v>215.51</v>
      </c>
      <c r="K27" t="n">
        <v>52.44</v>
      </c>
      <c r="L27" t="n">
        <v>26</v>
      </c>
      <c r="M27" t="n">
        <v>2</v>
      </c>
      <c r="N27" t="n">
        <v>47.07</v>
      </c>
      <c r="O27" t="n">
        <v>26814.17</v>
      </c>
      <c r="P27" t="n">
        <v>105.4</v>
      </c>
      <c r="Q27" t="n">
        <v>195.43</v>
      </c>
      <c r="R27" t="n">
        <v>19.8</v>
      </c>
      <c r="S27" t="n">
        <v>14.2</v>
      </c>
      <c r="T27" t="n">
        <v>1086.39</v>
      </c>
      <c r="U27" t="n">
        <v>0.72</v>
      </c>
      <c r="V27" t="n">
        <v>0.77</v>
      </c>
      <c r="W27" t="n">
        <v>0.64</v>
      </c>
      <c r="X27" t="n">
        <v>0.06</v>
      </c>
      <c r="Y27" t="n">
        <v>0.5</v>
      </c>
      <c r="Z27" t="n">
        <v>10</v>
      </c>
      <c r="AA27" t="n">
        <v>411.9202659292395</v>
      </c>
      <c r="AB27" t="n">
        <v>563.6074804839585</v>
      </c>
      <c r="AC27" t="n">
        <v>509.8175735746358</v>
      </c>
      <c r="AD27" t="n">
        <v>411920.2659292395</v>
      </c>
      <c r="AE27" t="n">
        <v>563607.4804839585</v>
      </c>
      <c r="AF27" t="n">
        <v>5.371544896467881e-06</v>
      </c>
      <c r="AG27" t="n">
        <v>31</v>
      </c>
      <c r="AH27" t="n">
        <v>509817.5735746358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8.5395</v>
      </c>
      <c r="E28" t="n">
        <v>11.71</v>
      </c>
      <c r="F28" t="n">
        <v>9.15</v>
      </c>
      <c r="G28" t="n">
        <v>137.21</v>
      </c>
      <c r="H28" t="n">
        <v>2.21</v>
      </c>
      <c r="I28" t="n">
        <v>4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105.8</v>
      </c>
      <c r="Q28" t="n">
        <v>195.42</v>
      </c>
      <c r="R28" t="n">
        <v>19.94</v>
      </c>
      <c r="S28" t="n">
        <v>14.2</v>
      </c>
      <c r="T28" t="n">
        <v>1155.54</v>
      </c>
      <c r="U28" t="n">
        <v>0.71</v>
      </c>
      <c r="V28" t="n">
        <v>0.77</v>
      </c>
      <c r="W28" t="n">
        <v>0.64</v>
      </c>
      <c r="X28" t="n">
        <v>0.06</v>
      </c>
      <c r="Y28" t="n">
        <v>0.5</v>
      </c>
      <c r="Z28" t="n">
        <v>10</v>
      </c>
      <c r="AA28" t="n">
        <v>412.2451454492956</v>
      </c>
      <c r="AB28" t="n">
        <v>564.0519949759723</v>
      </c>
      <c r="AC28" t="n">
        <v>510.2196642274117</v>
      </c>
      <c r="AD28" t="n">
        <v>412245.1454492956</v>
      </c>
      <c r="AE28" t="n">
        <v>564051.9949759723</v>
      </c>
      <c r="AF28" t="n">
        <v>5.370161401522819e-06</v>
      </c>
      <c r="AG28" t="n">
        <v>31</v>
      </c>
      <c r="AH28" t="n">
        <v>510219.6642274117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8.5425</v>
      </c>
      <c r="E29" t="n">
        <v>11.71</v>
      </c>
      <c r="F29" t="n">
        <v>9.140000000000001</v>
      </c>
      <c r="G29" t="n">
        <v>137.15</v>
      </c>
      <c r="H29" t="n">
        <v>2.27</v>
      </c>
      <c r="I29" t="n">
        <v>4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105.67</v>
      </c>
      <c r="Q29" t="n">
        <v>195.42</v>
      </c>
      <c r="R29" t="n">
        <v>19.76</v>
      </c>
      <c r="S29" t="n">
        <v>14.2</v>
      </c>
      <c r="T29" t="n">
        <v>1066.3</v>
      </c>
      <c r="U29" t="n">
        <v>0.72</v>
      </c>
      <c r="V29" t="n">
        <v>0.77</v>
      </c>
      <c r="W29" t="n">
        <v>0.64</v>
      </c>
      <c r="X29" t="n">
        <v>0.06</v>
      </c>
      <c r="Y29" t="n">
        <v>0.5</v>
      </c>
      <c r="Z29" t="n">
        <v>10</v>
      </c>
      <c r="AA29" t="n">
        <v>412.0823310405269</v>
      </c>
      <c r="AB29" t="n">
        <v>563.8292251190302</v>
      </c>
      <c r="AC29" t="n">
        <v>510.0181552129567</v>
      </c>
      <c r="AD29" t="n">
        <v>412082.3310405269</v>
      </c>
      <c r="AE29" t="n">
        <v>563829.2251190302</v>
      </c>
      <c r="AF29" t="n">
        <v>5.372047985538812e-06</v>
      </c>
      <c r="AG29" t="n">
        <v>31</v>
      </c>
      <c r="AH29" t="n">
        <v>510018.1552129567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8.5403</v>
      </c>
      <c r="E30" t="n">
        <v>11.71</v>
      </c>
      <c r="F30" t="n">
        <v>9.15</v>
      </c>
      <c r="G30" t="n">
        <v>137.2</v>
      </c>
      <c r="H30" t="n">
        <v>2.34</v>
      </c>
      <c r="I30" t="n">
        <v>4</v>
      </c>
      <c r="J30" t="n">
        <v>220.44</v>
      </c>
      <c r="K30" t="n">
        <v>52.44</v>
      </c>
      <c r="L30" t="n">
        <v>29</v>
      </c>
      <c r="M30" t="n">
        <v>2</v>
      </c>
      <c r="N30" t="n">
        <v>49</v>
      </c>
      <c r="O30" t="n">
        <v>27421.64</v>
      </c>
      <c r="P30" t="n">
        <v>104.69</v>
      </c>
      <c r="Q30" t="n">
        <v>195.42</v>
      </c>
      <c r="R30" t="n">
        <v>19.85</v>
      </c>
      <c r="S30" t="n">
        <v>14.2</v>
      </c>
      <c r="T30" t="n">
        <v>1111</v>
      </c>
      <c r="U30" t="n">
        <v>0.72</v>
      </c>
      <c r="V30" t="n">
        <v>0.77</v>
      </c>
      <c r="W30" t="n">
        <v>0.64</v>
      </c>
      <c r="X30" t="n">
        <v>0.06</v>
      </c>
      <c r="Y30" t="n">
        <v>0.5</v>
      </c>
      <c r="Z30" t="n">
        <v>10</v>
      </c>
      <c r="AA30" t="n">
        <v>411.5278730451827</v>
      </c>
      <c r="AB30" t="n">
        <v>563.0705912288397</v>
      </c>
      <c r="AC30" t="n">
        <v>509.3319242764967</v>
      </c>
      <c r="AD30" t="n">
        <v>411527.8730451827</v>
      </c>
      <c r="AE30" t="n">
        <v>563070.5912288397</v>
      </c>
      <c r="AF30" t="n">
        <v>5.370664490593751e-06</v>
      </c>
      <c r="AG30" t="n">
        <v>31</v>
      </c>
      <c r="AH30" t="n">
        <v>509331.9242764967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8.545999999999999</v>
      </c>
      <c r="E31" t="n">
        <v>11.7</v>
      </c>
      <c r="F31" t="n">
        <v>9.140000000000001</v>
      </c>
      <c r="G31" t="n">
        <v>137.08</v>
      </c>
      <c r="H31" t="n">
        <v>2.4</v>
      </c>
      <c r="I31" t="n">
        <v>4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103.78</v>
      </c>
      <c r="Q31" t="n">
        <v>195.42</v>
      </c>
      <c r="R31" t="n">
        <v>19.64</v>
      </c>
      <c r="S31" t="n">
        <v>14.2</v>
      </c>
      <c r="T31" t="n">
        <v>1004.64</v>
      </c>
      <c r="U31" t="n">
        <v>0.72</v>
      </c>
      <c r="V31" t="n">
        <v>0.77</v>
      </c>
      <c r="W31" t="n">
        <v>0.64</v>
      </c>
      <c r="X31" t="n">
        <v>0.05</v>
      </c>
      <c r="Y31" t="n">
        <v>0.5</v>
      </c>
      <c r="Z31" t="n">
        <v>10</v>
      </c>
      <c r="AA31" t="n">
        <v>410.8352853853632</v>
      </c>
      <c r="AB31" t="n">
        <v>562.1229622378638</v>
      </c>
      <c r="AC31" t="n">
        <v>508.4747356664139</v>
      </c>
      <c r="AD31" t="n">
        <v>410835.2853853633</v>
      </c>
      <c r="AE31" t="n">
        <v>562122.9622378638</v>
      </c>
      <c r="AF31" t="n">
        <v>5.374249000224136e-06</v>
      </c>
      <c r="AG31" t="n">
        <v>31</v>
      </c>
      <c r="AH31" t="n">
        <v>508474.7356664139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8.546200000000001</v>
      </c>
      <c r="E32" t="n">
        <v>11.7</v>
      </c>
      <c r="F32" t="n">
        <v>9.140000000000001</v>
      </c>
      <c r="G32" t="n">
        <v>137.07</v>
      </c>
      <c r="H32" t="n">
        <v>2.46</v>
      </c>
      <c r="I32" t="n">
        <v>4</v>
      </c>
      <c r="J32" t="n">
        <v>223.76</v>
      </c>
      <c r="K32" t="n">
        <v>52.44</v>
      </c>
      <c r="L32" t="n">
        <v>31</v>
      </c>
      <c r="M32" t="n">
        <v>2</v>
      </c>
      <c r="N32" t="n">
        <v>50.32</v>
      </c>
      <c r="O32" t="n">
        <v>27831.27</v>
      </c>
      <c r="P32" t="n">
        <v>102</v>
      </c>
      <c r="Q32" t="n">
        <v>195.42</v>
      </c>
      <c r="R32" t="n">
        <v>19.58</v>
      </c>
      <c r="S32" t="n">
        <v>14.2</v>
      </c>
      <c r="T32" t="n">
        <v>972.08</v>
      </c>
      <c r="U32" t="n">
        <v>0.73</v>
      </c>
      <c r="V32" t="n">
        <v>0.77</v>
      </c>
      <c r="W32" t="n">
        <v>0.64</v>
      </c>
      <c r="X32" t="n">
        <v>0.05</v>
      </c>
      <c r="Y32" t="n">
        <v>0.5</v>
      </c>
      <c r="Z32" t="n">
        <v>10</v>
      </c>
      <c r="AA32" t="n">
        <v>409.6993780636233</v>
      </c>
      <c r="AB32" t="n">
        <v>560.5687637275649</v>
      </c>
      <c r="AC32" t="n">
        <v>507.0688676806067</v>
      </c>
      <c r="AD32" t="n">
        <v>409699.3780636233</v>
      </c>
      <c r="AE32" t="n">
        <v>560568.7637275649</v>
      </c>
      <c r="AF32" t="n">
        <v>5.37437477249187e-06</v>
      </c>
      <c r="AG32" t="n">
        <v>31</v>
      </c>
      <c r="AH32" t="n">
        <v>507068.8676806067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8.544600000000001</v>
      </c>
      <c r="E33" t="n">
        <v>11.7</v>
      </c>
      <c r="F33" t="n">
        <v>9.140000000000001</v>
      </c>
      <c r="G33" t="n">
        <v>137.11</v>
      </c>
      <c r="H33" t="n">
        <v>2.52</v>
      </c>
      <c r="I33" t="n">
        <v>4</v>
      </c>
      <c r="J33" t="n">
        <v>225.43</v>
      </c>
      <c r="K33" t="n">
        <v>52.44</v>
      </c>
      <c r="L33" t="n">
        <v>32</v>
      </c>
      <c r="M33" t="n">
        <v>0</v>
      </c>
      <c r="N33" t="n">
        <v>50.99</v>
      </c>
      <c r="O33" t="n">
        <v>28037.42</v>
      </c>
      <c r="P33" t="n">
        <v>101.17</v>
      </c>
      <c r="Q33" t="n">
        <v>195.42</v>
      </c>
      <c r="R33" t="n">
        <v>19.54</v>
      </c>
      <c r="S33" t="n">
        <v>14.2</v>
      </c>
      <c r="T33" t="n">
        <v>954.87</v>
      </c>
      <c r="U33" t="n">
        <v>0.73</v>
      </c>
      <c r="V33" t="n">
        <v>0.77</v>
      </c>
      <c r="W33" t="n">
        <v>0.65</v>
      </c>
      <c r="X33" t="n">
        <v>0.05</v>
      </c>
      <c r="Y33" t="n">
        <v>0.5</v>
      </c>
      <c r="Z33" t="n">
        <v>10</v>
      </c>
      <c r="AA33" t="n">
        <v>409.1902139329034</v>
      </c>
      <c r="AB33" t="n">
        <v>559.8721029011779</v>
      </c>
      <c r="AC33" t="n">
        <v>506.4386951857203</v>
      </c>
      <c r="AD33" t="n">
        <v>409190.2139329034</v>
      </c>
      <c r="AE33" t="n">
        <v>559872.1029011778</v>
      </c>
      <c r="AF33" t="n">
        <v>5.373368594350007e-06</v>
      </c>
      <c r="AG33" t="n">
        <v>31</v>
      </c>
      <c r="AH33" t="n">
        <v>506438.6951857203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8.7233</v>
      </c>
      <c r="E2" t="n">
        <v>11.46</v>
      </c>
      <c r="F2" t="n">
        <v>9.56</v>
      </c>
      <c r="G2" t="n">
        <v>24.94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27.85</v>
      </c>
      <c r="Q2" t="n">
        <v>195.43</v>
      </c>
      <c r="R2" t="n">
        <v>32.28</v>
      </c>
      <c r="S2" t="n">
        <v>14.2</v>
      </c>
      <c r="T2" t="n">
        <v>7231.52</v>
      </c>
      <c r="U2" t="n">
        <v>0.44</v>
      </c>
      <c r="V2" t="n">
        <v>0.74</v>
      </c>
      <c r="W2" t="n">
        <v>0.6899999999999999</v>
      </c>
      <c r="X2" t="n">
        <v>0.47</v>
      </c>
      <c r="Y2" t="n">
        <v>0.5</v>
      </c>
      <c r="Z2" t="n">
        <v>10</v>
      </c>
      <c r="AA2" t="n">
        <v>308.5944709338332</v>
      </c>
      <c r="AB2" t="n">
        <v>422.2325693588853</v>
      </c>
      <c r="AC2" t="n">
        <v>381.9352855464055</v>
      </c>
      <c r="AD2" t="n">
        <v>308594.4709338332</v>
      </c>
      <c r="AE2" t="n">
        <v>422232.5693588853</v>
      </c>
      <c r="AF2" t="n">
        <v>1.330903621538543e-05</v>
      </c>
      <c r="AG2" t="n">
        <v>30</v>
      </c>
      <c r="AH2" t="n">
        <v>381935.2855464055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8.767899999999999</v>
      </c>
      <c r="E3" t="n">
        <v>11.41</v>
      </c>
      <c r="F3" t="n">
        <v>9.52</v>
      </c>
      <c r="G3" t="n">
        <v>27.21</v>
      </c>
      <c r="H3" t="n">
        <v>1.23</v>
      </c>
      <c r="I3" t="n">
        <v>21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28.15</v>
      </c>
      <c r="Q3" t="n">
        <v>195.42</v>
      </c>
      <c r="R3" t="n">
        <v>30.79</v>
      </c>
      <c r="S3" t="n">
        <v>14.2</v>
      </c>
      <c r="T3" t="n">
        <v>6495.21</v>
      </c>
      <c r="U3" t="n">
        <v>0.46</v>
      </c>
      <c r="V3" t="n">
        <v>0.74</v>
      </c>
      <c r="W3" t="n">
        <v>0.7</v>
      </c>
      <c r="X3" t="n">
        <v>0.44</v>
      </c>
      <c r="Y3" t="n">
        <v>0.5</v>
      </c>
      <c r="Z3" t="n">
        <v>10</v>
      </c>
      <c r="AA3" t="n">
        <v>308.5401736052855</v>
      </c>
      <c r="AB3" t="n">
        <v>422.1582773585374</v>
      </c>
      <c r="AC3" t="n">
        <v>381.8680838703013</v>
      </c>
      <c r="AD3" t="n">
        <v>308540.1736052855</v>
      </c>
      <c r="AE3" t="n">
        <v>422158.2773585374</v>
      </c>
      <c r="AF3" t="n">
        <v>1.337708191084543e-05</v>
      </c>
      <c r="AG3" t="n">
        <v>30</v>
      </c>
      <c r="AH3" t="n">
        <v>381868.0838703013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7.2292</v>
      </c>
      <c r="E2" t="n">
        <v>13.83</v>
      </c>
      <c r="F2" t="n">
        <v>10.45</v>
      </c>
      <c r="G2" t="n">
        <v>9.220000000000001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92.64</v>
      </c>
      <c r="Q2" t="n">
        <v>195.43</v>
      </c>
      <c r="R2" t="n">
        <v>60.31</v>
      </c>
      <c r="S2" t="n">
        <v>14.2</v>
      </c>
      <c r="T2" t="n">
        <v>21019.37</v>
      </c>
      <c r="U2" t="n">
        <v>0.24</v>
      </c>
      <c r="V2" t="n">
        <v>0.68</v>
      </c>
      <c r="W2" t="n">
        <v>0.75</v>
      </c>
      <c r="X2" t="n">
        <v>1.36</v>
      </c>
      <c r="Y2" t="n">
        <v>0.5</v>
      </c>
      <c r="Z2" t="n">
        <v>10</v>
      </c>
      <c r="AA2" t="n">
        <v>463.5120408382106</v>
      </c>
      <c r="AB2" t="n">
        <v>634.197622982885</v>
      </c>
      <c r="AC2" t="n">
        <v>573.6706919473519</v>
      </c>
      <c r="AD2" t="n">
        <v>463512.0408382106</v>
      </c>
      <c r="AE2" t="n">
        <v>634197.622982885</v>
      </c>
      <c r="AF2" t="n">
        <v>6.012720361532402e-06</v>
      </c>
      <c r="AG2" t="n">
        <v>37</v>
      </c>
      <c r="AH2" t="n">
        <v>573670.6919473519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8.0997</v>
      </c>
      <c r="E3" t="n">
        <v>12.35</v>
      </c>
      <c r="F3" t="n">
        <v>9.699999999999999</v>
      </c>
      <c r="G3" t="n">
        <v>18.19</v>
      </c>
      <c r="H3" t="n">
        <v>0.35</v>
      </c>
      <c r="I3" t="n">
        <v>32</v>
      </c>
      <c r="J3" t="n">
        <v>99.95</v>
      </c>
      <c r="K3" t="n">
        <v>39.72</v>
      </c>
      <c r="L3" t="n">
        <v>2</v>
      </c>
      <c r="M3" t="n">
        <v>30</v>
      </c>
      <c r="N3" t="n">
        <v>13.24</v>
      </c>
      <c r="O3" t="n">
        <v>12561.45</v>
      </c>
      <c r="P3" t="n">
        <v>84.61</v>
      </c>
      <c r="Q3" t="n">
        <v>195.43</v>
      </c>
      <c r="R3" t="n">
        <v>37.19</v>
      </c>
      <c r="S3" t="n">
        <v>14.2</v>
      </c>
      <c r="T3" t="n">
        <v>9638.08</v>
      </c>
      <c r="U3" t="n">
        <v>0.38</v>
      </c>
      <c r="V3" t="n">
        <v>0.73</v>
      </c>
      <c r="W3" t="n">
        <v>0.6899999999999999</v>
      </c>
      <c r="X3" t="n">
        <v>0.61</v>
      </c>
      <c r="Y3" t="n">
        <v>0.5</v>
      </c>
      <c r="Z3" t="n">
        <v>10</v>
      </c>
      <c r="AA3" t="n">
        <v>405.6221008022437</v>
      </c>
      <c r="AB3" t="n">
        <v>554.9900531017677</v>
      </c>
      <c r="AC3" t="n">
        <v>502.022581367166</v>
      </c>
      <c r="AD3" t="n">
        <v>405622.1008022437</v>
      </c>
      <c r="AE3" t="n">
        <v>554990.0531017677</v>
      </c>
      <c r="AF3" t="n">
        <v>6.736738658814806e-06</v>
      </c>
      <c r="AG3" t="n">
        <v>33</v>
      </c>
      <c r="AH3" t="n">
        <v>502022.581367166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8.3893</v>
      </c>
      <c r="E4" t="n">
        <v>11.92</v>
      </c>
      <c r="F4" t="n">
        <v>9.5</v>
      </c>
      <c r="G4" t="n">
        <v>27.14</v>
      </c>
      <c r="H4" t="n">
        <v>0.52</v>
      </c>
      <c r="I4" t="n">
        <v>21</v>
      </c>
      <c r="J4" t="n">
        <v>101.2</v>
      </c>
      <c r="K4" t="n">
        <v>39.72</v>
      </c>
      <c r="L4" t="n">
        <v>3</v>
      </c>
      <c r="M4" t="n">
        <v>19</v>
      </c>
      <c r="N4" t="n">
        <v>13.49</v>
      </c>
      <c r="O4" t="n">
        <v>12715.54</v>
      </c>
      <c r="P4" t="n">
        <v>81.56</v>
      </c>
      <c r="Q4" t="n">
        <v>195.42</v>
      </c>
      <c r="R4" t="n">
        <v>30.68</v>
      </c>
      <c r="S4" t="n">
        <v>14.2</v>
      </c>
      <c r="T4" t="n">
        <v>6438.57</v>
      </c>
      <c r="U4" t="n">
        <v>0.46</v>
      </c>
      <c r="V4" t="n">
        <v>0.74</v>
      </c>
      <c r="W4" t="n">
        <v>0.68</v>
      </c>
      <c r="X4" t="n">
        <v>0.41</v>
      </c>
      <c r="Y4" t="n">
        <v>0.5</v>
      </c>
      <c r="Z4" t="n">
        <v>10</v>
      </c>
      <c r="AA4" t="n">
        <v>390.3433880140589</v>
      </c>
      <c r="AB4" t="n">
        <v>534.085044215737</v>
      </c>
      <c r="AC4" t="n">
        <v>483.1127171888538</v>
      </c>
      <c r="AD4" t="n">
        <v>390343.3880140589</v>
      </c>
      <c r="AE4" t="n">
        <v>534085.0442157369</v>
      </c>
      <c r="AF4" t="n">
        <v>6.977606779312205e-06</v>
      </c>
      <c r="AG4" t="n">
        <v>32</v>
      </c>
      <c r="AH4" t="n">
        <v>483112.7171888538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8.5403</v>
      </c>
      <c r="E5" t="n">
        <v>11.71</v>
      </c>
      <c r="F5" t="n">
        <v>9.390000000000001</v>
      </c>
      <c r="G5" t="n">
        <v>35.22</v>
      </c>
      <c r="H5" t="n">
        <v>0.6899999999999999</v>
      </c>
      <c r="I5" t="n">
        <v>16</v>
      </c>
      <c r="J5" t="n">
        <v>102.45</v>
      </c>
      <c r="K5" t="n">
        <v>39.72</v>
      </c>
      <c r="L5" t="n">
        <v>4</v>
      </c>
      <c r="M5" t="n">
        <v>14</v>
      </c>
      <c r="N5" t="n">
        <v>13.74</v>
      </c>
      <c r="O5" t="n">
        <v>12870.03</v>
      </c>
      <c r="P5" t="n">
        <v>79</v>
      </c>
      <c r="Q5" t="n">
        <v>195.42</v>
      </c>
      <c r="R5" t="n">
        <v>27.45</v>
      </c>
      <c r="S5" t="n">
        <v>14.2</v>
      </c>
      <c r="T5" t="n">
        <v>4851.44</v>
      </c>
      <c r="U5" t="n">
        <v>0.52</v>
      </c>
      <c r="V5" t="n">
        <v>0.75</v>
      </c>
      <c r="W5" t="n">
        <v>0.67</v>
      </c>
      <c r="X5" t="n">
        <v>0.3</v>
      </c>
      <c r="Y5" t="n">
        <v>0.5</v>
      </c>
      <c r="Z5" t="n">
        <v>10</v>
      </c>
      <c r="AA5" t="n">
        <v>377.3273967504282</v>
      </c>
      <c r="AB5" t="n">
        <v>516.2759907438297</v>
      </c>
      <c r="AC5" t="n">
        <v>467.0033347851418</v>
      </c>
      <c r="AD5" t="n">
        <v>377327.3967504282</v>
      </c>
      <c r="AE5" t="n">
        <v>516275.9907438297</v>
      </c>
      <c r="AF5" t="n">
        <v>7.103197546560501e-06</v>
      </c>
      <c r="AG5" t="n">
        <v>31</v>
      </c>
      <c r="AH5" t="n">
        <v>467003.3347851418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8.6686</v>
      </c>
      <c r="E6" t="n">
        <v>11.54</v>
      </c>
      <c r="F6" t="n">
        <v>9.300000000000001</v>
      </c>
      <c r="G6" t="n">
        <v>46.51</v>
      </c>
      <c r="H6" t="n">
        <v>0.85</v>
      </c>
      <c r="I6" t="n">
        <v>12</v>
      </c>
      <c r="J6" t="n">
        <v>103.71</v>
      </c>
      <c r="K6" t="n">
        <v>39.72</v>
      </c>
      <c r="L6" t="n">
        <v>5</v>
      </c>
      <c r="M6" t="n">
        <v>10</v>
      </c>
      <c r="N6" t="n">
        <v>14</v>
      </c>
      <c r="O6" t="n">
        <v>13024.91</v>
      </c>
      <c r="P6" t="n">
        <v>76.90000000000001</v>
      </c>
      <c r="Q6" t="n">
        <v>195.42</v>
      </c>
      <c r="R6" t="n">
        <v>24.68</v>
      </c>
      <c r="S6" t="n">
        <v>14.2</v>
      </c>
      <c r="T6" t="n">
        <v>3482.48</v>
      </c>
      <c r="U6" t="n">
        <v>0.58</v>
      </c>
      <c r="V6" t="n">
        <v>0.76</v>
      </c>
      <c r="W6" t="n">
        <v>0.66</v>
      </c>
      <c r="X6" t="n">
        <v>0.21</v>
      </c>
      <c r="Y6" t="n">
        <v>0.5</v>
      </c>
      <c r="Z6" t="n">
        <v>10</v>
      </c>
      <c r="AA6" t="n">
        <v>374.5302377313406</v>
      </c>
      <c r="AB6" t="n">
        <v>512.4487943719674</v>
      </c>
      <c r="AC6" t="n">
        <v>463.5414006635062</v>
      </c>
      <c r="AD6" t="n">
        <v>374530.2377313406</v>
      </c>
      <c r="AE6" t="n">
        <v>512448.7943719674</v>
      </c>
      <c r="AF6" t="n">
        <v>7.209908112374783e-06</v>
      </c>
      <c r="AG6" t="n">
        <v>31</v>
      </c>
      <c r="AH6" t="n">
        <v>463541.4006635062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8.7235</v>
      </c>
      <c r="E7" t="n">
        <v>11.46</v>
      </c>
      <c r="F7" t="n">
        <v>9.27</v>
      </c>
      <c r="G7" t="n">
        <v>55.62</v>
      </c>
      <c r="H7" t="n">
        <v>1.01</v>
      </c>
      <c r="I7" t="n">
        <v>10</v>
      </c>
      <c r="J7" t="n">
        <v>104.97</v>
      </c>
      <c r="K7" t="n">
        <v>39.72</v>
      </c>
      <c r="L7" t="n">
        <v>6</v>
      </c>
      <c r="M7" t="n">
        <v>8</v>
      </c>
      <c r="N7" t="n">
        <v>14.25</v>
      </c>
      <c r="O7" t="n">
        <v>13180.19</v>
      </c>
      <c r="P7" t="n">
        <v>75.09</v>
      </c>
      <c r="Q7" t="n">
        <v>195.42</v>
      </c>
      <c r="R7" t="n">
        <v>23.63</v>
      </c>
      <c r="S7" t="n">
        <v>14.2</v>
      </c>
      <c r="T7" t="n">
        <v>2969.99</v>
      </c>
      <c r="U7" t="n">
        <v>0.6</v>
      </c>
      <c r="V7" t="n">
        <v>0.76</v>
      </c>
      <c r="W7" t="n">
        <v>0.66</v>
      </c>
      <c r="X7" t="n">
        <v>0.18</v>
      </c>
      <c r="Y7" t="n">
        <v>0.5</v>
      </c>
      <c r="Z7" t="n">
        <v>10</v>
      </c>
      <c r="AA7" t="n">
        <v>363.2731783440682</v>
      </c>
      <c r="AB7" t="n">
        <v>497.0463890918913</v>
      </c>
      <c r="AC7" t="n">
        <v>449.608979325949</v>
      </c>
      <c r="AD7" t="n">
        <v>363273.1783440682</v>
      </c>
      <c r="AE7" t="n">
        <v>497046.3890918913</v>
      </c>
      <c r="AF7" t="n">
        <v>7.255569921129296e-06</v>
      </c>
      <c r="AG7" t="n">
        <v>30</v>
      </c>
      <c r="AH7" t="n">
        <v>449608.979325949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8.757199999999999</v>
      </c>
      <c r="E8" t="n">
        <v>11.42</v>
      </c>
      <c r="F8" t="n">
        <v>9.25</v>
      </c>
      <c r="G8" t="n">
        <v>61.64</v>
      </c>
      <c r="H8" t="n">
        <v>1.16</v>
      </c>
      <c r="I8" t="n">
        <v>9</v>
      </c>
      <c r="J8" t="n">
        <v>106.23</v>
      </c>
      <c r="K8" t="n">
        <v>39.72</v>
      </c>
      <c r="L8" t="n">
        <v>7</v>
      </c>
      <c r="M8" t="n">
        <v>7</v>
      </c>
      <c r="N8" t="n">
        <v>14.52</v>
      </c>
      <c r="O8" t="n">
        <v>13335.87</v>
      </c>
      <c r="P8" t="n">
        <v>73.16</v>
      </c>
      <c r="Q8" t="n">
        <v>195.42</v>
      </c>
      <c r="R8" t="n">
        <v>22.97</v>
      </c>
      <c r="S8" t="n">
        <v>14.2</v>
      </c>
      <c r="T8" t="n">
        <v>2646.36</v>
      </c>
      <c r="U8" t="n">
        <v>0.62</v>
      </c>
      <c r="V8" t="n">
        <v>0.76</v>
      </c>
      <c r="W8" t="n">
        <v>0.65</v>
      </c>
      <c r="X8" t="n">
        <v>0.16</v>
      </c>
      <c r="Y8" t="n">
        <v>0.5</v>
      </c>
      <c r="Z8" t="n">
        <v>10</v>
      </c>
      <c r="AA8" t="n">
        <v>361.7181183012133</v>
      </c>
      <c r="AB8" t="n">
        <v>494.91868733685</v>
      </c>
      <c r="AC8" t="n">
        <v>447.6843424401606</v>
      </c>
      <c r="AD8" t="n">
        <v>361718.1183012133</v>
      </c>
      <c r="AE8" t="n">
        <v>494918.68733685</v>
      </c>
      <c r="AF8" t="n">
        <v>7.283599118852923e-06</v>
      </c>
      <c r="AG8" t="n">
        <v>30</v>
      </c>
      <c r="AH8" t="n">
        <v>447684.3424401606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8.783099999999999</v>
      </c>
      <c r="E9" t="n">
        <v>11.39</v>
      </c>
      <c r="F9" t="n">
        <v>9.23</v>
      </c>
      <c r="G9" t="n">
        <v>69.25</v>
      </c>
      <c r="H9" t="n">
        <v>1.31</v>
      </c>
      <c r="I9" t="n">
        <v>8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71.51000000000001</v>
      </c>
      <c r="Q9" t="n">
        <v>195.42</v>
      </c>
      <c r="R9" t="n">
        <v>22.5</v>
      </c>
      <c r="S9" t="n">
        <v>14.2</v>
      </c>
      <c r="T9" t="n">
        <v>2413.97</v>
      </c>
      <c r="U9" t="n">
        <v>0.63</v>
      </c>
      <c r="V9" t="n">
        <v>0.76</v>
      </c>
      <c r="W9" t="n">
        <v>0.65</v>
      </c>
      <c r="X9" t="n">
        <v>0.15</v>
      </c>
      <c r="Y9" t="n">
        <v>0.5</v>
      </c>
      <c r="Z9" t="n">
        <v>10</v>
      </c>
      <c r="AA9" t="n">
        <v>360.4132942896453</v>
      </c>
      <c r="AB9" t="n">
        <v>493.1333695594499</v>
      </c>
      <c r="AC9" t="n">
        <v>446.0694128857264</v>
      </c>
      <c r="AD9" t="n">
        <v>360413.2942896453</v>
      </c>
      <c r="AE9" t="n">
        <v>493133.36955945</v>
      </c>
      <c r="AF9" t="n">
        <v>7.305140846480279e-06</v>
      </c>
      <c r="AG9" t="n">
        <v>30</v>
      </c>
      <c r="AH9" t="n">
        <v>446069.4128857264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8.819000000000001</v>
      </c>
      <c r="E10" t="n">
        <v>11.34</v>
      </c>
      <c r="F10" t="n">
        <v>9.210000000000001</v>
      </c>
      <c r="G10" t="n">
        <v>78.92</v>
      </c>
      <c r="H10" t="n">
        <v>1.46</v>
      </c>
      <c r="I10" t="n">
        <v>7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70.40000000000001</v>
      </c>
      <c r="Q10" t="n">
        <v>195.42</v>
      </c>
      <c r="R10" t="n">
        <v>21.72</v>
      </c>
      <c r="S10" t="n">
        <v>14.2</v>
      </c>
      <c r="T10" t="n">
        <v>2028.97</v>
      </c>
      <c r="U10" t="n">
        <v>0.65</v>
      </c>
      <c r="V10" t="n">
        <v>0.77</v>
      </c>
      <c r="W10" t="n">
        <v>0.65</v>
      </c>
      <c r="X10" t="n">
        <v>0.12</v>
      </c>
      <c r="Y10" t="n">
        <v>0.5</v>
      </c>
      <c r="Z10" t="n">
        <v>10</v>
      </c>
      <c r="AA10" t="n">
        <v>359.367789493183</v>
      </c>
      <c r="AB10" t="n">
        <v>491.7028637725139</v>
      </c>
      <c r="AC10" t="n">
        <v>444.775432563368</v>
      </c>
      <c r="AD10" t="n">
        <v>359367.789493183</v>
      </c>
      <c r="AE10" t="n">
        <v>491702.8637725139</v>
      </c>
      <c r="AF10" t="n">
        <v>7.33499984346183e-06</v>
      </c>
      <c r="AG10" t="n">
        <v>30</v>
      </c>
      <c r="AH10" t="n">
        <v>444775.4325633681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8.853300000000001</v>
      </c>
      <c r="E11" t="n">
        <v>11.3</v>
      </c>
      <c r="F11" t="n">
        <v>9.18</v>
      </c>
      <c r="G11" t="n">
        <v>91.84</v>
      </c>
      <c r="H11" t="n">
        <v>1.6</v>
      </c>
      <c r="I11" t="n">
        <v>6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67.78</v>
      </c>
      <c r="Q11" t="n">
        <v>195.42</v>
      </c>
      <c r="R11" t="n">
        <v>21.05</v>
      </c>
      <c r="S11" t="n">
        <v>14.2</v>
      </c>
      <c r="T11" t="n">
        <v>1698.74</v>
      </c>
      <c r="U11" t="n">
        <v>0.67</v>
      </c>
      <c r="V11" t="n">
        <v>0.77</v>
      </c>
      <c r="W11" t="n">
        <v>0.65</v>
      </c>
      <c r="X11" t="n">
        <v>0.1</v>
      </c>
      <c r="Y11" t="n">
        <v>0.5</v>
      </c>
      <c r="Z11" t="n">
        <v>10</v>
      </c>
      <c r="AA11" t="n">
        <v>357.3843588159823</v>
      </c>
      <c r="AB11" t="n">
        <v>488.9890464171822</v>
      </c>
      <c r="AC11" t="n">
        <v>442.3206181275626</v>
      </c>
      <c r="AD11" t="n">
        <v>357384.3588159823</v>
      </c>
      <c r="AE11" t="n">
        <v>488989.0464171822</v>
      </c>
      <c r="AF11" t="n">
        <v>7.363528077346708e-06</v>
      </c>
      <c r="AG11" t="n">
        <v>30</v>
      </c>
      <c r="AH11" t="n">
        <v>442320.6181275626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8.850199999999999</v>
      </c>
      <c r="E12" t="n">
        <v>11.3</v>
      </c>
      <c r="F12" t="n">
        <v>9.19</v>
      </c>
      <c r="G12" t="n">
        <v>91.88</v>
      </c>
      <c r="H12" t="n">
        <v>1.74</v>
      </c>
      <c r="I12" t="n">
        <v>6</v>
      </c>
      <c r="J12" t="n">
        <v>111.32</v>
      </c>
      <c r="K12" t="n">
        <v>39.72</v>
      </c>
      <c r="L12" t="n">
        <v>11</v>
      </c>
      <c r="M12" t="n">
        <v>1</v>
      </c>
      <c r="N12" t="n">
        <v>15.6</v>
      </c>
      <c r="O12" t="n">
        <v>13962.83</v>
      </c>
      <c r="P12" t="n">
        <v>67.23999999999999</v>
      </c>
      <c r="Q12" t="n">
        <v>195.42</v>
      </c>
      <c r="R12" t="n">
        <v>21</v>
      </c>
      <c r="S12" t="n">
        <v>14.2</v>
      </c>
      <c r="T12" t="n">
        <v>1676.32</v>
      </c>
      <c r="U12" t="n">
        <v>0.68</v>
      </c>
      <c r="V12" t="n">
        <v>0.77</v>
      </c>
      <c r="W12" t="n">
        <v>0.65</v>
      </c>
      <c r="X12" t="n">
        <v>0.1</v>
      </c>
      <c r="Y12" t="n">
        <v>0.5</v>
      </c>
      <c r="Z12" t="n">
        <v>10</v>
      </c>
      <c r="AA12" t="n">
        <v>357.1080108323222</v>
      </c>
      <c r="AB12" t="n">
        <v>488.6109349143258</v>
      </c>
      <c r="AC12" t="n">
        <v>441.9785930558559</v>
      </c>
      <c r="AD12" t="n">
        <v>357108.0108323222</v>
      </c>
      <c r="AE12" t="n">
        <v>488610.9349143258</v>
      </c>
      <c r="AF12" t="n">
        <v>7.360949723846908e-06</v>
      </c>
      <c r="AG12" t="n">
        <v>30</v>
      </c>
      <c r="AH12" t="n">
        <v>441978.5930558559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8.852</v>
      </c>
      <c r="E13" t="n">
        <v>11.3</v>
      </c>
      <c r="F13" t="n">
        <v>9.19</v>
      </c>
      <c r="G13" t="n">
        <v>91.86</v>
      </c>
      <c r="H13" t="n">
        <v>1.88</v>
      </c>
      <c r="I13" t="n">
        <v>6</v>
      </c>
      <c r="J13" t="n">
        <v>112.59</v>
      </c>
      <c r="K13" t="n">
        <v>39.72</v>
      </c>
      <c r="L13" t="n">
        <v>12</v>
      </c>
      <c r="M13" t="n">
        <v>0</v>
      </c>
      <c r="N13" t="n">
        <v>15.88</v>
      </c>
      <c r="O13" t="n">
        <v>14120.58</v>
      </c>
      <c r="P13" t="n">
        <v>67.77</v>
      </c>
      <c r="Q13" t="n">
        <v>195.42</v>
      </c>
      <c r="R13" t="n">
        <v>20.92</v>
      </c>
      <c r="S13" t="n">
        <v>14.2</v>
      </c>
      <c r="T13" t="n">
        <v>1633.61</v>
      </c>
      <c r="U13" t="n">
        <v>0.68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357.4196198273675</v>
      </c>
      <c r="AB13" t="n">
        <v>489.0372920885654</v>
      </c>
      <c r="AC13" t="n">
        <v>442.3642592997822</v>
      </c>
      <c r="AD13" t="n">
        <v>357419.6198273675</v>
      </c>
      <c r="AE13" t="n">
        <v>489037.2920885654</v>
      </c>
      <c r="AF13" t="n">
        <v>7.362446832330663e-06</v>
      </c>
      <c r="AG13" t="n">
        <v>30</v>
      </c>
      <c r="AH13" t="n">
        <v>442364.2592997822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6.7004</v>
      </c>
      <c r="E2" t="n">
        <v>14.92</v>
      </c>
      <c r="F2" t="n">
        <v>10.72</v>
      </c>
      <c r="G2" t="n">
        <v>7.94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111.5</v>
      </c>
      <c r="Q2" t="n">
        <v>195.5</v>
      </c>
      <c r="R2" t="n">
        <v>68.95999999999999</v>
      </c>
      <c r="S2" t="n">
        <v>14.2</v>
      </c>
      <c r="T2" t="n">
        <v>25279.91</v>
      </c>
      <c r="U2" t="n">
        <v>0.21</v>
      </c>
      <c r="V2" t="n">
        <v>0.66</v>
      </c>
      <c r="W2" t="n">
        <v>0.77</v>
      </c>
      <c r="X2" t="n">
        <v>1.63</v>
      </c>
      <c r="Y2" t="n">
        <v>0.5</v>
      </c>
      <c r="Z2" t="n">
        <v>10</v>
      </c>
      <c r="AA2" t="n">
        <v>517.4512751175096</v>
      </c>
      <c r="AB2" t="n">
        <v>707.9996629548923</v>
      </c>
      <c r="AC2" t="n">
        <v>640.4291688062447</v>
      </c>
      <c r="AD2" t="n">
        <v>517451.2751175096</v>
      </c>
      <c r="AE2" t="n">
        <v>707999.6629548923</v>
      </c>
      <c r="AF2" t="n">
        <v>4.962325026428177e-06</v>
      </c>
      <c r="AG2" t="n">
        <v>39</v>
      </c>
      <c r="AH2" t="n">
        <v>640429.1688062446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7.7242</v>
      </c>
      <c r="E3" t="n">
        <v>12.95</v>
      </c>
      <c r="F3" t="n">
        <v>9.84</v>
      </c>
      <c r="G3" t="n">
        <v>15.54</v>
      </c>
      <c r="H3" t="n">
        <v>0.28</v>
      </c>
      <c r="I3" t="n">
        <v>38</v>
      </c>
      <c r="J3" t="n">
        <v>125.95</v>
      </c>
      <c r="K3" t="n">
        <v>45</v>
      </c>
      <c r="L3" t="n">
        <v>2</v>
      </c>
      <c r="M3" t="n">
        <v>36</v>
      </c>
      <c r="N3" t="n">
        <v>18.95</v>
      </c>
      <c r="O3" t="n">
        <v>15767.7</v>
      </c>
      <c r="P3" t="n">
        <v>101.3</v>
      </c>
      <c r="Q3" t="n">
        <v>195.43</v>
      </c>
      <c r="R3" t="n">
        <v>41.61</v>
      </c>
      <c r="S3" t="n">
        <v>14.2</v>
      </c>
      <c r="T3" t="n">
        <v>11818.31</v>
      </c>
      <c r="U3" t="n">
        <v>0.34</v>
      </c>
      <c r="V3" t="n">
        <v>0.72</v>
      </c>
      <c r="W3" t="n">
        <v>0.7</v>
      </c>
      <c r="X3" t="n">
        <v>0.75</v>
      </c>
      <c r="Y3" t="n">
        <v>0.5</v>
      </c>
      <c r="Z3" t="n">
        <v>10</v>
      </c>
      <c r="AA3" t="n">
        <v>439.9069537991027</v>
      </c>
      <c r="AB3" t="n">
        <v>601.9001015130345</v>
      </c>
      <c r="AC3" t="n">
        <v>544.4556005967279</v>
      </c>
      <c r="AD3" t="n">
        <v>439906.9537991027</v>
      </c>
      <c r="AE3" t="n">
        <v>601900.1015130345</v>
      </c>
      <c r="AF3" t="n">
        <v>5.720552648966707e-06</v>
      </c>
      <c r="AG3" t="n">
        <v>34</v>
      </c>
      <c r="AH3" t="n">
        <v>544455.6005967279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8.1012</v>
      </c>
      <c r="E4" t="n">
        <v>12.34</v>
      </c>
      <c r="F4" t="n">
        <v>9.57</v>
      </c>
      <c r="G4" t="n">
        <v>22.97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97.45</v>
      </c>
      <c r="Q4" t="n">
        <v>195.42</v>
      </c>
      <c r="R4" t="n">
        <v>33.18</v>
      </c>
      <c r="S4" t="n">
        <v>14.2</v>
      </c>
      <c r="T4" t="n">
        <v>7667.85</v>
      </c>
      <c r="U4" t="n">
        <v>0.43</v>
      </c>
      <c r="V4" t="n">
        <v>0.74</v>
      </c>
      <c r="W4" t="n">
        <v>0.68</v>
      </c>
      <c r="X4" t="n">
        <v>0.48</v>
      </c>
      <c r="Y4" t="n">
        <v>0.5</v>
      </c>
      <c r="Z4" t="n">
        <v>10</v>
      </c>
      <c r="AA4" t="n">
        <v>421.480926124526</v>
      </c>
      <c r="AB4" t="n">
        <v>576.6887975497093</v>
      </c>
      <c r="AC4" t="n">
        <v>521.6504280993751</v>
      </c>
      <c r="AD4" t="n">
        <v>421480.926124526</v>
      </c>
      <c r="AE4" t="n">
        <v>576688.7975497093</v>
      </c>
      <c r="AF4" t="n">
        <v>5.999759343337703e-06</v>
      </c>
      <c r="AG4" t="n">
        <v>33</v>
      </c>
      <c r="AH4" t="n">
        <v>521650.428099375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8.325200000000001</v>
      </c>
      <c r="E5" t="n">
        <v>12.01</v>
      </c>
      <c r="F5" t="n">
        <v>9.42</v>
      </c>
      <c r="G5" t="n">
        <v>31.4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16</v>
      </c>
      <c r="N5" t="n">
        <v>19.59</v>
      </c>
      <c r="O5" t="n">
        <v>16093.6</v>
      </c>
      <c r="P5" t="n">
        <v>95.02</v>
      </c>
      <c r="Q5" t="n">
        <v>195.42</v>
      </c>
      <c r="R5" t="n">
        <v>28.4</v>
      </c>
      <c r="S5" t="n">
        <v>14.2</v>
      </c>
      <c r="T5" t="n">
        <v>5314.42</v>
      </c>
      <c r="U5" t="n">
        <v>0.5</v>
      </c>
      <c r="V5" t="n">
        <v>0.75</v>
      </c>
      <c r="W5" t="n">
        <v>0.66</v>
      </c>
      <c r="X5" t="n">
        <v>0.33</v>
      </c>
      <c r="Y5" t="n">
        <v>0.5</v>
      </c>
      <c r="Z5" t="n">
        <v>10</v>
      </c>
      <c r="AA5" t="n">
        <v>406.9361033164091</v>
      </c>
      <c r="AB5" t="n">
        <v>556.7879293113483</v>
      </c>
      <c r="AC5" t="n">
        <v>503.6488707946393</v>
      </c>
      <c r="AD5" t="n">
        <v>406936.103316409</v>
      </c>
      <c r="AE5" t="n">
        <v>556787.9293113484</v>
      </c>
      <c r="AF5" t="n">
        <v>6.165654037075377e-06</v>
      </c>
      <c r="AG5" t="n">
        <v>32</v>
      </c>
      <c r="AH5" t="n">
        <v>503648.8707946393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8.404299999999999</v>
      </c>
      <c r="E6" t="n">
        <v>11.9</v>
      </c>
      <c r="F6" t="n">
        <v>9.380000000000001</v>
      </c>
      <c r="G6" t="n">
        <v>37.53</v>
      </c>
      <c r="H6" t="n">
        <v>0.68</v>
      </c>
      <c r="I6" t="n">
        <v>15</v>
      </c>
      <c r="J6" t="n">
        <v>129.92</v>
      </c>
      <c r="K6" t="n">
        <v>45</v>
      </c>
      <c r="L6" t="n">
        <v>5</v>
      </c>
      <c r="M6" t="n">
        <v>13</v>
      </c>
      <c r="N6" t="n">
        <v>19.92</v>
      </c>
      <c r="O6" t="n">
        <v>16257.24</v>
      </c>
      <c r="P6" t="n">
        <v>93.40000000000001</v>
      </c>
      <c r="Q6" t="n">
        <v>195.42</v>
      </c>
      <c r="R6" t="n">
        <v>27.24</v>
      </c>
      <c r="S6" t="n">
        <v>14.2</v>
      </c>
      <c r="T6" t="n">
        <v>4750.77</v>
      </c>
      <c r="U6" t="n">
        <v>0.52</v>
      </c>
      <c r="V6" t="n">
        <v>0.75</v>
      </c>
      <c r="W6" t="n">
        <v>0.66</v>
      </c>
      <c r="X6" t="n">
        <v>0.3</v>
      </c>
      <c r="Y6" t="n">
        <v>0.5</v>
      </c>
      <c r="Z6" t="n">
        <v>10</v>
      </c>
      <c r="AA6" t="n">
        <v>395.1707355315401</v>
      </c>
      <c r="AB6" t="n">
        <v>540.6900340566967</v>
      </c>
      <c r="AC6" t="n">
        <v>489.0873360695537</v>
      </c>
      <c r="AD6" t="n">
        <v>395170.7355315401</v>
      </c>
      <c r="AE6" t="n">
        <v>540690.0340566967</v>
      </c>
      <c r="AF6" t="n">
        <v>6.224235600801492e-06</v>
      </c>
      <c r="AG6" t="n">
        <v>31</v>
      </c>
      <c r="AH6" t="n">
        <v>489087.3360695537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8.516299999999999</v>
      </c>
      <c r="E7" t="n">
        <v>11.74</v>
      </c>
      <c r="F7" t="n">
        <v>9.300000000000001</v>
      </c>
      <c r="G7" t="n">
        <v>46.52</v>
      </c>
      <c r="H7" t="n">
        <v>0.8100000000000001</v>
      </c>
      <c r="I7" t="n">
        <v>12</v>
      </c>
      <c r="J7" t="n">
        <v>131.25</v>
      </c>
      <c r="K7" t="n">
        <v>45</v>
      </c>
      <c r="L7" t="n">
        <v>6</v>
      </c>
      <c r="M7" t="n">
        <v>10</v>
      </c>
      <c r="N7" t="n">
        <v>20.25</v>
      </c>
      <c r="O7" t="n">
        <v>16421.36</v>
      </c>
      <c r="P7" t="n">
        <v>91.75</v>
      </c>
      <c r="Q7" t="n">
        <v>195.42</v>
      </c>
      <c r="R7" t="n">
        <v>24.68</v>
      </c>
      <c r="S7" t="n">
        <v>14.2</v>
      </c>
      <c r="T7" t="n">
        <v>3484.02</v>
      </c>
      <c r="U7" t="n">
        <v>0.58</v>
      </c>
      <c r="V7" t="n">
        <v>0.76</v>
      </c>
      <c r="W7" t="n">
        <v>0.66</v>
      </c>
      <c r="X7" t="n">
        <v>0.22</v>
      </c>
      <c r="Y7" t="n">
        <v>0.5</v>
      </c>
      <c r="Z7" t="n">
        <v>10</v>
      </c>
      <c r="AA7" t="n">
        <v>392.5768249702172</v>
      </c>
      <c r="AB7" t="n">
        <v>537.1409311914372</v>
      </c>
      <c r="AC7" t="n">
        <v>485.8769546005574</v>
      </c>
      <c r="AD7" t="n">
        <v>392576.8249702172</v>
      </c>
      <c r="AE7" t="n">
        <v>537140.9311914372</v>
      </c>
      <c r="AF7" t="n">
        <v>6.307182947670329e-06</v>
      </c>
      <c r="AG7" t="n">
        <v>31</v>
      </c>
      <c r="AH7" t="n">
        <v>485876.9546005575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8.540699999999999</v>
      </c>
      <c r="E8" t="n">
        <v>11.71</v>
      </c>
      <c r="F8" t="n">
        <v>9.300000000000001</v>
      </c>
      <c r="G8" t="n">
        <v>50.7</v>
      </c>
      <c r="H8" t="n">
        <v>0.93</v>
      </c>
      <c r="I8" t="n">
        <v>11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90.69</v>
      </c>
      <c r="Q8" t="n">
        <v>195.42</v>
      </c>
      <c r="R8" t="n">
        <v>24.48</v>
      </c>
      <c r="S8" t="n">
        <v>14.2</v>
      </c>
      <c r="T8" t="n">
        <v>3390.96</v>
      </c>
      <c r="U8" t="n">
        <v>0.58</v>
      </c>
      <c r="V8" t="n">
        <v>0.76</v>
      </c>
      <c r="W8" t="n">
        <v>0.66</v>
      </c>
      <c r="X8" t="n">
        <v>0.21</v>
      </c>
      <c r="Y8" t="n">
        <v>0.5</v>
      </c>
      <c r="Z8" t="n">
        <v>10</v>
      </c>
      <c r="AA8" t="n">
        <v>391.6374681974727</v>
      </c>
      <c r="AB8" t="n">
        <v>535.8556618134721</v>
      </c>
      <c r="AC8" t="n">
        <v>484.7143495281385</v>
      </c>
      <c r="AD8" t="n">
        <v>391637.4681974727</v>
      </c>
      <c r="AE8" t="n">
        <v>535855.6618134722</v>
      </c>
      <c r="AF8" t="n">
        <v>6.325253619666755e-06</v>
      </c>
      <c r="AG8" t="n">
        <v>31</v>
      </c>
      <c r="AH8" t="n">
        <v>484714.3495281385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8.6153</v>
      </c>
      <c r="E9" t="n">
        <v>11.61</v>
      </c>
      <c r="F9" t="n">
        <v>9.24</v>
      </c>
      <c r="G9" t="n">
        <v>61.63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7</v>
      </c>
      <c r="N9" t="n">
        <v>20.93</v>
      </c>
      <c r="O9" t="n">
        <v>16751.02</v>
      </c>
      <c r="P9" t="n">
        <v>88.75</v>
      </c>
      <c r="Q9" t="n">
        <v>195.42</v>
      </c>
      <c r="R9" t="n">
        <v>23.01</v>
      </c>
      <c r="S9" t="n">
        <v>14.2</v>
      </c>
      <c r="T9" t="n">
        <v>2664.48</v>
      </c>
      <c r="U9" t="n">
        <v>0.62</v>
      </c>
      <c r="V9" t="n">
        <v>0.76</v>
      </c>
      <c r="W9" t="n">
        <v>0.65</v>
      </c>
      <c r="X9" t="n">
        <v>0.16</v>
      </c>
      <c r="Y9" t="n">
        <v>0.5</v>
      </c>
      <c r="Z9" t="n">
        <v>10</v>
      </c>
      <c r="AA9" t="n">
        <v>389.4048765936789</v>
      </c>
      <c r="AB9" t="n">
        <v>532.8009314861713</v>
      </c>
      <c r="AC9" t="n">
        <v>481.9511583759344</v>
      </c>
      <c r="AD9" t="n">
        <v>389404.8765936788</v>
      </c>
      <c r="AE9" t="n">
        <v>532800.9314861713</v>
      </c>
      <c r="AF9" t="n">
        <v>6.38050247749189e-06</v>
      </c>
      <c r="AG9" t="n">
        <v>31</v>
      </c>
      <c r="AH9" t="n">
        <v>481951.1583759343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8.639900000000001</v>
      </c>
      <c r="E10" t="n">
        <v>11.57</v>
      </c>
      <c r="F10" t="n">
        <v>9.24</v>
      </c>
      <c r="G10" t="n">
        <v>69.28</v>
      </c>
      <c r="H10" t="n">
        <v>1.18</v>
      </c>
      <c r="I10" t="n">
        <v>8</v>
      </c>
      <c r="J10" t="n">
        <v>135.27</v>
      </c>
      <c r="K10" t="n">
        <v>45</v>
      </c>
      <c r="L10" t="n">
        <v>9</v>
      </c>
      <c r="M10" t="n">
        <v>6</v>
      </c>
      <c r="N10" t="n">
        <v>21.27</v>
      </c>
      <c r="O10" t="n">
        <v>16916.71</v>
      </c>
      <c r="P10" t="n">
        <v>87.55</v>
      </c>
      <c r="Q10" t="n">
        <v>195.42</v>
      </c>
      <c r="R10" t="n">
        <v>22.64</v>
      </c>
      <c r="S10" t="n">
        <v>14.2</v>
      </c>
      <c r="T10" t="n">
        <v>2484.53</v>
      </c>
      <c r="U10" t="n">
        <v>0.63</v>
      </c>
      <c r="V10" t="n">
        <v>0.76</v>
      </c>
      <c r="W10" t="n">
        <v>0.65</v>
      </c>
      <c r="X10" t="n">
        <v>0.15</v>
      </c>
      <c r="Y10" t="n">
        <v>0.5</v>
      </c>
      <c r="Z10" t="n">
        <v>10</v>
      </c>
      <c r="AA10" t="n">
        <v>388.395016938902</v>
      </c>
      <c r="AB10" t="n">
        <v>531.419196954642</v>
      </c>
      <c r="AC10" t="n">
        <v>480.7012946488175</v>
      </c>
      <c r="AD10" t="n">
        <v>388395.016938902</v>
      </c>
      <c r="AE10" t="n">
        <v>531419.196954642</v>
      </c>
      <c r="AF10" t="n">
        <v>6.398721269750582e-06</v>
      </c>
      <c r="AG10" t="n">
        <v>31</v>
      </c>
      <c r="AH10" t="n">
        <v>480701.2946488175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8.6518</v>
      </c>
      <c r="E11" t="n">
        <v>11.56</v>
      </c>
      <c r="F11" t="n">
        <v>9.220000000000001</v>
      </c>
      <c r="G11" t="n">
        <v>69.16</v>
      </c>
      <c r="H11" t="n">
        <v>1.29</v>
      </c>
      <c r="I11" t="n">
        <v>8</v>
      </c>
      <c r="J11" t="n">
        <v>136.61</v>
      </c>
      <c r="K11" t="n">
        <v>45</v>
      </c>
      <c r="L11" t="n">
        <v>10</v>
      </c>
      <c r="M11" t="n">
        <v>6</v>
      </c>
      <c r="N11" t="n">
        <v>21.61</v>
      </c>
      <c r="O11" t="n">
        <v>17082.76</v>
      </c>
      <c r="P11" t="n">
        <v>86.3</v>
      </c>
      <c r="Q11" t="n">
        <v>195.43</v>
      </c>
      <c r="R11" t="n">
        <v>22.2</v>
      </c>
      <c r="S11" t="n">
        <v>14.2</v>
      </c>
      <c r="T11" t="n">
        <v>2264.08</v>
      </c>
      <c r="U11" t="n">
        <v>0.64</v>
      </c>
      <c r="V11" t="n">
        <v>0.77</v>
      </c>
      <c r="W11" t="n">
        <v>0.65</v>
      </c>
      <c r="X11" t="n">
        <v>0.13</v>
      </c>
      <c r="Y11" t="n">
        <v>0.5</v>
      </c>
      <c r="Z11" t="n">
        <v>10</v>
      </c>
      <c r="AA11" t="n">
        <v>387.4159817451776</v>
      </c>
      <c r="AB11" t="n">
        <v>530.0796378106038</v>
      </c>
      <c r="AC11" t="n">
        <v>479.4895811494034</v>
      </c>
      <c r="AD11" t="n">
        <v>387415.9817451776</v>
      </c>
      <c r="AE11" t="n">
        <v>530079.6378106038</v>
      </c>
      <c r="AF11" t="n">
        <v>6.407534425355395e-06</v>
      </c>
      <c r="AG11" t="n">
        <v>31</v>
      </c>
      <c r="AH11" t="n">
        <v>479489.5811494034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8.682</v>
      </c>
      <c r="E12" t="n">
        <v>11.52</v>
      </c>
      <c r="F12" t="n">
        <v>9.210000000000001</v>
      </c>
      <c r="G12" t="n">
        <v>78.92</v>
      </c>
      <c r="H12" t="n">
        <v>1.41</v>
      </c>
      <c r="I12" t="n">
        <v>7</v>
      </c>
      <c r="J12" t="n">
        <v>137.96</v>
      </c>
      <c r="K12" t="n">
        <v>45</v>
      </c>
      <c r="L12" t="n">
        <v>11</v>
      </c>
      <c r="M12" t="n">
        <v>5</v>
      </c>
      <c r="N12" t="n">
        <v>21.96</v>
      </c>
      <c r="O12" t="n">
        <v>17249.3</v>
      </c>
      <c r="P12" t="n">
        <v>85.8</v>
      </c>
      <c r="Q12" t="n">
        <v>195.42</v>
      </c>
      <c r="R12" t="n">
        <v>21.73</v>
      </c>
      <c r="S12" t="n">
        <v>14.2</v>
      </c>
      <c r="T12" t="n">
        <v>2035.95</v>
      </c>
      <c r="U12" t="n">
        <v>0.65</v>
      </c>
      <c r="V12" t="n">
        <v>0.77</v>
      </c>
      <c r="W12" t="n">
        <v>0.65</v>
      </c>
      <c r="X12" t="n">
        <v>0.12</v>
      </c>
      <c r="Y12" t="n">
        <v>0.5</v>
      </c>
      <c r="Z12" t="n">
        <v>10</v>
      </c>
      <c r="AA12" t="n">
        <v>377.1081272342703</v>
      </c>
      <c r="AB12" t="n">
        <v>515.9759765183343</v>
      </c>
      <c r="AC12" t="n">
        <v>466.7319534962548</v>
      </c>
      <c r="AD12" t="n">
        <v>377108.1272342703</v>
      </c>
      <c r="AE12" t="n">
        <v>515975.9765183342</v>
      </c>
      <c r="AF12" t="n">
        <v>6.42990058495753e-06</v>
      </c>
      <c r="AG12" t="n">
        <v>30</v>
      </c>
      <c r="AH12" t="n">
        <v>466731.9534962549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8.717599999999999</v>
      </c>
      <c r="E13" t="n">
        <v>11.47</v>
      </c>
      <c r="F13" t="n">
        <v>9.19</v>
      </c>
      <c r="G13" t="n">
        <v>91.86</v>
      </c>
      <c r="H13" t="n">
        <v>1.52</v>
      </c>
      <c r="I13" t="n">
        <v>6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83.39</v>
      </c>
      <c r="Q13" t="n">
        <v>195.42</v>
      </c>
      <c r="R13" t="n">
        <v>21.09</v>
      </c>
      <c r="S13" t="n">
        <v>14.2</v>
      </c>
      <c r="T13" t="n">
        <v>1718.62</v>
      </c>
      <c r="U13" t="n">
        <v>0.67</v>
      </c>
      <c r="V13" t="n">
        <v>0.77</v>
      </c>
      <c r="W13" t="n">
        <v>0.65</v>
      </c>
      <c r="X13" t="n">
        <v>0.1</v>
      </c>
      <c r="Y13" t="n">
        <v>0.5</v>
      </c>
      <c r="Z13" t="n">
        <v>10</v>
      </c>
      <c r="AA13" t="n">
        <v>375.1792115196534</v>
      </c>
      <c r="AB13" t="n">
        <v>513.33674893984</v>
      </c>
      <c r="AC13" t="n">
        <v>464.3446100936729</v>
      </c>
      <c r="AD13" t="n">
        <v>375179.2115196534</v>
      </c>
      <c r="AE13" t="n">
        <v>513336.74893984</v>
      </c>
      <c r="AF13" t="n">
        <v>6.456265991640837e-06</v>
      </c>
      <c r="AG13" t="n">
        <v>30</v>
      </c>
      <c r="AH13" t="n">
        <v>464344.6100936729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8.722</v>
      </c>
      <c r="E14" t="n">
        <v>11.47</v>
      </c>
      <c r="F14" t="n">
        <v>9.18</v>
      </c>
      <c r="G14" t="n">
        <v>91.8</v>
      </c>
      <c r="H14" t="n">
        <v>1.63</v>
      </c>
      <c r="I14" t="n">
        <v>6</v>
      </c>
      <c r="J14" t="n">
        <v>140.67</v>
      </c>
      <c r="K14" t="n">
        <v>45</v>
      </c>
      <c r="L14" t="n">
        <v>13</v>
      </c>
      <c r="M14" t="n">
        <v>4</v>
      </c>
      <c r="N14" t="n">
        <v>22.68</v>
      </c>
      <c r="O14" t="n">
        <v>17583.88</v>
      </c>
      <c r="P14" t="n">
        <v>82.86</v>
      </c>
      <c r="Q14" t="n">
        <v>195.42</v>
      </c>
      <c r="R14" t="n">
        <v>20.92</v>
      </c>
      <c r="S14" t="n">
        <v>14.2</v>
      </c>
      <c r="T14" t="n">
        <v>1636.18</v>
      </c>
      <c r="U14" t="n">
        <v>0.68</v>
      </c>
      <c r="V14" t="n">
        <v>0.77</v>
      </c>
      <c r="W14" t="n">
        <v>0.65</v>
      </c>
      <c r="X14" t="n">
        <v>0.09</v>
      </c>
      <c r="Y14" t="n">
        <v>0.5</v>
      </c>
      <c r="Z14" t="n">
        <v>10</v>
      </c>
      <c r="AA14" t="n">
        <v>374.7703791812173</v>
      </c>
      <c r="AB14" t="n">
        <v>512.7773664979819</v>
      </c>
      <c r="AC14" t="n">
        <v>463.8386143269676</v>
      </c>
      <c r="AD14" t="n">
        <v>374770.3791812173</v>
      </c>
      <c r="AE14" t="n">
        <v>512777.3664979819</v>
      </c>
      <c r="AF14" t="n">
        <v>6.459524637410684e-06</v>
      </c>
      <c r="AG14" t="n">
        <v>30</v>
      </c>
      <c r="AH14" t="n">
        <v>463838.6143269676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8.718</v>
      </c>
      <c r="E15" t="n">
        <v>11.47</v>
      </c>
      <c r="F15" t="n">
        <v>9.19</v>
      </c>
      <c r="G15" t="n">
        <v>91.84999999999999</v>
      </c>
      <c r="H15" t="n">
        <v>1.74</v>
      </c>
      <c r="I15" t="n">
        <v>6</v>
      </c>
      <c r="J15" t="n">
        <v>142.04</v>
      </c>
      <c r="K15" t="n">
        <v>45</v>
      </c>
      <c r="L15" t="n">
        <v>14</v>
      </c>
      <c r="M15" t="n">
        <v>4</v>
      </c>
      <c r="N15" t="n">
        <v>23.04</v>
      </c>
      <c r="O15" t="n">
        <v>17751.93</v>
      </c>
      <c r="P15" t="n">
        <v>81.84999999999999</v>
      </c>
      <c r="Q15" t="n">
        <v>195.42</v>
      </c>
      <c r="R15" t="n">
        <v>21.03</v>
      </c>
      <c r="S15" t="n">
        <v>14.2</v>
      </c>
      <c r="T15" t="n">
        <v>1687.32</v>
      </c>
      <c r="U15" t="n">
        <v>0.68</v>
      </c>
      <c r="V15" t="n">
        <v>0.77</v>
      </c>
      <c r="W15" t="n">
        <v>0.65</v>
      </c>
      <c r="X15" t="n">
        <v>0.1</v>
      </c>
      <c r="Y15" t="n">
        <v>0.5</v>
      </c>
      <c r="Z15" t="n">
        <v>10</v>
      </c>
      <c r="AA15" t="n">
        <v>374.2140274335525</v>
      </c>
      <c r="AB15" t="n">
        <v>512.0161414923201</v>
      </c>
      <c r="AC15" t="n">
        <v>463.1500395674602</v>
      </c>
      <c r="AD15" t="n">
        <v>374214.0274335525</v>
      </c>
      <c r="AE15" t="n">
        <v>512016.1414923201</v>
      </c>
      <c r="AF15" t="n">
        <v>6.45656223216537e-06</v>
      </c>
      <c r="AG15" t="n">
        <v>30</v>
      </c>
      <c r="AH15" t="n">
        <v>463150.0395674602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8.7464</v>
      </c>
      <c r="E16" t="n">
        <v>11.43</v>
      </c>
      <c r="F16" t="n">
        <v>9.17</v>
      </c>
      <c r="G16" t="n">
        <v>110.08</v>
      </c>
      <c r="H16" t="n">
        <v>1.85</v>
      </c>
      <c r="I16" t="n">
        <v>5</v>
      </c>
      <c r="J16" t="n">
        <v>143.4</v>
      </c>
      <c r="K16" t="n">
        <v>45</v>
      </c>
      <c r="L16" t="n">
        <v>15</v>
      </c>
      <c r="M16" t="n">
        <v>3</v>
      </c>
      <c r="N16" t="n">
        <v>23.41</v>
      </c>
      <c r="O16" t="n">
        <v>17920.49</v>
      </c>
      <c r="P16" t="n">
        <v>80.17</v>
      </c>
      <c r="Q16" t="n">
        <v>195.42</v>
      </c>
      <c r="R16" t="n">
        <v>20.74</v>
      </c>
      <c r="S16" t="n">
        <v>14.2</v>
      </c>
      <c r="T16" t="n">
        <v>1549.95</v>
      </c>
      <c r="U16" t="n">
        <v>0.68</v>
      </c>
      <c r="V16" t="n">
        <v>0.77</v>
      </c>
      <c r="W16" t="n">
        <v>0.65</v>
      </c>
      <c r="X16" t="n">
        <v>0.09</v>
      </c>
      <c r="Y16" t="n">
        <v>0.5</v>
      </c>
      <c r="Z16" t="n">
        <v>10</v>
      </c>
      <c r="AA16" t="n">
        <v>372.8263308725466</v>
      </c>
      <c r="AB16" t="n">
        <v>510.1174338367003</v>
      </c>
      <c r="AC16" t="n">
        <v>461.4325419056398</v>
      </c>
      <c r="AD16" t="n">
        <v>372826.3308725466</v>
      </c>
      <c r="AE16" t="n">
        <v>510117.4338367003</v>
      </c>
      <c r="AF16" t="n">
        <v>6.47759530940711e-06</v>
      </c>
      <c r="AG16" t="n">
        <v>30</v>
      </c>
      <c r="AH16" t="n">
        <v>461432.5419056398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8.744899999999999</v>
      </c>
      <c r="E17" t="n">
        <v>11.44</v>
      </c>
      <c r="F17" t="n">
        <v>9.18</v>
      </c>
      <c r="G17" t="n">
        <v>110.1</v>
      </c>
      <c r="H17" t="n">
        <v>1.96</v>
      </c>
      <c r="I17" t="n">
        <v>5</v>
      </c>
      <c r="J17" t="n">
        <v>144.77</v>
      </c>
      <c r="K17" t="n">
        <v>45</v>
      </c>
      <c r="L17" t="n">
        <v>16</v>
      </c>
      <c r="M17" t="n">
        <v>2</v>
      </c>
      <c r="N17" t="n">
        <v>23.78</v>
      </c>
      <c r="O17" t="n">
        <v>18089.56</v>
      </c>
      <c r="P17" t="n">
        <v>80.45</v>
      </c>
      <c r="Q17" t="n">
        <v>195.42</v>
      </c>
      <c r="R17" t="n">
        <v>20.77</v>
      </c>
      <c r="S17" t="n">
        <v>14.2</v>
      </c>
      <c r="T17" t="n">
        <v>1562.69</v>
      </c>
      <c r="U17" t="n">
        <v>0.68</v>
      </c>
      <c r="V17" t="n">
        <v>0.77</v>
      </c>
      <c r="W17" t="n">
        <v>0.65</v>
      </c>
      <c r="X17" t="n">
        <v>0.09</v>
      </c>
      <c r="Y17" t="n">
        <v>0.5</v>
      </c>
      <c r="Z17" t="n">
        <v>10</v>
      </c>
      <c r="AA17" t="n">
        <v>373.0500431321694</v>
      </c>
      <c r="AB17" t="n">
        <v>510.4235268198045</v>
      </c>
      <c r="AC17" t="n">
        <v>461.7094218040407</v>
      </c>
      <c r="AD17" t="n">
        <v>373050.0431321694</v>
      </c>
      <c r="AE17" t="n">
        <v>510423.5268198045</v>
      </c>
      <c r="AF17" t="n">
        <v>6.476484407440116e-06</v>
      </c>
      <c r="AG17" t="n">
        <v>30</v>
      </c>
      <c r="AH17" t="n">
        <v>461709.4218040407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8.745900000000001</v>
      </c>
      <c r="E18" t="n">
        <v>11.43</v>
      </c>
      <c r="F18" t="n">
        <v>9.17</v>
      </c>
      <c r="G18" t="n">
        <v>110.09</v>
      </c>
      <c r="H18" t="n">
        <v>2.06</v>
      </c>
      <c r="I18" t="n">
        <v>5</v>
      </c>
      <c r="J18" t="n">
        <v>146.15</v>
      </c>
      <c r="K18" t="n">
        <v>45</v>
      </c>
      <c r="L18" t="n">
        <v>17</v>
      </c>
      <c r="M18" t="n">
        <v>1</v>
      </c>
      <c r="N18" t="n">
        <v>24.15</v>
      </c>
      <c r="O18" t="n">
        <v>18259.16</v>
      </c>
      <c r="P18" t="n">
        <v>79.75</v>
      </c>
      <c r="Q18" t="n">
        <v>195.43</v>
      </c>
      <c r="R18" t="n">
        <v>20.61</v>
      </c>
      <c r="S18" t="n">
        <v>14.2</v>
      </c>
      <c r="T18" t="n">
        <v>1484.15</v>
      </c>
      <c r="U18" t="n">
        <v>0.6899999999999999</v>
      </c>
      <c r="V18" t="n">
        <v>0.77</v>
      </c>
      <c r="W18" t="n">
        <v>0.65</v>
      </c>
      <c r="X18" t="n">
        <v>0.09</v>
      </c>
      <c r="Y18" t="n">
        <v>0.5</v>
      </c>
      <c r="Z18" t="n">
        <v>10</v>
      </c>
      <c r="AA18" t="n">
        <v>372.5696991134873</v>
      </c>
      <c r="AB18" t="n">
        <v>509.7662989421611</v>
      </c>
      <c r="AC18" t="n">
        <v>461.1149188326144</v>
      </c>
      <c r="AD18" t="n">
        <v>372569.6991134873</v>
      </c>
      <c r="AE18" t="n">
        <v>509766.2989421611</v>
      </c>
      <c r="AF18" t="n">
        <v>6.477225008751447e-06</v>
      </c>
      <c r="AG18" t="n">
        <v>30</v>
      </c>
      <c r="AH18" t="n">
        <v>461114.9188326144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8.7455</v>
      </c>
      <c r="E19" t="n">
        <v>11.43</v>
      </c>
      <c r="F19" t="n">
        <v>9.17</v>
      </c>
      <c r="G19" t="n">
        <v>110.09</v>
      </c>
      <c r="H19" t="n">
        <v>2.16</v>
      </c>
      <c r="I19" t="n">
        <v>5</v>
      </c>
      <c r="J19" t="n">
        <v>147.53</v>
      </c>
      <c r="K19" t="n">
        <v>45</v>
      </c>
      <c r="L19" t="n">
        <v>18</v>
      </c>
      <c r="M19" t="n">
        <v>0</v>
      </c>
      <c r="N19" t="n">
        <v>24.53</v>
      </c>
      <c r="O19" t="n">
        <v>18429.27</v>
      </c>
      <c r="P19" t="n">
        <v>79.65000000000001</v>
      </c>
      <c r="Q19" t="n">
        <v>195.42</v>
      </c>
      <c r="R19" t="n">
        <v>20.62</v>
      </c>
      <c r="S19" t="n">
        <v>14.2</v>
      </c>
      <c r="T19" t="n">
        <v>1491.31</v>
      </c>
      <c r="U19" t="n">
        <v>0.6899999999999999</v>
      </c>
      <c r="V19" t="n">
        <v>0.77</v>
      </c>
      <c r="W19" t="n">
        <v>0.65</v>
      </c>
      <c r="X19" t="n">
        <v>0.09</v>
      </c>
      <c r="Y19" t="n">
        <v>0.5</v>
      </c>
      <c r="Z19" t="n">
        <v>10</v>
      </c>
      <c r="AA19" t="n">
        <v>372.5112254993832</v>
      </c>
      <c r="AB19" t="n">
        <v>509.6862927636701</v>
      </c>
      <c r="AC19" t="n">
        <v>461.0425483315093</v>
      </c>
      <c r="AD19" t="n">
        <v>372511.2254993832</v>
      </c>
      <c r="AE19" t="n">
        <v>509686.2927636701</v>
      </c>
      <c r="AF19" t="n">
        <v>6.476928768226914e-06</v>
      </c>
      <c r="AG19" t="n">
        <v>30</v>
      </c>
      <c r="AH19" t="n">
        <v>461042.5483315093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2024-09-25T21:08:15Z</dcterms:created>
  <dcterms:modified xmlns:dcterms="http://purl.org/dc/terms/" xmlns:xsi="http://www.w3.org/2001/XMLSchema-instance" xsi:type="dcterms:W3CDTF">2024-09-25T21:08:15Z</dcterms:modified>
</cp:coreProperties>
</file>