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xVal>
          <yVal>
            <numRef>
              <f>gráficos!$B$7:$B$295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  <c r="AA2" t="n">
        <v>891.8086140906804</v>
      </c>
      <c r="AB2" t="n">
        <v>1220.211889618176</v>
      </c>
      <c r="AC2" t="n">
        <v>1103.756579451159</v>
      </c>
      <c r="AD2" t="n">
        <v>891808.6140906804</v>
      </c>
      <c r="AE2" t="n">
        <v>1220211.889618176</v>
      </c>
      <c r="AF2" t="n">
        <v>3.652966206768735e-06</v>
      </c>
      <c r="AG2" t="n">
        <v>43</v>
      </c>
      <c r="AH2" t="n">
        <v>1103756.57945116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  <c r="AA3" t="n">
        <v>580.4808284025048</v>
      </c>
      <c r="AB3" t="n">
        <v>794.2394784270641</v>
      </c>
      <c r="AC3" t="n">
        <v>718.4383773280935</v>
      </c>
      <c r="AD3" t="n">
        <v>580480.8284025048</v>
      </c>
      <c r="AE3" t="n">
        <v>794239.4784270641</v>
      </c>
      <c r="AF3" t="n">
        <v>5.065849676526084e-06</v>
      </c>
      <c r="AG3" t="n">
        <v>31</v>
      </c>
      <c r="AH3" t="n">
        <v>718438.3773280934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  <c r="AA4" t="n">
        <v>509.932757434682</v>
      </c>
      <c r="AB4" t="n">
        <v>697.7124953676572</v>
      </c>
      <c r="AC4" t="n">
        <v>631.1237940554047</v>
      </c>
      <c r="AD4" t="n">
        <v>509932.757434682</v>
      </c>
      <c r="AE4" t="n">
        <v>697712.4953676572</v>
      </c>
      <c r="AF4" t="n">
        <v>5.609224670605909e-06</v>
      </c>
      <c r="AG4" t="n">
        <v>28</v>
      </c>
      <c r="AH4" t="n">
        <v>631123.7940554047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  <c r="AA5" t="n">
        <v>482.5659719751333</v>
      </c>
      <c r="AB5" t="n">
        <v>660.2680521645378</v>
      </c>
      <c r="AC5" t="n">
        <v>597.252995957985</v>
      </c>
      <c r="AD5" t="n">
        <v>482565.9719751333</v>
      </c>
      <c r="AE5" t="n">
        <v>660268.0521645378</v>
      </c>
      <c r="AF5" t="n">
        <v>5.889251963536989e-06</v>
      </c>
      <c r="AG5" t="n">
        <v>27</v>
      </c>
      <c r="AH5" t="n">
        <v>597252.9959579851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  <c r="AA6" t="n">
        <v>462.2490803764925</v>
      </c>
      <c r="AB6" t="n">
        <v>632.4695847612791</v>
      </c>
      <c r="AC6" t="n">
        <v>572.1075752682991</v>
      </c>
      <c r="AD6" t="n">
        <v>462249.0803764925</v>
      </c>
      <c r="AE6" t="n">
        <v>632469.5847612791</v>
      </c>
      <c r="AF6" t="n">
        <v>6.070693376583859e-06</v>
      </c>
      <c r="AG6" t="n">
        <v>26</v>
      </c>
      <c r="AH6" t="n">
        <v>572107.5752682991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  <c r="AA7" t="n">
        <v>455.7883956595896</v>
      </c>
      <c r="AB7" t="n">
        <v>623.6297909063189</v>
      </c>
      <c r="AC7" t="n">
        <v>564.1114389321278</v>
      </c>
      <c r="AD7" t="n">
        <v>455788.3956595896</v>
      </c>
      <c r="AE7" t="n">
        <v>623629.7909063189</v>
      </c>
      <c r="AF7" t="n">
        <v>6.184467177440602e-06</v>
      </c>
      <c r="AG7" t="n">
        <v>26</v>
      </c>
      <c r="AH7" t="n">
        <v>564111.4389321278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  <c r="AA8" t="n">
        <v>439.7970373579851</v>
      </c>
      <c r="AB8" t="n">
        <v>601.7497089891262</v>
      </c>
      <c r="AC8" t="n">
        <v>544.3195613242241</v>
      </c>
      <c r="AD8" t="n">
        <v>439797.037357985</v>
      </c>
      <c r="AE8" t="n">
        <v>601749.7089891263</v>
      </c>
      <c r="AF8" t="n">
        <v>6.294308391616959e-06</v>
      </c>
      <c r="AG8" t="n">
        <v>25</v>
      </c>
      <c r="AH8" t="n">
        <v>544319.5613242241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  <c r="AA9" t="n">
        <v>437.7643858219022</v>
      </c>
      <c r="AB9" t="n">
        <v>598.9685454832008</v>
      </c>
      <c r="AC9" t="n">
        <v>541.8038281599166</v>
      </c>
      <c r="AD9" t="n">
        <v>437764.3858219022</v>
      </c>
      <c r="AE9" t="n">
        <v>598968.5454832008</v>
      </c>
      <c r="AF9" t="n">
        <v>6.334447897044367e-06</v>
      </c>
      <c r="AG9" t="n">
        <v>25</v>
      </c>
      <c r="AH9" t="n">
        <v>541803.8281599167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  <c r="AA10" t="n">
        <v>434.0062472407321</v>
      </c>
      <c r="AB10" t="n">
        <v>593.8264944790711</v>
      </c>
      <c r="AC10" t="n">
        <v>537.1525272867073</v>
      </c>
      <c r="AD10" t="n">
        <v>434006.2472407321</v>
      </c>
      <c r="AE10" t="n">
        <v>593826.4944790711</v>
      </c>
      <c r="AF10" t="n">
        <v>6.400081412675671e-06</v>
      </c>
      <c r="AG10" t="n">
        <v>25</v>
      </c>
      <c r="AH10" t="n">
        <v>537152.5272867073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  <c r="AA11" t="n">
        <v>431.6642295917979</v>
      </c>
      <c r="AB11" t="n">
        <v>590.6220426092727</v>
      </c>
      <c r="AC11" t="n">
        <v>534.2539038058859</v>
      </c>
      <c r="AD11" t="n">
        <v>431664.2295917979</v>
      </c>
      <c r="AE11" t="n">
        <v>590622.0426092728</v>
      </c>
      <c r="AF11" t="n">
        <v>6.439407279479551e-06</v>
      </c>
      <c r="AG11" t="n">
        <v>25</v>
      </c>
      <c r="AH11" t="n">
        <v>534253.9038058859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  <c r="AA12" t="n">
        <v>430.0303947357151</v>
      </c>
      <c r="AB12" t="n">
        <v>588.3865576794736</v>
      </c>
      <c r="AC12" t="n">
        <v>532.2317704202641</v>
      </c>
      <c r="AD12" t="n">
        <v>430030.3947357151</v>
      </c>
      <c r="AE12" t="n">
        <v>588386.5576794737</v>
      </c>
      <c r="AF12" t="n">
        <v>6.459748245067767e-06</v>
      </c>
      <c r="AG12" t="n">
        <v>25</v>
      </c>
      <c r="AH12" t="n">
        <v>532231.7704202641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  <c r="AA13" t="n">
        <v>427.9262317524021</v>
      </c>
      <c r="AB13" t="n">
        <v>585.5075490565856</v>
      </c>
      <c r="AC13" t="n">
        <v>529.6275303396305</v>
      </c>
      <c r="AD13" t="n">
        <v>427926.2317524021</v>
      </c>
      <c r="AE13" t="n">
        <v>585507.5490565856</v>
      </c>
      <c r="AF13" t="n">
        <v>6.501243814867722e-06</v>
      </c>
      <c r="AG13" t="n">
        <v>25</v>
      </c>
      <c r="AH13" t="n">
        <v>529627.5303396306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  <c r="AA14" t="n">
        <v>414.7375792749584</v>
      </c>
      <c r="AB14" t="n">
        <v>567.4622528946641</v>
      </c>
      <c r="AC14" t="n">
        <v>513.3044519166706</v>
      </c>
      <c r="AD14" t="n">
        <v>414737.5792749583</v>
      </c>
      <c r="AE14" t="n">
        <v>567462.2528946641</v>
      </c>
      <c r="AF14" t="n">
        <v>6.554808357583353e-06</v>
      </c>
      <c r="AG14" t="n">
        <v>24</v>
      </c>
      <c r="AH14" t="n">
        <v>513304.4519166705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  <c r="AA15" t="n">
        <v>415.0275645029196</v>
      </c>
      <c r="AB15" t="n">
        <v>567.859023476806</v>
      </c>
      <c r="AC15" t="n">
        <v>513.6633552713239</v>
      </c>
      <c r="AD15" t="n">
        <v>415027.5645029196</v>
      </c>
      <c r="AE15" t="n">
        <v>567859.023476806</v>
      </c>
      <c r="AF15" t="n">
        <v>6.541247713857877e-06</v>
      </c>
      <c r="AG15" t="n">
        <v>24</v>
      </c>
      <c r="AH15" t="n">
        <v>513663.3552713239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413.2596402747303</v>
      </c>
      <c r="AB16" t="n">
        <v>565.4400715524851</v>
      </c>
      <c r="AC16" t="n">
        <v>511.4752647236398</v>
      </c>
      <c r="AD16" t="n">
        <v>413259.6402747303</v>
      </c>
      <c r="AE16" t="n">
        <v>565440.071552485</v>
      </c>
      <c r="AF16" t="n">
        <v>6.567419756248046e-06</v>
      </c>
      <c r="AG16" t="n">
        <v>24</v>
      </c>
      <c r="AH16" t="n">
        <v>511475.2647236398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  <c r="AA17" t="n">
        <v>413.1139308208041</v>
      </c>
      <c r="AB17" t="n">
        <v>565.2407054493758</v>
      </c>
      <c r="AC17" t="n">
        <v>511.2949258415992</v>
      </c>
      <c r="AD17" t="n">
        <v>413113.9308208041</v>
      </c>
      <c r="AE17" t="n">
        <v>565240.7054493758</v>
      </c>
      <c r="AF17" t="n">
        <v>6.560503827948053e-06</v>
      </c>
      <c r="AG17" t="n">
        <v>24</v>
      </c>
      <c r="AH17" t="n">
        <v>511294.9258415992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  <c r="AA18" t="n">
        <v>411.1132996206607</v>
      </c>
      <c r="AB18" t="n">
        <v>562.5033535797203</v>
      </c>
      <c r="AC18" t="n">
        <v>508.8188229924862</v>
      </c>
      <c r="AD18" t="n">
        <v>411113.2996206607</v>
      </c>
      <c r="AE18" t="n">
        <v>562503.3535797202</v>
      </c>
      <c r="AF18" t="n">
        <v>6.589387999083317e-06</v>
      </c>
      <c r="AG18" t="n">
        <v>24</v>
      </c>
      <c r="AH18" t="n">
        <v>508818.8229924862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  <c r="AA19" t="n">
        <v>409.6668360710655</v>
      </c>
      <c r="AB19" t="n">
        <v>560.524238337696</v>
      </c>
      <c r="AC19" t="n">
        <v>507.028591731455</v>
      </c>
      <c r="AD19" t="n">
        <v>409666.8360710655</v>
      </c>
      <c r="AE19" t="n">
        <v>560524.2383376961</v>
      </c>
      <c r="AF19" t="n">
        <v>6.611898667667607e-06</v>
      </c>
      <c r="AG19" t="n">
        <v>24</v>
      </c>
      <c r="AH19" t="n">
        <v>507028.591731455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  <c r="AA20" t="n">
        <v>408.4441015815958</v>
      </c>
      <c r="AB20" t="n">
        <v>558.8512390659649</v>
      </c>
      <c r="AC20" t="n">
        <v>505.5152611621486</v>
      </c>
      <c r="AD20" t="n">
        <v>408444.1015815958</v>
      </c>
      <c r="AE20" t="n">
        <v>558851.2390659649</v>
      </c>
      <c r="AF20" t="n">
        <v>6.624916885644064e-06</v>
      </c>
      <c r="AG20" t="n">
        <v>24</v>
      </c>
      <c r="AH20" t="n">
        <v>505515.2611621487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407.3696152987878</v>
      </c>
      <c r="AB21" t="n">
        <v>557.381079530838</v>
      </c>
      <c r="AC21" t="n">
        <v>504.1854115896723</v>
      </c>
      <c r="AD21" t="n">
        <v>407369.6152987878</v>
      </c>
      <c r="AE21" t="n">
        <v>557381.0795308379</v>
      </c>
      <c r="AF21" t="n">
        <v>6.630341143134254e-06</v>
      </c>
      <c r="AG21" t="n">
        <v>24</v>
      </c>
      <c r="AH21" t="n">
        <v>504185.4115896723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407.4665636757986</v>
      </c>
      <c r="AB22" t="n">
        <v>557.5137285773244</v>
      </c>
      <c r="AC22" t="n">
        <v>504.3054007973363</v>
      </c>
      <c r="AD22" t="n">
        <v>407466.5636757986</v>
      </c>
      <c r="AE22" t="n">
        <v>557513.7285773244</v>
      </c>
      <c r="AF22" t="n">
        <v>6.629256291636218e-06</v>
      </c>
      <c r="AG22" t="n">
        <v>24</v>
      </c>
      <c r="AH22" t="n">
        <v>504305.4007973364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  <c r="AA23" t="n">
        <v>406.3505914105639</v>
      </c>
      <c r="AB23" t="n">
        <v>555.9868060908088</v>
      </c>
      <c r="AC23" t="n">
        <v>502.9242056498845</v>
      </c>
      <c r="AD23" t="n">
        <v>406350.5914105639</v>
      </c>
      <c r="AE23" t="n">
        <v>555986.8060908088</v>
      </c>
      <c r="AF23" t="n">
        <v>6.630341143134254e-06</v>
      </c>
      <c r="AG23" t="n">
        <v>24</v>
      </c>
      <c r="AH23" t="n">
        <v>502924.2056498845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  <c r="AA24" t="n">
        <v>405.0708367550248</v>
      </c>
      <c r="AB24" t="n">
        <v>554.2357893123094</v>
      </c>
      <c r="AC24" t="n">
        <v>501.3403034551577</v>
      </c>
      <c r="AD24" t="n">
        <v>405070.8367550248</v>
      </c>
      <c r="AE24" t="n">
        <v>554235.7893123094</v>
      </c>
      <c r="AF24" t="n">
        <v>6.652309385969525e-06</v>
      </c>
      <c r="AG24" t="n">
        <v>24</v>
      </c>
      <c r="AH24" t="n">
        <v>501340.3034551577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  <c r="AA25" t="n">
        <v>403.2498955516949</v>
      </c>
      <c r="AB25" t="n">
        <v>551.7442972236573</v>
      </c>
      <c r="AC25" t="n">
        <v>499.0865958746153</v>
      </c>
      <c r="AD25" t="n">
        <v>403249.8955516949</v>
      </c>
      <c r="AE25" t="n">
        <v>551744.2972236574</v>
      </c>
      <c r="AF25" t="n">
        <v>6.667497306942059e-06</v>
      </c>
      <c r="AG25" t="n">
        <v>24</v>
      </c>
      <c r="AH25" t="n">
        <v>499086.5958746154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  <c r="AA26" t="n">
        <v>403.0191816701343</v>
      </c>
      <c r="AB26" t="n">
        <v>551.428624312528</v>
      </c>
      <c r="AC26" t="n">
        <v>498.8010503430745</v>
      </c>
      <c r="AD26" t="n">
        <v>403019.1816701343</v>
      </c>
      <c r="AE26" t="n">
        <v>551428.6243125279</v>
      </c>
      <c r="AF26" t="n">
        <v>6.647156341353844e-06</v>
      </c>
      <c r="AG26" t="n">
        <v>24</v>
      </c>
      <c r="AH26" t="n">
        <v>498801.0503430745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401.6926113116387</v>
      </c>
      <c r="AB27" t="n">
        <v>549.6135522238806</v>
      </c>
      <c r="AC27" t="n">
        <v>497.159206187098</v>
      </c>
      <c r="AD27" t="n">
        <v>401692.6113116387</v>
      </c>
      <c r="AE27" t="n">
        <v>549613.5522238805</v>
      </c>
      <c r="AF27" t="n">
        <v>6.675633693177344e-06</v>
      </c>
      <c r="AG27" t="n">
        <v>24</v>
      </c>
      <c r="AH27" t="n">
        <v>497159.206187098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  <c r="AA28" t="n">
        <v>401.7206811150968</v>
      </c>
      <c r="AB28" t="n">
        <v>549.6519585673242</v>
      </c>
      <c r="AC28" t="n">
        <v>497.193947083027</v>
      </c>
      <c r="AD28" t="n">
        <v>401720.6811150968</v>
      </c>
      <c r="AE28" t="n">
        <v>549651.9585673242</v>
      </c>
      <c r="AF28" t="n">
        <v>6.674684448116562e-06</v>
      </c>
      <c r="AG28" t="n">
        <v>24</v>
      </c>
      <c r="AH28" t="n">
        <v>497193.947083027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  <c r="AA29" t="n">
        <v>400.328159594861</v>
      </c>
      <c r="AB29" t="n">
        <v>547.746649189624</v>
      </c>
      <c r="AC29" t="n">
        <v>495.470477758216</v>
      </c>
      <c r="AD29" t="n">
        <v>400328.159594861</v>
      </c>
      <c r="AE29" t="n">
        <v>547746.649189624</v>
      </c>
      <c r="AF29" t="n">
        <v>6.677396576861656e-06</v>
      </c>
      <c r="AG29" t="n">
        <v>24</v>
      </c>
      <c r="AH29" t="n">
        <v>495470.477758216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  <c r="AA30" t="n">
        <v>398.1736908805118</v>
      </c>
      <c r="AB30" t="n">
        <v>544.7988100461998</v>
      </c>
      <c r="AC30" t="n">
        <v>492.803976245322</v>
      </c>
      <c r="AD30" t="n">
        <v>398173.6908805118</v>
      </c>
      <c r="AE30" t="n">
        <v>544798.8100461998</v>
      </c>
      <c r="AF30" t="n">
        <v>6.685532963096943e-06</v>
      </c>
      <c r="AG30" t="n">
        <v>24</v>
      </c>
      <c r="AH30" t="n">
        <v>492803.976245322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  <c r="AA31" t="n">
        <v>398.6597625224153</v>
      </c>
      <c r="AB31" t="n">
        <v>545.4638747106197</v>
      </c>
      <c r="AC31" t="n">
        <v>493.4055680715936</v>
      </c>
      <c r="AD31" t="n">
        <v>398659.7625224153</v>
      </c>
      <c r="AE31" t="n">
        <v>545463.8747106197</v>
      </c>
      <c r="AF31" t="n">
        <v>6.691228433461643e-06</v>
      </c>
      <c r="AG31" t="n">
        <v>24</v>
      </c>
      <c r="AH31" t="n">
        <v>493405.5680715936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398.6295378949171</v>
      </c>
      <c r="AB32" t="n">
        <v>545.42252004186</v>
      </c>
      <c r="AC32" t="n">
        <v>493.3681602343789</v>
      </c>
      <c r="AD32" t="n">
        <v>398629.5378949171</v>
      </c>
      <c r="AE32" t="n">
        <v>545422.5200418601</v>
      </c>
      <c r="AF32" t="n">
        <v>6.696381478077324e-06</v>
      </c>
      <c r="AG32" t="n">
        <v>24</v>
      </c>
      <c r="AH32" t="n">
        <v>493368.1602343789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  <c r="AA33" t="n">
        <v>399.3201307798194</v>
      </c>
      <c r="AB33" t="n">
        <v>546.3674196937914</v>
      </c>
      <c r="AC33" t="n">
        <v>494.2228799897048</v>
      </c>
      <c r="AD33" t="n">
        <v>399320.1307798194</v>
      </c>
      <c r="AE33" t="n">
        <v>546367.4196937913</v>
      </c>
      <c r="AF33" t="n">
        <v>6.695567839453794e-06</v>
      </c>
      <c r="AG33" t="n">
        <v>24</v>
      </c>
      <c r="AH33" t="n">
        <v>494222.8799897048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  <c r="AA34" t="n">
        <v>399.7070988170514</v>
      </c>
      <c r="AB34" t="n">
        <v>546.8968864341571</v>
      </c>
      <c r="AC34" t="n">
        <v>494.7018151674812</v>
      </c>
      <c r="AD34" t="n">
        <v>399707.0988170514</v>
      </c>
      <c r="AE34" t="n">
        <v>546896.886434157</v>
      </c>
      <c r="AF34" t="n">
        <v>6.69597465876556e-06</v>
      </c>
      <c r="AG34" t="n">
        <v>24</v>
      </c>
      <c r="AH34" t="n">
        <v>494701.8151674813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  <c r="AA35" t="n">
        <v>400.3635172662438</v>
      </c>
      <c r="AB35" t="n">
        <v>547.7950271154803</v>
      </c>
      <c r="AC35" t="n">
        <v>495.5142385627274</v>
      </c>
      <c r="AD35" t="n">
        <v>400363.5172662438</v>
      </c>
      <c r="AE35" t="n">
        <v>547795.0271154803</v>
      </c>
      <c r="AF35" t="n">
        <v>6.695567839453794e-06</v>
      </c>
      <c r="AG35" t="n">
        <v>24</v>
      </c>
      <c r="AH35" t="n">
        <v>495514.2385627273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3.074</v>
      </c>
      <c r="E2" t="n">
        <v>32.53</v>
      </c>
      <c r="F2" t="n">
        <v>23.5</v>
      </c>
      <c r="G2" t="n">
        <v>6.78</v>
      </c>
      <c r="H2" t="n">
        <v>0.11</v>
      </c>
      <c r="I2" t="n">
        <v>208</v>
      </c>
      <c r="J2" t="n">
        <v>159.12</v>
      </c>
      <c r="K2" t="n">
        <v>50.28</v>
      </c>
      <c r="L2" t="n">
        <v>1</v>
      </c>
      <c r="M2" t="n">
        <v>206</v>
      </c>
      <c r="N2" t="n">
        <v>27.84</v>
      </c>
      <c r="O2" t="n">
        <v>19859.16</v>
      </c>
      <c r="P2" t="n">
        <v>286.33</v>
      </c>
      <c r="Q2" t="n">
        <v>446.33</v>
      </c>
      <c r="R2" t="n">
        <v>231.64</v>
      </c>
      <c r="S2" t="n">
        <v>28.73</v>
      </c>
      <c r="T2" t="n">
        <v>99785.06</v>
      </c>
      <c r="U2" t="n">
        <v>0.12</v>
      </c>
      <c r="V2" t="n">
        <v>0.6899999999999999</v>
      </c>
      <c r="W2" t="n">
        <v>0.41</v>
      </c>
      <c r="X2" t="n">
        <v>6.14</v>
      </c>
      <c r="Y2" t="n">
        <v>0.5</v>
      </c>
      <c r="Z2" t="n">
        <v>10</v>
      </c>
      <c r="AA2" t="n">
        <v>715.7997262118204</v>
      </c>
      <c r="AB2" t="n">
        <v>979.38876425821</v>
      </c>
      <c r="AC2" t="n">
        <v>885.9172751781696</v>
      </c>
      <c r="AD2" t="n">
        <v>715799.7262118204</v>
      </c>
      <c r="AE2" t="n">
        <v>979388.76425821</v>
      </c>
      <c r="AF2" t="n">
        <v>4.561152241915883e-06</v>
      </c>
      <c r="AG2" t="n">
        <v>38</v>
      </c>
      <c r="AH2" t="n">
        <v>885917.2751781696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3.9931</v>
      </c>
      <c r="E3" t="n">
        <v>25.04</v>
      </c>
      <c r="F3" t="n">
        <v>19.88</v>
      </c>
      <c r="G3" t="n">
        <v>13.56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</v>
      </c>
      <c r="Q3" t="n">
        <v>446.3</v>
      </c>
      <c r="R3" t="n">
        <v>112.93</v>
      </c>
      <c r="S3" t="n">
        <v>28.73</v>
      </c>
      <c r="T3" t="n">
        <v>41029.74</v>
      </c>
      <c r="U3" t="n">
        <v>0.25</v>
      </c>
      <c r="V3" t="n">
        <v>0.82</v>
      </c>
      <c r="W3" t="n">
        <v>0.22</v>
      </c>
      <c r="X3" t="n">
        <v>2.52</v>
      </c>
      <c r="Y3" t="n">
        <v>0.5</v>
      </c>
      <c r="Z3" t="n">
        <v>10</v>
      </c>
      <c r="AA3" t="n">
        <v>506.7124054489287</v>
      </c>
      <c r="AB3" t="n">
        <v>693.3062677088468</v>
      </c>
      <c r="AC3" t="n">
        <v>627.1380905801719</v>
      </c>
      <c r="AD3" t="n">
        <v>506712.4054489287</v>
      </c>
      <c r="AE3" t="n">
        <v>693306.2677088468</v>
      </c>
      <c r="AF3" t="n">
        <v>5.924898183862822e-06</v>
      </c>
      <c r="AG3" t="n">
        <v>29</v>
      </c>
      <c r="AH3" t="n">
        <v>627138.0905801719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4.3349</v>
      </c>
      <c r="E4" t="n">
        <v>23.07</v>
      </c>
      <c r="F4" t="n">
        <v>18.94</v>
      </c>
      <c r="G4" t="n">
        <v>20.29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226.74</v>
      </c>
      <c r="Q4" t="n">
        <v>446.28</v>
      </c>
      <c r="R4" t="n">
        <v>82.29000000000001</v>
      </c>
      <c r="S4" t="n">
        <v>28.73</v>
      </c>
      <c r="T4" t="n">
        <v>25869.51</v>
      </c>
      <c r="U4" t="n">
        <v>0.35</v>
      </c>
      <c r="V4" t="n">
        <v>0.86</v>
      </c>
      <c r="W4" t="n">
        <v>0.17</v>
      </c>
      <c r="X4" t="n">
        <v>1.58</v>
      </c>
      <c r="Y4" t="n">
        <v>0.5</v>
      </c>
      <c r="Z4" t="n">
        <v>10</v>
      </c>
      <c r="AA4" t="n">
        <v>458.8863456877797</v>
      </c>
      <c r="AB4" t="n">
        <v>627.868542806798</v>
      </c>
      <c r="AC4" t="n">
        <v>567.945650300351</v>
      </c>
      <c r="AD4" t="n">
        <v>458886.3456877797</v>
      </c>
      <c r="AE4" t="n">
        <v>627868.542806798</v>
      </c>
      <c r="AF4" t="n">
        <v>6.432055580182552e-06</v>
      </c>
      <c r="AG4" t="n">
        <v>27</v>
      </c>
      <c r="AH4" t="n">
        <v>567945.650300351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4.5155</v>
      </c>
      <c r="E5" t="n">
        <v>22.15</v>
      </c>
      <c r="F5" t="n">
        <v>18.5</v>
      </c>
      <c r="G5" t="n">
        <v>27.07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219.69</v>
      </c>
      <c r="Q5" t="n">
        <v>446.28</v>
      </c>
      <c r="R5" t="n">
        <v>67.78</v>
      </c>
      <c r="S5" t="n">
        <v>28.73</v>
      </c>
      <c r="T5" t="n">
        <v>18688.03</v>
      </c>
      <c r="U5" t="n">
        <v>0.42</v>
      </c>
      <c r="V5" t="n">
        <v>0.88</v>
      </c>
      <c r="W5" t="n">
        <v>0.15</v>
      </c>
      <c r="X5" t="n">
        <v>1.14</v>
      </c>
      <c r="Y5" t="n">
        <v>0.5</v>
      </c>
      <c r="Z5" t="n">
        <v>10</v>
      </c>
      <c r="AA5" t="n">
        <v>436.0692165432054</v>
      </c>
      <c r="AB5" t="n">
        <v>596.6491400904972</v>
      </c>
      <c r="AC5" t="n">
        <v>539.705783562587</v>
      </c>
      <c r="AD5" t="n">
        <v>436069.2165432054</v>
      </c>
      <c r="AE5" t="n">
        <v>596649.1400904972</v>
      </c>
      <c r="AF5" t="n">
        <v>6.700026983855294e-06</v>
      </c>
      <c r="AG5" t="n">
        <v>26</v>
      </c>
      <c r="AH5" t="n">
        <v>539705.783562587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4.6312</v>
      </c>
      <c r="E6" t="n">
        <v>21.59</v>
      </c>
      <c r="F6" t="n">
        <v>18.24</v>
      </c>
      <c r="G6" t="n">
        <v>34.19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214.66</v>
      </c>
      <c r="Q6" t="n">
        <v>446.28</v>
      </c>
      <c r="R6" t="n">
        <v>59.21</v>
      </c>
      <c r="S6" t="n">
        <v>28.73</v>
      </c>
      <c r="T6" t="n">
        <v>14451.93</v>
      </c>
      <c r="U6" t="n">
        <v>0.49</v>
      </c>
      <c r="V6" t="n">
        <v>0.89</v>
      </c>
      <c r="W6" t="n">
        <v>0.13</v>
      </c>
      <c r="X6" t="n">
        <v>0.88</v>
      </c>
      <c r="Y6" t="n">
        <v>0.5</v>
      </c>
      <c r="Z6" t="n">
        <v>10</v>
      </c>
      <c r="AA6" t="n">
        <v>418.2757822835832</v>
      </c>
      <c r="AB6" t="n">
        <v>572.3033783455647</v>
      </c>
      <c r="AC6" t="n">
        <v>517.6835471490996</v>
      </c>
      <c r="AD6" t="n">
        <v>418275.7822835832</v>
      </c>
      <c r="AE6" t="n">
        <v>572303.3783455647</v>
      </c>
      <c r="AF6" t="n">
        <v>6.871700801158373e-06</v>
      </c>
      <c r="AG6" t="n">
        <v>25</v>
      </c>
      <c r="AH6" t="n">
        <v>517683.5471490995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4.7433</v>
      </c>
      <c r="E7" t="n">
        <v>21.08</v>
      </c>
      <c r="F7" t="n">
        <v>17.92</v>
      </c>
      <c r="G7" t="n">
        <v>41.35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208.93</v>
      </c>
      <c r="Q7" t="n">
        <v>446.28</v>
      </c>
      <c r="R7" t="n">
        <v>48.98</v>
      </c>
      <c r="S7" t="n">
        <v>28.73</v>
      </c>
      <c r="T7" t="n">
        <v>9367.27</v>
      </c>
      <c r="U7" t="n">
        <v>0.59</v>
      </c>
      <c r="V7" t="n">
        <v>0.91</v>
      </c>
      <c r="W7" t="n">
        <v>0.11</v>
      </c>
      <c r="X7" t="n">
        <v>0.5600000000000001</v>
      </c>
      <c r="Y7" t="n">
        <v>0.5</v>
      </c>
      <c r="Z7" t="n">
        <v>10</v>
      </c>
      <c r="AA7" t="n">
        <v>410.2272571494963</v>
      </c>
      <c r="AB7" t="n">
        <v>561.2910311812382</v>
      </c>
      <c r="AC7" t="n">
        <v>507.7222029422099</v>
      </c>
      <c r="AD7" t="n">
        <v>410227.2571494963</v>
      </c>
      <c r="AE7" t="n">
        <v>561291.0311812381</v>
      </c>
      <c r="AF7" t="n">
        <v>7.03803299579688e-06</v>
      </c>
      <c r="AG7" t="n">
        <v>25</v>
      </c>
      <c r="AH7" t="n">
        <v>507722.2029422099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4.7456</v>
      </c>
      <c r="E8" t="n">
        <v>21.07</v>
      </c>
      <c r="F8" t="n">
        <v>18.01</v>
      </c>
      <c r="G8" t="n">
        <v>46.97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208.45</v>
      </c>
      <c r="Q8" t="n">
        <v>446.27</v>
      </c>
      <c r="R8" t="n">
        <v>51.81</v>
      </c>
      <c r="S8" t="n">
        <v>28.73</v>
      </c>
      <c r="T8" t="n">
        <v>10794.17</v>
      </c>
      <c r="U8" t="n">
        <v>0.55</v>
      </c>
      <c r="V8" t="n">
        <v>0.9</v>
      </c>
      <c r="W8" t="n">
        <v>0.12</v>
      </c>
      <c r="X8" t="n">
        <v>0.65</v>
      </c>
      <c r="Y8" t="n">
        <v>0.5</v>
      </c>
      <c r="Z8" t="n">
        <v>10</v>
      </c>
      <c r="AA8" t="n">
        <v>410.1953750856064</v>
      </c>
      <c r="AB8" t="n">
        <v>561.2474087348864</v>
      </c>
      <c r="AC8" t="n">
        <v>507.6827437609136</v>
      </c>
      <c r="AD8" t="n">
        <v>410195.3750856064</v>
      </c>
      <c r="AE8" t="n">
        <v>561247.4087348864</v>
      </c>
      <c r="AF8" t="n">
        <v>7.041445699165912e-06</v>
      </c>
      <c r="AG8" t="n">
        <v>25</v>
      </c>
      <c r="AH8" t="n">
        <v>507682.7437609136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4.7901</v>
      </c>
      <c r="E9" t="n">
        <v>20.88</v>
      </c>
      <c r="F9" t="n">
        <v>17.91</v>
      </c>
      <c r="G9" t="n">
        <v>53.72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205.73</v>
      </c>
      <c r="Q9" t="n">
        <v>446.28</v>
      </c>
      <c r="R9" t="n">
        <v>48.65</v>
      </c>
      <c r="S9" t="n">
        <v>28.73</v>
      </c>
      <c r="T9" t="n">
        <v>9232.41</v>
      </c>
      <c r="U9" t="n">
        <v>0.59</v>
      </c>
      <c r="V9" t="n">
        <v>0.91</v>
      </c>
      <c r="W9" t="n">
        <v>0.11</v>
      </c>
      <c r="X9" t="n">
        <v>0.55</v>
      </c>
      <c r="Y9" t="n">
        <v>0.5</v>
      </c>
      <c r="Z9" t="n">
        <v>10</v>
      </c>
      <c r="AA9" t="n">
        <v>406.9688471269097</v>
      </c>
      <c r="AB9" t="n">
        <v>556.8327308374303</v>
      </c>
      <c r="AC9" t="n">
        <v>503.6893965259514</v>
      </c>
      <c r="AD9" t="n">
        <v>406968.8471269098</v>
      </c>
      <c r="AE9" t="n">
        <v>556832.7308374303</v>
      </c>
      <c r="AF9" t="n">
        <v>7.107474090436328e-06</v>
      </c>
      <c r="AG9" t="n">
        <v>25</v>
      </c>
      <c r="AH9" t="n">
        <v>503689.3965259514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4.8197</v>
      </c>
      <c r="E10" t="n">
        <v>20.75</v>
      </c>
      <c r="F10" t="n">
        <v>17.84</v>
      </c>
      <c r="G10" t="n">
        <v>59.48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202.61</v>
      </c>
      <c r="Q10" t="n">
        <v>446.27</v>
      </c>
      <c r="R10" t="n">
        <v>46.52</v>
      </c>
      <c r="S10" t="n">
        <v>28.73</v>
      </c>
      <c r="T10" t="n">
        <v>8173.61</v>
      </c>
      <c r="U10" t="n">
        <v>0.62</v>
      </c>
      <c r="V10" t="n">
        <v>0.91</v>
      </c>
      <c r="W10" t="n">
        <v>0.11</v>
      </c>
      <c r="X10" t="n">
        <v>0.49</v>
      </c>
      <c r="Y10" t="n">
        <v>0.5</v>
      </c>
      <c r="Z10" t="n">
        <v>10</v>
      </c>
      <c r="AA10" t="n">
        <v>404.1867434116731</v>
      </c>
      <c r="AB10" t="n">
        <v>553.0261337964902</v>
      </c>
      <c r="AC10" t="n">
        <v>500.246095764006</v>
      </c>
      <c r="AD10" t="n">
        <v>404186.7434116731</v>
      </c>
      <c r="AE10" t="n">
        <v>553026.1337964901</v>
      </c>
      <c r="AF10" t="n">
        <v>7.151394099011707e-06</v>
      </c>
      <c r="AG10" t="n">
        <v>25</v>
      </c>
      <c r="AH10" t="n">
        <v>500246.095764006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4.8474</v>
      </c>
      <c r="E11" t="n">
        <v>20.63</v>
      </c>
      <c r="F11" t="n">
        <v>17.79</v>
      </c>
      <c r="G11" t="n">
        <v>66.70999999999999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200.38</v>
      </c>
      <c r="Q11" t="n">
        <v>446.27</v>
      </c>
      <c r="R11" t="n">
        <v>44.68</v>
      </c>
      <c r="S11" t="n">
        <v>28.73</v>
      </c>
      <c r="T11" t="n">
        <v>7265.35</v>
      </c>
      <c r="U11" t="n">
        <v>0.64</v>
      </c>
      <c r="V11" t="n">
        <v>0.91</v>
      </c>
      <c r="W11" t="n">
        <v>0.11</v>
      </c>
      <c r="X11" t="n">
        <v>0.43</v>
      </c>
      <c r="Y11" t="n">
        <v>0.5</v>
      </c>
      <c r="Z11" t="n">
        <v>10</v>
      </c>
      <c r="AA11" t="n">
        <v>392.226481664415</v>
      </c>
      <c r="AB11" t="n">
        <v>536.6615760243828</v>
      </c>
      <c r="AC11" t="n">
        <v>485.4433484178676</v>
      </c>
      <c r="AD11" t="n">
        <v>392226.481664415</v>
      </c>
      <c r="AE11" t="n">
        <v>536661.5760243828</v>
      </c>
      <c r="AF11" t="n">
        <v>7.192494917847448e-06</v>
      </c>
      <c r="AG11" t="n">
        <v>24</v>
      </c>
      <c r="AH11" t="n">
        <v>485443.3484178676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4.8863</v>
      </c>
      <c r="E12" t="n">
        <v>20.47</v>
      </c>
      <c r="F12" t="n">
        <v>17.69</v>
      </c>
      <c r="G12" t="n">
        <v>75.81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197.64</v>
      </c>
      <c r="Q12" t="n">
        <v>446.27</v>
      </c>
      <c r="R12" t="n">
        <v>41.13</v>
      </c>
      <c r="S12" t="n">
        <v>28.73</v>
      </c>
      <c r="T12" t="n">
        <v>5499.77</v>
      </c>
      <c r="U12" t="n">
        <v>0.7</v>
      </c>
      <c r="V12" t="n">
        <v>0.92</v>
      </c>
      <c r="W12" t="n">
        <v>0.11</v>
      </c>
      <c r="X12" t="n">
        <v>0.33</v>
      </c>
      <c r="Y12" t="n">
        <v>0.5</v>
      </c>
      <c r="Z12" t="n">
        <v>10</v>
      </c>
      <c r="AA12" t="n">
        <v>389.3076316443526</v>
      </c>
      <c r="AB12" t="n">
        <v>532.6678766563587</v>
      </c>
      <c r="AC12" t="n">
        <v>481.8308021123354</v>
      </c>
      <c r="AD12" t="n">
        <v>389307.6316443526</v>
      </c>
      <c r="AE12" t="n">
        <v>532667.8766563587</v>
      </c>
      <c r="AF12" t="n">
        <v>7.250214118306305e-06</v>
      </c>
      <c r="AG12" t="n">
        <v>24</v>
      </c>
      <c r="AH12" t="n">
        <v>481830.8021123355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4.8888</v>
      </c>
      <c r="E13" t="n">
        <v>20.45</v>
      </c>
      <c r="F13" t="n">
        <v>17.71</v>
      </c>
      <c r="G13" t="n">
        <v>81.73999999999999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195.36</v>
      </c>
      <c r="Q13" t="n">
        <v>446.28</v>
      </c>
      <c r="R13" t="n">
        <v>42.24</v>
      </c>
      <c r="S13" t="n">
        <v>28.73</v>
      </c>
      <c r="T13" t="n">
        <v>6059.84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388.1641738195063</v>
      </c>
      <c r="AB13" t="n">
        <v>531.103347214605</v>
      </c>
      <c r="AC13" t="n">
        <v>480.4155891646718</v>
      </c>
      <c r="AD13" t="n">
        <v>388164.1738195063</v>
      </c>
      <c r="AE13" t="n">
        <v>531103.3472146051</v>
      </c>
      <c r="AF13" t="n">
        <v>7.253923578490036e-06</v>
      </c>
      <c r="AG13" t="n">
        <v>24</v>
      </c>
      <c r="AH13" t="n">
        <v>480415.5891646718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4.9041</v>
      </c>
      <c r="E14" t="n">
        <v>20.39</v>
      </c>
      <c r="F14" t="n">
        <v>17.68</v>
      </c>
      <c r="G14" t="n">
        <v>88.40000000000001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193.55</v>
      </c>
      <c r="Q14" t="n">
        <v>446.31</v>
      </c>
      <c r="R14" t="n">
        <v>41.13</v>
      </c>
      <c r="S14" t="n">
        <v>28.73</v>
      </c>
      <c r="T14" t="n">
        <v>5507.86</v>
      </c>
      <c r="U14" t="n">
        <v>0.7</v>
      </c>
      <c r="V14" t="n">
        <v>0.92</v>
      </c>
      <c r="W14" t="n">
        <v>0.1</v>
      </c>
      <c r="X14" t="n">
        <v>0.32</v>
      </c>
      <c r="Y14" t="n">
        <v>0.5</v>
      </c>
      <c r="Z14" t="n">
        <v>10</v>
      </c>
      <c r="AA14" t="n">
        <v>386.7011763371993</v>
      </c>
      <c r="AB14" t="n">
        <v>529.101609516419</v>
      </c>
      <c r="AC14" t="n">
        <v>478.6048945029442</v>
      </c>
      <c r="AD14" t="n">
        <v>386701.1763371993</v>
      </c>
      <c r="AE14" t="n">
        <v>529101.609516419</v>
      </c>
      <c r="AF14" t="n">
        <v>7.27662547481447e-06</v>
      </c>
      <c r="AG14" t="n">
        <v>24</v>
      </c>
      <c r="AH14" t="n">
        <v>478604.8945029442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4.9208</v>
      </c>
      <c r="E15" t="n">
        <v>20.32</v>
      </c>
      <c r="F15" t="n">
        <v>17.64</v>
      </c>
      <c r="G15" t="n">
        <v>96.23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190.53</v>
      </c>
      <c r="Q15" t="n">
        <v>446.28</v>
      </c>
      <c r="R15" t="n">
        <v>39.87</v>
      </c>
      <c r="S15" t="n">
        <v>28.73</v>
      </c>
      <c r="T15" t="n">
        <v>4885.54</v>
      </c>
      <c r="U15" t="n">
        <v>0.72</v>
      </c>
      <c r="V15" t="n">
        <v>0.92</v>
      </c>
      <c r="W15" t="n">
        <v>0.1</v>
      </c>
      <c r="X15" t="n">
        <v>0.28</v>
      </c>
      <c r="Y15" t="n">
        <v>0.5</v>
      </c>
      <c r="Z15" t="n">
        <v>10</v>
      </c>
      <c r="AA15" t="n">
        <v>384.5786159580436</v>
      </c>
      <c r="AB15" t="n">
        <v>526.197428764903</v>
      </c>
      <c r="AC15" t="n">
        <v>475.9778846863096</v>
      </c>
      <c r="AD15" t="n">
        <v>384578.6159580436</v>
      </c>
      <c r="AE15" t="n">
        <v>526197.428764903</v>
      </c>
      <c r="AF15" t="n">
        <v>7.301404668841795e-06</v>
      </c>
      <c r="AG15" t="n">
        <v>24</v>
      </c>
      <c r="AH15" t="n">
        <v>475977.8846863096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4.937</v>
      </c>
      <c r="E16" t="n">
        <v>20.26</v>
      </c>
      <c r="F16" t="n">
        <v>17.61</v>
      </c>
      <c r="G16" t="n">
        <v>105.65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188.54</v>
      </c>
      <c r="Q16" t="n">
        <v>446.27</v>
      </c>
      <c r="R16" t="n">
        <v>38.8</v>
      </c>
      <c r="S16" t="n">
        <v>28.73</v>
      </c>
      <c r="T16" t="n">
        <v>4356.95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383.0211415065351</v>
      </c>
      <c r="AB16" t="n">
        <v>524.0664235094256</v>
      </c>
      <c r="AC16" t="n">
        <v>474.0502595815302</v>
      </c>
      <c r="AD16" t="n">
        <v>383021.1415065351</v>
      </c>
      <c r="AE16" t="n">
        <v>524066.4235094256</v>
      </c>
      <c r="AF16" t="n">
        <v>7.325441970832374e-06</v>
      </c>
      <c r="AG16" t="n">
        <v>24</v>
      </c>
      <c r="AH16" t="n">
        <v>474050.2595815302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4.9452</v>
      </c>
      <c r="E17" t="n">
        <v>20.22</v>
      </c>
      <c r="F17" t="n">
        <v>17.57</v>
      </c>
      <c r="G17" t="n">
        <v>105.45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186.17</v>
      </c>
      <c r="Q17" t="n">
        <v>446.27</v>
      </c>
      <c r="R17" t="n">
        <v>37.75</v>
      </c>
      <c r="S17" t="n">
        <v>28.73</v>
      </c>
      <c r="T17" t="n">
        <v>3830.13</v>
      </c>
      <c r="U17" t="n">
        <v>0.76</v>
      </c>
      <c r="V17" t="n">
        <v>0.92</v>
      </c>
      <c r="W17" t="n">
        <v>0.09</v>
      </c>
      <c r="X17" t="n">
        <v>0.22</v>
      </c>
      <c r="Y17" t="n">
        <v>0.5</v>
      </c>
      <c r="Z17" t="n">
        <v>10</v>
      </c>
      <c r="AA17" t="n">
        <v>381.4927583972853</v>
      </c>
      <c r="AB17" t="n">
        <v>521.9752223118461</v>
      </c>
      <c r="AC17" t="n">
        <v>472.1586396912285</v>
      </c>
      <c r="AD17" t="n">
        <v>381492.7583972853</v>
      </c>
      <c r="AE17" t="n">
        <v>521975.2223118461</v>
      </c>
      <c r="AF17" t="n">
        <v>7.337609000235011e-06</v>
      </c>
      <c r="AG17" t="n">
        <v>24</v>
      </c>
      <c r="AH17" t="n">
        <v>472158.6396912285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4.9511</v>
      </c>
      <c r="E18" t="n">
        <v>20.2</v>
      </c>
      <c r="F18" t="n">
        <v>17.58</v>
      </c>
      <c r="G18" t="n">
        <v>117.22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183.4</v>
      </c>
      <c r="Q18" t="n">
        <v>446.27</v>
      </c>
      <c r="R18" t="n">
        <v>37.93</v>
      </c>
      <c r="S18" t="n">
        <v>28.73</v>
      </c>
      <c r="T18" t="n">
        <v>3925.57</v>
      </c>
      <c r="U18" t="n">
        <v>0.76</v>
      </c>
      <c r="V18" t="n">
        <v>0.92</v>
      </c>
      <c r="W18" t="n">
        <v>0.1</v>
      </c>
      <c r="X18" t="n">
        <v>0.23</v>
      </c>
      <c r="Y18" t="n">
        <v>0.5</v>
      </c>
      <c r="Z18" t="n">
        <v>10</v>
      </c>
      <c r="AA18" t="n">
        <v>379.9969230119958</v>
      </c>
      <c r="AB18" t="n">
        <v>519.9285543460931</v>
      </c>
      <c r="AC18" t="n">
        <v>470.3073028436104</v>
      </c>
      <c r="AD18" t="n">
        <v>379996.9230119957</v>
      </c>
      <c r="AE18" t="n">
        <v>519928.5543460931</v>
      </c>
      <c r="AF18" t="n">
        <v>7.346363326268619e-06</v>
      </c>
      <c r="AG18" t="n">
        <v>24</v>
      </c>
      <c r="AH18" t="n">
        <v>470307.3028436104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4.9471</v>
      </c>
      <c r="E19" t="n">
        <v>20.21</v>
      </c>
      <c r="F19" t="n">
        <v>17.6</v>
      </c>
      <c r="G19" t="n">
        <v>117.33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182.57</v>
      </c>
      <c r="Q19" t="n">
        <v>446.27</v>
      </c>
      <c r="R19" t="n">
        <v>38.52</v>
      </c>
      <c r="S19" t="n">
        <v>28.73</v>
      </c>
      <c r="T19" t="n">
        <v>4221.24</v>
      </c>
      <c r="U19" t="n">
        <v>0.75</v>
      </c>
      <c r="V19" t="n">
        <v>0.92</v>
      </c>
      <c r="W19" t="n">
        <v>0.1</v>
      </c>
      <c r="X19" t="n">
        <v>0.24</v>
      </c>
      <c r="Y19" t="n">
        <v>0.5</v>
      </c>
      <c r="Z19" t="n">
        <v>10</v>
      </c>
      <c r="AA19" t="n">
        <v>379.7702581585318</v>
      </c>
      <c r="AB19" t="n">
        <v>519.6184214938362</v>
      </c>
      <c r="AC19" t="n">
        <v>470.0267686354987</v>
      </c>
      <c r="AD19" t="n">
        <v>379770.2581585317</v>
      </c>
      <c r="AE19" t="n">
        <v>519618.4214938362</v>
      </c>
      <c r="AF19" t="n">
        <v>7.340428189974648e-06</v>
      </c>
      <c r="AG19" t="n">
        <v>24</v>
      </c>
      <c r="AH19" t="n">
        <v>470026.7686354987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17.56</v>
      </c>
      <c r="G20" t="n">
        <v>131.71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179.09</v>
      </c>
      <c r="Q20" t="n">
        <v>446.27</v>
      </c>
      <c r="R20" t="n">
        <v>37.25</v>
      </c>
      <c r="S20" t="n">
        <v>28.73</v>
      </c>
      <c r="T20" t="n">
        <v>3590.37</v>
      </c>
      <c r="U20" t="n">
        <v>0.77</v>
      </c>
      <c r="V20" t="n">
        <v>0.93</v>
      </c>
      <c r="W20" t="n">
        <v>0.09</v>
      </c>
      <c r="X20" t="n">
        <v>0.2</v>
      </c>
      <c r="Y20" t="n">
        <v>0.5</v>
      </c>
      <c r="Z20" t="n">
        <v>10</v>
      </c>
      <c r="AA20" t="n">
        <v>377.4481204438517</v>
      </c>
      <c r="AB20" t="n">
        <v>516.4411702271252</v>
      </c>
      <c r="AC20" t="n">
        <v>467.1527497703824</v>
      </c>
      <c r="AD20" t="n">
        <v>377448.1204438517</v>
      </c>
      <c r="AE20" t="n">
        <v>516441.1702271252</v>
      </c>
      <c r="AF20" t="n">
        <v>7.366097654446069e-06</v>
      </c>
      <c r="AG20" t="n">
        <v>24</v>
      </c>
      <c r="AH20" t="n">
        <v>467152.7497703824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4.9753</v>
      </c>
      <c r="E21" t="n">
        <v>20.1</v>
      </c>
      <c r="F21" t="n">
        <v>17.52</v>
      </c>
      <c r="G21" t="n">
        <v>131.38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175.59</v>
      </c>
      <c r="Q21" t="n">
        <v>446.27</v>
      </c>
      <c r="R21" t="n">
        <v>35.8</v>
      </c>
      <c r="S21" t="n">
        <v>28.73</v>
      </c>
      <c r="T21" t="n">
        <v>2863.87</v>
      </c>
      <c r="U21" t="n">
        <v>0.8</v>
      </c>
      <c r="V21" t="n">
        <v>0.93</v>
      </c>
      <c r="W21" t="n">
        <v>0.09</v>
      </c>
      <c r="X21" t="n">
        <v>0.16</v>
      </c>
      <c r="Y21" t="n">
        <v>0.5</v>
      </c>
      <c r="Z21" t="n">
        <v>10</v>
      </c>
      <c r="AA21" t="n">
        <v>375.3118703969966</v>
      </c>
      <c r="AB21" t="n">
        <v>513.5182586683173</v>
      </c>
      <c r="AC21" t="n">
        <v>464.5087967884151</v>
      </c>
      <c r="AD21" t="n">
        <v>375311.8703969966</v>
      </c>
      <c r="AE21" t="n">
        <v>513518.2586683173</v>
      </c>
      <c r="AF21" t="n">
        <v>7.382270900847136e-06</v>
      </c>
      <c r="AG21" t="n">
        <v>24</v>
      </c>
      <c r="AH21" t="n">
        <v>464508.7967884151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4.981</v>
      </c>
      <c r="E22" t="n">
        <v>20.08</v>
      </c>
      <c r="F22" t="n">
        <v>17.53</v>
      </c>
      <c r="G22" t="n">
        <v>150.23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5</v>
      </c>
      <c r="N22" t="n">
        <v>37.21</v>
      </c>
      <c r="O22" t="n">
        <v>23481.16</v>
      </c>
      <c r="P22" t="n">
        <v>173.25</v>
      </c>
      <c r="Q22" t="n">
        <v>446.27</v>
      </c>
      <c r="R22" t="n">
        <v>36.14</v>
      </c>
      <c r="S22" t="n">
        <v>28.73</v>
      </c>
      <c r="T22" t="n">
        <v>3038.54</v>
      </c>
      <c r="U22" t="n">
        <v>0.8</v>
      </c>
      <c r="V22" t="n">
        <v>0.93</v>
      </c>
      <c r="W22" t="n">
        <v>0.09</v>
      </c>
      <c r="X22" t="n">
        <v>0.17</v>
      </c>
      <c r="Y22" t="n">
        <v>0.5</v>
      </c>
      <c r="Z22" t="n">
        <v>10</v>
      </c>
      <c r="AA22" t="n">
        <v>374.0467418884216</v>
      </c>
      <c r="AB22" t="n">
        <v>511.7872540293543</v>
      </c>
      <c r="AC22" t="n">
        <v>462.9429968027144</v>
      </c>
      <c r="AD22" t="n">
        <v>374046.7418884216</v>
      </c>
      <c r="AE22" t="n">
        <v>511787.2540293543</v>
      </c>
      <c r="AF22" t="n">
        <v>7.390728470066043e-06</v>
      </c>
      <c r="AG22" t="n">
        <v>24</v>
      </c>
      <c r="AH22" t="n">
        <v>462942.9968027144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17.53</v>
      </c>
      <c r="G23" t="n">
        <v>150.28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1</v>
      </c>
      <c r="N23" t="n">
        <v>37.74</v>
      </c>
      <c r="O23" t="n">
        <v>23669.2</v>
      </c>
      <c r="P23" t="n">
        <v>173.44</v>
      </c>
      <c r="Q23" t="n">
        <v>446.27</v>
      </c>
      <c r="R23" t="n">
        <v>36.16</v>
      </c>
      <c r="S23" t="n">
        <v>28.73</v>
      </c>
      <c r="T23" t="n">
        <v>3047.53</v>
      </c>
      <c r="U23" t="n">
        <v>0.79</v>
      </c>
      <c r="V23" t="n">
        <v>0.93</v>
      </c>
      <c r="W23" t="n">
        <v>0.1</v>
      </c>
      <c r="X23" t="n">
        <v>0.17</v>
      </c>
      <c r="Y23" t="n">
        <v>0.5</v>
      </c>
      <c r="Z23" t="n">
        <v>10</v>
      </c>
      <c r="AA23" t="n">
        <v>374.1807295639254</v>
      </c>
      <c r="AB23" t="n">
        <v>511.9705818780978</v>
      </c>
      <c r="AC23" t="n">
        <v>463.1088280988762</v>
      </c>
      <c r="AD23" t="n">
        <v>374180.7295639254</v>
      </c>
      <c r="AE23" t="n">
        <v>511970.5818780978</v>
      </c>
      <c r="AF23" t="n">
        <v>7.388502793955804e-06</v>
      </c>
      <c r="AG23" t="n">
        <v>24</v>
      </c>
      <c r="AH23" t="n">
        <v>463108.8280988762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4.9781</v>
      </c>
      <c r="E24" t="n">
        <v>20.09</v>
      </c>
      <c r="F24" t="n">
        <v>17.54</v>
      </c>
      <c r="G24" t="n">
        <v>150.33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0</v>
      </c>
      <c r="N24" t="n">
        <v>38.27</v>
      </c>
      <c r="O24" t="n">
        <v>23857.96</v>
      </c>
      <c r="P24" t="n">
        <v>174.68</v>
      </c>
      <c r="Q24" t="n">
        <v>446.27</v>
      </c>
      <c r="R24" t="n">
        <v>36.33</v>
      </c>
      <c r="S24" t="n">
        <v>28.73</v>
      </c>
      <c r="T24" t="n">
        <v>3135.45</v>
      </c>
      <c r="U24" t="n">
        <v>0.79</v>
      </c>
      <c r="V24" t="n">
        <v>0.93</v>
      </c>
      <c r="W24" t="n">
        <v>0.1</v>
      </c>
      <c r="X24" t="n">
        <v>0.18</v>
      </c>
      <c r="Y24" t="n">
        <v>0.5</v>
      </c>
      <c r="Z24" t="n">
        <v>10</v>
      </c>
      <c r="AA24" t="n">
        <v>374.8531595762443</v>
      </c>
      <c r="AB24" t="n">
        <v>512.8906302864709</v>
      </c>
      <c r="AC24" t="n">
        <v>463.94106837845</v>
      </c>
      <c r="AD24" t="n">
        <v>374853.1595762443</v>
      </c>
      <c r="AE24" t="n">
        <v>512890.6302864709</v>
      </c>
      <c r="AF24" t="n">
        <v>7.386425496252915e-06</v>
      </c>
      <c r="AG24" t="n">
        <v>24</v>
      </c>
      <c r="AH24" t="n">
        <v>463941.0683784501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4.0735</v>
      </c>
      <c r="E2" t="n">
        <v>24.55</v>
      </c>
      <c r="F2" t="n">
        <v>20.68</v>
      </c>
      <c r="G2" t="n">
        <v>10.79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113</v>
      </c>
      <c r="N2" t="n">
        <v>9.74</v>
      </c>
      <c r="O2" t="n">
        <v>10204.21</v>
      </c>
      <c r="P2" t="n">
        <v>158.31</v>
      </c>
      <c r="Q2" t="n">
        <v>446.28</v>
      </c>
      <c r="R2" t="n">
        <v>139.01</v>
      </c>
      <c r="S2" t="n">
        <v>28.73</v>
      </c>
      <c r="T2" t="n">
        <v>53932.59</v>
      </c>
      <c r="U2" t="n">
        <v>0.21</v>
      </c>
      <c r="V2" t="n">
        <v>0.79</v>
      </c>
      <c r="W2" t="n">
        <v>0.26</v>
      </c>
      <c r="X2" t="n">
        <v>3.32</v>
      </c>
      <c r="Y2" t="n">
        <v>0.5</v>
      </c>
      <c r="Z2" t="n">
        <v>10</v>
      </c>
      <c r="AA2" t="n">
        <v>425.21376655924</v>
      </c>
      <c r="AB2" t="n">
        <v>581.7962345137822</v>
      </c>
      <c r="AC2" t="n">
        <v>526.2704184479296</v>
      </c>
      <c r="AD2" t="n">
        <v>425213.7665592399</v>
      </c>
      <c r="AE2" t="n">
        <v>581796.2345137822</v>
      </c>
      <c r="AF2" t="n">
        <v>8.436385033407876e-06</v>
      </c>
      <c r="AG2" t="n">
        <v>29</v>
      </c>
      <c r="AH2" t="n">
        <v>526270.4184479297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4.6443</v>
      </c>
      <c r="E3" t="n">
        <v>21.53</v>
      </c>
      <c r="F3" t="n">
        <v>18.76</v>
      </c>
      <c r="G3" t="n">
        <v>22.07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139.18</v>
      </c>
      <c r="Q3" t="n">
        <v>446.27</v>
      </c>
      <c r="R3" t="n">
        <v>76.15000000000001</v>
      </c>
      <c r="S3" t="n">
        <v>28.73</v>
      </c>
      <c r="T3" t="n">
        <v>22825.26</v>
      </c>
      <c r="U3" t="n">
        <v>0.38</v>
      </c>
      <c r="V3" t="n">
        <v>0.87</v>
      </c>
      <c r="W3" t="n">
        <v>0.17</v>
      </c>
      <c r="X3" t="n">
        <v>1.4</v>
      </c>
      <c r="Y3" t="n">
        <v>0.5</v>
      </c>
      <c r="Z3" t="n">
        <v>10</v>
      </c>
      <c r="AA3" t="n">
        <v>354.4067228771059</v>
      </c>
      <c r="AB3" t="n">
        <v>484.9149135615851</v>
      </c>
      <c r="AC3" t="n">
        <v>438.6353147936223</v>
      </c>
      <c r="AD3" t="n">
        <v>354406.7228771059</v>
      </c>
      <c r="AE3" t="n">
        <v>484914.9135615851</v>
      </c>
      <c r="AF3" t="n">
        <v>9.61853516893487e-06</v>
      </c>
      <c r="AG3" t="n">
        <v>25</v>
      </c>
      <c r="AH3" t="n">
        <v>438635.3147936223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4.8259</v>
      </c>
      <c r="E4" t="n">
        <v>20.72</v>
      </c>
      <c r="F4" t="n">
        <v>18.26</v>
      </c>
      <c r="G4" t="n">
        <v>33.2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131.19</v>
      </c>
      <c r="Q4" t="n">
        <v>446.28</v>
      </c>
      <c r="R4" t="n">
        <v>60.05</v>
      </c>
      <c r="S4" t="n">
        <v>28.73</v>
      </c>
      <c r="T4" t="n">
        <v>14865.29</v>
      </c>
      <c r="U4" t="n">
        <v>0.48</v>
      </c>
      <c r="V4" t="n">
        <v>0.89</v>
      </c>
      <c r="W4" t="n">
        <v>0.13</v>
      </c>
      <c r="X4" t="n">
        <v>0.9</v>
      </c>
      <c r="Y4" t="n">
        <v>0.5</v>
      </c>
      <c r="Z4" t="n">
        <v>10</v>
      </c>
      <c r="AA4" t="n">
        <v>335.3929907766122</v>
      </c>
      <c r="AB4" t="n">
        <v>458.8994864750306</v>
      </c>
      <c r="AC4" t="n">
        <v>415.1027635553274</v>
      </c>
      <c r="AD4" t="n">
        <v>335392.9907766122</v>
      </c>
      <c r="AE4" t="n">
        <v>458899.4864750307</v>
      </c>
      <c r="AF4" t="n">
        <v>9.994636193131965e-06</v>
      </c>
      <c r="AG4" t="n">
        <v>24</v>
      </c>
      <c r="AH4" t="n">
        <v>415102.7635553274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4.9153</v>
      </c>
      <c r="E5" t="n">
        <v>20.34</v>
      </c>
      <c r="F5" t="n">
        <v>18.04</v>
      </c>
      <c r="G5" t="n">
        <v>45.1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125.19</v>
      </c>
      <c r="Q5" t="n">
        <v>446.27</v>
      </c>
      <c r="R5" t="n">
        <v>52.99</v>
      </c>
      <c r="S5" t="n">
        <v>28.73</v>
      </c>
      <c r="T5" t="n">
        <v>11380.94</v>
      </c>
      <c r="U5" t="n">
        <v>0.54</v>
      </c>
      <c r="V5" t="n">
        <v>0.9</v>
      </c>
      <c r="W5" t="n">
        <v>0.12</v>
      </c>
      <c r="X5" t="n">
        <v>0.68</v>
      </c>
      <c r="Y5" t="n">
        <v>0.5</v>
      </c>
      <c r="Z5" t="n">
        <v>10</v>
      </c>
      <c r="AA5" t="n">
        <v>329.9891069470174</v>
      </c>
      <c r="AB5" t="n">
        <v>451.5056542168501</v>
      </c>
      <c r="AC5" t="n">
        <v>408.4145882705588</v>
      </c>
      <c r="AD5" t="n">
        <v>329989.1069470174</v>
      </c>
      <c r="AE5" t="n">
        <v>451505.6542168501</v>
      </c>
      <c r="AF5" t="n">
        <v>1.017978724799551e-05</v>
      </c>
      <c r="AG5" t="n">
        <v>24</v>
      </c>
      <c r="AH5" t="n">
        <v>408414.5882705588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4.9875</v>
      </c>
      <c r="E6" t="n">
        <v>20.05</v>
      </c>
      <c r="F6" t="n">
        <v>17.85</v>
      </c>
      <c r="G6" t="n">
        <v>59.49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118</v>
      </c>
      <c r="Q6" t="n">
        <v>446.27</v>
      </c>
      <c r="R6" t="n">
        <v>46.73</v>
      </c>
      <c r="S6" t="n">
        <v>28.73</v>
      </c>
      <c r="T6" t="n">
        <v>8280.049999999999</v>
      </c>
      <c r="U6" t="n">
        <v>0.61</v>
      </c>
      <c r="V6" t="n">
        <v>0.91</v>
      </c>
      <c r="W6" t="n">
        <v>0.11</v>
      </c>
      <c r="X6" t="n">
        <v>0.49</v>
      </c>
      <c r="Y6" t="n">
        <v>0.5</v>
      </c>
      <c r="Z6" t="n">
        <v>10</v>
      </c>
      <c r="AA6" t="n">
        <v>324.6020984349698</v>
      </c>
      <c r="AB6" t="n">
        <v>444.1349115126242</v>
      </c>
      <c r="AC6" t="n">
        <v>401.7472989051219</v>
      </c>
      <c r="AD6" t="n">
        <v>324602.0984349698</v>
      </c>
      <c r="AE6" t="n">
        <v>444134.9115126242</v>
      </c>
      <c r="AF6" t="n">
        <v>1.032931639968621e-05</v>
      </c>
      <c r="AG6" t="n">
        <v>24</v>
      </c>
      <c r="AH6" t="n">
        <v>401747.2989051219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5.024</v>
      </c>
      <c r="E7" t="n">
        <v>19.9</v>
      </c>
      <c r="F7" t="n">
        <v>17.75</v>
      </c>
      <c r="G7" t="n">
        <v>71.02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7</v>
      </c>
      <c r="N7" t="n">
        <v>10.78</v>
      </c>
      <c r="O7" t="n">
        <v>10949.33</v>
      </c>
      <c r="P7" t="n">
        <v>112.78</v>
      </c>
      <c r="Q7" t="n">
        <v>446.27</v>
      </c>
      <c r="R7" t="n">
        <v>43.19</v>
      </c>
      <c r="S7" t="n">
        <v>28.73</v>
      </c>
      <c r="T7" t="n">
        <v>6525.59</v>
      </c>
      <c r="U7" t="n">
        <v>0.67</v>
      </c>
      <c r="V7" t="n">
        <v>0.92</v>
      </c>
      <c r="W7" t="n">
        <v>0.11</v>
      </c>
      <c r="X7" t="n">
        <v>0.4</v>
      </c>
      <c r="Y7" t="n">
        <v>0.5</v>
      </c>
      <c r="Z7" t="n">
        <v>10</v>
      </c>
      <c r="AA7" t="n">
        <v>321.16585703419</v>
      </c>
      <c r="AB7" t="n">
        <v>439.4332944318057</v>
      </c>
      <c r="AC7" t="n">
        <v>397.4943975597358</v>
      </c>
      <c r="AD7" t="n">
        <v>321165.85703419</v>
      </c>
      <c r="AE7" t="n">
        <v>439433.2944318057</v>
      </c>
      <c r="AF7" t="n">
        <v>1.040490939188442e-05</v>
      </c>
      <c r="AG7" t="n">
        <v>24</v>
      </c>
      <c r="AH7" t="n">
        <v>397494.3975597358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5.0284</v>
      </c>
      <c r="E8" t="n">
        <v>19.89</v>
      </c>
      <c r="F8" t="n">
        <v>17.75</v>
      </c>
      <c r="G8" t="n">
        <v>76.09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112.59</v>
      </c>
      <c r="Q8" t="n">
        <v>446.29</v>
      </c>
      <c r="R8" t="n">
        <v>42.84</v>
      </c>
      <c r="S8" t="n">
        <v>28.73</v>
      </c>
      <c r="T8" t="n">
        <v>6354.69</v>
      </c>
      <c r="U8" t="n">
        <v>0.67</v>
      </c>
      <c r="V8" t="n">
        <v>0.92</v>
      </c>
      <c r="W8" t="n">
        <v>0.12</v>
      </c>
      <c r="X8" t="n">
        <v>0.4</v>
      </c>
      <c r="Y8" t="n">
        <v>0.5</v>
      </c>
      <c r="Z8" t="n">
        <v>10</v>
      </c>
      <c r="AA8" t="n">
        <v>320.992780797391</v>
      </c>
      <c r="AB8" t="n">
        <v>439.1964838890326</v>
      </c>
      <c r="AC8" t="n">
        <v>397.2801878827992</v>
      </c>
      <c r="AD8" t="n">
        <v>320992.780797391</v>
      </c>
      <c r="AE8" t="n">
        <v>439196.4838890326</v>
      </c>
      <c r="AF8" t="n">
        <v>1.041402197176584e-05</v>
      </c>
      <c r="AG8" t="n">
        <v>24</v>
      </c>
      <c r="AH8" t="n">
        <v>397280.1878827992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3.7119</v>
      </c>
      <c r="E2" t="n">
        <v>26.94</v>
      </c>
      <c r="F2" t="n">
        <v>21.64</v>
      </c>
      <c r="G2" t="n">
        <v>8.83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202.38</v>
      </c>
      <c r="Q2" t="n">
        <v>446.29</v>
      </c>
      <c r="R2" t="n">
        <v>170.43</v>
      </c>
      <c r="S2" t="n">
        <v>28.73</v>
      </c>
      <c r="T2" t="n">
        <v>69486.57000000001</v>
      </c>
      <c r="U2" t="n">
        <v>0.17</v>
      </c>
      <c r="V2" t="n">
        <v>0.75</v>
      </c>
      <c r="W2" t="n">
        <v>0.31</v>
      </c>
      <c r="X2" t="n">
        <v>4.28</v>
      </c>
      <c r="Y2" t="n">
        <v>0.5</v>
      </c>
      <c r="Z2" t="n">
        <v>10</v>
      </c>
      <c r="AA2" t="n">
        <v>513.8204699026396</v>
      </c>
      <c r="AB2" t="n">
        <v>703.031835080086</v>
      </c>
      <c r="AC2" t="n">
        <v>635.9354634514197</v>
      </c>
      <c r="AD2" t="n">
        <v>513820.4699026396</v>
      </c>
      <c r="AE2" t="n">
        <v>703031.835080086</v>
      </c>
      <c r="AF2" t="n">
        <v>6.657366160148835e-06</v>
      </c>
      <c r="AG2" t="n">
        <v>32</v>
      </c>
      <c r="AH2" t="n">
        <v>635935.4634514196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4.4069</v>
      </c>
      <c r="E3" t="n">
        <v>22.69</v>
      </c>
      <c r="F3" t="n">
        <v>19.21</v>
      </c>
      <c r="G3" t="n">
        <v>17.73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176.55</v>
      </c>
      <c r="Q3" t="n">
        <v>446.3</v>
      </c>
      <c r="R3" t="n">
        <v>90.90000000000001</v>
      </c>
      <c r="S3" t="n">
        <v>28.73</v>
      </c>
      <c r="T3" t="n">
        <v>30131.21</v>
      </c>
      <c r="U3" t="n">
        <v>0.32</v>
      </c>
      <c r="V3" t="n">
        <v>0.85</v>
      </c>
      <c r="W3" t="n">
        <v>0.19</v>
      </c>
      <c r="X3" t="n">
        <v>1.85</v>
      </c>
      <c r="Y3" t="n">
        <v>0.5</v>
      </c>
      <c r="Z3" t="n">
        <v>10</v>
      </c>
      <c r="AA3" t="n">
        <v>412.1557807729592</v>
      </c>
      <c r="AB3" t="n">
        <v>563.9297222833176</v>
      </c>
      <c r="AC3" t="n">
        <v>510.1090610689332</v>
      </c>
      <c r="AD3" t="n">
        <v>412155.7807729592</v>
      </c>
      <c r="AE3" t="n">
        <v>563929.7222833176</v>
      </c>
      <c r="AF3" t="n">
        <v>7.903862423869151e-06</v>
      </c>
      <c r="AG3" t="n">
        <v>27</v>
      </c>
      <c r="AH3" t="n">
        <v>510109.0610689332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4.6618</v>
      </c>
      <c r="E4" t="n">
        <v>21.45</v>
      </c>
      <c r="F4" t="n">
        <v>18.5</v>
      </c>
      <c r="G4" t="n">
        <v>27.08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166.85</v>
      </c>
      <c r="Q4" t="n">
        <v>446.27</v>
      </c>
      <c r="R4" t="n">
        <v>67.92</v>
      </c>
      <c r="S4" t="n">
        <v>28.73</v>
      </c>
      <c r="T4" t="n">
        <v>18759.44</v>
      </c>
      <c r="U4" t="n">
        <v>0.42</v>
      </c>
      <c r="V4" t="n">
        <v>0.88</v>
      </c>
      <c r="W4" t="n">
        <v>0.15</v>
      </c>
      <c r="X4" t="n">
        <v>1.15</v>
      </c>
      <c r="Y4" t="n">
        <v>0.5</v>
      </c>
      <c r="Z4" t="n">
        <v>10</v>
      </c>
      <c r="AA4" t="n">
        <v>377.6719921471408</v>
      </c>
      <c r="AB4" t="n">
        <v>516.7474813680881</v>
      </c>
      <c r="AC4" t="n">
        <v>467.429827005962</v>
      </c>
      <c r="AD4" t="n">
        <v>377671.9921471408</v>
      </c>
      <c r="AE4" t="n">
        <v>516747.481368088</v>
      </c>
      <c r="AF4" t="n">
        <v>8.361030621886862e-06</v>
      </c>
      <c r="AG4" t="n">
        <v>25</v>
      </c>
      <c r="AH4" t="n">
        <v>467429.827005962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4.7907</v>
      </c>
      <c r="E5" t="n">
        <v>20.87</v>
      </c>
      <c r="F5" t="n">
        <v>18.17</v>
      </c>
      <c r="G5" t="n">
        <v>36.34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28</v>
      </c>
      <c r="N5" t="n">
        <v>15.58</v>
      </c>
      <c r="O5" t="n">
        <v>13952.52</v>
      </c>
      <c r="P5" t="n">
        <v>160.63</v>
      </c>
      <c r="Q5" t="n">
        <v>446.28</v>
      </c>
      <c r="R5" t="n">
        <v>57.01</v>
      </c>
      <c r="S5" t="n">
        <v>28.73</v>
      </c>
      <c r="T5" t="n">
        <v>13358.01</v>
      </c>
      <c r="U5" t="n">
        <v>0.5</v>
      </c>
      <c r="V5" t="n">
        <v>0.89</v>
      </c>
      <c r="W5" t="n">
        <v>0.13</v>
      </c>
      <c r="X5" t="n">
        <v>0.8100000000000001</v>
      </c>
      <c r="Y5" t="n">
        <v>0.5</v>
      </c>
      <c r="Z5" t="n">
        <v>10</v>
      </c>
      <c r="AA5" t="n">
        <v>369.9601410888673</v>
      </c>
      <c r="AB5" t="n">
        <v>506.1957865273012</v>
      </c>
      <c r="AC5" t="n">
        <v>457.8851711113832</v>
      </c>
      <c r="AD5" t="n">
        <v>369960.1410888673</v>
      </c>
      <c r="AE5" t="n">
        <v>506195.7865273012</v>
      </c>
      <c r="AF5" t="n">
        <v>8.592215324611391e-06</v>
      </c>
      <c r="AG5" t="n">
        <v>25</v>
      </c>
      <c r="AH5" t="n">
        <v>457885.1711113832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4.8529</v>
      </c>
      <c r="E6" t="n">
        <v>20.61</v>
      </c>
      <c r="F6" t="n">
        <v>18.04</v>
      </c>
      <c r="G6" t="n">
        <v>45.09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156.78</v>
      </c>
      <c r="Q6" t="n">
        <v>446.32</v>
      </c>
      <c r="R6" t="n">
        <v>52.86</v>
      </c>
      <c r="S6" t="n">
        <v>28.73</v>
      </c>
      <c r="T6" t="n">
        <v>11315.89</v>
      </c>
      <c r="U6" t="n">
        <v>0.54</v>
      </c>
      <c r="V6" t="n">
        <v>0.9</v>
      </c>
      <c r="W6" t="n">
        <v>0.12</v>
      </c>
      <c r="X6" t="n">
        <v>0.68</v>
      </c>
      <c r="Y6" t="n">
        <v>0.5</v>
      </c>
      <c r="Z6" t="n">
        <v>10</v>
      </c>
      <c r="AA6" t="n">
        <v>356.456319347108</v>
      </c>
      <c r="AB6" t="n">
        <v>487.7192618736566</v>
      </c>
      <c r="AC6" t="n">
        <v>441.1720200387173</v>
      </c>
      <c r="AD6" t="n">
        <v>356456.319347108</v>
      </c>
      <c r="AE6" t="n">
        <v>487719.2618736566</v>
      </c>
      <c r="AF6" t="n">
        <v>8.70377225641485e-06</v>
      </c>
      <c r="AG6" t="n">
        <v>24</v>
      </c>
      <c r="AH6" t="n">
        <v>441172.0200387173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4.9038</v>
      </c>
      <c r="E7" t="n">
        <v>20.39</v>
      </c>
      <c r="F7" t="n">
        <v>17.91</v>
      </c>
      <c r="G7" t="n">
        <v>53.73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152.22</v>
      </c>
      <c r="Q7" t="n">
        <v>446.29</v>
      </c>
      <c r="R7" t="n">
        <v>48.64</v>
      </c>
      <c r="S7" t="n">
        <v>28.73</v>
      </c>
      <c r="T7" t="n">
        <v>9223.07</v>
      </c>
      <c r="U7" t="n">
        <v>0.59</v>
      </c>
      <c r="V7" t="n">
        <v>0.91</v>
      </c>
      <c r="W7" t="n">
        <v>0.11</v>
      </c>
      <c r="X7" t="n">
        <v>0.55</v>
      </c>
      <c r="Y7" t="n">
        <v>0.5</v>
      </c>
      <c r="Z7" t="n">
        <v>10</v>
      </c>
      <c r="AA7" t="n">
        <v>352.5651934018637</v>
      </c>
      <c r="AB7" t="n">
        <v>482.395251691012</v>
      </c>
      <c r="AC7" t="n">
        <v>436.3561259156092</v>
      </c>
      <c r="AD7" t="n">
        <v>352565.1934018637</v>
      </c>
      <c r="AE7" t="n">
        <v>482395.2516910121</v>
      </c>
      <c r="AF7" t="n">
        <v>8.795062414434079e-06</v>
      </c>
      <c r="AG7" t="n">
        <v>24</v>
      </c>
      <c r="AH7" t="n">
        <v>436356.1259156092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4.9592</v>
      </c>
      <c r="E8" t="n">
        <v>20.16</v>
      </c>
      <c r="F8" t="n">
        <v>17.77</v>
      </c>
      <c r="G8" t="n">
        <v>66.65000000000001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146.7</v>
      </c>
      <c r="Q8" t="n">
        <v>446.27</v>
      </c>
      <c r="R8" t="n">
        <v>44.2</v>
      </c>
      <c r="S8" t="n">
        <v>28.73</v>
      </c>
      <c r="T8" t="n">
        <v>7025.73</v>
      </c>
      <c r="U8" t="n">
        <v>0.65</v>
      </c>
      <c r="V8" t="n">
        <v>0.91</v>
      </c>
      <c r="W8" t="n">
        <v>0.1</v>
      </c>
      <c r="X8" t="n">
        <v>0.41</v>
      </c>
      <c r="Y8" t="n">
        <v>0.5</v>
      </c>
      <c r="Z8" t="n">
        <v>10</v>
      </c>
      <c r="AA8" t="n">
        <v>348.1530974264194</v>
      </c>
      <c r="AB8" t="n">
        <v>476.3584273294722</v>
      </c>
      <c r="AC8" t="n">
        <v>430.8954475983984</v>
      </c>
      <c r="AD8" t="n">
        <v>348153.0974264194</v>
      </c>
      <c r="AE8" t="n">
        <v>476358.4273294722</v>
      </c>
      <c r="AF8" t="n">
        <v>8.894423411570921e-06</v>
      </c>
      <c r="AG8" t="n">
        <v>24</v>
      </c>
      <c r="AH8" t="n">
        <v>430895.4475983984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4.9949</v>
      </c>
      <c r="E9" t="n">
        <v>20.02</v>
      </c>
      <c r="F9" t="n">
        <v>17.67</v>
      </c>
      <c r="G9" t="n">
        <v>75.73999999999999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143.46</v>
      </c>
      <c r="Q9" t="n">
        <v>446.27</v>
      </c>
      <c r="R9" t="n">
        <v>40.53</v>
      </c>
      <c r="S9" t="n">
        <v>28.73</v>
      </c>
      <c r="T9" t="n">
        <v>5200.19</v>
      </c>
      <c r="U9" t="n">
        <v>0.71</v>
      </c>
      <c r="V9" t="n">
        <v>0.92</v>
      </c>
      <c r="W9" t="n">
        <v>0.11</v>
      </c>
      <c r="X9" t="n">
        <v>0.32</v>
      </c>
      <c r="Y9" t="n">
        <v>0.5</v>
      </c>
      <c r="Z9" t="n">
        <v>10</v>
      </c>
      <c r="AA9" t="n">
        <v>345.4903280164987</v>
      </c>
      <c r="AB9" t="n">
        <v>472.7151087497233</v>
      </c>
      <c r="AC9" t="n">
        <v>427.599842230471</v>
      </c>
      <c r="AD9" t="n">
        <v>345490.3280164987</v>
      </c>
      <c r="AE9" t="n">
        <v>472715.1087497233</v>
      </c>
      <c r="AF9" t="n">
        <v>8.958452068570655e-06</v>
      </c>
      <c r="AG9" t="n">
        <v>24</v>
      </c>
      <c r="AH9" t="n">
        <v>427599.842230471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5.0064</v>
      </c>
      <c r="E10" t="n">
        <v>19.97</v>
      </c>
      <c r="F10" t="n">
        <v>17.67</v>
      </c>
      <c r="G10" t="n">
        <v>88.36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138.17</v>
      </c>
      <c r="Q10" t="n">
        <v>446.27</v>
      </c>
      <c r="R10" t="n">
        <v>40.86</v>
      </c>
      <c r="S10" t="n">
        <v>28.73</v>
      </c>
      <c r="T10" t="n">
        <v>5373.24</v>
      </c>
      <c r="U10" t="n">
        <v>0.7</v>
      </c>
      <c r="V10" t="n">
        <v>0.92</v>
      </c>
      <c r="W10" t="n">
        <v>0.1</v>
      </c>
      <c r="X10" t="n">
        <v>0.31</v>
      </c>
      <c r="Y10" t="n">
        <v>0.5</v>
      </c>
      <c r="Z10" t="n">
        <v>10</v>
      </c>
      <c r="AA10" t="n">
        <v>342.6713634416168</v>
      </c>
      <c r="AB10" t="n">
        <v>468.8580770544299</v>
      </c>
      <c r="AC10" t="n">
        <v>424.1109202267984</v>
      </c>
      <c r="AD10" t="n">
        <v>342671.3634416168</v>
      </c>
      <c r="AE10" t="n">
        <v>468858.0770544299</v>
      </c>
      <c r="AF10" t="n">
        <v>8.979077546315667e-06</v>
      </c>
      <c r="AG10" t="n">
        <v>24</v>
      </c>
      <c r="AH10" t="n">
        <v>424110.9202267984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5.0192</v>
      </c>
      <c r="E11" t="n">
        <v>19.92</v>
      </c>
      <c r="F11" t="n">
        <v>17.64</v>
      </c>
      <c r="G11" t="n">
        <v>96.23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134.76</v>
      </c>
      <c r="Q11" t="n">
        <v>446.27</v>
      </c>
      <c r="R11" t="n">
        <v>39.78</v>
      </c>
      <c r="S11" t="n">
        <v>28.73</v>
      </c>
      <c r="T11" t="n">
        <v>4840.93</v>
      </c>
      <c r="U11" t="n">
        <v>0.72</v>
      </c>
      <c r="V11" t="n">
        <v>0.92</v>
      </c>
      <c r="W11" t="n">
        <v>0.1</v>
      </c>
      <c r="X11" t="n">
        <v>0.28</v>
      </c>
      <c r="Y11" t="n">
        <v>0.5</v>
      </c>
      <c r="Z11" t="n">
        <v>10</v>
      </c>
      <c r="AA11" t="n">
        <v>340.6667183276663</v>
      </c>
      <c r="AB11" t="n">
        <v>466.115233170822</v>
      </c>
      <c r="AC11" t="n">
        <v>421.6298495138366</v>
      </c>
      <c r="AD11" t="n">
        <v>340666.7183276663</v>
      </c>
      <c r="AE11" t="n">
        <v>466115.233170822</v>
      </c>
      <c r="AF11" t="n">
        <v>9.002034599805767e-06</v>
      </c>
      <c r="AG11" t="n">
        <v>24</v>
      </c>
      <c r="AH11" t="n">
        <v>421629.8495138366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5.0148</v>
      </c>
      <c r="E12" t="n">
        <v>19.94</v>
      </c>
      <c r="F12" t="n">
        <v>17.66</v>
      </c>
      <c r="G12" t="n">
        <v>96.33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133.25</v>
      </c>
      <c r="Q12" t="n">
        <v>446.27</v>
      </c>
      <c r="R12" t="n">
        <v>40.16</v>
      </c>
      <c r="S12" t="n">
        <v>28.73</v>
      </c>
      <c r="T12" t="n">
        <v>5028.94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340.0856972201876</v>
      </c>
      <c r="AB12" t="n">
        <v>465.3202544587275</v>
      </c>
      <c r="AC12" t="n">
        <v>420.9107424542647</v>
      </c>
      <c r="AD12" t="n">
        <v>340085.6972201876</v>
      </c>
      <c r="AE12" t="n">
        <v>465320.2544587275</v>
      </c>
      <c r="AF12" t="n">
        <v>8.994143112668547e-06</v>
      </c>
      <c r="AG12" t="n">
        <v>24</v>
      </c>
      <c r="AH12" t="n">
        <v>420910.7424542647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5.0333</v>
      </c>
      <c r="E13" t="n">
        <v>19.87</v>
      </c>
      <c r="F13" t="n">
        <v>17.61</v>
      </c>
      <c r="G13" t="n">
        <v>105.66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134.22</v>
      </c>
      <c r="Q13" t="n">
        <v>446.27</v>
      </c>
      <c r="R13" t="n">
        <v>38.46</v>
      </c>
      <c r="S13" t="n">
        <v>28.73</v>
      </c>
      <c r="T13" t="n">
        <v>4184.16</v>
      </c>
      <c r="U13" t="n">
        <v>0.75</v>
      </c>
      <c r="V13" t="n">
        <v>0.92</v>
      </c>
      <c r="W13" t="n">
        <v>0.11</v>
      </c>
      <c r="X13" t="n">
        <v>0.25</v>
      </c>
      <c r="Y13" t="n">
        <v>0.5</v>
      </c>
      <c r="Z13" t="n">
        <v>10</v>
      </c>
      <c r="AA13" t="n">
        <v>330.440501584703</v>
      </c>
      <c r="AB13" t="n">
        <v>452.1232722742576</v>
      </c>
      <c r="AC13" t="n">
        <v>408.9732617273998</v>
      </c>
      <c r="AD13" t="n">
        <v>330440.501584703</v>
      </c>
      <c r="AE13" t="n">
        <v>452123.2722742576</v>
      </c>
      <c r="AF13" t="n">
        <v>9.027323229040957e-06</v>
      </c>
      <c r="AG13" t="n">
        <v>23</v>
      </c>
      <c r="AH13" t="n">
        <v>408973.2617273998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4.342</v>
      </c>
      <c r="E2" t="n">
        <v>23.03</v>
      </c>
      <c r="F2" t="n">
        <v>19.97</v>
      </c>
      <c r="G2" t="n">
        <v>13.17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</v>
      </c>
      <c r="Q2" t="n">
        <v>446.27</v>
      </c>
      <c r="R2" t="n">
        <v>115.74</v>
      </c>
      <c r="S2" t="n">
        <v>28.73</v>
      </c>
      <c r="T2" t="n">
        <v>42421.35</v>
      </c>
      <c r="U2" t="n">
        <v>0.25</v>
      </c>
      <c r="V2" t="n">
        <v>0.8100000000000001</v>
      </c>
      <c r="W2" t="n">
        <v>0.23</v>
      </c>
      <c r="X2" t="n">
        <v>2.61</v>
      </c>
      <c r="Y2" t="n">
        <v>0.5</v>
      </c>
      <c r="Z2" t="n">
        <v>10</v>
      </c>
      <c r="AA2" t="n">
        <v>367.3885397439317</v>
      </c>
      <c r="AB2" t="n">
        <v>502.6772081161159</v>
      </c>
      <c r="AC2" t="n">
        <v>454.7024008854057</v>
      </c>
      <c r="AD2" t="n">
        <v>367388.5397439317</v>
      </c>
      <c r="AE2" t="n">
        <v>502677.2081161159</v>
      </c>
      <c r="AF2" t="n">
        <v>1.029963575110688e-05</v>
      </c>
      <c r="AG2" t="n">
        <v>27</v>
      </c>
      <c r="AH2" t="n">
        <v>454702.4008854057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4.7924</v>
      </c>
      <c r="E3" t="n">
        <v>20.87</v>
      </c>
      <c r="F3" t="n">
        <v>18.5</v>
      </c>
      <c r="G3" t="n">
        <v>27.07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109.88</v>
      </c>
      <c r="Q3" t="n">
        <v>446.29</v>
      </c>
      <c r="R3" t="n">
        <v>67.8</v>
      </c>
      <c r="S3" t="n">
        <v>28.73</v>
      </c>
      <c r="T3" t="n">
        <v>18699.68</v>
      </c>
      <c r="U3" t="n">
        <v>0.42</v>
      </c>
      <c r="V3" t="n">
        <v>0.88</v>
      </c>
      <c r="W3" t="n">
        <v>0.15</v>
      </c>
      <c r="X3" t="n">
        <v>1.14</v>
      </c>
      <c r="Y3" t="n">
        <v>0.5</v>
      </c>
      <c r="Z3" t="n">
        <v>10</v>
      </c>
      <c r="AA3" t="n">
        <v>327.3775575858115</v>
      </c>
      <c r="AB3" t="n">
        <v>447.9324171674218</v>
      </c>
      <c r="AC3" t="n">
        <v>405.1823759500582</v>
      </c>
      <c r="AD3" t="n">
        <v>327377.5575858115</v>
      </c>
      <c r="AE3" t="n">
        <v>447932.4171674218</v>
      </c>
      <c r="AF3" t="n">
        <v>1.136802726246075e-05</v>
      </c>
      <c r="AG3" t="n">
        <v>25</v>
      </c>
      <c r="AH3" t="n">
        <v>405182.3759500582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4.9468</v>
      </c>
      <c r="E4" t="n">
        <v>20.22</v>
      </c>
      <c r="F4" t="n">
        <v>18.07</v>
      </c>
      <c r="G4" t="n">
        <v>43.37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100.52</v>
      </c>
      <c r="Q4" t="n">
        <v>446.27</v>
      </c>
      <c r="R4" t="n">
        <v>53.77</v>
      </c>
      <c r="S4" t="n">
        <v>28.73</v>
      </c>
      <c r="T4" t="n">
        <v>11762.58</v>
      </c>
      <c r="U4" t="n">
        <v>0.53</v>
      </c>
      <c r="V4" t="n">
        <v>0.9</v>
      </c>
      <c r="W4" t="n">
        <v>0.13</v>
      </c>
      <c r="X4" t="n">
        <v>0.71</v>
      </c>
      <c r="Y4" t="n">
        <v>0.5</v>
      </c>
      <c r="Z4" t="n">
        <v>10</v>
      </c>
      <c r="AA4" t="n">
        <v>309.7166025255502</v>
      </c>
      <c r="AB4" t="n">
        <v>423.7679193076245</v>
      </c>
      <c r="AC4" t="n">
        <v>383.3241038509142</v>
      </c>
      <c r="AD4" t="n">
        <v>309716.6025255502</v>
      </c>
      <c r="AE4" t="n">
        <v>423767.9193076245</v>
      </c>
      <c r="AF4" t="n">
        <v>1.173427870418597e-05</v>
      </c>
      <c r="AG4" t="n">
        <v>24</v>
      </c>
      <c r="AH4" t="n">
        <v>383324.1038509142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5.0128</v>
      </c>
      <c r="E5" t="n">
        <v>19.95</v>
      </c>
      <c r="F5" t="n">
        <v>17.89</v>
      </c>
      <c r="G5" t="n">
        <v>56.49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2</v>
      </c>
      <c r="N5" t="n">
        <v>7.33</v>
      </c>
      <c r="O5" t="n">
        <v>8281.25</v>
      </c>
      <c r="P5" t="n">
        <v>94.73999999999999</v>
      </c>
      <c r="Q5" t="n">
        <v>446.27</v>
      </c>
      <c r="R5" t="n">
        <v>47.34</v>
      </c>
      <c r="S5" t="n">
        <v>28.73</v>
      </c>
      <c r="T5" t="n">
        <v>8580.709999999999</v>
      </c>
      <c r="U5" t="n">
        <v>0.61</v>
      </c>
      <c r="V5" t="n">
        <v>0.91</v>
      </c>
      <c r="W5" t="n">
        <v>0.13</v>
      </c>
      <c r="X5" t="n">
        <v>0.53</v>
      </c>
      <c r="Y5" t="n">
        <v>0.5</v>
      </c>
      <c r="Z5" t="n">
        <v>10</v>
      </c>
      <c r="AA5" t="n">
        <v>305.4698859602507</v>
      </c>
      <c r="AB5" t="n">
        <v>417.9573743510695</v>
      </c>
      <c r="AC5" t="n">
        <v>378.0681091498618</v>
      </c>
      <c r="AD5" t="n">
        <v>305469.8859602507</v>
      </c>
      <c r="AE5" t="n">
        <v>417957.3743510694</v>
      </c>
      <c r="AF5" t="n">
        <v>1.189083696295453e-05</v>
      </c>
      <c r="AG5" t="n">
        <v>24</v>
      </c>
      <c r="AH5" t="n">
        <v>378068.1091498617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5.0137</v>
      </c>
      <c r="E6" t="n">
        <v>19.95</v>
      </c>
      <c r="F6" t="n">
        <v>17.89</v>
      </c>
      <c r="G6" t="n">
        <v>56.48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96.31</v>
      </c>
      <c r="Q6" t="n">
        <v>446.27</v>
      </c>
      <c r="R6" t="n">
        <v>47.07</v>
      </c>
      <c r="S6" t="n">
        <v>28.73</v>
      </c>
      <c r="T6" t="n">
        <v>8446.459999999999</v>
      </c>
      <c r="U6" t="n">
        <v>0.61</v>
      </c>
      <c r="V6" t="n">
        <v>0.91</v>
      </c>
      <c r="W6" t="n">
        <v>0.13</v>
      </c>
      <c r="X6" t="n">
        <v>0.53</v>
      </c>
      <c r="Y6" t="n">
        <v>0.5</v>
      </c>
      <c r="Z6" t="n">
        <v>10</v>
      </c>
      <c r="AA6" t="n">
        <v>306.2128771324103</v>
      </c>
      <c r="AB6" t="n">
        <v>418.9739676512752</v>
      </c>
      <c r="AC6" t="n">
        <v>378.9876802122936</v>
      </c>
      <c r="AD6" t="n">
        <v>306212.8771324102</v>
      </c>
      <c r="AE6" t="n">
        <v>418973.9676512752</v>
      </c>
      <c r="AF6" t="n">
        <v>1.189297184830137e-05</v>
      </c>
      <c r="AG6" t="n">
        <v>24</v>
      </c>
      <c r="AH6" t="n">
        <v>378987.6802122936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2.9726</v>
      </c>
      <c r="E2" t="n">
        <v>33.64</v>
      </c>
      <c r="F2" t="n">
        <v>23.85</v>
      </c>
      <c r="G2" t="n">
        <v>6.53</v>
      </c>
      <c r="H2" t="n">
        <v>0.11</v>
      </c>
      <c r="I2" t="n">
        <v>219</v>
      </c>
      <c r="J2" t="n">
        <v>167.88</v>
      </c>
      <c r="K2" t="n">
        <v>51.39</v>
      </c>
      <c r="L2" t="n">
        <v>1</v>
      </c>
      <c r="M2" t="n">
        <v>217</v>
      </c>
      <c r="N2" t="n">
        <v>30.49</v>
      </c>
      <c r="O2" t="n">
        <v>20939.59</v>
      </c>
      <c r="P2" t="n">
        <v>300.86</v>
      </c>
      <c r="Q2" t="n">
        <v>446.39</v>
      </c>
      <c r="R2" t="n">
        <v>243.05</v>
      </c>
      <c r="S2" t="n">
        <v>28.73</v>
      </c>
      <c r="T2" t="n">
        <v>105434.24</v>
      </c>
      <c r="U2" t="n">
        <v>0.12</v>
      </c>
      <c r="V2" t="n">
        <v>0.68</v>
      </c>
      <c r="W2" t="n">
        <v>0.43</v>
      </c>
      <c r="X2" t="n">
        <v>6.49</v>
      </c>
      <c r="Y2" t="n">
        <v>0.5</v>
      </c>
      <c r="Z2" t="n">
        <v>10</v>
      </c>
      <c r="AA2" t="n">
        <v>755.1003685505592</v>
      </c>
      <c r="AB2" t="n">
        <v>1033.161636928045</v>
      </c>
      <c r="AC2" t="n">
        <v>934.5581403510967</v>
      </c>
      <c r="AD2" t="n">
        <v>755100.3685505592</v>
      </c>
      <c r="AE2" t="n">
        <v>1033161.636928045</v>
      </c>
      <c r="AF2" t="n">
        <v>4.304145330908491e-06</v>
      </c>
      <c r="AG2" t="n">
        <v>39</v>
      </c>
      <c r="AH2" t="n">
        <v>934558.1403510966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3.9332</v>
      </c>
      <c r="E3" t="n">
        <v>25.42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249.85</v>
      </c>
      <c r="Q3" t="n">
        <v>446.3</v>
      </c>
      <c r="R3" t="n">
        <v>115.69</v>
      </c>
      <c r="S3" t="n">
        <v>28.73</v>
      </c>
      <c r="T3" t="n">
        <v>42396.37</v>
      </c>
      <c r="U3" t="n">
        <v>0.25</v>
      </c>
      <c r="V3" t="n">
        <v>0.8100000000000001</v>
      </c>
      <c r="W3" t="n">
        <v>0.23</v>
      </c>
      <c r="X3" t="n">
        <v>2.61</v>
      </c>
      <c r="Y3" t="n">
        <v>0.5</v>
      </c>
      <c r="Z3" t="n">
        <v>10</v>
      </c>
      <c r="AA3" t="n">
        <v>529.0783252026448</v>
      </c>
      <c r="AB3" t="n">
        <v>723.9083058306219</v>
      </c>
      <c r="AC3" t="n">
        <v>654.819513133835</v>
      </c>
      <c r="AD3" t="n">
        <v>529078.3252026448</v>
      </c>
      <c r="AE3" t="n">
        <v>723908.3058306219</v>
      </c>
      <c r="AF3" t="n">
        <v>5.695036135211355e-06</v>
      </c>
      <c r="AG3" t="n">
        <v>30</v>
      </c>
      <c r="AH3" t="n">
        <v>654819.513133835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4.2853</v>
      </c>
      <c r="E4" t="n">
        <v>23.34</v>
      </c>
      <c r="F4" t="n">
        <v>19</v>
      </c>
      <c r="G4" t="n">
        <v>19.65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235.96</v>
      </c>
      <c r="Q4" t="n">
        <v>446.27</v>
      </c>
      <c r="R4" t="n">
        <v>84.09</v>
      </c>
      <c r="S4" t="n">
        <v>28.73</v>
      </c>
      <c r="T4" t="n">
        <v>26761.05</v>
      </c>
      <c r="U4" t="n">
        <v>0.34</v>
      </c>
      <c r="V4" t="n">
        <v>0.86</v>
      </c>
      <c r="W4" t="n">
        <v>0.17</v>
      </c>
      <c r="X4" t="n">
        <v>1.64</v>
      </c>
      <c r="Y4" t="n">
        <v>0.5</v>
      </c>
      <c r="Z4" t="n">
        <v>10</v>
      </c>
      <c r="AA4" t="n">
        <v>478.8201637999669</v>
      </c>
      <c r="AB4" t="n">
        <v>655.1428721658816</v>
      </c>
      <c r="AC4" t="n">
        <v>592.6169559451652</v>
      </c>
      <c r="AD4" t="n">
        <v>478820.1637999669</v>
      </c>
      <c r="AE4" t="n">
        <v>655142.8721658816</v>
      </c>
      <c r="AF4" t="n">
        <v>6.20485567736734e-06</v>
      </c>
      <c r="AG4" t="n">
        <v>28</v>
      </c>
      <c r="AH4" t="n">
        <v>592616.9559451651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4.4788</v>
      </c>
      <c r="E5" t="n">
        <v>22.33</v>
      </c>
      <c r="F5" t="n">
        <v>18.53</v>
      </c>
      <c r="G5" t="n">
        <v>26.47</v>
      </c>
      <c r="H5" t="n">
        <v>0.41</v>
      </c>
      <c r="I5" t="n">
        <v>42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228.31</v>
      </c>
      <c r="Q5" t="n">
        <v>446.27</v>
      </c>
      <c r="R5" t="n">
        <v>69</v>
      </c>
      <c r="S5" t="n">
        <v>28.73</v>
      </c>
      <c r="T5" t="n">
        <v>19297.33</v>
      </c>
      <c r="U5" t="n">
        <v>0.42</v>
      </c>
      <c r="V5" t="n">
        <v>0.88</v>
      </c>
      <c r="W5" t="n">
        <v>0.15</v>
      </c>
      <c r="X5" t="n">
        <v>1.17</v>
      </c>
      <c r="Y5" t="n">
        <v>0.5</v>
      </c>
      <c r="Z5" t="n">
        <v>10</v>
      </c>
      <c r="AA5" t="n">
        <v>444.6281081751173</v>
      </c>
      <c r="AB5" t="n">
        <v>608.3597932129288</v>
      </c>
      <c r="AC5" t="n">
        <v>550.2987883870186</v>
      </c>
      <c r="AD5" t="n">
        <v>444628.1081751173</v>
      </c>
      <c r="AE5" t="n">
        <v>608359.7932129288</v>
      </c>
      <c r="AF5" t="n">
        <v>6.485031994911171e-06</v>
      </c>
      <c r="AG5" t="n">
        <v>26</v>
      </c>
      <c r="AH5" t="n">
        <v>550298.7883870186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4.5963</v>
      </c>
      <c r="E6" t="n">
        <v>21.76</v>
      </c>
      <c r="F6" t="n">
        <v>18.27</v>
      </c>
      <c r="G6" t="n">
        <v>33.21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223.29</v>
      </c>
      <c r="Q6" t="n">
        <v>446.28</v>
      </c>
      <c r="R6" t="n">
        <v>60.08</v>
      </c>
      <c r="S6" t="n">
        <v>28.73</v>
      </c>
      <c r="T6" t="n">
        <v>14878.68</v>
      </c>
      <c r="U6" t="n">
        <v>0.48</v>
      </c>
      <c r="V6" t="n">
        <v>0.89</v>
      </c>
      <c r="W6" t="n">
        <v>0.13</v>
      </c>
      <c r="X6" t="n">
        <v>0.91</v>
      </c>
      <c r="Y6" t="n">
        <v>0.5</v>
      </c>
      <c r="Z6" t="n">
        <v>10</v>
      </c>
      <c r="AA6" t="n">
        <v>436.267734223048</v>
      </c>
      <c r="AB6" t="n">
        <v>596.9207607380398</v>
      </c>
      <c r="AC6" t="n">
        <v>539.9514811167501</v>
      </c>
      <c r="AD6" t="n">
        <v>436267.734223048</v>
      </c>
      <c r="AE6" t="n">
        <v>596920.7607380399</v>
      </c>
      <c r="AF6" t="n">
        <v>6.65516490091324e-06</v>
      </c>
      <c r="AG6" t="n">
        <v>26</v>
      </c>
      <c r="AH6" t="n">
        <v>539951.48111675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4.6827</v>
      </c>
      <c r="E7" t="n">
        <v>21.36</v>
      </c>
      <c r="F7" t="n">
        <v>18.03</v>
      </c>
      <c r="G7" t="n">
        <v>38.64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</v>
      </c>
      <c r="Q7" t="n">
        <v>446.27</v>
      </c>
      <c r="R7" t="n">
        <v>52.19</v>
      </c>
      <c r="S7" t="n">
        <v>28.73</v>
      </c>
      <c r="T7" t="n">
        <v>10960.04</v>
      </c>
      <c r="U7" t="n">
        <v>0.55</v>
      </c>
      <c r="V7" t="n">
        <v>0.9</v>
      </c>
      <c r="W7" t="n">
        <v>0.13</v>
      </c>
      <c r="X7" t="n">
        <v>0.68</v>
      </c>
      <c r="Y7" t="n">
        <v>0.5</v>
      </c>
      <c r="Z7" t="n">
        <v>10</v>
      </c>
      <c r="AA7" t="n">
        <v>420.1043934184954</v>
      </c>
      <c r="AB7" t="n">
        <v>574.8053647729813</v>
      </c>
      <c r="AC7" t="n">
        <v>519.9467475034434</v>
      </c>
      <c r="AD7" t="n">
        <v>420104.3934184954</v>
      </c>
      <c r="AE7" t="n">
        <v>574805.3647729813</v>
      </c>
      <c r="AF7" t="n">
        <v>6.780266884560717e-06</v>
      </c>
      <c r="AG7" t="n">
        <v>25</v>
      </c>
      <c r="AH7" t="n">
        <v>519946.7475034433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4.7115</v>
      </c>
      <c r="E8" t="n">
        <v>21.22</v>
      </c>
      <c r="F8" t="n">
        <v>18.04</v>
      </c>
      <c r="G8" t="n">
        <v>45.1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217.36</v>
      </c>
      <c r="Q8" t="n">
        <v>446.28</v>
      </c>
      <c r="R8" t="n">
        <v>52.91</v>
      </c>
      <c r="S8" t="n">
        <v>28.73</v>
      </c>
      <c r="T8" t="n">
        <v>11341.64</v>
      </c>
      <c r="U8" t="n">
        <v>0.54</v>
      </c>
      <c r="V8" t="n">
        <v>0.9</v>
      </c>
      <c r="W8" t="n">
        <v>0.12</v>
      </c>
      <c r="X8" t="n">
        <v>0.68</v>
      </c>
      <c r="Y8" t="n">
        <v>0.5</v>
      </c>
      <c r="Z8" t="n">
        <v>10</v>
      </c>
      <c r="AA8" t="n">
        <v>418.2324545288143</v>
      </c>
      <c r="AB8" t="n">
        <v>572.2440954000042</v>
      </c>
      <c r="AC8" t="n">
        <v>517.6299220846591</v>
      </c>
      <c r="AD8" t="n">
        <v>418232.4545288143</v>
      </c>
      <c r="AE8" t="n">
        <v>572244.0954000042</v>
      </c>
      <c r="AF8" t="n">
        <v>6.821967545776544e-06</v>
      </c>
      <c r="AG8" t="n">
        <v>25</v>
      </c>
      <c r="AH8" t="n">
        <v>517629.9220846591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4.7567</v>
      </c>
      <c r="E9" t="n">
        <v>21.02</v>
      </c>
      <c r="F9" t="n">
        <v>17.94</v>
      </c>
      <c r="G9" t="n">
        <v>51.25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214.46</v>
      </c>
      <c r="Q9" t="n">
        <v>446.27</v>
      </c>
      <c r="R9" t="n">
        <v>49.48</v>
      </c>
      <c r="S9" t="n">
        <v>28.73</v>
      </c>
      <c r="T9" t="n">
        <v>9638.389999999999</v>
      </c>
      <c r="U9" t="n">
        <v>0.58</v>
      </c>
      <c r="V9" t="n">
        <v>0.91</v>
      </c>
      <c r="W9" t="n">
        <v>0.12</v>
      </c>
      <c r="X9" t="n">
        <v>0.58</v>
      </c>
      <c r="Y9" t="n">
        <v>0.5</v>
      </c>
      <c r="Z9" t="n">
        <v>10</v>
      </c>
      <c r="AA9" t="n">
        <v>414.7898336363533</v>
      </c>
      <c r="AB9" t="n">
        <v>567.5337496172242</v>
      </c>
      <c r="AC9" t="n">
        <v>513.3691250923758</v>
      </c>
      <c r="AD9" t="n">
        <v>414789.8336363533</v>
      </c>
      <c r="AE9" t="n">
        <v>567533.7496172242</v>
      </c>
      <c r="AF9" t="n">
        <v>6.887414416851383e-06</v>
      </c>
      <c r="AG9" t="n">
        <v>25</v>
      </c>
      <c r="AH9" t="n">
        <v>513369.1250923758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4.7995</v>
      </c>
      <c r="E10" t="n">
        <v>20.84</v>
      </c>
      <c r="F10" t="n">
        <v>17.85</v>
      </c>
      <c r="G10" t="n">
        <v>59.51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211.78</v>
      </c>
      <c r="Q10" t="n">
        <v>446.28</v>
      </c>
      <c r="R10" t="n">
        <v>46.8</v>
      </c>
      <c r="S10" t="n">
        <v>28.73</v>
      </c>
      <c r="T10" t="n">
        <v>8315.26</v>
      </c>
      <c r="U10" t="n">
        <v>0.61</v>
      </c>
      <c r="V10" t="n">
        <v>0.91</v>
      </c>
      <c r="W10" t="n">
        <v>0.11</v>
      </c>
      <c r="X10" t="n">
        <v>0.5</v>
      </c>
      <c r="Y10" t="n">
        <v>0.5</v>
      </c>
      <c r="Z10" t="n">
        <v>10</v>
      </c>
      <c r="AA10" t="n">
        <v>411.6384981136338</v>
      </c>
      <c r="AB10" t="n">
        <v>563.2219533279283</v>
      </c>
      <c r="AC10" t="n">
        <v>509.4688405892862</v>
      </c>
      <c r="AD10" t="n">
        <v>411638.4981136338</v>
      </c>
      <c r="AE10" t="n">
        <v>563221.9533279283</v>
      </c>
      <c r="AF10" t="n">
        <v>6.949386232824901e-06</v>
      </c>
      <c r="AG10" t="n">
        <v>25</v>
      </c>
      <c r="AH10" t="n">
        <v>509468.8405892862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4.8321</v>
      </c>
      <c r="E11" t="n">
        <v>20.7</v>
      </c>
      <c r="F11" t="n">
        <v>17.78</v>
      </c>
      <c r="G11" t="n">
        <v>66.68000000000001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208.88</v>
      </c>
      <c r="Q11" t="n">
        <v>446.27</v>
      </c>
      <c r="R11" t="n">
        <v>44.51</v>
      </c>
      <c r="S11" t="n">
        <v>28.73</v>
      </c>
      <c r="T11" t="n">
        <v>7177.78</v>
      </c>
      <c r="U11" t="n">
        <v>0.65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399.0316854443892</v>
      </c>
      <c r="AB11" t="n">
        <v>545.9727560605455</v>
      </c>
      <c r="AC11" t="n">
        <v>493.8658824997023</v>
      </c>
      <c r="AD11" t="n">
        <v>399031.6854443892</v>
      </c>
      <c r="AE11" t="n">
        <v>545972.7560605456</v>
      </c>
      <c r="AF11" t="n">
        <v>6.996589064617815e-06</v>
      </c>
      <c r="AG11" t="n">
        <v>24</v>
      </c>
      <c r="AH11" t="n">
        <v>493865.8824997023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4.8457</v>
      </c>
      <c r="E12" t="n">
        <v>20.64</v>
      </c>
      <c r="F12" t="n">
        <v>17.76</v>
      </c>
      <c r="G12" t="n">
        <v>71.02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207.46</v>
      </c>
      <c r="Q12" t="n">
        <v>446.27</v>
      </c>
      <c r="R12" t="n">
        <v>43.59</v>
      </c>
      <c r="S12" t="n">
        <v>28.73</v>
      </c>
      <c r="T12" t="n">
        <v>6724.52</v>
      </c>
      <c r="U12" t="n">
        <v>0.66</v>
      </c>
      <c r="V12" t="n">
        <v>0.92</v>
      </c>
      <c r="W12" t="n">
        <v>0.11</v>
      </c>
      <c r="X12" t="n">
        <v>0.4</v>
      </c>
      <c r="Y12" t="n">
        <v>0.5</v>
      </c>
      <c r="Z12" t="n">
        <v>10</v>
      </c>
      <c r="AA12" t="n">
        <v>397.8009145854151</v>
      </c>
      <c r="AB12" t="n">
        <v>544.288761073519</v>
      </c>
      <c r="AC12" t="n">
        <v>492.3426056307356</v>
      </c>
      <c r="AD12" t="n">
        <v>397800.914585415</v>
      </c>
      <c r="AE12" t="n">
        <v>544288.761073519</v>
      </c>
      <c r="AF12" t="n">
        <v>7.016281043525288e-06</v>
      </c>
      <c r="AG12" t="n">
        <v>24</v>
      </c>
      <c r="AH12" t="n">
        <v>492342.6056307356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4.8514</v>
      </c>
      <c r="E13" t="n">
        <v>20.61</v>
      </c>
      <c r="F13" t="n">
        <v>17.77</v>
      </c>
      <c r="G13" t="n">
        <v>76.14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205.48</v>
      </c>
      <c r="Q13" t="n">
        <v>446.27</v>
      </c>
      <c r="R13" t="n">
        <v>44.28</v>
      </c>
      <c r="S13" t="n">
        <v>28.73</v>
      </c>
      <c r="T13" t="n">
        <v>7073.45</v>
      </c>
      <c r="U13" t="n">
        <v>0.65</v>
      </c>
      <c r="V13" t="n">
        <v>0.92</v>
      </c>
      <c r="W13" t="n">
        <v>0.1</v>
      </c>
      <c r="X13" t="n">
        <v>0.41</v>
      </c>
      <c r="Y13" t="n">
        <v>0.5</v>
      </c>
      <c r="Z13" t="n">
        <v>10</v>
      </c>
      <c r="AA13" t="n">
        <v>396.6566310774455</v>
      </c>
      <c r="AB13" t="n">
        <v>542.7231018956895</v>
      </c>
      <c r="AC13" t="n">
        <v>490.9263707674216</v>
      </c>
      <c r="AD13" t="n">
        <v>396656.6310774455</v>
      </c>
      <c r="AE13" t="n">
        <v>542723.1018956895</v>
      </c>
      <c r="AF13" t="n">
        <v>7.02453429939092e-06</v>
      </c>
      <c r="AG13" t="n">
        <v>24</v>
      </c>
      <c r="AH13" t="n">
        <v>490926.3707674217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4.8709</v>
      </c>
      <c r="E14" t="n">
        <v>20.53</v>
      </c>
      <c r="F14" t="n">
        <v>17.72</v>
      </c>
      <c r="G14" t="n">
        <v>81.77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203.55</v>
      </c>
      <c r="Q14" t="n">
        <v>446.27</v>
      </c>
      <c r="R14" t="n">
        <v>42.4</v>
      </c>
      <c r="S14" t="n">
        <v>28.73</v>
      </c>
      <c r="T14" t="n">
        <v>6138.89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394.8939859641193</v>
      </c>
      <c r="AB14" t="n">
        <v>540.3113730892223</v>
      </c>
      <c r="AC14" t="n">
        <v>488.7448139733611</v>
      </c>
      <c r="AD14" t="n">
        <v>394893.9859641193</v>
      </c>
      <c r="AE14" t="n">
        <v>540311.3730892224</v>
      </c>
      <c r="AF14" t="n">
        <v>7.052769122089136e-06</v>
      </c>
      <c r="AG14" t="n">
        <v>24</v>
      </c>
      <c r="AH14" t="n">
        <v>488744.8139733612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4.8876</v>
      </c>
      <c r="E15" t="n">
        <v>20.46</v>
      </c>
      <c r="F15" t="n">
        <v>17.68</v>
      </c>
      <c r="G15" t="n">
        <v>88.40000000000001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201.72</v>
      </c>
      <c r="Q15" t="n">
        <v>446.27</v>
      </c>
      <c r="R15" t="n">
        <v>41.2</v>
      </c>
      <c r="S15" t="n">
        <v>28.73</v>
      </c>
      <c r="T15" t="n">
        <v>5546.3</v>
      </c>
      <c r="U15" t="n">
        <v>0.7</v>
      </c>
      <c r="V15" t="n">
        <v>0.92</v>
      </c>
      <c r="W15" t="n">
        <v>0.1</v>
      </c>
      <c r="X15" t="n">
        <v>0.32</v>
      </c>
      <c r="Y15" t="n">
        <v>0.5</v>
      </c>
      <c r="Z15" t="n">
        <v>10</v>
      </c>
      <c r="AA15" t="n">
        <v>393.3170916008913</v>
      </c>
      <c r="AB15" t="n">
        <v>538.1537966537843</v>
      </c>
      <c r="AC15" t="n">
        <v>486.7931536047438</v>
      </c>
      <c r="AD15" t="n">
        <v>393317.0916008913</v>
      </c>
      <c r="AE15" t="n">
        <v>538153.7966537843</v>
      </c>
      <c r="AF15" t="n">
        <v>7.076949713835813e-06</v>
      </c>
      <c r="AG15" t="n">
        <v>24</v>
      </c>
      <c r="AH15" t="n">
        <v>486793.1536047438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4.9076</v>
      </c>
      <c r="E16" t="n">
        <v>20.38</v>
      </c>
      <c r="F16" t="n">
        <v>17.63</v>
      </c>
      <c r="G16" t="n">
        <v>96.17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198.49</v>
      </c>
      <c r="Q16" t="n">
        <v>446.27</v>
      </c>
      <c r="R16" t="n">
        <v>39.54</v>
      </c>
      <c r="S16" t="n">
        <v>28.73</v>
      </c>
      <c r="T16" t="n">
        <v>4721.02</v>
      </c>
      <c r="U16" t="n">
        <v>0.73</v>
      </c>
      <c r="V16" t="n">
        <v>0.92</v>
      </c>
      <c r="W16" t="n">
        <v>0.1</v>
      </c>
      <c r="X16" t="n">
        <v>0.27</v>
      </c>
      <c r="Y16" t="n">
        <v>0.5</v>
      </c>
      <c r="Z16" t="n">
        <v>10</v>
      </c>
      <c r="AA16" t="n">
        <v>390.9242110554814</v>
      </c>
      <c r="AB16" t="n">
        <v>534.8797519251152</v>
      </c>
      <c r="AC16" t="n">
        <v>483.8315791098283</v>
      </c>
      <c r="AD16" t="n">
        <v>390924.2110554813</v>
      </c>
      <c r="AE16" t="n">
        <v>534879.7519251152</v>
      </c>
      <c r="AF16" t="n">
        <v>7.105908506346804e-06</v>
      </c>
      <c r="AG16" t="n">
        <v>24</v>
      </c>
      <c r="AH16" t="n">
        <v>483831.5791098283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4.9235</v>
      </c>
      <c r="E17" t="n">
        <v>20.31</v>
      </c>
      <c r="F17" t="n">
        <v>17.6</v>
      </c>
      <c r="G17" t="n">
        <v>105.59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196.79</v>
      </c>
      <c r="Q17" t="n">
        <v>446.27</v>
      </c>
      <c r="R17" t="n">
        <v>38.37</v>
      </c>
      <c r="S17" t="n">
        <v>28.73</v>
      </c>
      <c r="T17" t="n">
        <v>4141.78</v>
      </c>
      <c r="U17" t="n">
        <v>0.75</v>
      </c>
      <c r="V17" t="n">
        <v>0.92</v>
      </c>
      <c r="W17" t="n">
        <v>0.1</v>
      </c>
      <c r="X17" t="n">
        <v>0.24</v>
      </c>
      <c r="Y17" t="n">
        <v>0.5</v>
      </c>
      <c r="Z17" t="n">
        <v>10</v>
      </c>
      <c r="AA17" t="n">
        <v>389.4933835355799</v>
      </c>
      <c r="AB17" t="n">
        <v>532.922030588731</v>
      </c>
      <c r="AC17" t="n">
        <v>482.0606999501093</v>
      </c>
      <c r="AD17" t="n">
        <v>389493.3835355799</v>
      </c>
      <c r="AE17" t="n">
        <v>532922.0305887309</v>
      </c>
      <c r="AF17" t="n">
        <v>7.128930746393041e-06</v>
      </c>
      <c r="AG17" t="n">
        <v>24</v>
      </c>
      <c r="AH17" t="n">
        <v>482060.6999501093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4.9133</v>
      </c>
      <c r="E18" t="n">
        <v>20.35</v>
      </c>
      <c r="F18" t="n">
        <v>17.64</v>
      </c>
      <c r="G18" t="n">
        <v>105.85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195.21</v>
      </c>
      <c r="Q18" t="n">
        <v>446.27</v>
      </c>
      <c r="R18" t="n">
        <v>40.05</v>
      </c>
      <c r="S18" t="n">
        <v>28.73</v>
      </c>
      <c r="T18" t="n">
        <v>4978.03</v>
      </c>
      <c r="U18" t="n">
        <v>0.72</v>
      </c>
      <c r="V18" t="n">
        <v>0.92</v>
      </c>
      <c r="W18" t="n">
        <v>0.09</v>
      </c>
      <c r="X18" t="n">
        <v>0.28</v>
      </c>
      <c r="Y18" t="n">
        <v>0.5</v>
      </c>
      <c r="Z18" t="n">
        <v>10</v>
      </c>
      <c r="AA18" t="n">
        <v>389.1623763358389</v>
      </c>
      <c r="AB18" t="n">
        <v>532.4691319350384</v>
      </c>
      <c r="AC18" t="n">
        <v>481.651025308278</v>
      </c>
      <c r="AD18" t="n">
        <v>389162.3763358389</v>
      </c>
      <c r="AE18" t="n">
        <v>532469.1319350384</v>
      </c>
      <c r="AF18" t="n">
        <v>7.114161762212435e-06</v>
      </c>
      <c r="AG18" t="n">
        <v>24</v>
      </c>
      <c r="AH18" t="n">
        <v>481651.0253082779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4.9365</v>
      </c>
      <c r="E19" t="n">
        <v>20.26</v>
      </c>
      <c r="F19" t="n">
        <v>17.58</v>
      </c>
      <c r="G19" t="n">
        <v>117.2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192.06</v>
      </c>
      <c r="Q19" t="n">
        <v>446.27</v>
      </c>
      <c r="R19" t="n">
        <v>37.84</v>
      </c>
      <c r="S19" t="n">
        <v>28.73</v>
      </c>
      <c r="T19" t="n">
        <v>3878.36</v>
      </c>
      <c r="U19" t="n">
        <v>0.76</v>
      </c>
      <c r="V19" t="n">
        <v>0.92</v>
      </c>
      <c r="W19" t="n">
        <v>0.1</v>
      </c>
      <c r="X19" t="n">
        <v>0.22</v>
      </c>
      <c r="Y19" t="n">
        <v>0.5</v>
      </c>
      <c r="Z19" t="n">
        <v>10</v>
      </c>
      <c r="AA19" t="n">
        <v>386.7084078534112</v>
      </c>
      <c r="AB19" t="n">
        <v>529.1115039959319</v>
      </c>
      <c r="AC19" t="n">
        <v>478.6138446672194</v>
      </c>
      <c r="AD19" t="n">
        <v>386708.4078534112</v>
      </c>
      <c r="AE19" t="n">
        <v>529111.5039959319</v>
      </c>
      <c r="AF19" t="n">
        <v>7.147753961525184e-06</v>
      </c>
      <c r="AG19" t="n">
        <v>24</v>
      </c>
      <c r="AH19" t="n">
        <v>478613.8446672194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4.9313</v>
      </c>
      <c r="E20" t="n">
        <v>20.28</v>
      </c>
      <c r="F20" t="n">
        <v>17.6</v>
      </c>
      <c r="G20" t="n">
        <v>117.34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191.05</v>
      </c>
      <c r="Q20" t="n">
        <v>446.27</v>
      </c>
      <c r="R20" t="n">
        <v>38.58</v>
      </c>
      <c r="S20" t="n">
        <v>28.73</v>
      </c>
      <c r="T20" t="n">
        <v>4251.71</v>
      </c>
      <c r="U20" t="n">
        <v>0.74</v>
      </c>
      <c r="V20" t="n">
        <v>0.92</v>
      </c>
      <c r="W20" t="n">
        <v>0.1</v>
      </c>
      <c r="X20" t="n">
        <v>0.24</v>
      </c>
      <c r="Y20" t="n">
        <v>0.5</v>
      </c>
      <c r="Z20" t="n">
        <v>10</v>
      </c>
      <c r="AA20" t="n">
        <v>386.4357751719358</v>
      </c>
      <c r="AB20" t="n">
        <v>528.7384759334324</v>
      </c>
      <c r="AC20" t="n">
        <v>478.2764178794566</v>
      </c>
      <c r="AD20" t="n">
        <v>386435.7751719358</v>
      </c>
      <c r="AE20" t="n">
        <v>528738.4759334323</v>
      </c>
      <c r="AF20" t="n">
        <v>7.140224675472328e-06</v>
      </c>
      <c r="AG20" t="n">
        <v>24</v>
      </c>
      <c r="AH20" t="n">
        <v>478276.4178794567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4.9495</v>
      </c>
      <c r="E21" t="n">
        <v>20.2</v>
      </c>
      <c r="F21" t="n">
        <v>17.56</v>
      </c>
      <c r="G21" t="n">
        <v>131.7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188.27</v>
      </c>
      <c r="Q21" t="n">
        <v>446.27</v>
      </c>
      <c r="R21" t="n">
        <v>37.21</v>
      </c>
      <c r="S21" t="n">
        <v>28.73</v>
      </c>
      <c r="T21" t="n">
        <v>3568.76</v>
      </c>
      <c r="U21" t="n">
        <v>0.77</v>
      </c>
      <c r="V21" t="n">
        <v>0.93</v>
      </c>
      <c r="W21" t="n">
        <v>0.09</v>
      </c>
      <c r="X21" t="n">
        <v>0.2</v>
      </c>
      <c r="Y21" t="n">
        <v>0.5</v>
      </c>
      <c r="Z21" t="n">
        <v>10</v>
      </c>
      <c r="AA21" t="n">
        <v>384.3974070625646</v>
      </c>
      <c r="AB21" t="n">
        <v>525.9494907597365</v>
      </c>
      <c r="AC21" t="n">
        <v>475.7536095363729</v>
      </c>
      <c r="AD21" t="n">
        <v>384397.4070625646</v>
      </c>
      <c r="AE21" t="n">
        <v>525949.4907597365</v>
      </c>
      <c r="AF21" t="n">
        <v>7.166577176657328e-06</v>
      </c>
      <c r="AG21" t="n">
        <v>24</v>
      </c>
      <c r="AH21" t="n">
        <v>475753.6095363729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4.9622</v>
      </c>
      <c r="E22" t="n">
        <v>20.15</v>
      </c>
      <c r="F22" t="n">
        <v>17.51</v>
      </c>
      <c r="G22" t="n">
        <v>131.31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184.96</v>
      </c>
      <c r="Q22" t="n">
        <v>446.27</v>
      </c>
      <c r="R22" t="n">
        <v>35.51</v>
      </c>
      <c r="S22" t="n">
        <v>28.73</v>
      </c>
      <c r="T22" t="n">
        <v>2719.75</v>
      </c>
      <c r="U22" t="n">
        <v>0.8100000000000001</v>
      </c>
      <c r="V22" t="n">
        <v>0.93</v>
      </c>
      <c r="W22" t="n">
        <v>0.09</v>
      </c>
      <c r="X22" t="n">
        <v>0.15</v>
      </c>
      <c r="Y22" t="n">
        <v>0.5</v>
      </c>
      <c r="Z22" t="n">
        <v>10</v>
      </c>
      <c r="AA22" t="n">
        <v>382.2456890493098</v>
      </c>
      <c r="AB22" t="n">
        <v>523.0054152469022</v>
      </c>
      <c r="AC22" t="n">
        <v>473.0905124584476</v>
      </c>
      <c r="AD22" t="n">
        <v>382245.6890493098</v>
      </c>
      <c r="AE22" t="n">
        <v>523005.4152469022</v>
      </c>
      <c r="AF22" t="n">
        <v>7.184966009901808e-06</v>
      </c>
      <c r="AG22" t="n">
        <v>24</v>
      </c>
      <c r="AH22" t="n">
        <v>473090.5124584476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4.9683</v>
      </c>
      <c r="E23" t="n">
        <v>20.13</v>
      </c>
      <c r="F23" t="n">
        <v>17.52</v>
      </c>
      <c r="G23" t="n">
        <v>150.15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183.01</v>
      </c>
      <c r="Q23" t="n">
        <v>446.27</v>
      </c>
      <c r="R23" t="n">
        <v>35.84</v>
      </c>
      <c r="S23" t="n">
        <v>28.73</v>
      </c>
      <c r="T23" t="n">
        <v>2891.98</v>
      </c>
      <c r="U23" t="n">
        <v>0.8</v>
      </c>
      <c r="V23" t="n">
        <v>0.93</v>
      </c>
      <c r="W23" t="n">
        <v>0.09</v>
      </c>
      <c r="X23" t="n">
        <v>0.16</v>
      </c>
      <c r="Y23" t="n">
        <v>0.5</v>
      </c>
      <c r="Z23" t="n">
        <v>10</v>
      </c>
      <c r="AA23" t="n">
        <v>381.149029661607</v>
      </c>
      <c r="AB23" t="n">
        <v>521.5049174914495</v>
      </c>
      <c r="AC23" t="n">
        <v>471.7332201028136</v>
      </c>
      <c r="AD23" t="n">
        <v>381149.029661607</v>
      </c>
      <c r="AE23" t="n">
        <v>521504.9174914495</v>
      </c>
      <c r="AF23" t="n">
        <v>7.19379844161766e-06</v>
      </c>
      <c r="AG23" t="n">
        <v>24</v>
      </c>
      <c r="AH23" t="n">
        <v>471733.2201028136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4.9627</v>
      </c>
      <c r="E24" t="n">
        <v>20.15</v>
      </c>
      <c r="F24" t="n">
        <v>17.54</v>
      </c>
      <c r="G24" t="n">
        <v>150.35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182.35</v>
      </c>
      <c r="Q24" t="n">
        <v>446.27</v>
      </c>
      <c r="R24" t="n">
        <v>36.72</v>
      </c>
      <c r="S24" t="n">
        <v>28.73</v>
      </c>
      <c r="T24" t="n">
        <v>3327.52</v>
      </c>
      <c r="U24" t="n">
        <v>0.78</v>
      </c>
      <c r="V24" t="n">
        <v>0.93</v>
      </c>
      <c r="W24" t="n">
        <v>0.09</v>
      </c>
      <c r="X24" t="n">
        <v>0.18</v>
      </c>
      <c r="Y24" t="n">
        <v>0.5</v>
      </c>
      <c r="Z24" t="n">
        <v>10</v>
      </c>
      <c r="AA24" t="n">
        <v>381.0545500384497</v>
      </c>
      <c r="AB24" t="n">
        <v>521.3756463028989</v>
      </c>
      <c r="AC24" t="n">
        <v>471.616286375065</v>
      </c>
      <c r="AD24" t="n">
        <v>381054.5500384497</v>
      </c>
      <c r="AE24" t="n">
        <v>521375.6463028989</v>
      </c>
      <c r="AF24" t="n">
        <v>7.185689979714581e-06</v>
      </c>
      <c r="AG24" t="n">
        <v>24</v>
      </c>
      <c r="AH24" t="n">
        <v>471616.286375065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4.9663</v>
      </c>
      <c r="E25" t="n">
        <v>20.14</v>
      </c>
      <c r="F25" t="n">
        <v>17.53</v>
      </c>
      <c r="G25" t="n">
        <v>150.22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181.47</v>
      </c>
      <c r="Q25" t="n">
        <v>446.27</v>
      </c>
      <c r="R25" t="n">
        <v>35.92</v>
      </c>
      <c r="S25" t="n">
        <v>28.73</v>
      </c>
      <c r="T25" t="n">
        <v>2930.02</v>
      </c>
      <c r="U25" t="n">
        <v>0.8</v>
      </c>
      <c r="V25" t="n">
        <v>0.93</v>
      </c>
      <c r="W25" t="n">
        <v>0.1</v>
      </c>
      <c r="X25" t="n">
        <v>0.17</v>
      </c>
      <c r="Y25" t="n">
        <v>0.5</v>
      </c>
      <c r="Z25" t="n">
        <v>10</v>
      </c>
      <c r="AA25" t="n">
        <v>380.4892056100476</v>
      </c>
      <c r="AB25" t="n">
        <v>520.6021171147231</v>
      </c>
      <c r="AC25" t="n">
        <v>470.9165817269537</v>
      </c>
      <c r="AD25" t="n">
        <v>380489.2056100476</v>
      </c>
      <c r="AE25" t="n">
        <v>520602.1171147231</v>
      </c>
      <c r="AF25" t="n">
        <v>7.190902562366561e-06</v>
      </c>
      <c r="AG25" t="n">
        <v>24</v>
      </c>
      <c r="AH25" t="n">
        <v>470916.5817269537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4.9652</v>
      </c>
      <c r="E26" t="n">
        <v>20.14</v>
      </c>
      <c r="F26" t="n">
        <v>17.53</v>
      </c>
      <c r="G26" t="n">
        <v>150.26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1</v>
      </c>
      <c r="N26" t="n">
        <v>42.79</v>
      </c>
      <c r="O26" t="n">
        <v>25417.05</v>
      </c>
      <c r="P26" t="n">
        <v>181.07</v>
      </c>
      <c r="Q26" t="n">
        <v>446.27</v>
      </c>
      <c r="R26" t="n">
        <v>36.09</v>
      </c>
      <c r="S26" t="n">
        <v>28.73</v>
      </c>
      <c r="T26" t="n">
        <v>3015.61</v>
      </c>
      <c r="U26" t="n">
        <v>0.8</v>
      </c>
      <c r="V26" t="n">
        <v>0.93</v>
      </c>
      <c r="W26" t="n">
        <v>0.1</v>
      </c>
      <c r="X26" t="n">
        <v>0.17</v>
      </c>
      <c r="Y26" t="n">
        <v>0.5</v>
      </c>
      <c r="Z26" t="n">
        <v>10</v>
      </c>
      <c r="AA26" t="n">
        <v>380.3263025503987</v>
      </c>
      <c r="AB26" t="n">
        <v>520.3792259617359</v>
      </c>
      <c r="AC26" t="n">
        <v>470.7149629927778</v>
      </c>
      <c r="AD26" t="n">
        <v>380326.3025503987</v>
      </c>
      <c r="AE26" t="n">
        <v>520379.2259617358</v>
      </c>
      <c r="AF26" t="n">
        <v>7.189309828778456e-06</v>
      </c>
      <c r="AG26" t="n">
        <v>24</v>
      </c>
      <c r="AH26" t="n">
        <v>470714.9629927778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4.9639</v>
      </c>
      <c r="E27" t="n">
        <v>20.15</v>
      </c>
      <c r="F27" t="n">
        <v>17.54</v>
      </c>
      <c r="G27" t="n">
        <v>150.31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181.96</v>
      </c>
      <c r="Q27" t="n">
        <v>446.28</v>
      </c>
      <c r="R27" t="n">
        <v>36.22</v>
      </c>
      <c r="S27" t="n">
        <v>28.73</v>
      </c>
      <c r="T27" t="n">
        <v>3080.19</v>
      </c>
      <c r="U27" t="n">
        <v>0.79</v>
      </c>
      <c r="V27" t="n">
        <v>0.93</v>
      </c>
      <c r="W27" t="n">
        <v>0.1</v>
      </c>
      <c r="X27" t="n">
        <v>0.18</v>
      </c>
      <c r="Y27" t="n">
        <v>0.5</v>
      </c>
      <c r="Z27" t="n">
        <v>10</v>
      </c>
      <c r="AA27" t="n">
        <v>380.8295286587108</v>
      </c>
      <c r="AB27" t="n">
        <v>521.0677621238974</v>
      </c>
      <c r="AC27" t="n">
        <v>471.3377862299893</v>
      </c>
      <c r="AD27" t="n">
        <v>380829.5286587108</v>
      </c>
      <c r="AE27" t="n">
        <v>521067.7621238974</v>
      </c>
      <c r="AF27" t="n">
        <v>7.187427507265241e-06</v>
      </c>
      <c r="AG27" t="n">
        <v>24</v>
      </c>
      <c r="AH27" t="n">
        <v>471337.7862299893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4.4925</v>
      </c>
      <c r="E2" t="n">
        <v>22.26</v>
      </c>
      <c r="F2" t="n">
        <v>19.57</v>
      </c>
      <c r="G2" t="n">
        <v>15.25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105.71</v>
      </c>
      <c r="Q2" t="n">
        <v>446.35</v>
      </c>
      <c r="R2" t="n">
        <v>102.78</v>
      </c>
      <c r="S2" t="n">
        <v>28.73</v>
      </c>
      <c r="T2" t="n">
        <v>36009.25</v>
      </c>
      <c r="U2" t="n">
        <v>0.28</v>
      </c>
      <c r="V2" t="n">
        <v>0.83</v>
      </c>
      <c r="W2" t="n">
        <v>0.21</v>
      </c>
      <c r="X2" t="n">
        <v>2.21</v>
      </c>
      <c r="Y2" t="n">
        <v>0.5</v>
      </c>
      <c r="Z2" t="n">
        <v>10</v>
      </c>
      <c r="AA2" t="n">
        <v>337.7483295771019</v>
      </c>
      <c r="AB2" t="n">
        <v>462.1221649320748</v>
      </c>
      <c r="AC2" t="n">
        <v>418.0178741034889</v>
      </c>
      <c r="AD2" t="n">
        <v>337748.3295771019</v>
      </c>
      <c r="AE2" t="n">
        <v>462122.1649320748</v>
      </c>
      <c r="AF2" t="n">
        <v>1.166032168386039e-05</v>
      </c>
      <c r="AG2" t="n">
        <v>26</v>
      </c>
      <c r="AH2" t="n">
        <v>418017.8741034889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4.8875</v>
      </c>
      <c r="E3" t="n">
        <v>20.46</v>
      </c>
      <c r="F3" t="n">
        <v>18.3</v>
      </c>
      <c r="G3" t="n">
        <v>32.29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32</v>
      </c>
      <c r="N3" t="n">
        <v>5.64</v>
      </c>
      <c r="O3" t="n">
        <v>6705.1</v>
      </c>
      <c r="P3" t="n">
        <v>91.08</v>
      </c>
      <c r="Q3" t="n">
        <v>446.3</v>
      </c>
      <c r="R3" t="n">
        <v>61.12</v>
      </c>
      <c r="S3" t="n">
        <v>28.73</v>
      </c>
      <c r="T3" t="n">
        <v>15395.39</v>
      </c>
      <c r="U3" t="n">
        <v>0.47</v>
      </c>
      <c r="V3" t="n">
        <v>0.89</v>
      </c>
      <c r="W3" t="n">
        <v>0.14</v>
      </c>
      <c r="X3" t="n">
        <v>0.9399999999999999</v>
      </c>
      <c r="Y3" t="n">
        <v>0.5</v>
      </c>
      <c r="Z3" t="n">
        <v>10</v>
      </c>
      <c r="AA3" t="n">
        <v>301.9311701777073</v>
      </c>
      <c r="AB3" t="n">
        <v>413.1155473002713</v>
      </c>
      <c r="AC3" t="n">
        <v>373.6883792772449</v>
      </c>
      <c r="AD3" t="n">
        <v>301931.1701777073</v>
      </c>
      <c r="AE3" t="n">
        <v>413115.5473002713</v>
      </c>
      <c r="AF3" t="n">
        <v>1.268554751916921e-05</v>
      </c>
      <c r="AG3" t="n">
        <v>24</v>
      </c>
      <c r="AH3" t="n">
        <v>373688.3792772449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4.9753</v>
      </c>
      <c r="E4" t="n">
        <v>20.1</v>
      </c>
      <c r="F4" t="n">
        <v>18.06</v>
      </c>
      <c r="G4" t="n">
        <v>45.15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84.93000000000001</v>
      </c>
      <c r="Q4" t="n">
        <v>446.28</v>
      </c>
      <c r="R4" t="n">
        <v>52.74</v>
      </c>
      <c r="S4" t="n">
        <v>28.73</v>
      </c>
      <c r="T4" t="n">
        <v>11257.2</v>
      </c>
      <c r="U4" t="n">
        <v>0.54</v>
      </c>
      <c r="V4" t="n">
        <v>0.9</v>
      </c>
      <c r="W4" t="n">
        <v>0.14</v>
      </c>
      <c r="X4" t="n">
        <v>0.7</v>
      </c>
      <c r="Y4" t="n">
        <v>0.5</v>
      </c>
      <c r="Z4" t="n">
        <v>10</v>
      </c>
      <c r="AA4" t="n">
        <v>297.1376668087172</v>
      </c>
      <c r="AB4" t="n">
        <v>406.5568645163756</v>
      </c>
      <c r="AC4" t="n">
        <v>367.755647973075</v>
      </c>
      <c r="AD4" t="n">
        <v>297137.6668087172</v>
      </c>
      <c r="AE4" t="n">
        <v>406556.8645163756</v>
      </c>
      <c r="AF4" t="n">
        <v>1.291343316053659e-05</v>
      </c>
      <c r="AG4" t="n">
        <v>24</v>
      </c>
      <c r="AH4" t="n">
        <v>367755.647973075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4.97</v>
      </c>
      <c r="E5" t="n">
        <v>20.12</v>
      </c>
      <c r="F5" t="n">
        <v>18.08</v>
      </c>
      <c r="G5" t="n">
        <v>45.2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86.77</v>
      </c>
      <c r="Q5" t="n">
        <v>446.28</v>
      </c>
      <c r="R5" t="n">
        <v>53.39</v>
      </c>
      <c r="S5" t="n">
        <v>28.73</v>
      </c>
      <c r="T5" t="n">
        <v>11578.52</v>
      </c>
      <c r="U5" t="n">
        <v>0.54</v>
      </c>
      <c r="V5" t="n">
        <v>0.9</v>
      </c>
      <c r="W5" t="n">
        <v>0.15</v>
      </c>
      <c r="X5" t="n">
        <v>0.72</v>
      </c>
      <c r="Y5" t="n">
        <v>0.5</v>
      </c>
      <c r="Z5" t="n">
        <v>10</v>
      </c>
      <c r="AA5" t="n">
        <v>298.1467758202446</v>
      </c>
      <c r="AB5" t="n">
        <v>407.9375719846949</v>
      </c>
      <c r="AC5" t="n">
        <v>369.0045826584532</v>
      </c>
      <c r="AD5" t="n">
        <v>298146.7758202446</v>
      </c>
      <c r="AE5" t="n">
        <v>407937.5719846949</v>
      </c>
      <c r="AF5" t="n">
        <v>1.289967696578434e-05</v>
      </c>
      <c r="AG5" t="n">
        <v>24</v>
      </c>
      <c r="AH5" t="n">
        <v>369004.5826584531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22.58</v>
      </c>
      <c r="G2" t="n">
        <v>7.61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244.52</v>
      </c>
      <c r="Q2" t="n">
        <v>446.3</v>
      </c>
      <c r="R2" t="n">
        <v>201.47</v>
      </c>
      <c r="S2" t="n">
        <v>28.73</v>
      </c>
      <c r="T2" t="n">
        <v>84851.95</v>
      </c>
      <c r="U2" t="n">
        <v>0.14</v>
      </c>
      <c r="V2" t="n">
        <v>0.72</v>
      </c>
      <c r="W2" t="n">
        <v>0.36</v>
      </c>
      <c r="X2" t="n">
        <v>5.22</v>
      </c>
      <c r="Y2" t="n">
        <v>0.5</v>
      </c>
      <c r="Z2" t="n">
        <v>10</v>
      </c>
      <c r="AA2" t="n">
        <v>609.9647637044875</v>
      </c>
      <c r="AB2" t="n">
        <v>834.5806994466606</v>
      </c>
      <c r="AC2" t="n">
        <v>754.9294888328391</v>
      </c>
      <c r="AD2" t="n">
        <v>609964.7637044875</v>
      </c>
      <c r="AE2" t="n">
        <v>834580.6994466606</v>
      </c>
      <c r="AF2" t="n">
        <v>5.449135058997764e-06</v>
      </c>
      <c r="AG2" t="n">
        <v>35</v>
      </c>
      <c r="AH2" t="n">
        <v>754929.4888328391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4.2088</v>
      </c>
      <c r="E3" t="n">
        <v>23.76</v>
      </c>
      <c r="F3" t="n">
        <v>19.51</v>
      </c>
      <c r="G3" t="n">
        <v>15.4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208.68</v>
      </c>
      <c r="Q3" t="n">
        <v>446.29</v>
      </c>
      <c r="R3" t="n">
        <v>100.84</v>
      </c>
      <c r="S3" t="n">
        <v>28.73</v>
      </c>
      <c r="T3" t="n">
        <v>35045.48</v>
      </c>
      <c r="U3" t="n">
        <v>0.28</v>
      </c>
      <c r="V3" t="n">
        <v>0.83</v>
      </c>
      <c r="W3" t="n">
        <v>0.2</v>
      </c>
      <c r="X3" t="n">
        <v>2.15</v>
      </c>
      <c r="Y3" t="n">
        <v>0.5</v>
      </c>
      <c r="Z3" t="n">
        <v>10</v>
      </c>
      <c r="AA3" t="n">
        <v>457.8631437474247</v>
      </c>
      <c r="AB3" t="n">
        <v>626.4685527715205</v>
      </c>
      <c r="AC3" t="n">
        <v>566.6792733491419</v>
      </c>
      <c r="AD3" t="n">
        <v>457863.1437474247</v>
      </c>
      <c r="AE3" t="n">
        <v>626468.5527715206</v>
      </c>
      <c r="AF3" t="n">
        <v>6.790525148430684e-06</v>
      </c>
      <c r="AG3" t="n">
        <v>28</v>
      </c>
      <c r="AH3" t="n">
        <v>566679.2733491419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4.4953</v>
      </c>
      <c r="E4" t="n">
        <v>22.25</v>
      </c>
      <c r="F4" t="n">
        <v>18.73</v>
      </c>
      <c r="G4" t="n">
        <v>22.94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197.74</v>
      </c>
      <c r="Q4" t="n">
        <v>446.27</v>
      </c>
      <c r="R4" t="n">
        <v>75.37</v>
      </c>
      <c r="S4" t="n">
        <v>28.73</v>
      </c>
      <c r="T4" t="n">
        <v>22447.05</v>
      </c>
      <c r="U4" t="n">
        <v>0.38</v>
      </c>
      <c r="V4" t="n">
        <v>0.87</v>
      </c>
      <c r="W4" t="n">
        <v>0.16</v>
      </c>
      <c r="X4" t="n">
        <v>1.37</v>
      </c>
      <c r="Y4" t="n">
        <v>0.5</v>
      </c>
      <c r="Z4" t="n">
        <v>10</v>
      </c>
      <c r="AA4" t="n">
        <v>418.3013303818983</v>
      </c>
      <c r="AB4" t="n">
        <v>572.3383343807819</v>
      </c>
      <c r="AC4" t="n">
        <v>517.7151670293767</v>
      </c>
      <c r="AD4" t="n">
        <v>418301.3303818983</v>
      </c>
      <c r="AE4" t="n">
        <v>572338.334380782</v>
      </c>
      <c r="AF4" t="n">
        <v>7.25276746334833e-06</v>
      </c>
      <c r="AG4" t="n">
        <v>26</v>
      </c>
      <c r="AH4" t="n">
        <v>517715.1670293767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4.6479</v>
      </c>
      <c r="E5" t="n">
        <v>21.52</v>
      </c>
      <c r="F5" t="n">
        <v>18.35</v>
      </c>
      <c r="G5" t="n">
        <v>30.59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191.2</v>
      </c>
      <c r="Q5" t="n">
        <v>446.29</v>
      </c>
      <c r="R5" t="n">
        <v>63.08</v>
      </c>
      <c r="S5" t="n">
        <v>28.73</v>
      </c>
      <c r="T5" t="n">
        <v>16366.59</v>
      </c>
      <c r="U5" t="n">
        <v>0.46</v>
      </c>
      <c r="V5" t="n">
        <v>0.89</v>
      </c>
      <c r="W5" t="n">
        <v>0.14</v>
      </c>
      <c r="X5" t="n">
        <v>1</v>
      </c>
      <c r="Y5" t="n">
        <v>0.5</v>
      </c>
      <c r="Z5" t="n">
        <v>10</v>
      </c>
      <c r="AA5" t="n">
        <v>398.6146038795944</v>
      </c>
      <c r="AB5" t="n">
        <v>545.4020866632534</v>
      </c>
      <c r="AC5" t="n">
        <v>493.3496769887479</v>
      </c>
      <c r="AD5" t="n">
        <v>398614.6038795944</v>
      </c>
      <c r="AE5" t="n">
        <v>545402.0866632534</v>
      </c>
      <c r="AF5" t="n">
        <v>7.498974015726804e-06</v>
      </c>
      <c r="AG5" t="n">
        <v>25</v>
      </c>
      <c r="AH5" t="n">
        <v>493349.6769887479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4.7544</v>
      </c>
      <c r="E6" t="n">
        <v>21.03</v>
      </c>
      <c r="F6" t="n">
        <v>18.09</v>
      </c>
      <c r="G6" t="n">
        <v>38.77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186.19</v>
      </c>
      <c r="Q6" t="n">
        <v>446.29</v>
      </c>
      <c r="R6" t="n">
        <v>54.21</v>
      </c>
      <c r="S6" t="n">
        <v>28.73</v>
      </c>
      <c r="T6" t="n">
        <v>11970.59</v>
      </c>
      <c r="U6" t="n">
        <v>0.53</v>
      </c>
      <c r="V6" t="n">
        <v>0.9</v>
      </c>
      <c r="W6" t="n">
        <v>0.13</v>
      </c>
      <c r="X6" t="n">
        <v>0.73</v>
      </c>
      <c r="Y6" t="n">
        <v>0.5</v>
      </c>
      <c r="Z6" t="n">
        <v>10</v>
      </c>
      <c r="AA6" t="n">
        <v>391.8061427990035</v>
      </c>
      <c r="AB6" t="n">
        <v>536.0864498446849</v>
      </c>
      <c r="AC6" t="n">
        <v>484.9231114735653</v>
      </c>
      <c r="AD6" t="n">
        <v>391806.1427990035</v>
      </c>
      <c r="AE6" t="n">
        <v>536086.4498446849</v>
      </c>
      <c r="AF6" t="n">
        <v>7.670802310800903e-06</v>
      </c>
      <c r="AG6" t="n">
        <v>25</v>
      </c>
      <c r="AH6" t="n">
        <v>484923.1114735653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4.8085</v>
      </c>
      <c r="E7" t="n">
        <v>20.8</v>
      </c>
      <c r="F7" t="n">
        <v>17.99</v>
      </c>
      <c r="G7" t="n">
        <v>46.93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182.77</v>
      </c>
      <c r="Q7" t="n">
        <v>446.27</v>
      </c>
      <c r="R7" t="n">
        <v>51.21</v>
      </c>
      <c r="S7" t="n">
        <v>28.73</v>
      </c>
      <c r="T7" t="n">
        <v>10495.51</v>
      </c>
      <c r="U7" t="n">
        <v>0.5600000000000001</v>
      </c>
      <c r="V7" t="n">
        <v>0.9</v>
      </c>
      <c r="W7" t="n">
        <v>0.12</v>
      </c>
      <c r="X7" t="n">
        <v>0.63</v>
      </c>
      <c r="Y7" t="n">
        <v>0.5</v>
      </c>
      <c r="Z7" t="n">
        <v>10</v>
      </c>
      <c r="AA7" t="n">
        <v>388.1176196085586</v>
      </c>
      <c r="AB7" t="n">
        <v>531.0396496893596</v>
      </c>
      <c r="AC7" t="n">
        <v>480.3579708418357</v>
      </c>
      <c r="AD7" t="n">
        <v>388117.6196085586</v>
      </c>
      <c r="AE7" t="n">
        <v>531039.6496893596</v>
      </c>
      <c r="AF7" t="n">
        <v>7.758087857876103e-06</v>
      </c>
      <c r="AG7" t="n">
        <v>25</v>
      </c>
      <c r="AH7" t="n">
        <v>480357.9708418357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4.8469</v>
      </c>
      <c r="E8" t="n">
        <v>20.63</v>
      </c>
      <c r="F8" t="n">
        <v>17.91</v>
      </c>
      <c r="G8" t="n">
        <v>53.72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180.19</v>
      </c>
      <c r="Q8" t="n">
        <v>446.27</v>
      </c>
      <c r="R8" t="n">
        <v>48.63</v>
      </c>
      <c r="S8" t="n">
        <v>28.73</v>
      </c>
      <c r="T8" t="n">
        <v>9219.67</v>
      </c>
      <c r="U8" t="n">
        <v>0.59</v>
      </c>
      <c r="V8" t="n">
        <v>0.91</v>
      </c>
      <c r="W8" t="n">
        <v>0.11</v>
      </c>
      <c r="X8" t="n">
        <v>0.55</v>
      </c>
      <c r="Y8" t="n">
        <v>0.5</v>
      </c>
      <c r="Z8" t="n">
        <v>10</v>
      </c>
      <c r="AA8" t="n">
        <v>375.7580582088417</v>
      </c>
      <c r="AB8" t="n">
        <v>514.1287525169009</v>
      </c>
      <c r="AC8" t="n">
        <v>465.0610259609233</v>
      </c>
      <c r="AD8" t="n">
        <v>375758.0582088417</v>
      </c>
      <c r="AE8" t="n">
        <v>514128.7525169009</v>
      </c>
      <c r="AF8" t="n">
        <v>7.820042848776059e-06</v>
      </c>
      <c r="AG8" t="n">
        <v>24</v>
      </c>
      <c r="AH8" t="n">
        <v>465061.0259609233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4.8889</v>
      </c>
      <c r="E9" t="n">
        <v>20.45</v>
      </c>
      <c r="F9" t="n">
        <v>17.81</v>
      </c>
      <c r="G9" t="n">
        <v>62.86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176.39</v>
      </c>
      <c r="Q9" t="n">
        <v>446.27</v>
      </c>
      <c r="R9" t="n">
        <v>45.37</v>
      </c>
      <c r="S9" t="n">
        <v>28.73</v>
      </c>
      <c r="T9" t="n">
        <v>7604.1</v>
      </c>
      <c r="U9" t="n">
        <v>0.63</v>
      </c>
      <c r="V9" t="n">
        <v>0.91</v>
      </c>
      <c r="W9" t="n">
        <v>0.11</v>
      </c>
      <c r="X9" t="n">
        <v>0.45</v>
      </c>
      <c r="Y9" t="n">
        <v>0.5</v>
      </c>
      <c r="Z9" t="n">
        <v>10</v>
      </c>
      <c r="AA9" t="n">
        <v>372.3648953443294</v>
      </c>
      <c r="AB9" t="n">
        <v>509.4860773898947</v>
      </c>
      <c r="AC9" t="n">
        <v>460.861441232003</v>
      </c>
      <c r="AD9" t="n">
        <v>372364.8953443294</v>
      </c>
      <c r="AE9" t="n">
        <v>509486.0773898946</v>
      </c>
      <c r="AF9" t="n">
        <v>7.887806120072886e-06</v>
      </c>
      <c r="AG9" t="n">
        <v>24</v>
      </c>
      <c r="AH9" t="n">
        <v>460861.441232003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4.9166</v>
      </c>
      <c r="E10" t="n">
        <v>20.34</v>
      </c>
      <c r="F10" t="n">
        <v>17.75</v>
      </c>
      <c r="G10" t="n">
        <v>71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</v>
      </c>
      <c r="Q10" t="n">
        <v>446.3</v>
      </c>
      <c r="R10" t="n">
        <v>43.31</v>
      </c>
      <c r="S10" t="n">
        <v>28.73</v>
      </c>
      <c r="T10" t="n">
        <v>6582.69</v>
      </c>
      <c r="U10" t="n">
        <v>0.66</v>
      </c>
      <c r="V10" t="n">
        <v>0.92</v>
      </c>
      <c r="W10" t="n">
        <v>0.11</v>
      </c>
      <c r="X10" t="n">
        <v>0.39</v>
      </c>
      <c r="Y10" t="n">
        <v>0.5</v>
      </c>
      <c r="Z10" t="n">
        <v>10</v>
      </c>
      <c r="AA10" t="n">
        <v>369.9379264251916</v>
      </c>
      <c r="AB10" t="n">
        <v>506.1653914444182</v>
      </c>
      <c r="AC10" t="n">
        <v>457.8576768925509</v>
      </c>
      <c r="AD10" t="n">
        <v>369937.9264251916</v>
      </c>
      <c r="AE10" t="n">
        <v>506165.3914444182</v>
      </c>
      <c r="AF10" t="n">
        <v>7.932497610904367e-06</v>
      </c>
      <c r="AG10" t="n">
        <v>24</v>
      </c>
      <c r="AH10" t="n">
        <v>457857.6768925509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4.9164</v>
      </c>
      <c r="E11" t="n">
        <v>20.34</v>
      </c>
      <c r="F11" t="n">
        <v>17.78</v>
      </c>
      <c r="G11" t="n">
        <v>76.19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170.36</v>
      </c>
      <c r="Q11" t="n">
        <v>446.27</v>
      </c>
      <c r="R11" t="n">
        <v>44.56</v>
      </c>
      <c r="S11" t="n">
        <v>28.73</v>
      </c>
      <c r="T11" t="n">
        <v>7213.61</v>
      </c>
      <c r="U11" t="n">
        <v>0.64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368.5345306392029</v>
      </c>
      <c r="AB11" t="n">
        <v>504.2452034165761</v>
      </c>
      <c r="AC11" t="n">
        <v>456.1207489150851</v>
      </c>
      <c r="AD11" t="n">
        <v>368534.5306392029</v>
      </c>
      <c r="AE11" t="n">
        <v>504245.2034165761</v>
      </c>
      <c r="AF11" t="n">
        <v>7.932174928660097e-06</v>
      </c>
      <c r="AG11" t="n">
        <v>24</v>
      </c>
      <c r="AH11" t="n">
        <v>456120.7489150851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17.66</v>
      </c>
      <c r="G12" t="n">
        <v>88.33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166.78</v>
      </c>
      <c r="Q12" t="n">
        <v>446.28</v>
      </c>
      <c r="R12" t="n">
        <v>40.66</v>
      </c>
      <c r="S12" t="n">
        <v>28.73</v>
      </c>
      <c r="T12" t="n">
        <v>5276.81</v>
      </c>
      <c r="U12" t="n">
        <v>0.71</v>
      </c>
      <c r="V12" t="n">
        <v>0.92</v>
      </c>
      <c r="W12" t="n">
        <v>0.1</v>
      </c>
      <c r="X12" t="n">
        <v>0.31</v>
      </c>
      <c r="Y12" t="n">
        <v>0.5</v>
      </c>
      <c r="Z12" t="n">
        <v>10</v>
      </c>
      <c r="AA12" t="n">
        <v>365.3267943751267</v>
      </c>
      <c r="AB12" t="n">
        <v>499.8562371447307</v>
      </c>
      <c r="AC12" t="n">
        <v>452.1506594242718</v>
      </c>
      <c r="AD12" t="n">
        <v>365326.7943751267</v>
      </c>
      <c r="AE12" t="n">
        <v>499856.2371447307</v>
      </c>
      <c r="AF12" t="n">
        <v>7.998324788735569e-06</v>
      </c>
      <c r="AG12" t="n">
        <v>24</v>
      </c>
      <c r="AH12" t="n">
        <v>452150.6594242718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4.9695</v>
      </c>
      <c r="E13" t="n">
        <v>20.12</v>
      </c>
      <c r="F13" t="n">
        <v>17.64</v>
      </c>
      <c r="G13" t="n">
        <v>96.23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163.84</v>
      </c>
      <c r="Q13" t="n">
        <v>446.27</v>
      </c>
      <c r="R13" t="n">
        <v>39.95</v>
      </c>
      <c r="S13" t="n">
        <v>28.73</v>
      </c>
      <c r="T13" t="n">
        <v>4922.94</v>
      </c>
      <c r="U13" t="n">
        <v>0.72</v>
      </c>
      <c r="V13" t="n">
        <v>0.92</v>
      </c>
      <c r="W13" t="n">
        <v>0.1</v>
      </c>
      <c r="X13" t="n">
        <v>0.29</v>
      </c>
      <c r="Y13" t="n">
        <v>0.5</v>
      </c>
      <c r="Z13" t="n">
        <v>10</v>
      </c>
      <c r="AA13" t="n">
        <v>363.517575731429</v>
      </c>
      <c r="AB13" t="n">
        <v>497.3807843793302</v>
      </c>
      <c r="AC13" t="n">
        <v>449.9114603964814</v>
      </c>
      <c r="AD13" t="n">
        <v>363517.575731429</v>
      </c>
      <c r="AE13" t="n">
        <v>497380.7843793302</v>
      </c>
      <c r="AF13" t="n">
        <v>8.017847064513942e-06</v>
      </c>
      <c r="AG13" t="n">
        <v>24</v>
      </c>
      <c r="AH13" t="n">
        <v>449911.4603964814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4.9868</v>
      </c>
      <c r="E14" t="n">
        <v>20.05</v>
      </c>
      <c r="F14" t="n">
        <v>17.6</v>
      </c>
      <c r="G14" t="n">
        <v>105.6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160.89</v>
      </c>
      <c r="Q14" t="n">
        <v>446.27</v>
      </c>
      <c r="R14" t="n">
        <v>38.5</v>
      </c>
      <c r="S14" t="n">
        <v>28.73</v>
      </c>
      <c r="T14" t="n">
        <v>4204.58</v>
      </c>
      <c r="U14" t="n">
        <v>0.75</v>
      </c>
      <c r="V14" t="n">
        <v>0.92</v>
      </c>
      <c r="W14" t="n">
        <v>0.1</v>
      </c>
      <c r="X14" t="n">
        <v>0.24</v>
      </c>
      <c r="Y14" t="n">
        <v>0.5</v>
      </c>
      <c r="Z14" t="n">
        <v>10</v>
      </c>
      <c r="AA14" t="n">
        <v>361.5215828499305</v>
      </c>
      <c r="AB14" t="n">
        <v>494.6497788618727</v>
      </c>
      <c r="AC14" t="n">
        <v>447.4410982126197</v>
      </c>
      <c r="AD14" t="n">
        <v>361521.5828499305</v>
      </c>
      <c r="AE14" t="n">
        <v>494649.7788618727</v>
      </c>
      <c r="AF14" t="n">
        <v>8.04575907864335e-06</v>
      </c>
      <c r="AG14" t="n">
        <v>24</v>
      </c>
      <c r="AH14" t="n">
        <v>447441.0982126198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4.9953</v>
      </c>
      <c r="E15" t="n">
        <v>20.02</v>
      </c>
      <c r="F15" t="n">
        <v>17.59</v>
      </c>
      <c r="G15" t="n">
        <v>117.29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156.35</v>
      </c>
      <c r="Q15" t="n">
        <v>446.27</v>
      </c>
      <c r="R15" t="n">
        <v>38.26</v>
      </c>
      <c r="S15" t="n">
        <v>28.73</v>
      </c>
      <c r="T15" t="n">
        <v>4092.26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359.0769703262037</v>
      </c>
      <c r="AB15" t="n">
        <v>491.3049521582167</v>
      </c>
      <c r="AC15" t="n">
        <v>444.4154970750669</v>
      </c>
      <c r="AD15" t="n">
        <v>359076.9703262037</v>
      </c>
      <c r="AE15" t="n">
        <v>491304.9521582167</v>
      </c>
      <c r="AF15" t="n">
        <v>8.059473074024851e-06</v>
      </c>
      <c r="AG15" t="n">
        <v>24</v>
      </c>
      <c r="AH15" t="n">
        <v>444415.4970750669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4.9956</v>
      </c>
      <c r="E16" t="n">
        <v>20.02</v>
      </c>
      <c r="F16" t="n">
        <v>17.59</v>
      </c>
      <c r="G16" t="n">
        <v>117.28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155.1</v>
      </c>
      <c r="Q16" t="n">
        <v>446.27</v>
      </c>
      <c r="R16" t="n">
        <v>38.23</v>
      </c>
      <c r="S16" t="n">
        <v>28.73</v>
      </c>
      <c r="T16" t="n">
        <v>4073.85</v>
      </c>
      <c r="U16" t="n">
        <v>0.75</v>
      </c>
      <c r="V16" t="n">
        <v>0.92</v>
      </c>
      <c r="W16" t="n">
        <v>0.1</v>
      </c>
      <c r="X16" t="n">
        <v>0.23</v>
      </c>
      <c r="Y16" t="n">
        <v>0.5</v>
      </c>
      <c r="Z16" t="n">
        <v>10</v>
      </c>
      <c r="AA16" t="n">
        <v>358.464228666622</v>
      </c>
      <c r="AB16" t="n">
        <v>490.4665719873229</v>
      </c>
      <c r="AC16" t="n">
        <v>443.6571307310092</v>
      </c>
      <c r="AD16" t="n">
        <v>358464.228666622</v>
      </c>
      <c r="AE16" t="n">
        <v>490466.5719873229</v>
      </c>
      <c r="AF16" t="n">
        <v>8.059957097391257e-06</v>
      </c>
      <c r="AG16" t="n">
        <v>24</v>
      </c>
      <c r="AH16" t="n">
        <v>443657.1307310092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5.012</v>
      </c>
      <c r="E17" t="n">
        <v>19.95</v>
      </c>
      <c r="F17" t="n">
        <v>17.55</v>
      </c>
      <c r="G17" t="n">
        <v>131.66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2</v>
      </c>
      <c r="N17" t="n">
        <v>26.28</v>
      </c>
      <c r="O17" t="n">
        <v>19196.18</v>
      </c>
      <c r="P17" t="n">
        <v>152.38</v>
      </c>
      <c r="Q17" t="n">
        <v>446.29</v>
      </c>
      <c r="R17" t="n">
        <v>36.87</v>
      </c>
      <c r="S17" t="n">
        <v>28.73</v>
      </c>
      <c r="T17" t="n">
        <v>3399.81</v>
      </c>
      <c r="U17" t="n">
        <v>0.78</v>
      </c>
      <c r="V17" t="n">
        <v>0.93</v>
      </c>
      <c r="W17" t="n">
        <v>0.1</v>
      </c>
      <c r="X17" t="n">
        <v>0.2</v>
      </c>
      <c r="Y17" t="n">
        <v>0.5</v>
      </c>
      <c r="Z17" t="n">
        <v>10</v>
      </c>
      <c r="AA17" t="n">
        <v>356.6291626235482</v>
      </c>
      <c r="AB17" t="n">
        <v>487.9557536697892</v>
      </c>
      <c r="AC17" t="n">
        <v>441.3859413897453</v>
      </c>
      <c r="AD17" t="n">
        <v>356629.1626235482</v>
      </c>
      <c r="AE17" t="n">
        <v>487955.7536697892</v>
      </c>
      <c r="AF17" t="n">
        <v>8.086417041421445e-06</v>
      </c>
      <c r="AG17" t="n">
        <v>24</v>
      </c>
      <c r="AH17" t="n">
        <v>441385.9413897453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5.0093</v>
      </c>
      <c r="E18" t="n">
        <v>19.96</v>
      </c>
      <c r="F18" t="n">
        <v>17.57</v>
      </c>
      <c r="G18" t="n">
        <v>131.74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153.49</v>
      </c>
      <c r="Q18" t="n">
        <v>446.27</v>
      </c>
      <c r="R18" t="n">
        <v>37.13</v>
      </c>
      <c r="S18" t="n">
        <v>28.73</v>
      </c>
      <c r="T18" t="n">
        <v>3528.55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357.2881822434329</v>
      </c>
      <c r="AB18" t="n">
        <v>488.8574533876091</v>
      </c>
      <c r="AC18" t="n">
        <v>442.20158415204</v>
      </c>
      <c r="AD18" t="n">
        <v>357288.1822434329</v>
      </c>
      <c r="AE18" t="n">
        <v>488857.4533876091</v>
      </c>
      <c r="AF18" t="n">
        <v>8.082060831123792e-06</v>
      </c>
      <c r="AG18" t="n">
        <v>24</v>
      </c>
      <c r="AH18" t="n">
        <v>442201.58415204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3.1718</v>
      </c>
      <c r="E2" t="n">
        <v>31.53</v>
      </c>
      <c r="F2" t="n">
        <v>23.2</v>
      </c>
      <c r="G2" t="n">
        <v>7.03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272.39</v>
      </c>
      <c r="Q2" t="n">
        <v>446.36</v>
      </c>
      <c r="R2" t="n">
        <v>221.56</v>
      </c>
      <c r="S2" t="n">
        <v>28.73</v>
      </c>
      <c r="T2" t="n">
        <v>94796.09</v>
      </c>
      <c r="U2" t="n">
        <v>0.13</v>
      </c>
      <c r="V2" t="n">
        <v>0.7</v>
      </c>
      <c r="W2" t="n">
        <v>0.4</v>
      </c>
      <c r="X2" t="n">
        <v>5.84</v>
      </c>
      <c r="Y2" t="n">
        <v>0.5</v>
      </c>
      <c r="Z2" t="n">
        <v>10</v>
      </c>
      <c r="AA2" t="n">
        <v>679.3551130393073</v>
      </c>
      <c r="AB2" t="n">
        <v>929.523636692719</v>
      </c>
      <c r="AC2" t="n">
        <v>840.8112054013828</v>
      </c>
      <c r="AD2" t="n">
        <v>679355.1130393073</v>
      </c>
      <c r="AE2" t="n">
        <v>929523.6366927191</v>
      </c>
      <c r="AF2" t="n">
        <v>4.830392155943878e-06</v>
      </c>
      <c r="AG2" t="n">
        <v>37</v>
      </c>
      <c r="AH2" t="n">
        <v>840811.2054013829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4.0646</v>
      </c>
      <c r="E3" t="n">
        <v>24.6</v>
      </c>
      <c r="F3" t="n">
        <v>19.76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229.72</v>
      </c>
      <c r="Q3" t="n">
        <v>446.32</v>
      </c>
      <c r="R3" t="n">
        <v>108.9</v>
      </c>
      <c r="S3" t="n">
        <v>28.73</v>
      </c>
      <c r="T3" t="n">
        <v>39035.11</v>
      </c>
      <c r="U3" t="n">
        <v>0.26</v>
      </c>
      <c r="V3" t="n">
        <v>0.82</v>
      </c>
      <c r="W3" t="n">
        <v>0.21</v>
      </c>
      <c r="X3" t="n">
        <v>2.4</v>
      </c>
      <c r="Y3" t="n">
        <v>0.5</v>
      </c>
      <c r="Z3" t="n">
        <v>10</v>
      </c>
      <c r="AA3" t="n">
        <v>493.4491496594993</v>
      </c>
      <c r="AB3" t="n">
        <v>675.1588960042008</v>
      </c>
      <c r="AC3" t="n">
        <v>610.7226785610211</v>
      </c>
      <c r="AD3" t="n">
        <v>493449.1496594993</v>
      </c>
      <c r="AE3" t="n">
        <v>675158.8960042008</v>
      </c>
      <c r="AF3" t="n">
        <v>6.190053583785071e-06</v>
      </c>
      <c r="AG3" t="n">
        <v>29</v>
      </c>
      <c r="AH3" t="n">
        <v>610722.6785610211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4.3981</v>
      </c>
      <c r="E4" t="n">
        <v>22.74</v>
      </c>
      <c r="F4" t="n">
        <v>18.84</v>
      </c>
      <c r="G4" t="n">
        <v>21.33</v>
      </c>
      <c r="H4" t="n">
        <v>0.35</v>
      </c>
      <c r="I4" t="n">
        <v>53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216.85</v>
      </c>
      <c r="Q4" t="n">
        <v>446.28</v>
      </c>
      <c r="R4" t="n">
        <v>79</v>
      </c>
      <c r="S4" t="n">
        <v>28.73</v>
      </c>
      <c r="T4" t="n">
        <v>24242.47</v>
      </c>
      <c r="U4" t="n">
        <v>0.36</v>
      </c>
      <c r="V4" t="n">
        <v>0.86</v>
      </c>
      <c r="W4" t="n">
        <v>0.16</v>
      </c>
      <c r="X4" t="n">
        <v>1.48</v>
      </c>
      <c r="Y4" t="n">
        <v>0.5</v>
      </c>
      <c r="Z4" t="n">
        <v>10</v>
      </c>
      <c r="AA4" t="n">
        <v>447.8160103085026</v>
      </c>
      <c r="AB4" t="n">
        <v>612.7216215521429</v>
      </c>
      <c r="AC4" t="n">
        <v>554.2443299514025</v>
      </c>
      <c r="AD4" t="n">
        <v>447816.0103085026</v>
      </c>
      <c r="AE4" t="n">
        <v>612721.6215521429</v>
      </c>
      <c r="AF4" t="n">
        <v>6.697946825479782e-06</v>
      </c>
      <c r="AG4" t="n">
        <v>27</v>
      </c>
      <c r="AH4" t="n">
        <v>554244.3299514025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4.5642</v>
      </c>
      <c r="E5" t="n">
        <v>21.91</v>
      </c>
      <c r="F5" t="n">
        <v>18.44</v>
      </c>
      <c r="G5" t="n">
        <v>28.37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210.2</v>
      </c>
      <c r="Q5" t="n">
        <v>446.27</v>
      </c>
      <c r="R5" t="n">
        <v>66.06999999999999</v>
      </c>
      <c r="S5" t="n">
        <v>28.73</v>
      </c>
      <c r="T5" t="n">
        <v>17843.82</v>
      </c>
      <c r="U5" t="n">
        <v>0.43</v>
      </c>
      <c r="V5" t="n">
        <v>0.88</v>
      </c>
      <c r="W5" t="n">
        <v>0.14</v>
      </c>
      <c r="X5" t="n">
        <v>1.08</v>
      </c>
      <c r="Y5" t="n">
        <v>0.5</v>
      </c>
      <c r="Z5" t="n">
        <v>10</v>
      </c>
      <c r="AA5" t="n">
        <v>426.5394025353376</v>
      </c>
      <c r="AB5" t="n">
        <v>583.6100281392107</v>
      </c>
      <c r="AC5" t="n">
        <v>527.9111061554227</v>
      </c>
      <c r="AD5" t="n">
        <v>426539.4025353375</v>
      </c>
      <c r="AE5" t="n">
        <v>583610.0281392108</v>
      </c>
      <c r="AF5" t="n">
        <v>6.950903549454267e-06</v>
      </c>
      <c r="AG5" t="n">
        <v>26</v>
      </c>
      <c r="AH5" t="n">
        <v>527911.1061554226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4.6667</v>
      </c>
      <c r="E6" t="n">
        <v>21.43</v>
      </c>
      <c r="F6" t="n">
        <v>18.2</v>
      </c>
      <c r="G6" t="n">
        <v>35.23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205.53</v>
      </c>
      <c r="Q6" t="n">
        <v>446.27</v>
      </c>
      <c r="R6" t="n">
        <v>58.18</v>
      </c>
      <c r="S6" t="n">
        <v>28.73</v>
      </c>
      <c r="T6" t="n">
        <v>13940.73</v>
      </c>
      <c r="U6" t="n">
        <v>0.49</v>
      </c>
      <c r="V6" t="n">
        <v>0.89</v>
      </c>
      <c r="W6" t="n">
        <v>0.13</v>
      </c>
      <c r="X6" t="n">
        <v>0.85</v>
      </c>
      <c r="Y6" t="n">
        <v>0.5</v>
      </c>
      <c r="Z6" t="n">
        <v>10</v>
      </c>
      <c r="AA6" t="n">
        <v>409.8136372730312</v>
      </c>
      <c r="AB6" t="n">
        <v>560.7250982186373</v>
      </c>
      <c r="AC6" t="n">
        <v>507.2102818272679</v>
      </c>
      <c r="AD6" t="n">
        <v>409813.6372730312</v>
      </c>
      <c r="AE6" t="n">
        <v>560725.0982186373</v>
      </c>
      <c r="AF6" t="n">
        <v>7.107002671714261e-06</v>
      </c>
      <c r="AG6" t="n">
        <v>25</v>
      </c>
      <c r="AH6" t="n">
        <v>507210.2818272678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4.7085</v>
      </c>
      <c r="E7" t="n">
        <v>21.24</v>
      </c>
      <c r="F7" t="n">
        <v>18.17</v>
      </c>
      <c r="G7" t="n">
        <v>41.92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203.05</v>
      </c>
      <c r="Q7" t="n">
        <v>446.28</v>
      </c>
      <c r="R7" t="n">
        <v>57.28</v>
      </c>
      <c r="S7" t="n">
        <v>28.73</v>
      </c>
      <c r="T7" t="n">
        <v>13516.64</v>
      </c>
      <c r="U7" t="n">
        <v>0.5</v>
      </c>
      <c r="V7" t="n">
        <v>0.89</v>
      </c>
      <c r="W7" t="n">
        <v>0.12</v>
      </c>
      <c r="X7" t="n">
        <v>0.8100000000000001</v>
      </c>
      <c r="Y7" t="n">
        <v>0.5</v>
      </c>
      <c r="Z7" t="n">
        <v>10</v>
      </c>
      <c r="AA7" t="n">
        <v>406.9777579214688</v>
      </c>
      <c r="AB7" t="n">
        <v>556.8449229796627</v>
      </c>
      <c r="AC7" t="n">
        <v>503.7004250672407</v>
      </c>
      <c r="AD7" t="n">
        <v>406977.7579214688</v>
      </c>
      <c r="AE7" t="n">
        <v>556844.9229796627</v>
      </c>
      <c r="AF7" t="n">
        <v>7.17066065523102e-06</v>
      </c>
      <c r="AG7" t="n">
        <v>25</v>
      </c>
      <c r="AH7" t="n">
        <v>503700.4250672407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4.7778</v>
      </c>
      <c r="E8" t="n">
        <v>20.93</v>
      </c>
      <c r="F8" t="n">
        <v>17.98</v>
      </c>
      <c r="G8" t="n">
        <v>49.04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198.83</v>
      </c>
      <c r="Q8" t="n">
        <v>446.28</v>
      </c>
      <c r="R8" t="n">
        <v>50.97</v>
      </c>
      <c r="S8" t="n">
        <v>28.73</v>
      </c>
      <c r="T8" t="n">
        <v>10381.1</v>
      </c>
      <c r="U8" t="n">
        <v>0.5600000000000001</v>
      </c>
      <c r="V8" t="n">
        <v>0.9</v>
      </c>
      <c r="W8" t="n">
        <v>0.12</v>
      </c>
      <c r="X8" t="n">
        <v>0.62</v>
      </c>
      <c r="Y8" t="n">
        <v>0.5</v>
      </c>
      <c r="Z8" t="n">
        <v>10</v>
      </c>
      <c r="AA8" t="n">
        <v>401.8892477063089</v>
      </c>
      <c r="AB8" t="n">
        <v>549.8825988140539</v>
      </c>
      <c r="AC8" t="n">
        <v>497.4025753483144</v>
      </c>
      <c r="AD8" t="n">
        <v>401889.247706309</v>
      </c>
      <c r="AE8" t="n">
        <v>549882.5988140539</v>
      </c>
      <c r="AF8" t="n">
        <v>7.276198891061435e-06</v>
      </c>
      <c r="AG8" t="n">
        <v>25</v>
      </c>
      <c r="AH8" t="n">
        <v>497402.5753483144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4.824</v>
      </c>
      <c r="E9" t="n">
        <v>20.73</v>
      </c>
      <c r="F9" t="n">
        <v>17.87</v>
      </c>
      <c r="G9" t="n">
        <v>56.44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196.31</v>
      </c>
      <c r="Q9" t="n">
        <v>446.27</v>
      </c>
      <c r="R9" t="n">
        <v>47.5</v>
      </c>
      <c r="S9" t="n">
        <v>28.73</v>
      </c>
      <c r="T9" t="n">
        <v>8659.309999999999</v>
      </c>
      <c r="U9" t="n">
        <v>0.6</v>
      </c>
      <c r="V9" t="n">
        <v>0.91</v>
      </c>
      <c r="W9" t="n">
        <v>0.11</v>
      </c>
      <c r="X9" t="n">
        <v>0.51</v>
      </c>
      <c r="Y9" t="n">
        <v>0.5</v>
      </c>
      <c r="Z9" t="n">
        <v>10</v>
      </c>
      <c r="AA9" t="n">
        <v>389.0255783024955</v>
      </c>
      <c r="AB9" t="n">
        <v>532.2819588307145</v>
      </c>
      <c r="AC9" t="n">
        <v>481.4817157423317</v>
      </c>
      <c r="AD9" t="n">
        <v>389025.5783024955</v>
      </c>
      <c r="AE9" t="n">
        <v>532281.9588307146</v>
      </c>
      <c r="AF9" t="n">
        <v>7.346557714948379e-06</v>
      </c>
      <c r="AG9" t="n">
        <v>24</v>
      </c>
      <c r="AH9" t="n">
        <v>481481.7157423317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4.8512</v>
      </c>
      <c r="E10" t="n">
        <v>20.61</v>
      </c>
      <c r="F10" t="n">
        <v>17.82</v>
      </c>
      <c r="G10" t="n">
        <v>62.89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192.76</v>
      </c>
      <c r="Q10" t="n">
        <v>446.27</v>
      </c>
      <c r="R10" t="n">
        <v>45.59</v>
      </c>
      <c r="S10" t="n">
        <v>28.73</v>
      </c>
      <c r="T10" t="n">
        <v>7717.1</v>
      </c>
      <c r="U10" t="n">
        <v>0.63</v>
      </c>
      <c r="V10" t="n">
        <v>0.91</v>
      </c>
      <c r="W10" t="n">
        <v>0.11</v>
      </c>
      <c r="X10" t="n">
        <v>0.46</v>
      </c>
      <c r="Y10" t="n">
        <v>0.5</v>
      </c>
      <c r="Z10" t="n">
        <v>10</v>
      </c>
      <c r="AA10" t="n">
        <v>386.2365930974275</v>
      </c>
      <c r="AB10" t="n">
        <v>528.4659462317971</v>
      </c>
      <c r="AC10" t="n">
        <v>478.0298980300475</v>
      </c>
      <c r="AD10" t="n">
        <v>386236.5930974275</v>
      </c>
      <c r="AE10" t="n">
        <v>528465.9462317971</v>
      </c>
      <c r="AF10" t="n">
        <v>7.38798109178225e-06</v>
      </c>
      <c r="AG10" t="n">
        <v>24</v>
      </c>
      <c r="AH10" t="n">
        <v>478029.8980300475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4.8824</v>
      </c>
      <c r="E11" t="n">
        <v>20.48</v>
      </c>
      <c r="F11" t="n">
        <v>17.75</v>
      </c>
      <c r="G11" t="n">
        <v>70.98999999999999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190.4</v>
      </c>
      <c r="Q11" t="n">
        <v>446.29</v>
      </c>
      <c r="R11" t="n">
        <v>43.27</v>
      </c>
      <c r="S11" t="n">
        <v>28.73</v>
      </c>
      <c r="T11" t="n">
        <v>6564.57</v>
      </c>
      <c r="U11" t="n">
        <v>0.66</v>
      </c>
      <c r="V11" t="n">
        <v>0.92</v>
      </c>
      <c r="W11" t="n">
        <v>0.1</v>
      </c>
      <c r="X11" t="n">
        <v>0.39</v>
      </c>
      <c r="Y11" t="n">
        <v>0.5</v>
      </c>
      <c r="Z11" t="n">
        <v>10</v>
      </c>
      <c r="AA11" t="n">
        <v>383.8849066597606</v>
      </c>
      <c r="AB11" t="n">
        <v>525.2482650986979</v>
      </c>
      <c r="AC11" t="n">
        <v>475.1193078682475</v>
      </c>
      <c r="AD11" t="n">
        <v>383884.9066597606</v>
      </c>
      <c r="AE11" t="n">
        <v>525248.2650986979</v>
      </c>
      <c r="AF11" t="n">
        <v>7.435496141679926e-06</v>
      </c>
      <c r="AG11" t="n">
        <v>24</v>
      </c>
      <c r="AH11" t="n">
        <v>475119.3078682475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4.8849</v>
      </c>
      <c r="E12" t="n">
        <v>20.47</v>
      </c>
      <c r="F12" t="n">
        <v>17.77</v>
      </c>
      <c r="G12" t="n">
        <v>76.15000000000001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446.28</v>
      </c>
      <c r="R12" t="n">
        <v>44.29</v>
      </c>
      <c r="S12" t="n">
        <v>28.73</v>
      </c>
      <c r="T12" t="n">
        <v>7077.75</v>
      </c>
      <c r="U12" t="n">
        <v>0.65</v>
      </c>
      <c r="V12" t="n">
        <v>0.91</v>
      </c>
      <c r="W12" t="n">
        <v>0.1</v>
      </c>
      <c r="X12" t="n">
        <v>0.41</v>
      </c>
      <c r="Y12" t="n">
        <v>0.5</v>
      </c>
      <c r="Z12" t="n">
        <v>10</v>
      </c>
      <c r="AA12" t="n">
        <v>382.8799615779914</v>
      </c>
      <c r="AB12" t="n">
        <v>523.8732549027734</v>
      </c>
      <c r="AC12" t="n">
        <v>473.8755267155831</v>
      </c>
      <c r="AD12" t="n">
        <v>382879.9615779914</v>
      </c>
      <c r="AE12" t="n">
        <v>523873.2549027734</v>
      </c>
      <c r="AF12" t="n">
        <v>7.439303437344804e-06</v>
      </c>
      <c r="AG12" t="n">
        <v>24</v>
      </c>
      <c r="AH12" t="n">
        <v>473875.5267155831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4.9066</v>
      </c>
      <c r="E13" t="n">
        <v>20.38</v>
      </c>
      <c r="F13" t="n">
        <v>17.71</v>
      </c>
      <c r="G13" t="n">
        <v>81.72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185.12</v>
      </c>
      <c r="Q13" t="n">
        <v>446.27</v>
      </c>
      <c r="R13" t="n">
        <v>42</v>
      </c>
      <c r="S13" t="n">
        <v>28.73</v>
      </c>
      <c r="T13" t="n">
        <v>5937.69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380.4248557491828</v>
      </c>
      <c r="AB13" t="n">
        <v>520.5140707961725</v>
      </c>
      <c r="AC13" t="n">
        <v>470.8369384254717</v>
      </c>
      <c r="AD13" t="n">
        <v>380424.8557491828</v>
      </c>
      <c r="AE13" t="n">
        <v>520514.0707961725</v>
      </c>
      <c r="AF13" t="n">
        <v>7.472350763715944e-06</v>
      </c>
      <c r="AG13" t="n">
        <v>24</v>
      </c>
      <c r="AH13" t="n">
        <v>470836.9384254717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4.918</v>
      </c>
      <c r="E14" t="n">
        <v>20.33</v>
      </c>
      <c r="F14" t="n">
        <v>17.69</v>
      </c>
      <c r="G14" t="n">
        <v>88.45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183</v>
      </c>
      <c r="Q14" t="n">
        <v>446.27</v>
      </c>
      <c r="R14" t="n">
        <v>41.55</v>
      </c>
      <c r="S14" t="n">
        <v>28.73</v>
      </c>
      <c r="T14" t="n">
        <v>5722.06</v>
      </c>
      <c r="U14" t="n">
        <v>0.6899999999999999</v>
      </c>
      <c r="V14" t="n">
        <v>0.92</v>
      </c>
      <c r="W14" t="n">
        <v>0.1</v>
      </c>
      <c r="X14" t="n">
        <v>0.33</v>
      </c>
      <c r="Y14" t="n">
        <v>0.5</v>
      </c>
      <c r="Z14" t="n">
        <v>10</v>
      </c>
      <c r="AA14" t="n">
        <v>378.9837990208396</v>
      </c>
      <c r="AB14" t="n">
        <v>518.5423534055174</v>
      </c>
      <c r="AC14" t="n">
        <v>469.053398975258</v>
      </c>
      <c r="AD14" t="n">
        <v>378983.7990208396</v>
      </c>
      <c r="AE14" t="n">
        <v>518542.3534055174</v>
      </c>
      <c r="AF14" t="n">
        <v>7.489712031947787e-06</v>
      </c>
      <c r="AG14" t="n">
        <v>24</v>
      </c>
      <c r="AH14" t="n">
        <v>469053.398975258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4.9354</v>
      </c>
      <c r="E15" t="n">
        <v>20.26</v>
      </c>
      <c r="F15" t="n">
        <v>17.65</v>
      </c>
      <c r="G15" t="n">
        <v>96.27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180.53</v>
      </c>
      <c r="Q15" t="n">
        <v>446.27</v>
      </c>
      <c r="R15" t="n">
        <v>40.14</v>
      </c>
      <c r="S15" t="n">
        <v>28.73</v>
      </c>
      <c r="T15" t="n">
        <v>5018.49</v>
      </c>
      <c r="U15" t="n">
        <v>0.72</v>
      </c>
      <c r="V15" t="n">
        <v>0.92</v>
      </c>
      <c r="W15" t="n">
        <v>0.1</v>
      </c>
      <c r="X15" t="n">
        <v>0.29</v>
      </c>
      <c r="Y15" t="n">
        <v>0.5</v>
      </c>
      <c r="Z15" t="n">
        <v>10</v>
      </c>
      <c r="AA15" t="n">
        <v>377.1435514100867</v>
      </c>
      <c r="AB15" t="n">
        <v>516.0244454384906</v>
      </c>
      <c r="AC15" t="n">
        <v>466.7757966106981</v>
      </c>
      <c r="AD15" t="n">
        <v>377143.5514100867</v>
      </c>
      <c r="AE15" t="n">
        <v>516024.4454384906</v>
      </c>
      <c r="AF15" t="n">
        <v>7.516210809775337e-06</v>
      </c>
      <c r="AG15" t="n">
        <v>24</v>
      </c>
      <c r="AH15" t="n">
        <v>466775.7966106981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4.9675</v>
      </c>
      <c r="E16" t="n">
        <v>20.13</v>
      </c>
      <c r="F16" t="n">
        <v>17.55</v>
      </c>
      <c r="G16" t="n">
        <v>105.29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177.65</v>
      </c>
      <c r="Q16" t="n">
        <v>446.27</v>
      </c>
      <c r="R16" t="n">
        <v>36.62</v>
      </c>
      <c r="S16" t="n">
        <v>28.73</v>
      </c>
      <c r="T16" t="n">
        <v>3265.24</v>
      </c>
      <c r="U16" t="n">
        <v>0.78</v>
      </c>
      <c r="V16" t="n">
        <v>0.93</v>
      </c>
      <c r="W16" t="n">
        <v>0.1</v>
      </c>
      <c r="X16" t="n">
        <v>0.19</v>
      </c>
      <c r="Y16" t="n">
        <v>0.5</v>
      </c>
      <c r="Z16" t="n">
        <v>10</v>
      </c>
      <c r="AA16" t="n">
        <v>374.5195138585914</v>
      </c>
      <c r="AB16" t="n">
        <v>512.4341214961681</v>
      </c>
      <c r="AC16" t="n">
        <v>463.5281281463796</v>
      </c>
      <c r="AD16" t="n">
        <v>374519.5138585914</v>
      </c>
      <c r="AE16" t="n">
        <v>512434.1214961681</v>
      </c>
      <c r="AF16" t="n">
        <v>7.56509648611237e-06</v>
      </c>
      <c r="AG16" t="n">
        <v>24</v>
      </c>
      <c r="AH16" t="n">
        <v>463528.1281463796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4.9657</v>
      </c>
      <c r="E17" t="n">
        <v>20.14</v>
      </c>
      <c r="F17" t="n">
        <v>17.59</v>
      </c>
      <c r="G17" t="n">
        <v>117.25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174.62</v>
      </c>
      <c r="Q17" t="n">
        <v>446.27</v>
      </c>
      <c r="R17" t="n">
        <v>38.06</v>
      </c>
      <c r="S17" t="n">
        <v>28.73</v>
      </c>
      <c r="T17" t="n">
        <v>3989.93</v>
      </c>
      <c r="U17" t="n">
        <v>0.75</v>
      </c>
      <c r="V17" t="n">
        <v>0.92</v>
      </c>
      <c r="W17" t="n">
        <v>0.1</v>
      </c>
      <c r="X17" t="n">
        <v>0.23</v>
      </c>
      <c r="Y17" t="n">
        <v>0.5</v>
      </c>
      <c r="Z17" t="n">
        <v>10</v>
      </c>
      <c r="AA17" t="n">
        <v>373.2154007458899</v>
      </c>
      <c r="AB17" t="n">
        <v>510.6497764019597</v>
      </c>
      <c r="AC17" t="n">
        <v>461.9140784436185</v>
      </c>
      <c r="AD17" t="n">
        <v>373215.4007458899</v>
      </c>
      <c r="AE17" t="n">
        <v>510649.7764019598</v>
      </c>
      <c r="AF17" t="n">
        <v>7.562355233233658e-06</v>
      </c>
      <c r="AG17" t="n">
        <v>24</v>
      </c>
      <c r="AH17" t="n">
        <v>461914.0784436184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4.9628</v>
      </c>
      <c r="E18" t="n">
        <v>20.15</v>
      </c>
      <c r="F18" t="n">
        <v>17.6</v>
      </c>
      <c r="G18" t="n">
        <v>117.32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173.17</v>
      </c>
      <c r="Q18" t="n">
        <v>446.27</v>
      </c>
      <c r="R18" t="n">
        <v>38.58</v>
      </c>
      <c r="S18" t="n">
        <v>28.73</v>
      </c>
      <c r="T18" t="n">
        <v>4251.81</v>
      </c>
      <c r="U18" t="n">
        <v>0.74</v>
      </c>
      <c r="V18" t="n">
        <v>0.92</v>
      </c>
      <c r="W18" t="n">
        <v>0.09</v>
      </c>
      <c r="X18" t="n">
        <v>0.24</v>
      </c>
      <c r="Y18" t="n">
        <v>0.5</v>
      </c>
      <c r="Z18" t="n">
        <v>10</v>
      </c>
      <c r="AA18" t="n">
        <v>372.619848871039</v>
      </c>
      <c r="AB18" t="n">
        <v>509.8349160528945</v>
      </c>
      <c r="AC18" t="n">
        <v>461.1769872226043</v>
      </c>
      <c r="AD18" t="n">
        <v>372619.848871039</v>
      </c>
      <c r="AE18" t="n">
        <v>509834.9160528946</v>
      </c>
      <c r="AF18" t="n">
        <v>7.557938770262398e-06</v>
      </c>
      <c r="AG18" t="n">
        <v>24</v>
      </c>
      <c r="AH18" t="n">
        <v>461176.9872226043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4.9797</v>
      </c>
      <c r="E19" t="n">
        <v>20.08</v>
      </c>
      <c r="F19" t="n">
        <v>17.56</v>
      </c>
      <c r="G19" t="n">
        <v>131.7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169.63</v>
      </c>
      <c r="Q19" t="n">
        <v>446.27</v>
      </c>
      <c r="R19" t="n">
        <v>37.21</v>
      </c>
      <c r="S19" t="n">
        <v>28.73</v>
      </c>
      <c r="T19" t="n">
        <v>3569</v>
      </c>
      <c r="U19" t="n">
        <v>0.77</v>
      </c>
      <c r="V19" t="n">
        <v>0.93</v>
      </c>
      <c r="W19" t="n">
        <v>0.1</v>
      </c>
      <c r="X19" t="n">
        <v>0.2</v>
      </c>
      <c r="Y19" t="n">
        <v>0.5</v>
      </c>
      <c r="Z19" t="n">
        <v>10</v>
      </c>
      <c r="AA19" t="n">
        <v>370.3123358194629</v>
      </c>
      <c r="AB19" t="n">
        <v>506.6776748954369</v>
      </c>
      <c r="AC19" t="n">
        <v>458.3210687299987</v>
      </c>
      <c r="AD19" t="n">
        <v>370312.3358194629</v>
      </c>
      <c r="AE19" t="n">
        <v>506677.6748954369</v>
      </c>
      <c r="AF19" t="n">
        <v>7.583676088956973e-06</v>
      </c>
      <c r="AG19" t="n">
        <v>24</v>
      </c>
      <c r="AH19" t="n">
        <v>458321.0687299987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4.9861</v>
      </c>
      <c r="E20" t="n">
        <v>20.06</v>
      </c>
      <c r="F20" t="n">
        <v>17.53</v>
      </c>
      <c r="G20" t="n">
        <v>131.51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165.82</v>
      </c>
      <c r="Q20" t="n">
        <v>446.28</v>
      </c>
      <c r="R20" t="n">
        <v>36.43</v>
      </c>
      <c r="S20" t="n">
        <v>28.73</v>
      </c>
      <c r="T20" t="n">
        <v>3181.23</v>
      </c>
      <c r="U20" t="n">
        <v>0.79</v>
      </c>
      <c r="V20" t="n">
        <v>0.93</v>
      </c>
      <c r="W20" t="n">
        <v>0.09</v>
      </c>
      <c r="X20" t="n">
        <v>0.18</v>
      </c>
      <c r="Y20" t="n">
        <v>0.5</v>
      </c>
      <c r="Z20" t="n">
        <v>10</v>
      </c>
      <c r="AA20" t="n">
        <v>368.1999298826133</v>
      </c>
      <c r="AB20" t="n">
        <v>503.7873878998666</v>
      </c>
      <c r="AC20" t="n">
        <v>455.7066266687423</v>
      </c>
      <c r="AD20" t="n">
        <v>368199.9298826133</v>
      </c>
      <c r="AE20" t="n">
        <v>503787.3878998666</v>
      </c>
      <c r="AF20" t="n">
        <v>7.593422765859061e-06</v>
      </c>
      <c r="AG20" t="n">
        <v>24</v>
      </c>
      <c r="AH20" t="n">
        <v>455706.6266687423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4.9978</v>
      </c>
      <c r="E21" t="n">
        <v>20.01</v>
      </c>
      <c r="F21" t="n">
        <v>17.52</v>
      </c>
      <c r="G21" t="n">
        <v>150.16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2</v>
      </c>
      <c r="N21" t="n">
        <v>33.61</v>
      </c>
      <c r="O21" t="n">
        <v>22150.3</v>
      </c>
      <c r="P21" t="n">
        <v>164.66</v>
      </c>
      <c r="Q21" t="n">
        <v>446.27</v>
      </c>
      <c r="R21" t="n">
        <v>35.66</v>
      </c>
      <c r="S21" t="n">
        <v>28.73</v>
      </c>
      <c r="T21" t="n">
        <v>2799.4</v>
      </c>
      <c r="U21" t="n">
        <v>0.8100000000000001</v>
      </c>
      <c r="V21" t="n">
        <v>0.93</v>
      </c>
      <c r="W21" t="n">
        <v>0.1</v>
      </c>
      <c r="X21" t="n">
        <v>0.16</v>
      </c>
      <c r="Y21" t="n">
        <v>0.5</v>
      </c>
      <c r="Z21" t="n">
        <v>10</v>
      </c>
      <c r="AA21" t="n">
        <v>367.2964330890035</v>
      </c>
      <c r="AB21" t="n">
        <v>502.5511837273844</v>
      </c>
      <c r="AC21" t="n">
        <v>454.5884040874583</v>
      </c>
      <c r="AD21" t="n">
        <v>367296.4330890035</v>
      </c>
      <c r="AE21" t="n">
        <v>502551.1837273844</v>
      </c>
      <c r="AF21" t="n">
        <v>7.611240909570689e-06</v>
      </c>
      <c r="AG21" t="n">
        <v>24</v>
      </c>
      <c r="AH21" t="n">
        <v>454588.4040874583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4.9982</v>
      </c>
      <c r="E22" t="n">
        <v>20.01</v>
      </c>
      <c r="F22" t="n">
        <v>17.52</v>
      </c>
      <c r="G22" t="n">
        <v>150.15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165.93</v>
      </c>
      <c r="Q22" t="n">
        <v>446.27</v>
      </c>
      <c r="R22" t="n">
        <v>35.53</v>
      </c>
      <c r="S22" t="n">
        <v>28.73</v>
      </c>
      <c r="T22" t="n">
        <v>2736.78</v>
      </c>
      <c r="U22" t="n">
        <v>0.8100000000000001</v>
      </c>
      <c r="V22" t="n">
        <v>0.93</v>
      </c>
      <c r="W22" t="n">
        <v>0.1</v>
      </c>
      <c r="X22" t="n">
        <v>0.16</v>
      </c>
      <c r="Y22" t="n">
        <v>0.5</v>
      </c>
      <c r="Z22" t="n">
        <v>10</v>
      </c>
      <c r="AA22" t="n">
        <v>367.9003960509854</v>
      </c>
      <c r="AB22" t="n">
        <v>503.3775524969333</v>
      </c>
      <c r="AC22" t="n">
        <v>455.3359053814573</v>
      </c>
      <c r="AD22" t="n">
        <v>367900.3960509854</v>
      </c>
      <c r="AE22" t="n">
        <v>503377.5524969333</v>
      </c>
      <c r="AF22" t="n">
        <v>7.611850076877069e-06</v>
      </c>
      <c r="AG22" t="n">
        <v>24</v>
      </c>
      <c r="AH22" t="n">
        <v>455335.9053814573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2.7857</v>
      </c>
      <c r="E2" t="n">
        <v>35.9</v>
      </c>
      <c r="F2" t="n">
        <v>24.5</v>
      </c>
      <c r="G2" t="n">
        <v>6.12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330.02</v>
      </c>
      <c r="Q2" t="n">
        <v>446.33</v>
      </c>
      <c r="R2" t="n">
        <v>264.24</v>
      </c>
      <c r="S2" t="n">
        <v>28.73</v>
      </c>
      <c r="T2" t="n">
        <v>115923.89</v>
      </c>
      <c r="U2" t="n">
        <v>0.11</v>
      </c>
      <c r="V2" t="n">
        <v>0.66</v>
      </c>
      <c r="W2" t="n">
        <v>0.46</v>
      </c>
      <c r="X2" t="n">
        <v>7.13</v>
      </c>
      <c r="Y2" t="n">
        <v>0.5</v>
      </c>
      <c r="Z2" t="n">
        <v>10</v>
      </c>
      <c r="AA2" t="n">
        <v>847.1175041920983</v>
      </c>
      <c r="AB2" t="n">
        <v>1159.063541422318</v>
      </c>
      <c r="AC2" t="n">
        <v>1048.444143784869</v>
      </c>
      <c r="AD2" t="n">
        <v>847117.5041920983</v>
      </c>
      <c r="AE2" t="n">
        <v>1159063.541422318</v>
      </c>
      <c r="AF2" t="n">
        <v>3.856561267872854e-06</v>
      </c>
      <c r="AG2" t="n">
        <v>42</v>
      </c>
      <c r="AH2" t="n">
        <v>1048444.143784869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3.8055</v>
      </c>
      <c r="E3" t="n">
        <v>26.28</v>
      </c>
      <c r="F3" t="n">
        <v>20.16</v>
      </c>
      <c r="G3" t="n">
        <v>12.34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269.75</v>
      </c>
      <c r="Q3" t="n">
        <v>446.28</v>
      </c>
      <c r="R3" t="n">
        <v>122.15</v>
      </c>
      <c r="S3" t="n">
        <v>28.73</v>
      </c>
      <c r="T3" t="n">
        <v>45589.68</v>
      </c>
      <c r="U3" t="n">
        <v>0.24</v>
      </c>
      <c r="V3" t="n">
        <v>0.8100000000000001</v>
      </c>
      <c r="W3" t="n">
        <v>0.24</v>
      </c>
      <c r="X3" t="n">
        <v>2.8</v>
      </c>
      <c r="Y3" t="n">
        <v>0.5</v>
      </c>
      <c r="Z3" t="n">
        <v>10</v>
      </c>
      <c r="AA3" t="n">
        <v>565.689768429544</v>
      </c>
      <c r="AB3" t="n">
        <v>774.0016976365466</v>
      </c>
      <c r="AC3" t="n">
        <v>700.1320619323193</v>
      </c>
      <c r="AD3" t="n">
        <v>565689.7684295439</v>
      </c>
      <c r="AE3" t="n">
        <v>774001.6976365466</v>
      </c>
      <c r="AF3" t="n">
        <v>5.268386367839375e-06</v>
      </c>
      <c r="AG3" t="n">
        <v>31</v>
      </c>
      <c r="AH3" t="n">
        <v>700132.0619323193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4.1851</v>
      </c>
      <c r="E4" t="n">
        <v>23.89</v>
      </c>
      <c r="F4" t="n">
        <v>19.12</v>
      </c>
      <c r="G4" t="n">
        <v>18.5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60</v>
      </c>
      <c r="N4" t="n">
        <v>37.29</v>
      </c>
      <c r="O4" t="n">
        <v>23510.33</v>
      </c>
      <c r="P4" t="n">
        <v>254.34</v>
      </c>
      <c r="Q4" t="n">
        <v>446.29</v>
      </c>
      <c r="R4" t="n">
        <v>87.86</v>
      </c>
      <c r="S4" t="n">
        <v>28.73</v>
      </c>
      <c r="T4" t="n">
        <v>28625</v>
      </c>
      <c r="U4" t="n">
        <v>0.33</v>
      </c>
      <c r="V4" t="n">
        <v>0.85</v>
      </c>
      <c r="W4" t="n">
        <v>0.18</v>
      </c>
      <c r="X4" t="n">
        <v>1.76</v>
      </c>
      <c r="Y4" t="n">
        <v>0.5</v>
      </c>
      <c r="Z4" t="n">
        <v>10</v>
      </c>
      <c r="AA4" t="n">
        <v>499.5871262902707</v>
      </c>
      <c r="AB4" t="n">
        <v>683.5571464188399</v>
      </c>
      <c r="AC4" t="n">
        <v>618.3194117431057</v>
      </c>
      <c r="AD4" t="n">
        <v>499587.1262902707</v>
      </c>
      <c r="AE4" t="n">
        <v>683557.1464188399</v>
      </c>
      <c r="AF4" t="n">
        <v>5.793909811600203e-06</v>
      </c>
      <c r="AG4" t="n">
        <v>28</v>
      </c>
      <c r="AH4" t="n">
        <v>618319.4117431056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4.3799</v>
      </c>
      <c r="E5" t="n">
        <v>22.83</v>
      </c>
      <c r="F5" t="n">
        <v>18.65</v>
      </c>
      <c r="G5" t="n">
        <v>24.33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246.47</v>
      </c>
      <c r="Q5" t="n">
        <v>446.27</v>
      </c>
      <c r="R5" t="n">
        <v>72.65000000000001</v>
      </c>
      <c r="S5" t="n">
        <v>28.73</v>
      </c>
      <c r="T5" t="n">
        <v>21099.02</v>
      </c>
      <c r="U5" t="n">
        <v>0.4</v>
      </c>
      <c r="V5" t="n">
        <v>0.87</v>
      </c>
      <c r="W5" t="n">
        <v>0.16</v>
      </c>
      <c r="X5" t="n">
        <v>1.29</v>
      </c>
      <c r="Y5" t="n">
        <v>0.5</v>
      </c>
      <c r="Z5" t="n">
        <v>10</v>
      </c>
      <c r="AA5" t="n">
        <v>473.7053115731885</v>
      </c>
      <c r="AB5" t="n">
        <v>648.1445056978487</v>
      </c>
      <c r="AC5" t="n">
        <v>586.2865037505724</v>
      </c>
      <c r="AD5" t="n">
        <v>473705.3115731885</v>
      </c>
      <c r="AE5" t="n">
        <v>648144.5056978486</v>
      </c>
      <c r="AF5" t="n">
        <v>6.063593602023304e-06</v>
      </c>
      <c r="AG5" t="n">
        <v>27</v>
      </c>
      <c r="AH5" t="n">
        <v>586286.5037505723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4.5118</v>
      </c>
      <c r="E6" t="n">
        <v>22.16</v>
      </c>
      <c r="F6" t="n">
        <v>18.36</v>
      </c>
      <c r="G6" t="n">
        <v>30.59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241.09</v>
      </c>
      <c r="Q6" t="n">
        <v>446.3</v>
      </c>
      <c r="R6" t="n">
        <v>63.05</v>
      </c>
      <c r="S6" t="n">
        <v>28.73</v>
      </c>
      <c r="T6" t="n">
        <v>16351.43</v>
      </c>
      <c r="U6" t="n">
        <v>0.46</v>
      </c>
      <c r="V6" t="n">
        <v>0.89</v>
      </c>
      <c r="W6" t="n">
        <v>0.14</v>
      </c>
      <c r="X6" t="n">
        <v>1</v>
      </c>
      <c r="Y6" t="n">
        <v>0.5</v>
      </c>
      <c r="Z6" t="n">
        <v>10</v>
      </c>
      <c r="AA6" t="n">
        <v>453.8572452296202</v>
      </c>
      <c r="AB6" t="n">
        <v>620.9875056916906</v>
      </c>
      <c r="AC6" t="n">
        <v>561.721329709913</v>
      </c>
      <c r="AD6" t="n">
        <v>453857.2452296201</v>
      </c>
      <c r="AE6" t="n">
        <v>620987.5056916906</v>
      </c>
      <c r="AF6" t="n">
        <v>6.246197770179396e-06</v>
      </c>
      <c r="AG6" t="n">
        <v>26</v>
      </c>
      <c r="AH6" t="n">
        <v>561721.329709913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4.5962</v>
      </c>
      <c r="E7" t="n">
        <v>21.76</v>
      </c>
      <c r="F7" t="n">
        <v>18.17</v>
      </c>
      <c r="G7" t="n">
        <v>36.34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237.41</v>
      </c>
      <c r="Q7" t="n">
        <v>446.32</v>
      </c>
      <c r="R7" t="n">
        <v>56.96</v>
      </c>
      <c r="S7" t="n">
        <v>28.73</v>
      </c>
      <c r="T7" t="n">
        <v>13333.66</v>
      </c>
      <c r="U7" t="n">
        <v>0.5</v>
      </c>
      <c r="V7" t="n">
        <v>0.89</v>
      </c>
      <c r="W7" t="n">
        <v>0.13</v>
      </c>
      <c r="X7" t="n">
        <v>0.8100000000000001</v>
      </c>
      <c r="Y7" t="n">
        <v>0.5</v>
      </c>
      <c r="Z7" t="n">
        <v>10</v>
      </c>
      <c r="AA7" t="n">
        <v>447.627970597985</v>
      </c>
      <c r="AB7" t="n">
        <v>612.4643373244861</v>
      </c>
      <c r="AC7" t="n">
        <v>554.0116005693327</v>
      </c>
      <c r="AD7" t="n">
        <v>447627.970597985</v>
      </c>
      <c r="AE7" t="n">
        <v>612464.3373244861</v>
      </c>
      <c r="AF7" t="n">
        <v>6.363042287179959e-06</v>
      </c>
      <c r="AG7" t="n">
        <v>26</v>
      </c>
      <c r="AH7" t="n">
        <v>554011.6005693327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4.6386</v>
      </c>
      <c r="E8" t="n">
        <v>21.56</v>
      </c>
      <c r="F8" t="n">
        <v>18.12</v>
      </c>
      <c r="G8" t="n">
        <v>41.82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235.2</v>
      </c>
      <c r="Q8" t="n">
        <v>446.27</v>
      </c>
      <c r="R8" t="n">
        <v>55.59</v>
      </c>
      <c r="S8" t="n">
        <v>28.73</v>
      </c>
      <c r="T8" t="n">
        <v>12668.5</v>
      </c>
      <c r="U8" t="n">
        <v>0.52</v>
      </c>
      <c r="V8" t="n">
        <v>0.9</v>
      </c>
      <c r="W8" t="n">
        <v>0.13</v>
      </c>
      <c r="X8" t="n">
        <v>0.76</v>
      </c>
      <c r="Y8" t="n">
        <v>0.5</v>
      </c>
      <c r="Z8" t="n">
        <v>10</v>
      </c>
      <c r="AA8" t="n">
        <v>434.6944766319397</v>
      </c>
      <c r="AB8" t="n">
        <v>594.7681602946591</v>
      </c>
      <c r="AC8" t="n">
        <v>538.0043218384918</v>
      </c>
      <c r="AD8" t="n">
        <v>434694.4766319396</v>
      </c>
      <c r="AE8" t="n">
        <v>594768.1602946591</v>
      </c>
      <c r="AF8" t="n">
        <v>6.421741428421949e-06</v>
      </c>
      <c r="AG8" t="n">
        <v>25</v>
      </c>
      <c r="AH8" t="n">
        <v>538004.3218384918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4.7067</v>
      </c>
      <c r="E9" t="n">
        <v>21.25</v>
      </c>
      <c r="F9" t="n">
        <v>17.96</v>
      </c>
      <c r="G9" t="n">
        <v>48.98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231.88</v>
      </c>
      <c r="Q9" t="n">
        <v>446.29</v>
      </c>
      <c r="R9" t="n">
        <v>50.12</v>
      </c>
      <c r="S9" t="n">
        <v>28.73</v>
      </c>
      <c r="T9" t="n">
        <v>9956.35</v>
      </c>
      <c r="U9" t="n">
        <v>0.57</v>
      </c>
      <c r="V9" t="n">
        <v>0.91</v>
      </c>
      <c r="W9" t="n">
        <v>0.12</v>
      </c>
      <c r="X9" t="n">
        <v>0.6</v>
      </c>
      <c r="Y9" t="n">
        <v>0.5</v>
      </c>
      <c r="Z9" t="n">
        <v>10</v>
      </c>
      <c r="AA9" t="n">
        <v>429.7170587767027</v>
      </c>
      <c r="AB9" t="n">
        <v>587.957837596946</v>
      </c>
      <c r="AC9" t="n">
        <v>531.8439667807005</v>
      </c>
      <c r="AD9" t="n">
        <v>429717.0587767027</v>
      </c>
      <c r="AE9" t="n">
        <v>587957.8375969459</v>
      </c>
      <c r="AF9" t="n">
        <v>6.516020001973351e-06</v>
      </c>
      <c r="AG9" t="n">
        <v>25</v>
      </c>
      <c r="AH9" t="n">
        <v>531843.9667807005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4.7337</v>
      </c>
      <c r="E10" t="n">
        <v>21.12</v>
      </c>
      <c r="F10" t="n">
        <v>17.91</v>
      </c>
      <c r="G10" t="n">
        <v>53.74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230.01</v>
      </c>
      <c r="Q10" t="n">
        <v>446.28</v>
      </c>
      <c r="R10" t="n">
        <v>48.62</v>
      </c>
      <c r="S10" t="n">
        <v>28.73</v>
      </c>
      <c r="T10" t="n">
        <v>9216.049999999999</v>
      </c>
      <c r="U10" t="n">
        <v>0.59</v>
      </c>
      <c r="V10" t="n">
        <v>0.91</v>
      </c>
      <c r="W10" t="n">
        <v>0.11</v>
      </c>
      <c r="X10" t="n">
        <v>0.55</v>
      </c>
      <c r="Y10" t="n">
        <v>0.5</v>
      </c>
      <c r="Z10" t="n">
        <v>10</v>
      </c>
      <c r="AA10" t="n">
        <v>427.5473125321757</v>
      </c>
      <c r="AB10" t="n">
        <v>584.9890950627355</v>
      </c>
      <c r="AC10" t="n">
        <v>529.1585568672988</v>
      </c>
      <c r="AD10" t="n">
        <v>427547.3125321757</v>
      </c>
      <c r="AE10" t="n">
        <v>584989.0950627355</v>
      </c>
      <c r="AF10" t="n">
        <v>6.553399172103862e-06</v>
      </c>
      <c r="AG10" t="n">
        <v>25</v>
      </c>
      <c r="AH10" t="n">
        <v>529158.5568672988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4.7632</v>
      </c>
      <c r="E11" t="n">
        <v>20.99</v>
      </c>
      <c r="F11" t="n">
        <v>17.86</v>
      </c>
      <c r="G11" t="n">
        <v>59.52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227.84</v>
      </c>
      <c r="Q11" t="n">
        <v>446.27</v>
      </c>
      <c r="R11" t="n">
        <v>46.93</v>
      </c>
      <c r="S11" t="n">
        <v>28.73</v>
      </c>
      <c r="T11" t="n">
        <v>8378.309999999999</v>
      </c>
      <c r="U11" t="n">
        <v>0.61</v>
      </c>
      <c r="V11" t="n">
        <v>0.91</v>
      </c>
      <c r="W11" t="n">
        <v>0.11</v>
      </c>
      <c r="X11" t="n">
        <v>0.5</v>
      </c>
      <c r="Y11" t="n">
        <v>0.5</v>
      </c>
      <c r="Z11" t="n">
        <v>10</v>
      </c>
      <c r="AA11" t="n">
        <v>425.1564459090488</v>
      </c>
      <c r="AB11" t="n">
        <v>581.7178058713821</v>
      </c>
      <c r="AC11" t="n">
        <v>526.1994749250848</v>
      </c>
      <c r="AD11" t="n">
        <v>425156.4459090488</v>
      </c>
      <c r="AE11" t="n">
        <v>581717.8058713821</v>
      </c>
      <c r="AF11" t="n">
        <v>6.594239376505719e-06</v>
      </c>
      <c r="AG11" t="n">
        <v>25</v>
      </c>
      <c r="AH11" t="n">
        <v>526199.4749250849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4.7967</v>
      </c>
      <c r="E12" t="n">
        <v>20.85</v>
      </c>
      <c r="F12" t="n">
        <v>17.78</v>
      </c>
      <c r="G12" t="n">
        <v>66.69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225.1</v>
      </c>
      <c r="Q12" t="n">
        <v>446.27</v>
      </c>
      <c r="R12" t="n">
        <v>44.52</v>
      </c>
      <c r="S12" t="n">
        <v>28.73</v>
      </c>
      <c r="T12" t="n">
        <v>7184.92</v>
      </c>
      <c r="U12" t="n">
        <v>0.65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422.2579449892737</v>
      </c>
      <c r="AB12" t="n">
        <v>577.7519490401099</v>
      </c>
      <c r="AC12" t="n">
        <v>522.6121139036743</v>
      </c>
      <c r="AD12" t="n">
        <v>422257.9449892737</v>
      </c>
      <c r="AE12" t="n">
        <v>577751.94904011</v>
      </c>
      <c r="AF12" t="n">
        <v>6.640617235741724e-06</v>
      </c>
      <c r="AG12" t="n">
        <v>25</v>
      </c>
      <c r="AH12" t="n">
        <v>522612.1139036744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4.8124</v>
      </c>
      <c r="E13" t="n">
        <v>20.78</v>
      </c>
      <c r="F13" t="n">
        <v>17.75</v>
      </c>
      <c r="G13" t="n">
        <v>71.01000000000001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223.71</v>
      </c>
      <c r="Q13" t="n">
        <v>446.29</v>
      </c>
      <c r="R13" t="n">
        <v>43.51</v>
      </c>
      <c r="S13" t="n">
        <v>28.73</v>
      </c>
      <c r="T13" t="n">
        <v>6686.05</v>
      </c>
      <c r="U13" t="n">
        <v>0.66</v>
      </c>
      <c r="V13" t="n">
        <v>0.92</v>
      </c>
      <c r="W13" t="n">
        <v>0.1</v>
      </c>
      <c r="X13" t="n">
        <v>0.39</v>
      </c>
      <c r="Y13" t="n">
        <v>0.5</v>
      </c>
      <c r="Z13" t="n">
        <v>10</v>
      </c>
      <c r="AA13" t="n">
        <v>420.8859654996919</v>
      </c>
      <c r="AB13" t="n">
        <v>575.8747461750011</v>
      </c>
      <c r="AC13" t="n">
        <v>520.9140686453406</v>
      </c>
      <c r="AD13" t="n">
        <v>420885.9654996919</v>
      </c>
      <c r="AE13" t="n">
        <v>575874.746175001</v>
      </c>
      <c r="AF13" t="n">
        <v>6.662352530965763e-06</v>
      </c>
      <c r="AG13" t="n">
        <v>25</v>
      </c>
      <c r="AH13" t="n">
        <v>520914.0686453406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4.8169</v>
      </c>
      <c r="E14" t="n">
        <v>20.76</v>
      </c>
      <c r="F14" t="n">
        <v>17.77</v>
      </c>
      <c r="G14" t="n">
        <v>76.16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222.26</v>
      </c>
      <c r="Q14" t="n">
        <v>446.27</v>
      </c>
      <c r="R14" t="n">
        <v>44.37</v>
      </c>
      <c r="S14" t="n">
        <v>28.73</v>
      </c>
      <c r="T14" t="n">
        <v>7120.65</v>
      </c>
      <c r="U14" t="n">
        <v>0.65</v>
      </c>
      <c r="V14" t="n">
        <v>0.91</v>
      </c>
      <c r="W14" t="n">
        <v>0.1</v>
      </c>
      <c r="X14" t="n">
        <v>0.41</v>
      </c>
      <c r="Y14" t="n">
        <v>0.5</v>
      </c>
      <c r="Z14" t="n">
        <v>10</v>
      </c>
      <c r="AA14" t="n">
        <v>420.0645401022535</v>
      </c>
      <c r="AB14" t="n">
        <v>574.7508357074947</v>
      </c>
      <c r="AC14" t="n">
        <v>519.8974226154349</v>
      </c>
      <c r="AD14" t="n">
        <v>420064.5401022535</v>
      </c>
      <c r="AE14" t="n">
        <v>574750.8357074948</v>
      </c>
      <c r="AF14" t="n">
        <v>6.668582392654182e-06</v>
      </c>
      <c r="AG14" t="n">
        <v>25</v>
      </c>
      <c r="AH14" t="n">
        <v>519897.422615435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4.8388</v>
      </c>
      <c r="E15" t="n">
        <v>20.67</v>
      </c>
      <c r="F15" t="n">
        <v>17.71</v>
      </c>
      <c r="G15" t="n">
        <v>81.76000000000001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220.56</v>
      </c>
      <c r="Q15" t="n">
        <v>446.27</v>
      </c>
      <c r="R15" t="n">
        <v>42.32</v>
      </c>
      <c r="S15" t="n">
        <v>28.73</v>
      </c>
      <c r="T15" t="n">
        <v>6097.82</v>
      </c>
      <c r="U15" t="n">
        <v>0.68</v>
      </c>
      <c r="V15" t="n">
        <v>0.92</v>
      </c>
      <c r="W15" t="n">
        <v>0.1</v>
      </c>
      <c r="X15" t="n">
        <v>0.36</v>
      </c>
      <c r="Y15" t="n">
        <v>0.5</v>
      </c>
      <c r="Z15" t="n">
        <v>10</v>
      </c>
      <c r="AA15" t="n">
        <v>408.3651968376626</v>
      </c>
      <c r="AB15" t="n">
        <v>558.743278114284</v>
      </c>
      <c r="AC15" t="n">
        <v>505.4176038521721</v>
      </c>
      <c r="AD15" t="n">
        <v>408365.1968376626</v>
      </c>
      <c r="AE15" t="n">
        <v>558743.2781142839</v>
      </c>
      <c r="AF15" t="n">
        <v>6.698901052871153e-06</v>
      </c>
      <c r="AG15" t="n">
        <v>24</v>
      </c>
      <c r="AH15" t="n">
        <v>505417.6038521721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4.8576</v>
      </c>
      <c r="E16" t="n">
        <v>20.59</v>
      </c>
      <c r="F16" t="n">
        <v>17.67</v>
      </c>
      <c r="G16" t="n">
        <v>88.36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219.22</v>
      </c>
      <c r="Q16" t="n">
        <v>446.27</v>
      </c>
      <c r="R16" t="n">
        <v>40.88</v>
      </c>
      <c r="S16" t="n">
        <v>28.73</v>
      </c>
      <c r="T16" t="n">
        <v>5382.8</v>
      </c>
      <c r="U16" t="n">
        <v>0.7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406.9008712773305</v>
      </c>
      <c r="AB16" t="n">
        <v>556.7397232811531</v>
      </c>
      <c r="AC16" t="n">
        <v>503.6052654803083</v>
      </c>
      <c r="AD16" t="n">
        <v>406900.8712773304</v>
      </c>
      <c r="AE16" t="n">
        <v>556739.7232811531</v>
      </c>
      <c r="AF16" t="n">
        <v>6.724928030591656e-06</v>
      </c>
      <c r="AG16" t="n">
        <v>24</v>
      </c>
      <c r="AH16" t="n">
        <v>503605.2654803083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4.8734</v>
      </c>
      <c r="E17" t="n">
        <v>20.52</v>
      </c>
      <c r="F17" t="n">
        <v>17.64</v>
      </c>
      <c r="G17" t="n">
        <v>96.23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216.36</v>
      </c>
      <c r="Q17" t="n">
        <v>446.28</v>
      </c>
      <c r="R17" t="n">
        <v>39.86</v>
      </c>
      <c r="S17" t="n">
        <v>28.73</v>
      </c>
      <c r="T17" t="n">
        <v>4879.5</v>
      </c>
      <c r="U17" t="n">
        <v>0.72</v>
      </c>
      <c r="V17" t="n">
        <v>0.92</v>
      </c>
      <c r="W17" t="n">
        <v>0.1</v>
      </c>
      <c r="X17" t="n">
        <v>0.28</v>
      </c>
      <c r="Y17" t="n">
        <v>0.5</v>
      </c>
      <c r="Z17" t="n">
        <v>10</v>
      </c>
      <c r="AA17" t="n">
        <v>404.8307341901643</v>
      </c>
      <c r="AB17" t="n">
        <v>553.9072703904898</v>
      </c>
      <c r="AC17" t="n">
        <v>501.0431379181572</v>
      </c>
      <c r="AD17" t="n">
        <v>404830.7341901643</v>
      </c>
      <c r="AE17" t="n">
        <v>553907.2703904897</v>
      </c>
      <c r="AF17" t="n">
        <v>6.746801767186549e-06</v>
      </c>
      <c r="AG17" t="n">
        <v>24</v>
      </c>
      <c r="AH17" t="n">
        <v>501043.1379181573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4.8726</v>
      </c>
      <c r="E18" t="n">
        <v>20.52</v>
      </c>
      <c r="F18" t="n">
        <v>17.64</v>
      </c>
      <c r="G18" t="n">
        <v>96.23999999999999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214.86</v>
      </c>
      <c r="Q18" t="n">
        <v>446.27</v>
      </c>
      <c r="R18" t="n">
        <v>39.92</v>
      </c>
      <c r="S18" t="n">
        <v>28.73</v>
      </c>
      <c r="T18" t="n">
        <v>4908.27</v>
      </c>
      <c r="U18" t="n">
        <v>0.72</v>
      </c>
      <c r="V18" t="n">
        <v>0.92</v>
      </c>
      <c r="W18" t="n">
        <v>0.1</v>
      </c>
      <c r="X18" t="n">
        <v>0.29</v>
      </c>
      <c r="Y18" t="n">
        <v>0.5</v>
      </c>
      <c r="Z18" t="n">
        <v>10</v>
      </c>
      <c r="AA18" t="n">
        <v>404.1136264395906</v>
      </c>
      <c r="AB18" t="n">
        <v>552.9260919295936</v>
      </c>
      <c r="AC18" t="n">
        <v>500.1556017524764</v>
      </c>
      <c r="AD18" t="n">
        <v>404113.6264395906</v>
      </c>
      <c r="AE18" t="n">
        <v>552926.0919295936</v>
      </c>
      <c r="AF18" t="n">
        <v>6.74569423621972e-06</v>
      </c>
      <c r="AG18" t="n">
        <v>24</v>
      </c>
      <c r="AH18" t="n">
        <v>500155.6017524764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4.9047</v>
      </c>
      <c r="E19" t="n">
        <v>20.39</v>
      </c>
      <c r="F19" t="n">
        <v>17.55</v>
      </c>
      <c r="G19" t="n">
        <v>105.29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212.8</v>
      </c>
      <c r="Q19" t="n">
        <v>446.27</v>
      </c>
      <c r="R19" t="n">
        <v>36.59</v>
      </c>
      <c r="S19" t="n">
        <v>28.73</v>
      </c>
      <c r="T19" t="n">
        <v>3249.19</v>
      </c>
      <c r="U19" t="n">
        <v>0.79</v>
      </c>
      <c r="V19" t="n">
        <v>0.93</v>
      </c>
      <c r="W19" t="n">
        <v>0.1</v>
      </c>
      <c r="X19" t="n">
        <v>0.19</v>
      </c>
      <c r="Y19" t="n">
        <v>0.5</v>
      </c>
      <c r="Z19" t="n">
        <v>10</v>
      </c>
      <c r="AA19" t="n">
        <v>401.7044487243251</v>
      </c>
      <c r="AB19" t="n">
        <v>549.6297486941477</v>
      </c>
      <c r="AC19" t="n">
        <v>497.1738568889748</v>
      </c>
      <c r="AD19" t="n">
        <v>401704.448724325</v>
      </c>
      <c r="AE19" t="n">
        <v>549629.7486941477</v>
      </c>
      <c r="AF19" t="n">
        <v>6.790133916263772e-06</v>
      </c>
      <c r="AG19" t="n">
        <v>24</v>
      </c>
      <c r="AH19" t="n">
        <v>497173.8568889748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4.9059</v>
      </c>
      <c r="E20" t="n">
        <v>20.38</v>
      </c>
      <c r="F20" t="n">
        <v>17.58</v>
      </c>
      <c r="G20" t="n">
        <v>117.2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210.37</v>
      </c>
      <c r="Q20" t="n">
        <v>446.27</v>
      </c>
      <c r="R20" t="n">
        <v>37.82</v>
      </c>
      <c r="S20" t="n">
        <v>28.73</v>
      </c>
      <c r="T20" t="n">
        <v>3868.38</v>
      </c>
      <c r="U20" t="n">
        <v>0.76</v>
      </c>
      <c r="V20" t="n">
        <v>0.92</v>
      </c>
      <c r="W20" t="n">
        <v>0.1</v>
      </c>
      <c r="X20" t="n">
        <v>0.22</v>
      </c>
      <c r="Y20" t="n">
        <v>0.5</v>
      </c>
      <c r="Z20" t="n">
        <v>10</v>
      </c>
      <c r="AA20" t="n">
        <v>400.5674291586992</v>
      </c>
      <c r="AB20" t="n">
        <v>548.0740283626956</v>
      </c>
      <c r="AC20" t="n">
        <v>495.7666123224892</v>
      </c>
      <c r="AD20" t="n">
        <v>400567.4291586992</v>
      </c>
      <c r="AE20" t="n">
        <v>548074.0283626956</v>
      </c>
      <c r="AF20" t="n">
        <v>6.791795212714017e-06</v>
      </c>
      <c r="AG20" t="n">
        <v>24</v>
      </c>
      <c r="AH20" t="n">
        <v>495766.6123224891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4.9044</v>
      </c>
      <c r="E21" t="n">
        <v>20.39</v>
      </c>
      <c r="F21" t="n">
        <v>17.59</v>
      </c>
      <c r="G21" t="n">
        <v>117.24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210.56</v>
      </c>
      <c r="Q21" t="n">
        <v>446.27</v>
      </c>
      <c r="R21" t="n">
        <v>38.14</v>
      </c>
      <c r="S21" t="n">
        <v>28.73</v>
      </c>
      <c r="T21" t="n">
        <v>4028.17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400.7446972081715</v>
      </c>
      <c r="AB21" t="n">
        <v>548.3165743284978</v>
      </c>
      <c r="AC21" t="n">
        <v>495.9860100417308</v>
      </c>
      <c r="AD21" t="n">
        <v>400744.6972081715</v>
      </c>
      <c r="AE21" t="n">
        <v>548316.5743284979</v>
      </c>
      <c r="AF21" t="n">
        <v>6.78971859215121e-06</v>
      </c>
      <c r="AG21" t="n">
        <v>24</v>
      </c>
      <c r="AH21" t="n">
        <v>495986.0100417308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4.904</v>
      </c>
      <c r="E22" t="n">
        <v>20.39</v>
      </c>
      <c r="F22" t="n">
        <v>17.59</v>
      </c>
      <c r="G22" t="n">
        <v>117.25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208.78</v>
      </c>
      <c r="Q22" t="n">
        <v>446.27</v>
      </c>
      <c r="R22" t="n">
        <v>38.11</v>
      </c>
      <c r="S22" t="n">
        <v>28.73</v>
      </c>
      <c r="T22" t="n">
        <v>4017.18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399.8801108037962</v>
      </c>
      <c r="AB22" t="n">
        <v>547.1336090671715</v>
      </c>
      <c r="AC22" t="n">
        <v>494.9159453246432</v>
      </c>
      <c r="AD22" t="n">
        <v>399880.1108037963</v>
      </c>
      <c r="AE22" t="n">
        <v>547133.6090671715</v>
      </c>
      <c r="AF22" t="n">
        <v>6.789164826667796e-06</v>
      </c>
      <c r="AG22" t="n">
        <v>24</v>
      </c>
      <c r="AH22" t="n">
        <v>494915.9453246432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4.92</v>
      </c>
      <c r="E23" t="n">
        <v>20.33</v>
      </c>
      <c r="F23" t="n">
        <v>17.56</v>
      </c>
      <c r="G23" t="n">
        <v>131.69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206.71</v>
      </c>
      <c r="Q23" t="n">
        <v>446.27</v>
      </c>
      <c r="R23" t="n">
        <v>37.13</v>
      </c>
      <c r="S23" t="n">
        <v>28.73</v>
      </c>
      <c r="T23" t="n">
        <v>3531.51</v>
      </c>
      <c r="U23" t="n">
        <v>0.77</v>
      </c>
      <c r="V23" t="n">
        <v>0.93</v>
      </c>
      <c r="W23" t="n">
        <v>0.09</v>
      </c>
      <c r="X23" t="n">
        <v>0.2</v>
      </c>
      <c r="Y23" t="n">
        <v>0.5</v>
      </c>
      <c r="Z23" t="n">
        <v>10</v>
      </c>
      <c r="AA23" t="n">
        <v>398.2338904563364</v>
      </c>
      <c r="AB23" t="n">
        <v>544.8811777616609</v>
      </c>
      <c r="AC23" t="n">
        <v>492.8784829016232</v>
      </c>
      <c r="AD23" t="n">
        <v>398233.8904563364</v>
      </c>
      <c r="AE23" t="n">
        <v>544881.1777616609</v>
      </c>
      <c r="AF23" t="n">
        <v>6.811315446004395e-06</v>
      </c>
      <c r="AG23" t="n">
        <v>24</v>
      </c>
      <c r="AH23" t="n">
        <v>492878.4829016232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4.9323</v>
      </c>
      <c r="E24" t="n">
        <v>20.27</v>
      </c>
      <c r="F24" t="n">
        <v>17.51</v>
      </c>
      <c r="G24" t="n">
        <v>131.31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203.77</v>
      </c>
      <c r="Q24" t="n">
        <v>446.27</v>
      </c>
      <c r="R24" t="n">
        <v>35.34</v>
      </c>
      <c r="S24" t="n">
        <v>28.73</v>
      </c>
      <c r="T24" t="n">
        <v>2637.31</v>
      </c>
      <c r="U24" t="n">
        <v>0.8100000000000001</v>
      </c>
      <c r="V24" t="n">
        <v>0.93</v>
      </c>
      <c r="W24" t="n">
        <v>0.09</v>
      </c>
      <c r="X24" t="n">
        <v>0.15</v>
      </c>
      <c r="Y24" t="n">
        <v>0.5</v>
      </c>
      <c r="Z24" t="n">
        <v>10</v>
      </c>
      <c r="AA24" t="n">
        <v>396.223941820695</v>
      </c>
      <c r="AB24" t="n">
        <v>542.1310773657007</v>
      </c>
      <c r="AC24" t="n">
        <v>490.3908482276634</v>
      </c>
      <c r="AD24" t="n">
        <v>396223.941820695</v>
      </c>
      <c r="AE24" t="n">
        <v>542131.0773657006</v>
      </c>
      <c r="AF24" t="n">
        <v>6.828343734619405e-06</v>
      </c>
      <c r="AG24" t="n">
        <v>24</v>
      </c>
      <c r="AH24" t="n">
        <v>490390.8482276634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4.9189</v>
      </c>
      <c r="E25" t="n">
        <v>20.33</v>
      </c>
      <c r="F25" t="n">
        <v>17.56</v>
      </c>
      <c r="G25" t="n">
        <v>131.72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202.04</v>
      </c>
      <c r="Q25" t="n">
        <v>446.27</v>
      </c>
      <c r="R25" t="n">
        <v>37.33</v>
      </c>
      <c r="S25" t="n">
        <v>28.73</v>
      </c>
      <c r="T25" t="n">
        <v>3631.11</v>
      </c>
      <c r="U25" t="n">
        <v>0.77</v>
      </c>
      <c r="V25" t="n">
        <v>0.93</v>
      </c>
      <c r="W25" t="n">
        <v>0.09</v>
      </c>
      <c r="X25" t="n">
        <v>0.21</v>
      </c>
      <c r="Y25" t="n">
        <v>0.5</v>
      </c>
      <c r="Z25" t="n">
        <v>10</v>
      </c>
      <c r="AA25" t="n">
        <v>395.9735521123699</v>
      </c>
      <c r="AB25" t="n">
        <v>541.788483120356</v>
      </c>
      <c r="AC25" t="n">
        <v>490.0809506962604</v>
      </c>
      <c r="AD25" t="n">
        <v>395973.5521123699</v>
      </c>
      <c r="AE25" t="n">
        <v>541788.483120356</v>
      </c>
      <c r="AF25" t="n">
        <v>6.809792590925004e-06</v>
      </c>
      <c r="AG25" t="n">
        <v>24</v>
      </c>
      <c r="AH25" t="n">
        <v>490080.9506962604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4.9389</v>
      </c>
      <c r="E26" t="n">
        <v>20.25</v>
      </c>
      <c r="F26" t="n">
        <v>17.52</v>
      </c>
      <c r="G26" t="n">
        <v>150.15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200.93</v>
      </c>
      <c r="Q26" t="n">
        <v>446.27</v>
      </c>
      <c r="R26" t="n">
        <v>35.84</v>
      </c>
      <c r="S26" t="n">
        <v>28.73</v>
      </c>
      <c r="T26" t="n">
        <v>2889.1</v>
      </c>
      <c r="U26" t="n">
        <v>0.8</v>
      </c>
      <c r="V26" t="n">
        <v>0.93</v>
      </c>
      <c r="W26" t="n">
        <v>0.09</v>
      </c>
      <c r="X26" t="n">
        <v>0.16</v>
      </c>
      <c r="Y26" t="n">
        <v>0.5</v>
      </c>
      <c r="Z26" t="n">
        <v>10</v>
      </c>
      <c r="AA26" t="n">
        <v>394.6546517634308</v>
      </c>
      <c r="AB26" t="n">
        <v>539.9839054771605</v>
      </c>
      <c r="AC26" t="n">
        <v>488.4485994105909</v>
      </c>
      <c r="AD26" t="n">
        <v>394654.6517634308</v>
      </c>
      <c r="AE26" t="n">
        <v>539983.9054771606</v>
      </c>
      <c r="AF26" t="n">
        <v>6.837480865095754e-06</v>
      </c>
      <c r="AG26" t="n">
        <v>24</v>
      </c>
      <c r="AH26" t="n">
        <v>488448.5994105909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4.9366</v>
      </c>
      <c r="E27" t="n">
        <v>20.26</v>
      </c>
      <c r="F27" t="n">
        <v>17.53</v>
      </c>
      <c r="G27" t="n">
        <v>150.24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200.27</v>
      </c>
      <c r="Q27" t="n">
        <v>446.27</v>
      </c>
      <c r="R27" t="n">
        <v>36.18</v>
      </c>
      <c r="S27" t="n">
        <v>28.73</v>
      </c>
      <c r="T27" t="n">
        <v>3058.03</v>
      </c>
      <c r="U27" t="n">
        <v>0.79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394.4379693358774</v>
      </c>
      <c r="AB27" t="n">
        <v>539.6874310204281</v>
      </c>
      <c r="AC27" t="n">
        <v>488.1804200599044</v>
      </c>
      <c r="AD27" t="n">
        <v>394437.9693358775</v>
      </c>
      <c r="AE27" t="n">
        <v>539687.4310204281</v>
      </c>
      <c r="AF27" t="n">
        <v>6.834296713566118e-06</v>
      </c>
      <c r="AG27" t="n">
        <v>24</v>
      </c>
      <c r="AH27" t="n">
        <v>488180.4200599044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4.939</v>
      </c>
      <c r="E28" t="n">
        <v>20.25</v>
      </c>
      <c r="F28" t="n">
        <v>17.52</v>
      </c>
      <c r="G28" t="n">
        <v>150.15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198.18</v>
      </c>
      <c r="Q28" t="n">
        <v>446.28</v>
      </c>
      <c r="R28" t="n">
        <v>35.81</v>
      </c>
      <c r="S28" t="n">
        <v>28.73</v>
      </c>
      <c r="T28" t="n">
        <v>2877.48</v>
      </c>
      <c r="U28" t="n">
        <v>0.8</v>
      </c>
      <c r="V28" t="n">
        <v>0.93</v>
      </c>
      <c r="W28" t="n">
        <v>0.09</v>
      </c>
      <c r="X28" t="n">
        <v>0.16</v>
      </c>
      <c r="Y28" t="n">
        <v>0.5</v>
      </c>
      <c r="Z28" t="n">
        <v>10</v>
      </c>
      <c r="AA28" t="n">
        <v>393.3047855498708</v>
      </c>
      <c r="AB28" t="n">
        <v>538.1369589718735</v>
      </c>
      <c r="AC28" t="n">
        <v>486.7779228875627</v>
      </c>
      <c r="AD28" t="n">
        <v>393304.7855498708</v>
      </c>
      <c r="AE28" t="n">
        <v>538136.9589718735</v>
      </c>
      <c r="AF28" t="n">
        <v>6.837619306466608e-06</v>
      </c>
      <c r="AG28" t="n">
        <v>24</v>
      </c>
      <c r="AH28" t="n">
        <v>486777.9228875627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4.96</v>
      </c>
      <c r="E29" t="n">
        <v>20.16</v>
      </c>
      <c r="F29" t="n">
        <v>17.47</v>
      </c>
      <c r="G29" t="n">
        <v>174.69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4</v>
      </c>
      <c r="N29" t="n">
        <v>52.35</v>
      </c>
      <c r="O29" t="n">
        <v>28451.04</v>
      </c>
      <c r="P29" t="n">
        <v>194.54</v>
      </c>
      <c r="Q29" t="n">
        <v>446.27</v>
      </c>
      <c r="R29" t="n">
        <v>34.23</v>
      </c>
      <c r="S29" t="n">
        <v>28.73</v>
      </c>
      <c r="T29" t="n">
        <v>2091.7</v>
      </c>
      <c r="U29" t="n">
        <v>0.84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390.7038137308846</v>
      </c>
      <c r="AB29" t="n">
        <v>534.5781945823583</v>
      </c>
      <c r="AC29" t="n">
        <v>483.5588019766257</v>
      </c>
      <c r="AD29" t="n">
        <v>390703.8137308846</v>
      </c>
      <c r="AE29" t="n">
        <v>534578.1945823582</v>
      </c>
      <c r="AF29" t="n">
        <v>6.866691994345894e-06</v>
      </c>
      <c r="AG29" t="n">
        <v>24</v>
      </c>
      <c r="AH29" t="n">
        <v>483558.8019766257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4.9504</v>
      </c>
      <c r="E30" t="n">
        <v>20.2</v>
      </c>
      <c r="F30" t="n">
        <v>17.51</v>
      </c>
      <c r="G30" t="n">
        <v>175.08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196.1</v>
      </c>
      <c r="Q30" t="n">
        <v>446.27</v>
      </c>
      <c r="R30" t="n">
        <v>35.45</v>
      </c>
      <c r="S30" t="n">
        <v>28.73</v>
      </c>
      <c r="T30" t="n">
        <v>2702.45</v>
      </c>
      <c r="U30" t="n">
        <v>0.8100000000000001</v>
      </c>
      <c r="V30" t="n">
        <v>0.93</v>
      </c>
      <c r="W30" t="n">
        <v>0.09</v>
      </c>
      <c r="X30" t="n">
        <v>0.15</v>
      </c>
      <c r="Y30" t="n">
        <v>0.5</v>
      </c>
      <c r="Z30" t="n">
        <v>10</v>
      </c>
      <c r="AA30" t="n">
        <v>391.8965502509766</v>
      </c>
      <c r="AB30" t="n">
        <v>536.2101493089697</v>
      </c>
      <c r="AC30" t="n">
        <v>485.0350052345921</v>
      </c>
      <c r="AD30" t="n">
        <v>391896.5502509766</v>
      </c>
      <c r="AE30" t="n">
        <v>536210.1493089697</v>
      </c>
      <c r="AF30" t="n">
        <v>6.853401622743935e-06</v>
      </c>
      <c r="AG30" t="n">
        <v>24</v>
      </c>
      <c r="AH30" t="n">
        <v>485035.0052345921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4.9534</v>
      </c>
      <c r="E31" t="n">
        <v>20.19</v>
      </c>
      <c r="F31" t="n">
        <v>17.5</v>
      </c>
      <c r="G31" t="n">
        <v>174.96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197.29</v>
      </c>
      <c r="Q31" t="n">
        <v>446.27</v>
      </c>
      <c r="R31" t="n">
        <v>35.05</v>
      </c>
      <c r="S31" t="n">
        <v>28.73</v>
      </c>
      <c r="T31" t="n">
        <v>2499.9</v>
      </c>
      <c r="U31" t="n">
        <v>0.82</v>
      </c>
      <c r="V31" t="n">
        <v>0.93</v>
      </c>
      <c r="W31" t="n">
        <v>0.09</v>
      </c>
      <c r="X31" t="n">
        <v>0.14</v>
      </c>
      <c r="Y31" t="n">
        <v>0.5</v>
      </c>
      <c r="Z31" t="n">
        <v>10</v>
      </c>
      <c r="AA31" t="n">
        <v>392.3507608132541</v>
      </c>
      <c r="AB31" t="n">
        <v>536.8316202386335</v>
      </c>
      <c r="AC31" t="n">
        <v>485.5971638509687</v>
      </c>
      <c r="AD31" t="n">
        <v>392350.760813254</v>
      </c>
      <c r="AE31" t="n">
        <v>536831.6202386335</v>
      </c>
      <c r="AF31" t="n">
        <v>6.857554863869547e-06</v>
      </c>
      <c r="AG31" t="n">
        <v>24</v>
      </c>
      <c r="AH31" t="n">
        <v>485597.1638509687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4.953</v>
      </c>
      <c r="E32" t="n">
        <v>20.19</v>
      </c>
      <c r="F32" t="n">
        <v>17.5</v>
      </c>
      <c r="G32" t="n">
        <v>174.98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198.26</v>
      </c>
      <c r="Q32" t="n">
        <v>446.28</v>
      </c>
      <c r="R32" t="n">
        <v>35.06</v>
      </c>
      <c r="S32" t="n">
        <v>28.73</v>
      </c>
      <c r="T32" t="n">
        <v>2503.04</v>
      </c>
      <c r="U32" t="n">
        <v>0.82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392.8369294769598</v>
      </c>
      <c r="AB32" t="n">
        <v>537.4968176525634</v>
      </c>
      <c r="AC32" t="n">
        <v>486.1988757573237</v>
      </c>
      <c r="AD32" t="n">
        <v>392836.9294769598</v>
      </c>
      <c r="AE32" t="n">
        <v>537496.8176525634</v>
      </c>
      <c r="AF32" t="n">
        <v>6.857001098386133e-06</v>
      </c>
      <c r="AG32" t="n">
        <v>24</v>
      </c>
      <c r="AH32" t="n">
        <v>486198.8757573237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3.601</v>
      </c>
      <c r="E2" t="n">
        <v>27.77</v>
      </c>
      <c r="F2" t="n">
        <v>21.93</v>
      </c>
      <c r="G2" t="n">
        <v>8.380000000000001</v>
      </c>
      <c r="H2" t="n">
        <v>0.15</v>
      </c>
      <c r="I2" t="n">
        <v>157</v>
      </c>
      <c r="J2" t="n">
        <v>116.05</v>
      </c>
      <c r="K2" t="n">
        <v>43.4</v>
      </c>
      <c r="L2" t="n">
        <v>1</v>
      </c>
      <c r="M2" t="n">
        <v>155</v>
      </c>
      <c r="N2" t="n">
        <v>16.65</v>
      </c>
      <c r="O2" t="n">
        <v>14546.17</v>
      </c>
      <c r="P2" t="n">
        <v>216.33</v>
      </c>
      <c r="Q2" t="n">
        <v>446.31</v>
      </c>
      <c r="R2" t="n">
        <v>180.22</v>
      </c>
      <c r="S2" t="n">
        <v>28.73</v>
      </c>
      <c r="T2" t="n">
        <v>74331.78999999999</v>
      </c>
      <c r="U2" t="n">
        <v>0.16</v>
      </c>
      <c r="V2" t="n">
        <v>0.74</v>
      </c>
      <c r="W2" t="n">
        <v>0.33</v>
      </c>
      <c r="X2" t="n">
        <v>4.58</v>
      </c>
      <c r="Y2" t="n">
        <v>0.5</v>
      </c>
      <c r="Z2" t="n">
        <v>10</v>
      </c>
      <c r="AA2" t="n">
        <v>544.4281996203692</v>
      </c>
      <c r="AB2" t="n">
        <v>744.9106811976183</v>
      </c>
      <c r="AC2" t="n">
        <v>673.8174512728242</v>
      </c>
      <c r="AD2" t="n">
        <v>544428.1996203692</v>
      </c>
      <c r="AE2" t="n">
        <v>744910.6811976183</v>
      </c>
      <c r="AF2" t="n">
        <v>6.214880934629258e-06</v>
      </c>
      <c r="AG2" t="n">
        <v>33</v>
      </c>
      <c r="AH2" t="n">
        <v>673817.4512728242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4.3373</v>
      </c>
      <c r="E3" t="n">
        <v>23.06</v>
      </c>
      <c r="F3" t="n">
        <v>19.32</v>
      </c>
      <c r="G3" t="n">
        <v>16.8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187.58</v>
      </c>
      <c r="Q3" t="n">
        <v>446.33</v>
      </c>
      <c r="R3" t="n">
        <v>94.73999999999999</v>
      </c>
      <c r="S3" t="n">
        <v>28.73</v>
      </c>
      <c r="T3" t="n">
        <v>32030.99</v>
      </c>
      <c r="U3" t="n">
        <v>0.3</v>
      </c>
      <c r="V3" t="n">
        <v>0.84</v>
      </c>
      <c r="W3" t="n">
        <v>0.19</v>
      </c>
      <c r="X3" t="n">
        <v>1.96</v>
      </c>
      <c r="Y3" t="n">
        <v>0.5</v>
      </c>
      <c r="Z3" t="n">
        <v>10</v>
      </c>
      <c r="AA3" t="n">
        <v>424.3105000377071</v>
      </c>
      <c r="AB3" t="n">
        <v>580.5603454097146</v>
      </c>
      <c r="AC3" t="n">
        <v>525.1524808653729</v>
      </c>
      <c r="AD3" t="n">
        <v>424310.5000377072</v>
      </c>
      <c r="AE3" t="n">
        <v>580560.3454097146</v>
      </c>
      <c r="AF3" t="n">
        <v>7.485643731676612e-06</v>
      </c>
      <c r="AG3" t="n">
        <v>27</v>
      </c>
      <c r="AH3" t="n">
        <v>525152.4808653729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4.6036</v>
      </c>
      <c r="E4" t="n">
        <v>21.72</v>
      </c>
      <c r="F4" t="n">
        <v>18.59</v>
      </c>
      <c r="G4" t="n">
        <v>25.35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42</v>
      </c>
      <c r="N4" t="n">
        <v>17.23</v>
      </c>
      <c r="O4" t="n">
        <v>14865.24</v>
      </c>
      <c r="P4" t="n">
        <v>177.59</v>
      </c>
      <c r="Q4" t="n">
        <v>446.27</v>
      </c>
      <c r="R4" t="n">
        <v>70.67</v>
      </c>
      <c r="S4" t="n">
        <v>28.73</v>
      </c>
      <c r="T4" t="n">
        <v>20119.27</v>
      </c>
      <c r="U4" t="n">
        <v>0.41</v>
      </c>
      <c r="V4" t="n">
        <v>0.87</v>
      </c>
      <c r="W4" t="n">
        <v>0.15</v>
      </c>
      <c r="X4" t="n">
        <v>1.23</v>
      </c>
      <c r="Y4" t="n">
        <v>0.5</v>
      </c>
      <c r="Z4" t="n">
        <v>10</v>
      </c>
      <c r="AA4" t="n">
        <v>397.8689789636819</v>
      </c>
      <c r="AB4" t="n">
        <v>544.3818897586521</v>
      </c>
      <c r="AC4" t="n">
        <v>492.4268462448665</v>
      </c>
      <c r="AD4" t="n">
        <v>397868.9789636818</v>
      </c>
      <c r="AE4" t="n">
        <v>544381.8897586521</v>
      </c>
      <c r="AF4" t="n">
        <v>7.945244618344697e-06</v>
      </c>
      <c r="AG4" t="n">
        <v>26</v>
      </c>
      <c r="AH4" t="n">
        <v>492426.8462448664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4.7428</v>
      </c>
      <c r="E5" t="n">
        <v>21.08</v>
      </c>
      <c r="F5" t="n">
        <v>18.24</v>
      </c>
      <c r="G5" t="n">
        <v>34.19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171.41</v>
      </c>
      <c r="Q5" t="n">
        <v>446.28</v>
      </c>
      <c r="R5" t="n">
        <v>59.3</v>
      </c>
      <c r="S5" t="n">
        <v>28.73</v>
      </c>
      <c r="T5" t="n">
        <v>14496.17</v>
      </c>
      <c r="U5" t="n">
        <v>0.48</v>
      </c>
      <c r="V5" t="n">
        <v>0.89</v>
      </c>
      <c r="W5" t="n">
        <v>0.13</v>
      </c>
      <c r="X5" t="n">
        <v>0.88</v>
      </c>
      <c r="Y5" t="n">
        <v>0.5</v>
      </c>
      <c r="Z5" t="n">
        <v>10</v>
      </c>
      <c r="AA5" t="n">
        <v>379.8075018547835</v>
      </c>
      <c r="AB5" t="n">
        <v>519.6693799621239</v>
      </c>
      <c r="AC5" t="n">
        <v>470.0728636990936</v>
      </c>
      <c r="AD5" t="n">
        <v>379807.5018547835</v>
      </c>
      <c r="AE5" t="n">
        <v>519669.3799621239</v>
      </c>
      <c r="AF5" t="n">
        <v>8.185486613929365e-06</v>
      </c>
      <c r="AG5" t="n">
        <v>25</v>
      </c>
      <c r="AH5" t="n">
        <v>470072.8636990936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4.8223</v>
      </c>
      <c r="E6" t="n">
        <v>20.74</v>
      </c>
      <c r="F6" t="n">
        <v>18.06</v>
      </c>
      <c r="G6" t="n">
        <v>43.33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166.72</v>
      </c>
      <c r="Q6" t="n">
        <v>446.28</v>
      </c>
      <c r="R6" t="n">
        <v>53.4</v>
      </c>
      <c r="S6" t="n">
        <v>28.73</v>
      </c>
      <c r="T6" t="n">
        <v>11581.01</v>
      </c>
      <c r="U6" t="n">
        <v>0.54</v>
      </c>
      <c r="V6" t="n">
        <v>0.9</v>
      </c>
      <c r="W6" t="n">
        <v>0.12</v>
      </c>
      <c r="X6" t="n">
        <v>0.7</v>
      </c>
      <c r="Y6" t="n">
        <v>0.5</v>
      </c>
      <c r="Z6" t="n">
        <v>10</v>
      </c>
      <c r="AA6" t="n">
        <v>374.6778455264109</v>
      </c>
      <c r="AB6" t="n">
        <v>512.6507578691788</v>
      </c>
      <c r="AC6" t="n">
        <v>463.7240890480012</v>
      </c>
      <c r="AD6" t="n">
        <v>374677.8455264108</v>
      </c>
      <c r="AE6" t="n">
        <v>512650.7578691789</v>
      </c>
      <c r="AF6" t="n">
        <v>8.322693788131818e-06</v>
      </c>
      <c r="AG6" t="n">
        <v>25</v>
      </c>
      <c r="AH6" t="n">
        <v>463724.0890480012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4.8727</v>
      </c>
      <c r="E7" t="n">
        <v>20.52</v>
      </c>
      <c r="F7" t="n">
        <v>17.94</v>
      </c>
      <c r="G7" t="n">
        <v>51.25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162.69</v>
      </c>
      <c r="Q7" t="n">
        <v>446.27</v>
      </c>
      <c r="R7" t="n">
        <v>49.51</v>
      </c>
      <c r="S7" t="n">
        <v>28.73</v>
      </c>
      <c r="T7" t="n">
        <v>9656.42</v>
      </c>
      <c r="U7" t="n">
        <v>0.58</v>
      </c>
      <c r="V7" t="n">
        <v>0.91</v>
      </c>
      <c r="W7" t="n">
        <v>0.11</v>
      </c>
      <c r="X7" t="n">
        <v>0.58</v>
      </c>
      <c r="Y7" t="n">
        <v>0.5</v>
      </c>
      <c r="Z7" t="n">
        <v>10</v>
      </c>
      <c r="AA7" t="n">
        <v>361.3517684691435</v>
      </c>
      <c r="AB7" t="n">
        <v>494.417431334398</v>
      </c>
      <c r="AC7" t="n">
        <v>447.2309256070654</v>
      </c>
      <c r="AD7" t="n">
        <v>361351.7684691434</v>
      </c>
      <c r="AE7" t="n">
        <v>494417.431334398</v>
      </c>
      <c r="AF7" t="n">
        <v>8.409677958946956e-06</v>
      </c>
      <c r="AG7" t="n">
        <v>24</v>
      </c>
      <c r="AH7" t="n">
        <v>447230.9256070654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4.9104</v>
      </c>
      <c r="E8" t="n">
        <v>20.36</v>
      </c>
      <c r="F8" t="n">
        <v>17.85</v>
      </c>
      <c r="G8" t="n">
        <v>59.5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159</v>
      </c>
      <c r="Q8" t="n">
        <v>446.29</v>
      </c>
      <c r="R8" t="n">
        <v>46.75</v>
      </c>
      <c r="S8" t="n">
        <v>28.73</v>
      </c>
      <c r="T8" t="n">
        <v>8288.99</v>
      </c>
      <c r="U8" t="n">
        <v>0.61</v>
      </c>
      <c r="V8" t="n">
        <v>0.91</v>
      </c>
      <c r="W8" t="n">
        <v>0.11</v>
      </c>
      <c r="X8" t="n">
        <v>0.49</v>
      </c>
      <c r="Y8" t="n">
        <v>0.5</v>
      </c>
      <c r="Z8" t="n">
        <v>10</v>
      </c>
      <c r="AA8" t="n">
        <v>358.2960973022796</v>
      </c>
      <c r="AB8" t="n">
        <v>490.2365272371973</v>
      </c>
      <c r="AC8" t="n">
        <v>443.4490411289658</v>
      </c>
      <c r="AD8" t="n">
        <v>358296.0973022796</v>
      </c>
      <c r="AE8" t="n">
        <v>490236.5272371973</v>
      </c>
      <c r="AF8" t="n">
        <v>8.474743499417803e-06</v>
      </c>
      <c r="AG8" t="n">
        <v>24</v>
      </c>
      <c r="AH8" t="n">
        <v>443449.0411289658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4.9506</v>
      </c>
      <c r="E9" t="n">
        <v>20.2</v>
      </c>
      <c r="F9" t="n">
        <v>17.76</v>
      </c>
      <c r="G9" t="n">
        <v>71.03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154.96</v>
      </c>
      <c r="Q9" t="n">
        <v>446.27</v>
      </c>
      <c r="R9" t="n">
        <v>43.56</v>
      </c>
      <c r="S9" t="n">
        <v>28.73</v>
      </c>
      <c r="T9" t="n">
        <v>6707.79</v>
      </c>
      <c r="U9" t="n">
        <v>0.66</v>
      </c>
      <c r="V9" t="n">
        <v>0.92</v>
      </c>
      <c r="W9" t="n">
        <v>0.11</v>
      </c>
      <c r="X9" t="n">
        <v>0.4</v>
      </c>
      <c r="Y9" t="n">
        <v>0.5</v>
      </c>
      <c r="Z9" t="n">
        <v>10</v>
      </c>
      <c r="AA9" t="n">
        <v>355.053611871897</v>
      </c>
      <c r="AB9" t="n">
        <v>485.8000156229865</v>
      </c>
      <c r="AC9" t="n">
        <v>439.4359439565321</v>
      </c>
      <c r="AD9" t="n">
        <v>355053.611871897</v>
      </c>
      <c r="AE9" t="n">
        <v>485800.0156229865</v>
      </c>
      <c r="AF9" t="n">
        <v>8.544123730901306e-06</v>
      </c>
      <c r="AG9" t="n">
        <v>24</v>
      </c>
      <c r="AH9" t="n">
        <v>439435.943956532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4.9749</v>
      </c>
      <c r="E10" t="n">
        <v>20.1</v>
      </c>
      <c r="F10" t="n">
        <v>17.71</v>
      </c>
      <c r="G10" t="n">
        <v>81.72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150.8</v>
      </c>
      <c r="Q10" t="n">
        <v>446.27</v>
      </c>
      <c r="R10" t="n">
        <v>41.92</v>
      </c>
      <c r="S10" t="n">
        <v>28.73</v>
      </c>
      <c r="T10" t="n">
        <v>5899.42</v>
      </c>
      <c r="U10" t="n">
        <v>0.6899999999999999</v>
      </c>
      <c r="V10" t="n">
        <v>0.92</v>
      </c>
      <c r="W10" t="n">
        <v>0.1</v>
      </c>
      <c r="X10" t="n">
        <v>0.35</v>
      </c>
      <c r="Y10" t="n">
        <v>0.5</v>
      </c>
      <c r="Z10" t="n">
        <v>10</v>
      </c>
      <c r="AA10" t="n">
        <v>352.2955579414627</v>
      </c>
      <c r="AB10" t="n">
        <v>482.0263245586143</v>
      </c>
      <c r="AC10" t="n">
        <v>436.0224086709349</v>
      </c>
      <c r="AD10" t="n">
        <v>352295.5579414627</v>
      </c>
      <c r="AE10" t="n">
        <v>482026.3245586143</v>
      </c>
      <c r="AF10" t="n">
        <v>8.58606252754432e-06</v>
      </c>
      <c r="AG10" t="n">
        <v>24</v>
      </c>
      <c r="AH10" t="n">
        <v>436022.4086709349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4.9882</v>
      </c>
      <c r="E11" t="n">
        <v>20.05</v>
      </c>
      <c r="F11" t="n">
        <v>17.68</v>
      </c>
      <c r="G11" t="n">
        <v>88.38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147.78</v>
      </c>
      <c r="Q11" t="n">
        <v>446.27</v>
      </c>
      <c r="R11" t="n">
        <v>41.02</v>
      </c>
      <c r="S11" t="n">
        <v>28.73</v>
      </c>
      <c r="T11" t="n">
        <v>5454.84</v>
      </c>
      <c r="U11" t="n">
        <v>0.7</v>
      </c>
      <c r="V11" t="n">
        <v>0.92</v>
      </c>
      <c r="W11" t="n">
        <v>0.1</v>
      </c>
      <c r="X11" t="n">
        <v>0.32</v>
      </c>
      <c r="Y11" t="n">
        <v>0.5</v>
      </c>
      <c r="Z11" t="n">
        <v>10</v>
      </c>
      <c r="AA11" t="n">
        <v>350.4300567743442</v>
      </c>
      <c r="AB11" t="n">
        <v>479.4738635616597</v>
      </c>
      <c r="AC11" t="n">
        <v>433.7135509691282</v>
      </c>
      <c r="AD11" t="n">
        <v>350430.0567743442</v>
      </c>
      <c r="AE11" t="n">
        <v>479473.8635616597</v>
      </c>
      <c r="AF11" t="n">
        <v>8.60901668373165e-06</v>
      </c>
      <c r="AG11" t="n">
        <v>24</v>
      </c>
      <c r="AH11" t="n">
        <v>433713.5509691281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5.0013</v>
      </c>
      <c r="E12" t="n">
        <v>20</v>
      </c>
      <c r="F12" t="n">
        <v>17.65</v>
      </c>
      <c r="G12" t="n">
        <v>96.26000000000001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142.75</v>
      </c>
      <c r="Q12" t="n">
        <v>446.27</v>
      </c>
      <c r="R12" t="n">
        <v>40.04</v>
      </c>
      <c r="S12" t="n">
        <v>28.73</v>
      </c>
      <c r="T12" t="n">
        <v>4968.32</v>
      </c>
      <c r="U12" t="n">
        <v>0.72</v>
      </c>
      <c r="V12" t="n">
        <v>0.92</v>
      </c>
      <c r="W12" t="n">
        <v>0.1</v>
      </c>
      <c r="X12" t="n">
        <v>0.29</v>
      </c>
      <c r="Y12" t="n">
        <v>0.5</v>
      </c>
      <c r="Z12" t="n">
        <v>10</v>
      </c>
      <c r="AA12" t="n">
        <v>347.607104793101</v>
      </c>
      <c r="AB12" t="n">
        <v>475.6113761210709</v>
      </c>
      <c r="AC12" t="n">
        <v>430.219693908834</v>
      </c>
      <c r="AD12" t="n">
        <v>347607.104793101</v>
      </c>
      <c r="AE12" t="n">
        <v>475611.3761210709</v>
      </c>
      <c r="AF12" t="n">
        <v>8.631625664637964e-06</v>
      </c>
      <c r="AG12" t="n">
        <v>24</v>
      </c>
      <c r="AH12" t="n">
        <v>430219.693908834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5.0307</v>
      </c>
      <c r="E13" t="n">
        <v>19.88</v>
      </c>
      <c r="F13" t="n">
        <v>17.55</v>
      </c>
      <c r="G13" t="n">
        <v>105.33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5</v>
      </c>
      <c r="N13" t="n">
        <v>20.05</v>
      </c>
      <c r="O13" t="n">
        <v>16323.22</v>
      </c>
      <c r="P13" t="n">
        <v>139.69</v>
      </c>
      <c r="Q13" t="n">
        <v>446.29</v>
      </c>
      <c r="R13" t="n">
        <v>36.78</v>
      </c>
      <c r="S13" t="n">
        <v>28.73</v>
      </c>
      <c r="T13" t="n">
        <v>3345.71</v>
      </c>
      <c r="U13" t="n">
        <v>0.78</v>
      </c>
      <c r="V13" t="n">
        <v>0.93</v>
      </c>
      <c r="W13" t="n">
        <v>0.1</v>
      </c>
      <c r="X13" t="n">
        <v>0.2</v>
      </c>
      <c r="Y13" t="n">
        <v>0.5</v>
      </c>
      <c r="Z13" t="n">
        <v>10</v>
      </c>
      <c r="AA13" t="n">
        <v>345.1951669469385</v>
      </c>
      <c r="AB13" t="n">
        <v>472.3112563527636</v>
      </c>
      <c r="AC13" t="n">
        <v>427.2345329394666</v>
      </c>
      <c r="AD13" t="n">
        <v>345195.1669469385</v>
      </c>
      <c r="AE13" t="n">
        <v>472311.2563527636</v>
      </c>
      <c r="AF13" t="n">
        <v>8.682366430946796e-06</v>
      </c>
      <c r="AG13" t="n">
        <v>24</v>
      </c>
      <c r="AH13" t="n">
        <v>427234.5329394666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5.0155</v>
      </c>
      <c r="E14" t="n">
        <v>19.94</v>
      </c>
      <c r="F14" t="n">
        <v>17.62</v>
      </c>
      <c r="G14" t="n">
        <v>105.69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1</v>
      </c>
      <c r="N14" t="n">
        <v>20.39</v>
      </c>
      <c r="O14" t="n">
        <v>16487.53</v>
      </c>
      <c r="P14" t="n">
        <v>140.38</v>
      </c>
      <c r="Q14" t="n">
        <v>446.31</v>
      </c>
      <c r="R14" t="n">
        <v>38.7</v>
      </c>
      <c r="S14" t="n">
        <v>28.73</v>
      </c>
      <c r="T14" t="n">
        <v>4303.07</v>
      </c>
      <c r="U14" t="n">
        <v>0.74</v>
      </c>
      <c r="V14" t="n">
        <v>0.92</v>
      </c>
      <c r="W14" t="n">
        <v>0.11</v>
      </c>
      <c r="X14" t="n">
        <v>0.26</v>
      </c>
      <c r="Y14" t="n">
        <v>0.5</v>
      </c>
      <c r="Z14" t="n">
        <v>10</v>
      </c>
      <c r="AA14" t="n">
        <v>346.0568541760485</v>
      </c>
      <c r="AB14" t="n">
        <v>473.4902548345895</v>
      </c>
      <c r="AC14" t="n">
        <v>428.3010094609219</v>
      </c>
      <c r="AD14" t="n">
        <v>346056.8541760485</v>
      </c>
      <c r="AE14" t="n">
        <v>473490.2548345895</v>
      </c>
      <c r="AF14" t="n">
        <v>8.65613310958985e-06</v>
      </c>
      <c r="AG14" t="n">
        <v>24</v>
      </c>
      <c r="AH14" t="n">
        <v>428301.0094609219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5.0159</v>
      </c>
      <c r="E15" t="n">
        <v>19.94</v>
      </c>
      <c r="F15" t="n">
        <v>17.61</v>
      </c>
      <c r="G15" t="n">
        <v>105.68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141.42</v>
      </c>
      <c r="Q15" t="n">
        <v>446.31</v>
      </c>
      <c r="R15" t="n">
        <v>38.6</v>
      </c>
      <c r="S15" t="n">
        <v>28.73</v>
      </c>
      <c r="T15" t="n">
        <v>4253.3</v>
      </c>
      <c r="U15" t="n">
        <v>0.74</v>
      </c>
      <c r="V15" t="n">
        <v>0.92</v>
      </c>
      <c r="W15" t="n">
        <v>0.11</v>
      </c>
      <c r="X15" t="n">
        <v>0.26</v>
      </c>
      <c r="Y15" t="n">
        <v>0.5</v>
      </c>
      <c r="Z15" t="n">
        <v>10</v>
      </c>
      <c r="AA15" t="n">
        <v>346.5227748013145</v>
      </c>
      <c r="AB15" t="n">
        <v>474.1277479890457</v>
      </c>
      <c r="AC15" t="n">
        <v>428.8776611634441</v>
      </c>
      <c r="AD15" t="n">
        <v>346522.7748013145</v>
      </c>
      <c r="AE15" t="n">
        <v>474127.7479890457</v>
      </c>
      <c r="AF15" t="n">
        <v>8.656823460151875e-06</v>
      </c>
      <c r="AG15" t="n">
        <v>24</v>
      </c>
      <c r="AH15" t="n">
        <v>428877.6611634441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3.9484</v>
      </c>
      <c r="E2" t="n">
        <v>25.33</v>
      </c>
      <c r="F2" t="n">
        <v>21.01</v>
      </c>
      <c r="G2" t="n">
        <v>10</v>
      </c>
      <c r="H2" t="n">
        <v>0.2</v>
      </c>
      <c r="I2" t="n">
        <v>126</v>
      </c>
      <c r="J2" t="n">
        <v>89.87</v>
      </c>
      <c r="K2" t="n">
        <v>37.55</v>
      </c>
      <c r="L2" t="n">
        <v>1</v>
      </c>
      <c r="M2" t="n">
        <v>124</v>
      </c>
      <c r="N2" t="n">
        <v>11.32</v>
      </c>
      <c r="O2" t="n">
        <v>11317.98</v>
      </c>
      <c r="P2" t="n">
        <v>173.52</v>
      </c>
      <c r="Q2" t="n">
        <v>446.34</v>
      </c>
      <c r="R2" t="n">
        <v>149.71</v>
      </c>
      <c r="S2" t="n">
        <v>28.73</v>
      </c>
      <c r="T2" t="n">
        <v>59228.72</v>
      </c>
      <c r="U2" t="n">
        <v>0.19</v>
      </c>
      <c r="V2" t="n">
        <v>0.77</v>
      </c>
      <c r="W2" t="n">
        <v>0.28</v>
      </c>
      <c r="X2" t="n">
        <v>3.65</v>
      </c>
      <c r="Y2" t="n">
        <v>0.5</v>
      </c>
      <c r="Z2" t="n">
        <v>10</v>
      </c>
      <c r="AA2" t="n">
        <v>454.2861618435584</v>
      </c>
      <c r="AB2" t="n">
        <v>621.5743683253465</v>
      </c>
      <c r="AC2" t="n">
        <v>562.2521829974798</v>
      </c>
      <c r="AD2" t="n">
        <v>454286.1618435584</v>
      </c>
      <c r="AE2" t="n">
        <v>621574.3683253465</v>
      </c>
      <c r="AF2" t="n">
        <v>7.748501453957152e-06</v>
      </c>
      <c r="AG2" t="n">
        <v>30</v>
      </c>
      <c r="AH2" t="n">
        <v>562252.1829974798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4.5592</v>
      </c>
      <c r="E3" t="n">
        <v>21.93</v>
      </c>
      <c r="F3" t="n">
        <v>18.94</v>
      </c>
      <c r="G3" t="n">
        <v>20.29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152.47</v>
      </c>
      <c r="Q3" t="n">
        <v>446.27</v>
      </c>
      <c r="R3" t="n">
        <v>82.05</v>
      </c>
      <c r="S3" t="n">
        <v>28.73</v>
      </c>
      <c r="T3" t="n">
        <v>25748.32</v>
      </c>
      <c r="U3" t="n">
        <v>0.35</v>
      </c>
      <c r="V3" t="n">
        <v>0.86</v>
      </c>
      <c r="W3" t="n">
        <v>0.17</v>
      </c>
      <c r="X3" t="n">
        <v>1.58</v>
      </c>
      <c r="Y3" t="n">
        <v>0.5</v>
      </c>
      <c r="Z3" t="n">
        <v>10</v>
      </c>
      <c r="AA3" t="n">
        <v>377.2591737721092</v>
      </c>
      <c r="AB3" t="n">
        <v>516.1826450551084</v>
      </c>
      <c r="AC3" t="n">
        <v>466.9188978779405</v>
      </c>
      <c r="AD3" t="n">
        <v>377259.1737721093</v>
      </c>
      <c r="AE3" t="n">
        <v>516182.6450551084</v>
      </c>
      <c r="AF3" t="n">
        <v>8.947160325418258e-06</v>
      </c>
      <c r="AG3" t="n">
        <v>26</v>
      </c>
      <c r="AH3" t="n">
        <v>466918.8978779405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4.7676</v>
      </c>
      <c r="E4" t="n">
        <v>20.97</v>
      </c>
      <c r="F4" t="n">
        <v>18.35</v>
      </c>
      <c r="G4" t="n">
        <v>30.59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143.44</v>
      </c>
      <c r="Q4" t="n">
        <v>446.27</v>
      </c>
      <c r="R4" t="n">
        <v>63.06</v>
      </c>
      <c r="S4" t="n">
        <v>28.73</v>
      </c>
      <c r="T4" t="n">
        <v>16356.95</v>
      </c>
      <c r="U4" t="n">
        <v>0.46</v>
      </c>
      <c r="V4" t="n">
        <v>0.89</v>
      </c>
      <c r="W4" t="n">
        <v>0.14</v>
      </c>
      <c r="X4" t="n">
        <v>1</v>
      </c>
      <c r="Y4" t="n">
        <v>0.5</v>
      </c>
      <c r="Z4" t="n">
        <v>10</v>
      </c>
      <c r="AA4" t="n">
        <v>356.0787149329025</v>
      </c>
      <c r="AB4" t="n">
        <v>487.2026068554096</v>
      </c>
      <c r="AC4" t="n">
        <v>440.7046738502818</v>
      </c>
      <c r="AD4" t="n">
        <v>356078.7149329025</v>
      </c>
      <c r="AE4" t="n">
        <v>487202.6068554096</v>
      </c>
      <c r="AF4" t="n">
        <v>9.356132998654168e-06</v>
      </c>
      <c r="AG4" t="n">
        <v>25</v>
      </c>
      <c r="AH4" t="n">
        <v>440704.6738502818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4.8719</v>
      </c>
      <c r="E5" t="n">
        <v>20.53</v>
      </c>
      <c r="F5" t="n">
        <v>18.09</v>
      </c>
      <c r="G5" t="n">
        <v>41.76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137.87</v>
      </c>
      <c r="Q5" t="n">
        <v>446.27</v>
      </c>
      <c r="R5" t="n">
        <v>55.34</v>
      </c>
      <c r="S5" t="n">
        <v>28.73</v>
      </c>
      <c r="T5" t="n">
        <v>12547.19</v>
      </c>
      <c r="U5" t="n">
        <v>0.52</v>
      </c>
      <c r="V5" t="n">
        <v>0.9</v>
      </c>
      <c r="W5" t="n">
        <v>0.11</v>
      </c>
      <c r="X5" t="n">
        <v>0.74</v>
      </c>
      <c r="Y5" t="n">
        <v>0.5</v>
      </c>
      <c r="Z5" t="n">
        <v>10</v>
      </c>
      <c r="AA5" t="n">
        <v>340.6702361005725</v>
      </c>
      <c r="AB5" t="n">
        <v>466.1200463429056</v>
      </c>
      <c r="AC5" t="n">
        <v>421.6342033235318</v>
      </c>
      <c r="AD5" t="n">
        <v>340670.2361005725</v>
      </c>
      <c r="AE5" t="n">
        <v>466120.0463429056</v>
      </c>
      <c r="AF5" t="n">
        <v>9.560815579357171e-06</v>
      </c>
      <c r="AG5" t="n">
        <v>24</v>
      </c>
      <c r="AH5" t="n">
        <v>421634.2033235318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4.949</v>
      </c>
      <c r="E6" t="n">
        <v>20.21</v>
      </c>
      <c r="F6" t="n">
        <v>17.89</v>
      </c>
      <c r="G6" t="n">
        <v>53.66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131.62</v>
      </c>
      <c r="Q6" t="n">
        <v>446.27</v>
      </c>
      <c r="R6" t="n">
        <v>47.92</v>
      </c>
      <c r="S6" t="n">
        <v>28.73</v>
      </c>
      <c r="T6" t="n">
        <v>8862.549999999999</v>
      </c>
      <c r="U6" t="n">
        <v>0.6</v>
      </c>
      <c r="V6" t="n">
        <v>0.91</v>
      </c>
      <c r="W6" t="n">
        <v>0.11</v>
      </c>
      <c r="X6" t="n">
        <v>0.53</v>
      </c>
      <c r="Y6" t="n">
        <v>0.5</v>
      </c>
      <c r="Z6" t="n">
        <v>10</v>
      </c>
      <c r="AA6" t="n">
        <v>335.40307890156</v>
      </c>
      <c r="AB6" t="n">
        <v>458.913289492641</v>
      </c>
      <c r="AC6" t="n">
        <v>415.1152492323096</v>
      </c>
      <c r="AD6" t="n">
        <v>335403.07890156</v>
      </c>
      <c r="AE6" t="n">
        <v>458913.289492641</v>
      </c>
      <c r="AF6" t="n">
        <v>9.712119768927653e-06</v>
      </c>
      <c r="AG6" t="n">
        <v>24</v>
      </c>
      <c r="AH6" t="n">
        <v>415115.2492323096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4.9826</v>
      </c>
      <c r="E7" t="n">
        <v>20.07</v>
      </c>
      <c r="F7" t="n">
        <v>17.81</v>
      </c>
      <c r="G7" t="n">
        <v>62.85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15</v>
      </c>
      <c r="N7" t="n">
        <v>12.47</v>
      </c>
      <c r="O7" t="n">
        <v>12076.67</v>
      </c>
      <c r="P7" t="n">
        <v>126.28</v>
      </c>
      <c r="Q7" t="n">
        <v>446.27</v>
      </c>
      <c r="R7" t="n">
        <v>45.32</v>
      </c>
      <c r="S7" t="n">
        <v>28.73</v>
      </c>
      <c r="T7" t="n">
        <v>7577.81</v>
      </c>
      <c r="U7" t="n">
        <v>0.63</v>
      </c>
      <c r="V7" t="n">
        <v>0.91</v>
      </c>
      <c r="W7" t="n">
        <v>0.11</v>
      </c>
      <c r="X7" t="n">
        <v>0.45</v>
      </c>
      <c r="Y7" t="n">
        <v>0.5</v>
      </c>
      <c r="Z7" t="n">
        <v>10</v>
      </c>
      <c r="AA7" t="n">
        <v>331.9054421839991</v>
      </c>
      <c r="AB7" t="n">
        <v>454.1276686308325</v>
      </c>
      <c r="AC7" t="n">
        <v>410.7863613088911</v>
      </c>
      <c r="AD7" t="n">
        <v>331905.4421839991</v>
      </c>
      <c r="AE7" t="n">
        <v>454127.6686308325</v>
      </c>
      <c r="AF7" t="n">
        <v>9.778057781503115e-06</v>
      </c>
      <c r="AG7" t="n">
        <v>24</v>
      </c>
      <c r="AH7" t="n">
        <v>410786.3613088911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5.018</v>
      </c>
      <c r="E8" t="n">
        <v>19.93</v>
      </c>
      <c r="F8" t="n">
        <v>17.72</v>
      </c>
      <c r="G8" t="n">
        <v>75.95999999999999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11</v>
      </c>
      <c r="N8" t="n">
        <v>12.71</v>
      </c>
      <c r="O8" t="n">
        <v>12229.54</v>
      </c>
      <c r="P8" t="n">
        <v>120.92</v>
      </c>
      <c r="Q8" t="n">
        <v>446.27</v>
      </c>
      <c r="R8" t="n">
        <v>42.75</v>
      </c>
      <c r="S8" t="n">
        <v>28.73</v>
      </c>
      <c r="T8" t="n">
        <v>6310.63</v>
      </c>
      <c r="U8" t="n">
        <v>0.67</v>
      </c>
      <c r="V8" t="n">
        <v>0.92</v>
      </c>
      <c r="W8" t="n">
        <v>0.1</v>
      </c>
      <c r="X8" t="n">
        <v>0.37</v>
      </c>
      <c r="Y8" t="n">
        <v>0.5</v>
      </c>
      <c r="Z8" t="n">
        <v>10</v>
      </c>
      <c r="AA8" t="n">
        <v>328.3860618338481</v>
      </c>
      <c r="AB8" t="n">
        <v>449.3122971716528</v>
      </c>
      <c r="AC8" t="n">
        <v>406.4305621433592</v>
      </c>
      <c r="AD8" t="n">
        <v>328386.0618338481</v>
      </c>
      <c r="AE8" t="n">
        <v>449312.2971716528</v>
      </c>
      <c r="AF8" t="n">
        <v>9.847528187609409e-06</v>
      </c>
      <c r="AG8" t="n">
        <v>24</v>
      </c>
      <c r="AH8" t="n">
        <v>406430.5621433592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5.0279</v>
      </c>
      <c r="E9" t="n">
        <v>19.89</v>
      </c>
      <c r="F9" t="n">
        <v>17.7</v>
      </c>
      <c r="G9" t="n">
        <v>81.70999999999999</v>
      </c>
      <c r="H9" t="n">
        <v>1.43</v>
      </c>
      <c r="I9" t="n">
        <v>13</v>
      </c>
      <c r="J9" t="n">
        <v>98.5</v>
      </c>
      <c r="K9" t="n">
        <v>37.55</v>
      </c>
      <c r="L9" t="n">
        <v>8</v>
      </c>
      <c r="M9" t="n">
        <v>2</v>
      </c>
      <c r="N9" t="n">
        <v>12.95</v>
      </c>
      <c r="O9" t="n">
        <v>12382.79</v>
      </c>
      <c r="P9" t="n">
        <v>119.6</v>
      </c>
      <c r="Q9" t="n">
        <v>446.28</v>
      </c>
      <c r="R9" t="n">
        <v>41.45</v>
      </c>
      <c r="S9" t="n">
        <v>28.73</v>
      </c>
      <c r="T9" t="n">
        <v>5664.27</v>
      </c>
      <c r="U9" t="n">
        <v>0.6899999999999999</v>
      </c>
      <c r="V9" t="n">
        <v>0.92</v>
      </c>
      <c r="W9" t="n">
        <v>0.11</v>
      </c>
      <c r="X9" t="n">
        <v>0.35</v>
      </c>
      <c r="Y9" t="n">
        <v>0.5</v>
      </c>
      <c r="Z9" t="n">
        <v>10</v>
      </c>
      <c r="AA9" t="n">
        <v>327.5087905833405</v>
      </c>
      <c r="AB9" t="n">
        <v>448.1119759442322</v>
      </c>
      <c r="AC9" t="n">
        <v>405.3447978892221</v>
      </c>
      <c r="AD9" t="n">
        <v>327508.7905833405</v>
      </c>
      <c r="AE9" t="n">
        <v>448111.9759442322</v>
      </c>
      <c r="AF9" t="n">
        <v>9.866956352028965e-06</v>
      </c>
      <c r="AG9" t="n">
        <v>24</v>
      </c>
      <c r="AH9" t="n">
        <v>405344.7978892222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5.022</v>
      </c>
      <c r="E10" t="n">
        <v>19.91</v>
      </c>
      <c r="F10" t="n">
        <v>17.73</v>
      </c>
      <c r="G10" t="n">
        <v>81.81999999999999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120.69</v>
      </c>
      <c r="Q10" t="n">
        <v>446.27</v>
      </c>
      <c r="R10" t="n">
        <v>42.2</v>
      </c>
      <c r="S10" t="n">
        <v>28.73</v>
      </c>
      <c r="T10" t="n">
        <v>6040.75</v>
      </c>
      <c r="U10" t="n">
        <v>0.68</v>
      </c>
      <c r="V10" t="n">
        <v>0.92</v>
      </c>
      <c r="W10" t="n">
        <v>0.12</v>
      </c>
      <c r="X10" t="n">
        <v>0.37</v>
      </c>
      <c r="Y10" t="n">
        <v>0.5</v>
      </c>
      <c r="Z10" t="n">
        <v>10</v>
      </c>
      <c r="AA10" t="n">
        <v>328.2192859625256</v>
      </c>
      <c r="AB10" t="n">
        <v>449.0841070668772</v>
      </c>
      <c r="AC10" t="n">
        <v>406.2241501819166</v>
      </c>
      <c r="AD10" t="n">
        <v>328219.2859625256</v>
      </c>
      <c r="AE10" t="n">
        <v>449084.1070668772</v>
      </c>
      <c r="AF10" t="n">
        <v>9.85537795101125e-06</v>
      </c>
      <c r="AG10" t="n">
        <v>24</v>
      </c>
      <c r="AH10" t="n">
        <v>406224.1501819165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3.9484</v>
      </c>
      <c r="E36" t="n">
        <v>25.33</v>
      </c>
      <c r="F36" t="n">
        <v>21.01</v>
      </c>
      <c r="G36" t="n">
        <v>10</v>
      </c>
      <c r="H36" t="n">
        <v>0.2</v>
      </c>
      <c r="I36" t="n">
        <v>126</v>
      </c>
      <c r="J36" t="n">
        <v>89.87</v>
      </c>
      <c r="K36" t="n">
        <v>37.55</v>
      </c>
      <c r="L36" t="n">
        <v>1</v>
      </c>
      <c r="M36" t="n">
        <v>124</v>
      </c>
      <c r="N36" t="n">
        <v>11.32</v>
      </c>
      <c r="O36" t="n">
        <v>11317.98</v>
      </c>
      <c r="P36" t="n">
        <v>173.52</v>
      </c>
      <c r="Q36" t="n">
        <v>446.34</v>
      </c>
      <c r="R36" t="n">
        <v>149.71</v>
      </c>
      <c r="S36" t="n">
        <v>28.73</v>
      </c>
      <c r="T36" t="n">
        <v>59228.72</v>
      </c>
      <c r="U36" t="n">
        <v>0.19</v>
      </c>
      <c r="V36" t="n">
        <v>0.77</v>
      </c>
      <c r="W36" t="n">
        <v>0.28</v>
      </c>
      <c r="X36" t="n">
        <v>3.65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4.5592</v>
      </c>
      <c r="E37" t="n">
        <v>21.93</v>
      </c>
      <c r="F37" t="n">
        <v>18.94</v>
      </c>
      <c r="G37" t="n">
        <v>20.29</v>
      </c>
      <c r="H37" t="n">
        <v>0.39</v>
      </c>
      <c r="I37" t="n">
        <v>56</v>
      </c>
      <c r="J37" t="n">
        <v>91.09999999999999</v>
      </c>
      <c r="K37" t="n">
        <v>37.55</v>
      </c>
      <c r="L37" t="n">
        <v>2</v>
      </c>
      <c r="M37" t="n">
        <v>54</v>
      </c>
      <c r="N37" t="n">
        <v>11.54</v>
      </c>
      <c r="O37" t="n">
        <v>11468.97</v>
      </c>
      <c r="P37" t="n">
        <v>152.47</v>
      </c>
      <c r="Q37" t="n">
        <v>446.27</v>
      </c>
      <c r="R37" t="n">
        <v>82.05</v>
      </c>
      <c r="S37" t="n">
        <v>28.73</v>
      </c>
      <c r="T37" t="n">
        <v>25748.32</v>
      </c>
      <c r="U37" t="n">
        <v>0.35</v>
      </c>
      <c r="V37" t="n">
        <v>0.86</v>
      </c>
      <c r="W37" t="n">
        <v>0.17</v>
      </c>
      <c r="X37" t="n">
        <v>1.58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4.7676</v>
      </c>
      <c r="E38" t="n">
        <v>20.97</v>
      </c>
      <c r="F38" t="n">
        <v>18.35</v>
      </c>
      <c r="G38" t="n">
        <v>30.59</v>
      </c>
      <c r="H38" t="n">
        <v>0.57</v>
      </c>
      <c r="I38" t="n">
        <v>36</v>
      </c>
      <c r="J38" t="n">
        <v>92.31999999999999</v>
      </c>
      <c r="K38" t="n">
        <v>37.55</v>
      </c>
      <c r="L38" t="n">
        <v>3</v>
      </c>
      <c r="M38" t="n">
        <v>34</v>
      </c>
      <c r="N38" t="n">
        <v>11.77</v>
      </c>
      <c r="O38" t="n">
        <v>11620.34</v>
      </c>
      <c r="P38" t="n">
        <v>143.44</v>
      </c>
      <c r="Q38" t="n">
        <v>446.27</v>
      </c>
      <c r="R38" t="n">
        <v>63.06</v>
      </c>
      <c r="S38" t="n">
        <v>28.73</v>
      </c>
      <c r="T38" t="n">
        <v>16356.95</v>
      </c>
      <c r="U38" t="n">
        <v>0.46</v>
      </c>
      <c r="V38" t="n">
        <v>0.89</v>
      </c>
      <c r="W38" t="n">
        <v>0.14</v>
      </c>
      <c r="X38" t="n">
        <v>1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4.8719</v>
      </c>
      <c r="E39" t="n">
        <v>20.53</v>
      </c>
      <c r="F39" t="n">
        <v>18.09</v>
      </c>
      <c r="G39" t="n">
        <v>41.76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137.87</v>
      </c>
      <c r="Q39" t="n">
        <v>446.27</v>
      </c>
      <c r="R39" t="n">
        <v>55.34</v>
      </c>
      <c r="S39" t="n">
        <v>28.73</v>
      </c>
      <c r="T39" t="n">
        <v>12547.19</v>
      </c>
      <c r="U39" t="n">
        <v>0.52</v>
      </c>
      <c r="V39" t="n">
        <v>0.9</v>
      </c>
      <c r="W39" t="n">
        <v>0.11</v>
      </c>
      <c r="X39" t="n">
        <v>0.74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4.949</v>
      </c>
      <c r="E40" t="n">
        <v>20.21</v>
      </c>
      <c r="F40" t="n">
        <v>17.89</v>
      </c>
      <c r="G40" t="n">
        <v>53.66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131.62</v>
      </c>
      <c r="Q40" t="n">
        <v>446.27</v>
      </c>
      <c r="R40" t="n">
        <v>47.92</v>
      </c>
      <c r="S40" t="n">
        <v>28.73</v>
      </c>
      <c r="T40" t="n">
        <v>8862.549999999999</v>
      </c>
      <c r="U40" t="n">
        <v>0.6</v>
      </c>
      <c r="V40" t="n">
        <v>0.91</v>
      </c>
      <c r="W40" t="n">
        <v>0.11</v>
      </c>
      <c r="X40" t="n">
        <v>0.53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4.9826</v>
      </c>
      <c r="E41" t="n">
        <v>20.07</v>
      </c>
      <c r="F41" t="n">
        <v>17.81</v>
      </c>
      <c r="G41" t="n">
        <v>62.85</v>
      </c>
      <c r="H41" t="n">
        <v>1.1</v>
      </c>
      <c r="I41" t="n">
        <v>17</v>
      </c>
      <c r="J41" t="n">
        <v>96.02</v>
      </c>
      <c r="K41" t="n">
        <v>37.55</v>
      </c>
      <c r="L41" t="n">
        <v>6</v>
      </c>
      <c r="M41" t="n">
        <v>15</v>
      </c>
      <c r="N41" t="n">
        <v>12.47</v>
      </c>
      <c r="O41" t="n">
        <v>12076.67</v>
      </c>
      <c r="P41" t="n">
        <v>126.28</v>
      </c>
      <c r="Q41" t="n">
        <v>446.27</v>
      </c>
      <c r="R41" t="n">
        <v>45.32</v>
      </c>
      <c r="S41" t="n">
        <v>28.73</v>
      </c>
      <c r="T41" t="n">
        <v>7577.81</v>
      </c>
      <c r="U41" t="n">
        <v>0.63</v>
      </c>
      <c r="V41" t="n">
        <v>0.91</v>
      </c>
      <c r="W41" t="n">
        <v>0.11</v>
      </c>
      <c r="X41" t="n">
        <v>0.45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5.018</v>
      </c>
      <c r="E42" t="n">
        <v>19.93</v>
      </c>
      <c r="F42" t="n">
        <v>17.72</v>
      </c>
      <c r="G42" t="n">
        <v>75.95999999999999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11</v>
      </c>
      <c r="N42" t="n">
        <v>12.71</v>
      </c>
      <c r="O42" t="n">
        <v>12229.54</v>
      </c>
      <c r="P42" t="n">
        <v>120.92</v>
      </c>
      <c r="Q42" t="n">
        <v>446.27</v>
      </c>
      <c r="R42" t="n">
        <v>42.75</v>
      </c>
      <c r="S42" t="n">
        <v>28.73</v>
      </c>
      <c r="T42" t="n">
        <v>6310.63</v>
      </c>
      <c r="U42" t="n">
        <v>0.67</v>
      </c>
      <c r="V42" t="n">
        <v>0.92</v>
      </c>
      <c r="W42" t="n">
        <v>0.1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5.0279</v>
      </c>
      <c r="E43" t="n">
        <v>19.89</v>
      </c>
      <c r="F43" t="n">
        <v>17.7</v>
      </c>
      <c r="G43" t="n">
        <v>81.70999999999999</v>
      </c>
      <c r="H43" t="n">
        <v>1.43</v>
      </c>
      <c r="I43" t="n">
        <v>13</v>
      </c>
      <c r="J43" t="n">
        <v>98.5</v>
      </c>
      <c r="K43" t="n">
        <v>37.55</v>
      </c>
      <c r="L43" t="n">
        <v>8</v>
      </c>
      <c r="M43" t="n">
        <v>2</v>
      </c>
      <c r="N43" t="n">
        <v>12.95</v>
      </c>
      <c r="O43" t="n">
        <v>12382.79</v>
      </c>
      <c r="P43" t="n">
        <v>119.6</v>
      </c>
      <c r="Q43" t="n">
        <v>446.28</v>
      </c>
      <c r="R43" t="n">
        <v>41.45</v>
      </c>
      <c r="S43" t="n">
        <v>28.73</v>
      </c>
      <c r="T43" t="n">
        <v>5664.27</v>
      </c>
      <c r="U43" t="n">
        <v>0.6899999999999999</v>
      </c>
      <c r="V43" t="n">
        <v>0.92</v>
      </c>
      <c r="W43" t="n">
        <v>0.11</v>
      </c>
      <c r="X43" t="n">
        <v>0.35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5.022</v>
      </c>
      <c r="E44" t="n">
        <v>19.91</v>
      </c>
      <c r="F44" t="n">
        <v>17.73</v>
      </c>
      <c r="G44" t="n">
        <v>81.81999999999999</v>
      </c>
      <c r="H44" t="n">
        <v>1.59</v>
      </c>
      <c r="I44" t="n">
        <v>13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120.69</v>
      </c>
      <c r="Q44" t="n">
        <v>446.27</v>
      </c>
      <c r="R44" t="n">
        <v>42.2</v>
      </c>
      <c r="S44" t="n">
        <v>28.73</v>
      </c>
      <c r="T44" t="n">
        <v>6040.75</v>
      </c>
      <c r="U44" t="n">
        <v>0.68</v>
      </c>
      <c r="V44" t="n">
        <v>0.92</v>
      </c>
      <c r="W44" t="n">
        <v>0.12</v>
      </c>
      <c r="X44" t="n">
        <v>0.37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4.1986</v>
      </c>
      <c r="E45" t="n">
        <v>23.82</v>
      </c>
      <c r="F45" t="n">
        <v>20.36</v>
      </c>
      <c r="G45" t="n">
        <v>11.74</v>
      </c>
      <c r="H45" t="n">
        <v>0.24</v>
      </c>
      <c r="I45" t="n">
        <v>104</v>
      </c>
      <c r="J45" t="n">
        <v>71.52</v>
      </c>
      <c r="K45" t="n">
        <v>32.27</v>
      </c>
      <c r="L45" t="n">
        <v>1</v>
      </c>
      <c r="M45" t="n">
        <v>102</v>
      </c>
      <c r="N45" t="n">
        <v>8.25</v>
      </c>
      <c r="O45" t="n">
        <v>9054.6</v>
      </c>
      <c r="P45" t="n">
        <v>142.43</v>
      </c>
      <c r="Q45" t="n">
        <v>446.3</v>
      </c>
      <c r="R45" t="n">
        <v>128.47</v>
      </c>
      <c r="S45" t="n">
        <v>28.73</v>
      </c>
      <c r="T45" t="n">
        <v>48717.82</v>
      </c>
      <c r="U45" t="n">
        <v>0.22</v>
      </c>
      <c r="V45" t="n">
        <v>0.8</v>
      </c>
      <c r="W45" t="n">
        <v>0.25</v>
      </c>
      <c r="X45" t="n">
        <v>3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4.7153</v>
      </c>
      <c r="E46" t="n">
        <v>21.21</v>
      </c>
      <c r="F46" t="n">
        <v>18.65</v>
      </c>
      <c r="G46" t="n">
        <v>24.32</v>
      </c>
      <c r="H46" t="n">
        <v>0.48</v>
      </c>
      <c r="I46" t="n">
        <v>46</v>
      </c>
      <c r="J46" t="n">
        <v>72.7</v>
      </c>
      <c r="K46" t="n">
        <v>32.27</v>
      </c>
      <c r="L46" t="n">
        <v>2</v>
      </c>
      <c r="M46" t="n">
        <v>44</v>
      </c>
      <c r="N46" t="n">
        <v>8.43</v>
      </c>
      <c r="O46" t="n">
        <v>9200.25</v>
      </c>
      <c r="P46" t="n">
        <v>125.23</v>
      </c>
      <c r="Q46" t="n">
        <v>446.28</v>
      </c>
      <c r="R46" t="n">
        <v>72.81</v>
      </c>
      <c r="S46" t="n">
        <v>28.73</v>
      </c>
      <c r="T46" t="n">
        <v>21181.79</v>
      </c>
      <c r="U46" t="n">
        <v>0.39</v>
      </c>
      <c r="V46" t="n">
        <v>0.87</v>
      </c>
      <c r="W46" t="n">
        <v>0.15</v>
      </c>
      <c r="X46" t="n">
        <v>1.29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4.8923</v>
      </c>
      <c r="E47" t="n">
        <v>20.44</v>
      </c>
      <c r="F47" t="n">
        <v>18.15</v>
      </c>
      <c r="G47" t="n">
        <v>37.54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116.73</v>
      </c>
      <c r="Q47" t="n">
        <v>446.27</v>
      </c>
      <c r="R47" t="n">
        <v>56.14</v>
      </c>
      <c r="S47" t="n">
        <v>28.73</v>
      </c>
      <c r="T47" t="n">
        <v>12932.02</v>
      </c>
      <c r="U47" t="n">
        <v>0.51</v>
      </c>
      <c r="V47" t="n">
        <v>0.9</v>
      </c>
      <c r="W47" t="n">
        <v>0.13</v>
      </c>
      <c r="X47" t="n">
        <v>0.79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4.9746</v>
      </c>
      <c r="E48" t="n">
        <v>20.1</v>
      </c>
      <c r="F48" t="n">
        <v>17.93</v>
      </c>
      <c r="G48" t="n">
        <v>51.23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109.63</v>
      </c>
      <c r="Q48" t="n">
        <v>446.27</v>
      </c>
      <c r="R48" t="n">
        <v>49.32</v>
      </c>
      <c r="S48" t="n">
        <v>28.73</v>
      </c>
      <c r="T48" t="n">
        <v>9560.84</v>
      </c>
      <c r="U48" t="n">
        <v>0.58</v>
      </c>
      <c r="V48" t="n">
        <v>0.91</v>
      </c>
      <c r="W48" t="n">
        <v>0.11</v>
      </c>
      <c r="X48" t="n">
        <v>0.57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5.0117</v>
      </c>
      <c r="E49" t="n">
        <v>19.95</v>
      </c>
      <c r="F49" t="n">
        <v>17.84</v>
      </c>
      <c r="G49" t="n">
        <v>62.98</v>
      </c>
      <c r="H49" t="n">
        <v>1.15</v>
      </c>
      <c r="I49" t="n">
        <v>17</v>
      </c>
      <c r="J49" t="n">
        <v>76.26000000000001</v>
      </c>
      <c r="K49" t="n">
        <v>32.27</v>
      </c>
      <c r="L49" t="n">
        <v>5</v>
      </c>
      <c r="M49" t="n">
        <v>5</v>
      </c>
      <c r="N49" t="n">
        <v>8.99</v>
      </c>
      <c r="O49" t="n">
        <v>9639.200000000001</v>
      </c>
      <c r="P49" t="n">
        <v>104.17</v>
      </c>
      <c r="Q49" t="n">
        <v>446.28</v>
      </c>
      <c r="R49" t="n">
        <v>46.08</v>
      </c>
      <c r="S49" t="n">
        <v>28.73</v>
      </c>
      <c r="T49" t="n">
        <v>7959.64</v>
      </c>
      <c r="U49" t="n">
        <v>0.62</v>
      </c>
      <c r="V49" t="n">
        <v>0.91</v>
      </c>
      <c r="W49" t="n">
        <v>0.12</v>
      </c>
      <c r="X49" t="n">
        <v>0.49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5.0218</v>
      </c>
      <c r="E50" t="n">
        <v>19.91</v>
      </c>
      <c r="F50" t="n">
        <v>17.82</v>
      </c>
      <c r="G50" t="n">
        <v>66.83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104.36</v>
      </c>
      <c r="Q50" t="n">
        <v>446.27</v>
      </c>
      <c r="R50" t="n">
        <v>45.05</v>
      </c>
      <c r="S50" t="n">
        <v>28.73</v>
      </c>
      <c r="T50" t="n">
        <v>7451.65</v>
      </c>
      <c r="U50" t="n">
        <v>0.64</v>
      </c>
      <c r="V50" t="n">
        <v>0.91</v>
      </c>
      <c r="W50" t="n">
        <v>0.13</v>
      </c>
      <c r="X50" t="n">
        <v>0.46</v>
      </c>
      <c r="Y50" t="n">
        <v>0.5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4.6581</v>
      </c>
      <c r="E51" t="n">
        <v>21.47</v>
      </c>
      <c r="F51" t="n">
        <v>19.09</v>
      </c>
      <c r="G51" t="n">
        <v>18.78</v>
      </c>
      <c r="H51" t="n">
        <v>0.43</v>
      </c>
      <c r="I51" t="n">
        <v>61</v>
      </c>
      <c r="J51" t="n">
        <v>39.78</v>
      </c>
      <c r="K51" t="n">
        <v>19.54</v>
      </c>
      <c r="L51" t="n">
        <v>1</v>
      </c>
      <c r="M51" t="n">
        <v>59</v>
      </c>
      <c r="N51" t="n">
        <v>4.24</v>
      </c>
      <c r="O51" t="n">
        <v>5140</v>
      </c>
      <c r="P51" t="n">
        <v>82.63</v>
      </c>
      <c r="Q51" t="n">
        <v>446.3</v>
      </c>
      <c r="R51" t="n">
        <v>87.06</v>
      </c>
      <c r="S51" t="n">
        <v>28.73</v>
      </c>
      <c r="T51" t="n">
        <v>28229.42</v>
      </c>
      <c r="U51" t="n">
        <v>0.33</v>
      </c>
      <c r="V51" t="n">
        <v>0.85</v>
      </c>
      <c r="W51" t="n">
        <v>0.18</v>
      </c>
      <c r="X51" t="n">
        <v>1.73</v>
      </c>
      <c r="Y51" t="n">
        <v>0.5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4.9199</v>
      </c>
      <c r="E52" t="n">
        <v>20.33</v>
      </c>
      <c r="F52" t="n">
        <v>18.28</v>
      </c>
      <c r="G52" t="n">
        <v>35.39</v>
      </c>
      <c r="H52" t="n">
        <v>0.84</v>
      </c>
      <c r="I52" t="n">
        <v>31</v>
      </c>
      <c r="J52" t="n">
        <v>40.89</v>
      </c>
      <c r="K52" t="n">
        <v>19.54</v>
      </c>
      <c r="L52" t="n">
        <v>2</v>
      </c>
      <c r="M52" t="n">
        <v>2</v>
      </c>
      <c r="N52" t="n">
        <v>4.35</v>
      </c>
      <c r="O52" t="n">
        <v>5277.26</v>
      </c>
      <c r="P52" t="n">
        <v>72.14</v>
      </c>
      <c r="Q52" t="n">
        <v>446.29</v>
      </c>
      <c r="R52" t="n">
        <v>59.67</v>
      </c>
      <c r="S52" t="n">
        <v>28.73</v>
      </c>
      <c r="T52" t="n">
        <v>14684.89</v>
      </c>
      <c r="U52" t="n">
        <v>0.48</v>
      </c>
      <c r="V52" t="n">
        <v>0.89</v>
      </c>
      <c r="W52" t="n">
        <v>0.17</v>
      </c>
      <c r="X52" t="n">
        <v>0.92</v>
      </c>
      <c r="Y52" t="n">
        <v>0.5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4.9197</v>
      </c>
      <c r="E53" t="n">
        <v>20.33</v>
      </c>
      <c r="F53" t="n">
        <v>18.28</v>
      </c>
      <c r="G53" t="n">
        <v>35.39</v>
      </c>
      <c r="H53" t="n">
        <v>1.22</v>
      </c>
      <c r="I53" t="n">
        <v>31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73.86</v>
      </c>
      <c r="Q53" t="n">
        <v>446.29</v>
      </c>
      <c r="R53" t="n">
        <v>59.54</v>
      </c>
      <c r="S53" t="n">
        <v>28.73</v>
      </c>
      <c r="T53" t="n">
        <v>14619.13</v>
      </c>
      <c r="U53" t="n">
        <v>0.48</v>
      </c>
      <c r="V53" t="n">
        <v>0.89</v>
      </c>
      <c r="W53" t="n">
        <v>0.17</v>
      </c>
      <c r="X53" t="n">
        <v>0.93</v>
      </c>
      <c r="Y53" t="n">
        <v>0.5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3.2743</v>
      </c>
      <c r="E54" t="n">
        <v>30.54</v>
      </c>
      <c r="F54" t="n">
        <v>22.88</v>
      </c>
      <c r="G54" t="n">
        <v>7.3</v>
      </c>
      <c r="H54" t="n">
        <v>0.12</v>
      </c>
      <c r="I54" t="n">
        <v>188</v>
      </c>
      <c r="J54" t="n">
        <v>141.81</v>
      </c>
      <c r="K54" t="n">
        <v>47.83</v>
      </c>
      <c r="L54" t="n">
        <v>1</v>
      </c>
      <c r="M54" t="n">
        <v>186</v>
      </c>
      <c r="N54" t="n">
        <v>22.98</v>
      </c>
      <c r="O54" t="n">
        <v>17723.39</v>
      </c>
      <c r="P54" t="n">
        <v>258.32</v>
      </c>
      <c r="Q54" t="n">
        <v>446.34</v>
      </c>
      <c r="R54" t="n">
        <v>211.46</v>
      </c>
      <c r="S54" t="n">
        <v>28.73</v>
      </c>
      <c r="T54" t="n">
        <v>89795.56</v>
      </c>
      <c r="U54" t="n">
        <v>0.14</v>
      </c>
      <c r="V54" t="n">
        <v>0.71</v>
      </c>
      <c r="W54" t="n">
        <v>0.38</v>
      </c>
      <c r="X54" t="n">
        <v>5.52</v>
      </c>
      <c r="Y54" t="n">
        <v>0.5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4.1395</v>
      </c>
      <c r="E55" t="n">
        <v>24.16</v>
      </c>
      <c r="F55" t="n">
        <v>19.62</v>
      </c>
      <c r="G55" t="n">
        <v>14.71</v>
      </c>
      <c r="H55" t="n">
        <v>0.25</v>
      </c>
      <c r="I55" t="n">
        <v>80</v>
      </c>
      <c r="J55" t="n">
        <v>143.17</v>
      </c>
      <c r="K55" t="n">
        <v>47.83</v>
      </c>
      <c r="L55" t="n">
        <v>2</v>
      </c>
      <c r="M55" t="n">
        <v>78</v>
      </c>
      <c r="N55" t="n">
        <v>23.34</v>
      </c>
      <c r="O55" t="n">
        <v>17891.86</v>
      </c>
      <c r="P55" t="n">
        <v>218.96</v>
      </c>
      <c r="Q55" t="n">
        <v>446.27</v>
      </c>
      <c r="R55" t="n">
        <v>104.34</v>
      </c>
      <c r="S55" t="n">
        <v>28.73</v>
      </c>
      <c r="T55" t="n">
        <v>36773.43</v>
      </c>
      <c r="U55" t="n">
        <v>0.28</v>
      </c>
      <c r="V55" t="n">
        <v>0.83</v>
      </c>
      <c r="W55" t="n">
        <v>0.21</v>
      </c>
      <c r="X55" t="n">
        <v>2.26</v>
      </c>
      <c r="Y55" t="n">
        <v>0.5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4.4519</v>
      </c>
      <c r="E56" t="n">
        <v>22.46</v>
      </c>
      <c r="F56" t="n">
        <v>18.76</v>
      </c>
      <c r="G56" t="n">
        <v>22.07</v>
      </c>
      <c r="H56" t="n">
        <v>0.37</v>
      </c>
      <c r="I56" t="n">
        <v>51</v>
      </c>
      <c r="J56" t="n">
        <v>144.54</v>
      </c>
      <c r="K56" t="n">
        <v>47.83</v>
      </c>
      <c r="L56" t="n">
        <v>3</v>
      </c>
      <c r="M56" t="n">
        <v>49</v>
      </c>
      <c r="N56" t="n">
        <v>23.71</v>
      </c>
      <c r="O56" t="n">
        <v>18060.85</v>
      </c>
      <c r="P56" t="n">
        <v>207.35</v>
      </c>
      <c r="Q56" t="n">
        <v>446.28</v>
      </c>
      <c r="R56" t="n">
        <v>76.36</v>
      </c>
      <c r="S56" t="n">
        <v>28.73</v>
      </c>
      <c r="T56" t="n">
        <v>22932.49</v>
      </c>
      <c r="U56" t="n">
        <v>0.38</v>
      </c>
      <c r="V56" t="n">
        <v>0.87</v>
      </c>
      <c r="W56" t="n">
        <v>0.16</v>
      </c>
      <c r="X56" t="n">
        <v>1.4</v>
      </c>
      <c r="Y56" t="n">
        <v>0.5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4.6135</v>
      </c>
      <c r="E57" t="n">
        <v>21.68</v>
      </c>
      <c r="F57" t="n">
        <v>18.38</v>
      </c>
      <c r="G57" t="n">
        <v>29.8</v>
      </c>
      <c r="H57" t="n">
        <v>0.49</v>
      </c>
      <c r="I57" t="n">
        <v>37</v>
      </c>
      <c r="J57" t="n">
        <v>145.92</v>
      </c>
      <c r="K57" t="n">
        <v>47.83</v>
      </c>
      <c r="L57" t="n">
        <v>4</v>
      </c>
      <c r="M57" t="n">
        <v>35</v>
      </c>
      <c r="N57" t="n">
        <v>24.09</v>
      </c>
      <c r="O57" t="n">
        <v>18230.35</v>
      </c>
      <c r="P57" t="n">
        <v>200.92</v>
      </c>
      <c r="Q57" t="n">
        <v>446.28</v>
      </c>
      <c r="R57" t="n">
        <v>63.85</v>
      </c>
      <c r="S57" t="n">
        <v>28.73</v>
      </c>
      <c r="T57" t="n">
        <v>16745.1</v>
      </c>
      <c r="U57" t="n">
        <v>0.45</v>
      </c>
      <c r="V57" t="n">
        <v>0.88</v>
      </c>
      <c r="W57" t="n">
        <v>0.14</v>
      </c>
      <c r="X57" t="n">
        <v>1.02</v>
      </c>
      <c r="Y57" t="n">
        <v>0.5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4.7018</v>
      </c>
      <c r="E58" t="n">
        <v>21.27</v>
      </c>
      <c r="F58" t="n">
        <v>18.17</v>
      </c>
      <c r="G58" t="n">
        <v>36.35</v>
      </c>
      <c r="H58" t="n">
        <v>0.6</v>
      </c>
      <c r="I58" t="n">
        <v>30</v>
      </c>
      <c r="J58" t="n">
        <v>147.3</v>
      </c>
      <c r="K58" t="n">
        <v>47.83</v>
      </c>
      <c r="L58" t="n">
        <v>5</v>
      </c>
      <c r="M58" t="n">
        <v>28</v>
      </c>
      <c r="N58" t="n">
        <v>24.47</v>
      </c>
      <c r="O58" t="n">
        <v>18400.38</v>
      </c>
      <c r="P58" t="n">
        <v>196.36</v>
      </c>
      <c r="Q58" t="n">
        <v>446.27</v>
      </c>
      <c r="R58" t="n">
        <v>57.12</v>
      </c>
      <c r="S58" t="n">
        <v>28.73</v>
      </c>
      <c r="T58" t="n">
        <v>13416.69</v>
      </c>
      <c r="U58" t="n">
        <v>0.5</v>
      </c>
      <c r="V58" t="n">
        <v>0.89</v>
      </c>
      <c r="W58" t="n">
        <v>0.13</v>
      </c>
      <c r="X58" t="n">
        <v>0.82</v>
      </c>
      <c r="Y58" t="n">
        <v>0.5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4.7731</v>
      </c>
      <c r="E59" t="n">
        <v>20.95</v>
      </c>
      <c r="F59" t="n">
        <v>18.03</v>
      </c>
      <c r="G59" t="n">
        <v>45.07</v>
      </c>
      <c r="H59" t="n">
        <v>0.71</v>
      </c>
      <c r="I59" t="n">
        <v>24</v>
      </c>
      <c r="J59" t="n">
        <v>148.68</v>
      </c>
      <c r="K59" t="n">
        <v>47.83</v>
      </c>
      <c r="L59" t="n">
        <v>6</v>
      </c>
      <c r="M59" t="n">
        <v>22</v>
      </c>
      <c r="N59" t="n">
        <v>24.85</v>
      </c>
      <c r="O59" t="n">
        <v>18570.94</v>
      </c>
      <c r="P59" t="n">
        <v>192.29</v>
      </c>
      <c r="Q59" t="n">
        <v>446.27</v>
      </c>
      <c r="R59" t="n">
        <v>52.53</v>
      </c>
      <c r="S59" t="n">
        <v>28.73</v>
      </c>
      <c r="T59" t="n">
        <v>11147.86</v>
      </c>
      <c r="U59" t="n">
        <v>0.55</v>
      </c>
      <c r="V59" t="n">
        <v>0.9</v>
      </c>
      <c r="W59" t="n">
        <v>0.12</v>
      </c>
      <c r="X59" t="n">
        <v>0.67</v>
      </c>
      <c r="Y59" t="n">
        <v>0.5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4.8141</v>
      </c>
      <c r="E60" t="n">
        <v>20.77</v>
      </c>
      <c r="F60" t="n">
        <v>17.94</v>
      </c>
      <c r="G60" t="n">
        <v>51.25</v>
      </c>
      <c r="H60" t="n">
        <v>0.83</v>
      </c>
      <c r="I60" t="n">
        <v>21</v>
      </c>
      <c r="J60" t="n">
        <v>150.07</v>
      </c>
      <c r="K60" t="n">
        <v>47.83</v>
      </c>
      <c r="L60" t="n">
        <v>7</v>
      </c>
      <c r="M60" t="n">
        <v>19</v>
      </c>
      <c r="N60" t="n">
        <v>25.24</v>
      </c>
      <c r="O60" t="n">
        <v>18742.03</v>
      </c>
      <c r="P60" t="n">
        <v>189.51</v>
      </c>
      <c r="Q60" t="n">
        <v>446.27</v>
      </c>
      <c r="R60" t="n">
        <v>49.54</v>
      </c>
      <c r="S60" t="n">
        <v>28.73</v>
      </c>
      <c r="T60" t="n">
        <v>9670.17</v>
      </c>
      <c r="U60" t="n">
        <v>0.58</v>
      </c>
      <c r="V60" t="n">
        <v>0.91</v>
      </c>
      <c r="W60" t="n">
        <v>0.12</v>
      </c>
      <c r="X60" t="n">
        <v>0.58</v>
      </c>
      <c r="Y60" t="n">
        <v>0.5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4.8555</v>
      </c>
      <c r="E61" t="n">
        <v>20.6</v>
      </c>
      <c r="F61" t="n">
        <v>17.85</v>
      </c>
      <c r="G61" t="n">
        <v>59.49</v>
      </c>
      <c r="H61" t="n">
        <v>0.9399999999999999</v>
      </c>
      <c r="I61" t="n">
        <v>18</v>
      </c>
      <c r="J61" t="n">
        <v>151.46</v>
      </c>
      <c r="K61" t="n">
        <v>47.83</v>
      </c>
      <c r="L61" t="n">
        <v>8</v>
      </c>
      <c r="M61" t="n">
        <v>16</v>
      </c>
      <c r="N61" t="n">
        <v>25.63</v>
      </c>
      <c r="O61" t="n">
        <v>18913.66</v>
      </c>
      <c r="P61" t="n">
        <v>186.26</v>
      </c>
      <c r="Q61" t="n">
        <v>446.27</v>
      </c>
      <c r="R61" t="n">
        <v>46.59</v>
      </c>
      <c r="S61" t="n">
        <v>28.73</v>
      </c>
      <c r="T61" t="n">
        <v>8208.68</v>
      </c>
      <c r="U61" t="n">
        <v>0.62</v>
      </c>
      <c r="V61" t="n">
        <v>0.91</v>
      </c>
      <c r="W61" t="n">
        <v>0.11</v>
      </c>
      <c r="X61" t="n">
        <v>0.49</v>
      </c>
      <c r="Y61" t="n">
        <v>0.5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4.8833</v>
      </c>
      <c r="E62" t="n">
        <v>20.48</v>
      </c>
      <c r="F62" t="n">
        <v>17.79</v>
      </c>
      <c r="G62" t="n">
        <v>66.7</v>
      </c>
      <c r="H62" t="n">
        <v>1.04</v>
      </c>
      <c r="I62" t="n">
        <v>16</v>
      </c>
      <c r="J62" t="n">
        <v>152.85</v>
      </c>
      <c r="K62" t="n">
        <v>47.83</v>
      </c>
      <c r="L62" t="n">
        <v>9</v>
      </c>
      <c r="M62" t="n">
        <v>14</v>
      </c>
      <c r="N62" t="n">
        <v>26.03</v>
      </c>
      <c r="O62" t="n">
        <v>19085.83</v>
      </c>
      <c r="P62" t="n">
        <v>183.14</v>
      </c>
      <c r="Q62" t="n">
        <v>446.27</v>
      </c>
      <c r="R62" t="n">
        <v>44.64</v>
      </c>
      <c r="S62" t="n">
        <v>28.73</v>
      </c>
      <c r="T62" t="n">
        <v>7244.46</v>
      </c>
      <c r="U62" t="n">
        <v>0.64</v>
      </c>
      <c r="V62" t="n">
        <v>0.91</v>
      </c>
      <c r="W62" t="n">
        <v>0.11</v>
      </c>
      <c r="X62" t="n">
        <v>0.43</v>
      </c>
      <c r="Y62" t="n">
        <v>0.5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4.9198</v>
      </c>
      <c r="E63" t="n">
        <v>20.33</v>
      </c>
      <c r="F63" t="n">
        <v>17.69</v>
      </c>
      <c r="G63" t="n">
        <v>75.83</v>
      </c>
      <c r="H63" t="n">
        <v>1.15</v>
      </c>
      <c r="I63" t="n">
        <v>14</v>
      </c>
      <c r="J63" t="n">
        <v>154.25</v>
      </c>
      <c r="K63" t="n">
        <v>47.83</v>
      </c>
      <c r="L63" t="n">
        <v>10</v>
      </c>
      <c r="M63" t="n">
        <v>12</v>
      </c>
      <c r="N63" t="n">
        <v>26.43</v>
      </c>
      <c r="O63" t="n">
        <v>19258.55</v>
      </c>
      <c r="P63" t="n">
        <v>180.65</v>
      </c>
      <c r="Q63" t="n">
        <v>446.27</v>
      </c>
      <c r="R63" t="n">
        <v>41.28</v>
      </c>
      <c r="S63" t="n">
        <v>28.73</v>
      </c>
      <c r="T63" t="n">
        <v>5576.2</v>
      </c>
      <c r="U63" t="n">
        <v>0.7</v>
      </c>
      <c r="V63" t="n">
        <v>0.92</v>
      </c>
      <c r="W63" t="n">
        <v>0.11</v>
      </c>
      <c r="X63" t="n">
        <v>0.34</v>
      </c>
      <c r="Y63" t="n">
        <v>0.5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4.9231</v>
      </c>
      <c r="E64" t="n">
        <v>20.31</v>
      </c>
      <c r="F64" t="n">
        <v>17.71</v>
      </c>
      <c r="G64" t="n">
        <v>81.73</v>
      </c>
      <c r="H64" t="n">
        <v>1.25</v>
      </c>
      <c r="I64" t="n">
        <v>13</v>
      </c>
      <c r="J64" t="n">
        <v>155.66</v>
      </c>
      <c r="K64" t="n">
        <v>47.83</v>
      </c>
      <c r="L64" t="n">
        <v>11</v>
      </c>
      <c r="M64" t="n">
        <v>11</v>
      </c>
      <c r="N64" t="n">
        <v>26.83</v>
      </c>
      <c r="O64" t="n">
        <v>19431.82</v>
      </c>
      <c r="P64" t="n">
        <v>177.9</v>
      </c>
      <c r="Q64" t="n">
        <v>446.27</v>
      </c>
      <c r="R64" t="n">
        <v>42.08</v>
      </c>
      <c r="S64" t="n">
        <v>28.73</v>
      </c>
      <c r="T64" t="n">
        <v>5981.02</v>
      </c>
      <c r="U64" t="n">
        <v>0.68</v>
      </c>
      <c r="V64" t="n">
        <v>0.92</v>
      </c>
      <c r="W64" t="n">
        <v>0.1</v>
      </c>
      <c r="X64" t="n">
        <v>0.35</v>
      </c>
      <c r="Y64" t="n">
        <v>0.5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4.939</v>
      </c>
      <c r="E65" t="n">
        <v>20.25</v>
      </c>
      <c r="F65" t="n">
        <v>17.67</v>
      </c>
      <c r="G65" t="n">
        <v>88.36</v>
      </c>
      <c r="H65" t="n">
        <v>1.35</v>
      </c>
      <c r="I65" t="n">
        <v>12</v>
      </c>
      <c r="J65" t="n">
        <v>157.07</v>
      </c>
      <c r="K65" t="n">
        <v>47.83</v>
      </c>
      <c r="L65" t="n">
        <v>12</v>
      </c>
      <c r="M65" t="n">
        <v>10</v>
      </c>
      <c r="N65" t="n">
        <v>27.24</v>
      </c>
      <c r="O65" t="n">
        <v>19605.66</v>
      </c>
      <c r="P65" t="n">
        <v>176.31</v>
      </c>
      <c r="Q65" t="n">
        <v>446.27</v>
      </c>
      <c r="R65" t="n">
        <v>40.88</v>
      </c>
      <c r="S65" t="n">
        <v>28.73</v>
      </c>
      <c r="T65" t="n">
        <v>5385.81</v>
      </c>
      <c r="U65" t="n">
        <v>0.7</v>
      </c>
      <c r="V65" t="n">
        <v>0.92</v>
      </c>
      <c r="W65" t="n">
        <v>0.1</v>
      </c>
      <c r="X65" t="n">
        <v>0.31</v>
      </c>
      <c r="Y65" t="n">
        <v>0.5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4.9554</v>
      </c>
      <c r="E66" t="n">
        <v>20.18</v>
      </c>
      <c r="F66" t="n">
        <v>17.63</v>
      </c>
      <c r="G66" t="n">
        <v>96.18000000000001</v>
      </c>
      <c r="H66" t="n">
        <v>1.45</v>
      </c>
      <c r="I66" t="n">
        <v>11</v>
      </c>
      <c r="J66" t="n">
        <v>158.48</v>
      </c>
      <c r="K66" t="n">
        <v>47.83</v>
      </c>
      <c r="L66" t="n">
        <v>13</v>
      </c>
      <c r="M66" t="n">
        <v>9</v>
      </c>
      <c r="N66" t="n">
        <v>27.65</v>
      </c>
      <c r="O66" t="n">
        <v>19780.06</v>
      </c>
      <c r="P66" t="n">
        <v>171.85</v>
      </c>
      <c r="Q66" t="n">
        <v>446.27</v>
      </c>
      <c r="R66" t="n">
        <v>39.56</v>
      </c>
      <c r="S66" t="n">
        <v>28.73</v>
      </c>
      <c r="T66" t="n">
        <v>4727.56</v>
      </c>
      <c r="U66" t="n">
        <v>0.73</v>
      </c>
      <c r="V66" t="n">
        <v>0.92</v>
      </c>
      <c r="W66" t="n">
        <v>0.1</v>
      </c>
      <c r="X66" t="n">
        <v>0.28</v>
      </c>
      <c r="Y66" t="n">
        <v>0.5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4.9727</v>
      </c>
      <c r="E67" t="n">
        <v>20.11</v>
      </c>
      <c r="F67" t="n">
        <v>17.59</v>
      </c>
      <c r="G67" t="n">
        <v>105.56</v>
      </c>
      <c r="H67" t="n">
        <v>1.55</v>
      </c>
      <c r="I67" t="n">
        <v>10</v>
      </c>
      <c r="J67" t="n">
        <v>159.9</v>
      </c>
      <c r="K67" t="n">
        <v>47.83</v>
      </c>
      <c r="L67" t="n">
        <v>14</v>
      </c>
      <c r="M67" t="n">
        <v>8</v>
      </c>
      <c r="N67" t="n">
        <v>28.07</v>
      </c>
      <c r="O67" t="n">
        <v>19955.16</v>
      </c>
      <c r="P67" t="n">
        <v>169.91</v>
      </c>
      <c r="Q67" t="n">
        <v>446.27</v>
      </c>
      <c r="R67" t="n">
        <v>38.14</v>
      </c>
      <c r="S67" t="n">
        <v>28.73</v>
      </c>
      <c r="T67" t="n">
        <v>4023.03</v>
      </c>
      <c r="U67" t="n">
        <v>0.75</v>
      </c>
      <c r="V67" t="n">
        <v>0.92</v>
      </c>
      <c r="W67" t="n">
        <v>0.1</v>
      </c>
      <c r="X67" t="n">
        <v>0.24</v>
      </c>
      <c r="Y67" t="n">
        <v>0.5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4.9835</v>
      </c>
      <c r="E68" t="n">
        <v>20.07</v>
      </c>
      <c r="F68" t="n">
        <v>17.58</v>
      </c>
      <c r="G68" t="n">
        <v>117.19</v>
      </c>
      <c r="H68" t="n">
        <v>1.65</v>
      </c>
      <c r="I68" t="n">
        <v>9</v>
      </c>
      <c r="J68" t="n">
        <v>161.32</v>
      </c>
      <c r="K68" t="n">
        <v>47.83</v>
      </c>
      <c r="L68" t="n">
        <v>15</v>
      </c>
      <c r="M68" t="n">
        <v>7</v>
      </c>
      <c r="N68" t="n">
        <v>28.5</v>
      </c>
      <c r="O68" t="n">
        <v>20130.71</v>
      </c>
      <c r="P68" t="n">
        <v>165.61</v>
      </c>
      <c r="Q68" t="n">
        <v>446.27</v>
      </c>
      <c r="R68" t="n">
        <v>37.85</v>
      </c>
      <c r="S68" t="n">
        <v>28.73</v>
      </c>
      <c r="T68" t="n">
        <v>3883.98</v>
      </c>
      <c r="U68" t="n">
        <v>0.76</v>
      </c>
      <c r="V68" t="n">
        <v>0.92</v>
      </c>
      <c r="W68" t="n">
        <v>0.09</v>
      </c>
      <c r="X68" t="n">
        <v>0.22</v>
      </c>
      <c r="Y68" t="n">
        <v>0.5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4.9793</v>
      </c>
      <c r="E69" t="n">
        <v>20.08</v>
      </c>
      <c r="F69" t="n">
        <v>17.59</v>
      </c>
      <c r="G69" t="n">
        <v>117.3</v>
      </c>
      <c r="H69" t="n">
        <v>1.74</v>
      </c>
      <c r="I69" t="n">
        <v>9</v>
      </c>
      <c r="J69" t="n">
        <v>162.75</v>
      </c>
      <c r="K69" t="n">
        <v>47.83</v>
      </c>
      <c r="L69" t="n">
        <v>16</v>
      </c>
      <c r="M69" t="n">
        <v>7</v>
      </c>
      <c r="N69" t="n">
        <v>28.92</v>
      </c>
      <c r="O69" t="n">
        <v>20306.85</v>
      </c>
      <c r="P69" t="n">
        <v>163.97</v>
      </c>
      <c r="Q69" t="n">
        <v>446.27</v>
      </c>
      <c r="R69" t="n">
        <v>38.45</v>
      </c>
      <c r="S69" t="n">
        <v>28.73</v>
      </c>
      <c r="T69" t="n">
        <v>4185.45</v>
      </c>
      <c r="U69" t="n">
        <v>0.75</v>
      </c>
      <c r="V69" t="n">
        <v>0.92</v>
      </c>
      <c r="W69" t="n">
        <v>0.09</v>
      </c>
      <c r="X69" t="n">
        <v>0.24</v>
      </c>
      <c r="Y69" t="n">
        <v>0.5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4.9943</v>
      </c>
      <c r="E70" t="n">
        <v>20.02</v>
      </c>
      <c r="F70" t="n">
        <v>17.56</v>
      </c>
      <c r="G70" t="n">
        <v>131.72</v>
      </c>
      <c r="H70" t="n">
        <v>1.83</v>
      </c>
      <c r="I70" t="n">
        <v>8</v>
      </c>
      <c r="J70" t="n">
        <v>164.19</v>
      </c>
      <c r="K70" t="n">
        <v>47.83</v>
      </c>
      <c r="L70" t="n">
        <v>17</v>
      </c>
      <c r="M70" t="n">
        <v>4</v>
      </c>
      <c r="N70" t="n">
        <v>29.36</v>
      </c>
      <c r="O70" t="n">
        <v>20483.57</v>
      </c>
      <c r="P70" t="n">
        <v>161.08</v>
      </c>
      <c r="Q70" t="n">
        <v>446.27</v>
      </c>
      <c r="R70" t="n">
        <v>37.21</v>
      </c>
      <c r="S70" t="n">
        <v>28.73</v>
      </c>
      <c r="T70" t="n">
        <v>3571.44</v>
      </c>
      <c r="U70" t="n">
        <v>0.77</v>
      </c>
      <c r="V70" t="n">
        <v>0.93</v>
      </c>
      <c r="W70" t="n">
        <v>0.1</v>
      </c>
      <c r="X70" t="n">
        <v>0.21</v>
      </c>
      <c r="Y70" t="n">
        <v>0.5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4.9932</v>
      </c>
      <c r="E71" t="n">
        <v>20.03</v>
      </c>
      <c r="F71" t="n">
        <v>17.57</v>
      </c>
      <c r="G71" t="n">
        <v>131.76</v>
      </c>
      <c r="H71" t="n">
        <v>1.93</v>
      </c>
      <c r="I71" t="n">
        <v>8</v>
      </c>
      <c r="J71" t="n">
        <v>165.62</v>
      </c>
      <c r="K71" t="n">
        <v>47.83</v>
      </c>
      <c r="L71" t="n">
        <v>18</v>
      </c>
      <c r="M71" t="n">
        <v>2</v>
      </c>
      <c r="N71" t="n">
        <v>29.8</v>
      </c>
      <c r="O71" t="n">
        <v>20660.89</v>
      </c>
      <c r="P71" t="n">
        <v>160.76</v>
      </c>
      <c r="Q71" t="n">
        <v>446.27</v>
      </c>
      <c r="R71" t="n">
        <v>37.29</v>
      </c>
      <c r="S71" t="n">
        <v>28.73</v>
      </c>
      <c r="T71" t="n">
        <v>3611.64</v>
      </c>
      <c r="U71" t="n">
        <v>0.77</v>
      </c>
      <c r="V71" t="n">
        <v>0.93</v>
      </c>
      <c r="W71" t="n">
        <v>0.1</v>
      </c>
      <c r="X71" t="n">
        <v>0.21</v>
      </c>
      <c r="Y71" t="n">
        <v>0.5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4.9928</v>
      </c>
      <c r="E72" t="n">
        <v>20.03</v>
      </c>
      <c r="F72" t="n">
        <v>17.57</v>
      </c>
      <c r="G72" t="n">
        <v>131.77</v>
      </c>
      <c r="H72" t="n">
        <v>2.02</v>
      </c>
      <c r="I72" t="n">
        <v>8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161.23</v>
      </c>
      <c r="Q72" t="n">
        <v>446.27</v>
      </c>
      <c r="R72" t="n">
        <v>37.18</v>
      </c>
      <c r="S72" t="n">
        <v>28.73</v>
      </c>
      <c r="T72" t="n">
        <v>3552.56</v>
      </c>
      <c r="U72" t="n">
        <v>0.77</v>
      </c>
      <c r="V72" t="n">
        <v>0.93</v>
      </c>
      <c r="W72" t="n">
        <v>0.1</v>
      </c>
      <c r="X72" t="n">
        <v>0.21</v>
      </c>
      <c r="Y72" t="n">
        <v>0.5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2.8807</v>
      </c>
      <c r="E73" t="n">
        <v>34.71</v>
      </c>
      <c r="F73" t="n">
        <v>24.15</v>
      </c>
      <c r="G73" t="n">
        <v>6.33</v>
      </c>
      <c r="H73" t="n">
        <v>0.1</v>
      </c>
      <c r="I73" t="n">
        <v>229</v>
      </c>
      <c r="J73" t="n">
        <v>176.73</v>
      </c>
      <c r="K73" t="n">
        <v>52.44</v>
      </c>
      <c r="L73" t="n">
        <v>1</v>
      </c>
      <c r="M73" t="n">
        <v>227</v>
      </c>
      <c r="N73" t="n">
        <v>33.29</v>
      </c>
      <c r="O73" t="n">
        <v>22031.19</v>
      </c>
      <c r="P73" t="n">
        <v>315.11</v>
      </c>
      <c r="Q73" t="n">
        <v>446.36</v>
      </c>
      <c r="R73" t="n">
        <v>252.87</v>
      </c>
      <c r="S73" t="n">
        <v>28.73</v>
      </c>
      <c r="T73" t="n">
        <v>110294.25</v>
      </c>
      <c r="U73" t="n">
        <v>0.11</v>
      </c>
      <c r="V73" t="n">
        <v>0.67</v>
      </c>
      <c r="W73" t="n">
        <v>0.45</v>
      </c>
      <c r="X73" t="n">
        <v>6.79</v>
      </c>
      <c r="Y73" t="n">
        <v>0.5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3.8641</v>
      </c>
      <c r="E74" t="n">
        <v>25.88</v>
      </c>
      <c r="F74" t="n">
        <v>20.08</v>
      </c>
      <c r="G74" t="n">
        <v>12.68</v>
      </c>
      <c r="H74" t="n">
        <v>0.2</v>
      </c>
      <c r="I74" t="n">
        <v>95</v>
      </c>
      <c r="J74" t="n">
        <v>178.21</v>
      </c>
      <c r="K74" t="n">
        <v>52.44</v>
      </c>
      <c r="L74" t="n">
        <v>2</v>
      </c>
      <c r="M74" t="n">
        <v>93</v>
      </c>
      <c r="N74" t="n">
        <v>33.77</v>
      </c>
      <c r="O74" t="n">
        <v>22213.89</v>
      </c>
      <c r="P74" t="n">
        <v>260.02</v>
      </c>
      <c r="Q74" t="n">
        <v>446.28</v>
      </c>
      <c r="R74" t="n">
        <v>119.53</v>
      </c>
      <c r="S74" t="n">
        <v>28.73</v>
      </c>
      <c r="T74" t="n">
        <v>44295.71</v>
      </c>
      <c r="U74" t="n">
        <v>0.24</v>
      </c>
      <c r="V74" t="n">
        <v>0.8100000000000001</v>
      </c>
      <c r="W74" t="n">
        <v>0.23</v>
      </c>
      <c r="X74" t="n">
        <v>2.72</v>
      </c>
      <c r="Y74" t="n">
        <v>0.5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4.235</v>
      </c>
      <c r="E75" t="n">
        <v>23.61</v>
      </c>
      <c r="F75" t="n">
        <v>19.06</v>
      </c>
      <c r="G75" t="n">
        <v>19.06</v>
      </c>
      <c r="H75" t="n">
        <v>0.3</v>
      </c>
      <c r="I75" t="n">
        <v>60</v>
      </c>
      <c r="J75" t="n">
        <v>179.7</v>
      </c>
      <c r="K75" t="n">
        <v>52.44</v>
      </c>
      <c r="L75" t="n">
        <v>3</v>
      </c>
      <c r="M75" t="n">
        <v>58</v>
      </c>
      <c r="N75" t="n">
        <v>34.26</v>
      </c>
      <c r="O75" t="n">
        <v>22397.24</v>
      </c>
      <c r="P75" t="n">
        <v>245.13</v>
      </c>
      <c r="Q75" t="n">
        <v>446.27</v>
      </c>
      <c r="R75" t="n">
        <v>86.05</v>
      </c>
      <c r="S75" t="n">
        <v>28.73</v>
      </c>
      <c r="T75" t="n">
        <v>27729.15</v>
      </c>
      <c r="U75" t="n">
        <v>0.33</v>
      </c>
      <c r="V75" t="n">
        <v>0.85</v>
      </c>
      <c r="W75" t="n">
        <v>0.18</v>
      </c>
      <c r="X75" t="n">
        <v>1.7</v>
      </c>
      <c r="Y75" t="n">
        <v>0.5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4.4304</v>
      </c>
      <c r="E76" t="n">
        <v>22.57</v>
      </c>
      <c r="F76" t="n">
        <v>18.59</v>
      </c>
      <c r="G76" t="n">
        <v>25.35</v>
      </c>
      <c r="H76" t="n">
        <v>0.39</v>
      </c>
      <c r="I76" t="n">
        <v>44</v>
      </c>
      <c r="J76" t="n">
        <v>181.19</v>
      </c>
      <c r="K76" t="n">
        <v>52.44</v>
      </c>
      <c r="L76" t="n">
        <v>4</v>
      </c>
      <c r="M76" t="n">
        <v>42</v>
      </c>
      <c r="N76" t="n">
        <v>34.75</v>
      </c>
      <c r="O76" t="n">
        <v>22581.25</v>
      </c>
      <c r="P76" t="n">
        <v>237.32</v>
      </c>
      <c r="Q76" t="n">
        <v>446.29</v>
      </c>
      <c r="R76" t="n">
        <v>70.64</v>
      </c>
      <c r="S76" t="n">
        <v>28.73</v>
      </c>
      <c r="T76" t="n">
        <v>20103.04</v>
      </c>
      <c r="U76" t="n">
        <v>0.41</v>
      </c>
      <c r="V76" t="n">
        <v>0.87</v>
      </c>
      <c r="W76" t="n">
        <v>0.15</v>
      </c>
      <c r="X76" t="n">
        <v>1.23</v>
      </c>
      <c r="Y76" t="n">
        <v>0.5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4.5482</v>
      </c>
      <c r="E77" t="n">
        <v>21.99</v>
      </c>
      <c r="F77" t="n">
        <v>18.32</v>
      </c>
      <c r="G77" t="n">
        <v>31.41</v>
      </c>
      <c r="H77" t="n">
        <v>0.49</v>
      </c>
      <c r="I77" t="n">
        <v>35</v>
      </c>
      <c r="J77" t="n">
        <v>182.69</v>
      </c>
      <c r="K77" t="n">
        <v>52.44</v>
      </c>
      <c r="L77" t="n">
        <v>5</v>
      </c>
      <c r="M77" t="n">
        <v>33</v>
      </c>
      <c r="N77" t="n">
        <v>35.25</v>
      </c>
      <c r="O77" t="n">
        <v>22766.06</v>
      </c>
      <c r="P77" t="n">
        <v>232.41</v>
      </c>
      <c r="Q77" t="n">
        <v>446.27</v>
      </c>
      <c r="R77" t="n">
        <v>61.94</v>
      </c>
      <c r="S77" t="n">
        <v>28.73</v>
      </c>
      <c r="T77" t="n">
        <v>15801.31</v>
      </c>
      <c r="U77" t="n">
        <v>0.46</v>
      </c>
      <c r="V77" t="n">
        <v>0.89</v>
      </c>
      <c r="W77" t="n">
        <v>0.14</v>
      </c>
      <c r="X77" t="n">
        <v>0.96</v>
      </c>
      <c r="Y77" t="n">
        <v>0.5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4.6351</v>
      </c>
      <c r="E78" t="n">
        <v>21.57</v>
      </c>
      <c r="F78" t="n">
        <v>18.12</v>
      </c>
      <c r="G78" t="n">
        <v>37.5</v>
      </c>
      <c r="H78" t="n">
        <v>0.58</v>
      </c>
      <c r="I78" t="n">
        <v>29</v>
      </c>
      <c r="J78" t="n">
        <v>184.19</v>
      </c>
      <c r="K78" t="n">
        <v>52.44</v>
      </c>
      <c r="L78" t="n">
        <v>6</v>
      </c>
      <c r="M78" t="n">
        <v>27</v>
      </c>
      <c r="N78" t="n">
        <v>35.75</v>
      </c>
      <c r="O78" t="n">
        <v>22951.43</v>
      </c>
      <c r="P78" t="n">
        <v>228.44</v>
      </c>
      <c r="Q78" t="n">
        <v>446.27</v>
      </c>
      <c r="R78" t="n">
        <v>55.48</v>
      </c>
      <c r="S78" t="n">
        <v>28.73</v>
      </c>
      <c r="T78" t="n">
        <v>12597.65</v>
      </c>
      <c r="U78" t="n">
        <v>0.52</v>
      </c>
      <c r="V78" t="n">
        <v>0.9</v>
      </c>
      <c r="W78" t="n">
        <v>0.13</v>
      </c>
      <c r="X78" t="n">
        <v>0.77</v>
      </c>
      <c r="Y78" t="n">
        <v>0.5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4.6761</v>
      </c>
      <c r="E79" t="n">
        <v>21.39</v>
      </c>
      <c r="F79" t="n">
        <v>18.08</v>
      </c>
      <c r="G79" t="n">
        <v>43.38</v>
      </c>
      <c r="H79" t="n">
        <v>0.67</v>
      </c>
      <c r="I79" t="n">
        <v>25</v>
      </c>
      <c r="J79" t="n">
        <v>185.7</v>
      </c>
      <c r="K79" t="n">
        <v>52.44</v>
      </c>
      <c r="L79" t="n">
        <v>7</v>
      </c>
      <c r="M79" t="n">
        <v>23</v>
      </c>
      <c r="N79" t="n">
        <v>36.26</v>
      </c>
      <c r="O79" t="n">
        <v>23137.49</v>
      </c>
      <c r="P79" t="n">
        <v>225.96</v>
      </c>
      <c r="Q79" t="n">
        <v>446.28</v>
      </c>
      <c r="R79" t="n">
        <v>54.14</v>
      </c>
      <c r="S79" t="n">
        <v>28.73</v>
      </c>
      <c r="T79" t="n">
        <v>11948.71</v>
      </c>
      <c r="U79" t="n">
        <v>0.53</v>
      </c>
      <c r="V79" t="n">
        <v>0.9</v>
      </c>
      <c r="W79" t="n">
        <v>0.12</v>
      </c>
      <c r="X79" t="n">
        <v>0.72</v>
      </c>
      <c r="Y79" t="n">
        <v>0.5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4.74</v>
      </c>
      <c r="E80" t="n">
        <v>21.1</v>
      </c>
      <c r="F80" t="n">
        <v>17.93</v>
      </c>
      <c r="G80" t="n">
        <v>51.23</v>
      </c>
      <c r="H80" t="n">
        <v>0.76</v>
      </c>
      <c r="I80" t="n">
        <v>21</v>
      </c>
      <c r="J80" t="n">
        <v>187.22</v>
      </c>
      <c r="K80" t="n">
        <v>52.44</v>
      </c>
      <c r="L80" t="n">
        <v>8</v>
      </c>
      <c r="M80" t="n">
        <v>19</v>
      </c>
      <c r="N80" t="n">
        <v>36.78</v>
      </c>
      <c r="O80" t="n">
        <v>23324.24</v>
      </c>
      <c r="P80" t="n">
        <v>222.76</v>
      </c>
      <c r="Q80" t="n">
        <v>446.28</v>
      </c>
      <c r="R80" t="n">
        <v>49.22</v>
      </c>
      <c r="S80" t="n">
        <v>28.73</v>
      </c>
      <c r="T80" t="n">
        <v>9512.26</v>
      </c>
      <c r="U80" t="n">
        <v>0.58</v>
      </c>
      <c r="V80" t="n">
        <v>0.91</v>
      </c>
      <c r="W80" t="n">
        <v>0.11</v>
      </c>
      <c r="X80" t="n">
        <v>0.57</v>
      </c>
      <c r="Y80" t="n">
        <v>0.5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4.7693</v>
      </c>
      <c r="E81" t="n">
        <v>20.97</v>
      </c>
      <c r="F81" t="n">
        <v>17.87</v>
      </c>
      <c r="G81" t="n">
        <v>56.44</v>
      </c>
      <c r="H81" t="n">
        <v>0.85</v>
      </c>
      <c r="I81" t="n">
        <v>19</v>
      </c>
      <c r="J81" t="n">
        <v>188.74</v>
      </c>
      <c r="K81" t="n">
        <v>52.44</v>
      </c>
      <c r="L81" t="n">
        <v>9</v>
      </c>
      <c r="M81" t="n">
        <v>17</v>
      </c>
      <c r="N81" t="n">
        <v>37.3</v>
      </c>
      <c r="O81" t="n">
        <v>23511.69</v>
      </c>
      <c r="P81" t="n">
        <v>221.17</v>
      </c>
      <c r="Q81" t="n">
        <v>446.27</v>
      </c>
      <c r="R81" t="n">
        <v>47.4</v>
      </c>
      <c r="S81" t="n">
        <v>28.73</v>
      </c>
      <c r="T81" t="n">
        <v>8607.530000000001</v>
      </c>
      <c r="U81" t="n">
        <v>0.61</v>
      </c>
      <c r="V81" t="n">
        <v>0.91</v>
      </c>
      <c r="W81" t="n">
        <v>0.11</v>
      </c>
      <c r="X81" t="n">
        <v>0.51</v>
      </c>
      <c r="Y81" t="n">
        <v>0.5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4.7985</v>
      </c>
      <c r="E82" t="n">
        <v>20.84</v>
      </c>
      <c r="F82" t="n">
        <v>17.81</v>
      </c>
      <c r="G82" t="n">
        <v>62.88</v>
      </c>
      <c r="H82" t="n">
        <v>0.93</v>
      </c>
      <c r="I82" t="n">
        <v>17</v>
      </c>
      <c r="J82" t="n">
        <v>190.26</v>
      </c>
      <c r="K82" t="n">
        <v>52.44</v>
      </c>
      <c r="L82" t="n">
        <v>10</v>
      </c>
      <c r="M82" t="n">
        <v>15</v>
      </c>
      <c r="N82" t="n">
        <v>37.82</v>
      </c>
      <c r="O82" t="n">
        <v>23699.85</v>
      </c>
      <c r="P82" t="n">
        <v>218.59</v>
      </c>
      <c r="Q82" t="n">
        <v>446.27</v>
      </c>
      <c r="R82" t="n">
        <v>45.53</v>
      </c>
      <c r="S82" t="n">
        <v>28.73</v>
      </c>
      <c r="T82" t="n">
        <v>7686.57</v>
      </c>
      <c r="U82" t="n">
        <v>0.63</v>
      </c>
      <c r="V82" t="n">
        <v>0.91</v>
      </c>
      <c r="W82" t="n">
        <v>0.11</v>
      </c>
      <c r="X82" t="n">
        <v>0.46</v>
      </c>
      <c r="Y82" t="n">
        <v>0.5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4.8129</v>
      </c>
      <c r="E83" t="n">
        <v>20.78</v>
      </c>
      <c r="F83" t="n">
        <v>17.79</v>
      </c>
      <c r="G83" t="n">
        <v>66.70999999999999</v>
      </c>
      <c r="H83" t="n">
        <v>1.02</v>
      </c>
      <c r="I83" t="n">
        <v>16</v>
      </c>
      <c r="J83" t="n">
        <v>191.79</v>
      </c>
      <c r="K83" t="n">
        <v>52.44</v>
      </c>
      <c r="L83" t="n">
        <v>11</v>
      </c>
      <c r="M83" t="n">
        <v>14</v>
      </c>
      <c r="N83" t="n">
        <v>38.35</v>
      </c>
      <c r="O83" t="n">
        <v>23888.73</v>
      </c>
      <c r="P83" t="n">
        <v>216.23</v>
      </c>
      <c r="Q83" t="n">
        <v>446.27</v>
      </c>
      <c r="R83" t="n">
        <v>44.56</v>
      </c>
      <c r="S83" t="n">
        <v>28.73</v>
      </c>
      <c r="T83" t="n">
        <v>7206.05</v>
      </c>
      <c r="U83" t="n">
        <v>0.64</v>
      </c>
      <c r="V83" t="n">
        <v>0.91</v>
      </c>
      <c r="W83" t="n">
        <v>0.11</v>
      </c>
      <c r="X83" t="n">
        <v>0.43</v>
      </c>
      <c r="Y83" t="n">
        <v>0.5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4.8607</v>
      </c>
      <c r="E84" t="n">
        <v>20.57</v>
      </c>
      <c r="F84" t="n">
        <v>17.66</v>
      </c>
      <c r="G84" t="n">
        <v>75.66</v>
      </c>
      <c r="H84" t="n">
        <v>1.1</v>
      </c>
      <c r="I84" t="n">
        <v>14</v>
      </c>
      <c r="J84" t="n">
        <v>193.33</v>
      </c>
      <c r="K84" t="n">
        <v>52.44</v>
      </c>
      <c r="L84" t="n">
        <v>12</v>
      </c>
      <c r="M84" t="n">
        <v>12</v>
      </c>
      <c r="N84" t="n">
        <v>38.89</v>
      </c>
      <c r="O84" t="n">
        <v>24078.33</v>
      </c>
      <c r="P84" t="n">
        <v>213.93</v>
      </c>
      <c r="Q84" t="n">
        <v>446.28</v>
      </c>
      <c r="R84" t="n">
        <v>39.8</v>
      </c>
      <c r="S84" t="n">
        <v>28.73</v>
      </c>
      <c r="T84" t="n">
        <v>4832.72</v>
      </c>
      <c r="U84" t="n">
        <v>0.72</v>
      </c>
      <c r="V84" t="n">
        <v>0.92</v>
      </c>
      <c r="W84" t="n">
        <v>0.11</v>
      </c>
      <c r="X84" t="n">
        <v>0.3</v>
      </c>
      <c r="Y84" t="n">
        <v>0.5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4.8552</v>
      </c>
      <c r="E85" t="n">
        <v>20.6</v>
      </c>
      <c r="F85" t="n">
        <v>17.71</v>
      </c>
      <c r="G85" t="n">
        <v>81.76000000000001</v>
      </c>
      <c r="H85" t="n">
        <v>1.18</v>
      </c>
      <c r="I85" t="n">
        <v>13</v>
      </c>
      <c r="J85" t="n">
        <v>194.88</v>
      </c>
      <c r="K85" t="n">
        <v>52.44</v>
      </c>
      <c r="L85" t="n">
        <v>13</v>
      </c>
      <c r="M85" t="n">
        <v>11</v>
      </c>
      <c r="N85" t="n">
        <v>39.43</v>
      </c>
      <c r="O85" t="n">
        <v>24268.67</v>
      </c>
      <c r="P85" t="n">
        <v>212.47</v>
      </c>
      <c r="Q85" t="n">
        <v>446.27</v>
      </c>
      <c r="R85" t="n">
        <v>42.28</v>
      </c>
      <c r="S85" t="n">
        <v>28.73</v>
      </c>
      <c r="T85" t="n">
        <v>6078.08</v>
      </c>
      <c r="U85" t="n">
        <v>0.68</v>
      </c>
      <c r="V85" t="n">
        <v>0.92</v>
      </c>
      <c r="W85" t="n">
        <v>0.1</v>
      </c>
      <c r="X85" t="n">
        <v>0.36</v>
      </c>
      <c r="Y85" t="n">
        <v>0.5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4.875</v>
      </c>
      <c r="E86" t="n">
        <v>20.51</v>
      </c>
      <c r="F86" t="n">
        <v>17.67</v>
      </c>
      <c r="G86" t="n">
        <v>88.33</v>
      </c>
      <c r="H86" t="n">
        <v>1.27</v>
      </c>
      <c r="I86" t="n">
        <v>12</v>
      </c>
      <c r="J86" t="n">
        <v>196.42</v>
      </c>
      <c r="K86" t="n">
        <v>52.44</v>
      </c>
      <c r="L86" t="n">
        <v>14</v>
      </c>
      <c r="M86" t="n">
        <v>10</v>
      </c>
      <c r="N86" t="n">
        <v>39.98</v>
      </c>
      <c r="O86" t="n">
        <v>24459.75</v>
      </c>
      <c r="P86" t="n">
        <v>210.39</v>
      </c>
      <c r="Q86" t="n">
        <v>446.27</v>
      </c>
      <c r="R86" t="n">
        <v>40.71</v>
      </c>
      <c r="S86" t="n">
        <v>28.73</v>
      </c>
      <c r="T86" t="n">
        <v>5299.58</v>
      </c>
      <c r="U86" t="n">
        <v>0.71</v>
      </c>
      <c r="V86" t="n">
        <v>0.92</v>
      </c>
      <c r="W86" t="n">
        <v>0.1</v>
      </c>
      <c r="X86" t="n">
        <v>0.31</v>
      </c>
      <c r="Y86" t="n">
        <v>0.5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4.8905</v>
      </c>
      <c r="E87" t="n">
        <v>20.45</v>
      </c>
      <c r="F87" t="n">
        <v>17.64</v>
      </c>
      <c r="G87" t="n">
        <v>96.2</v>
      </c>
      <c r="H87" t="n">
        <v>1.35</v>
      </c>
      <c r="I87" t="n">
        <v>11</v>
      </c>
      <c r="J87" t="n">
        <v>197.98</v>
      </c>
      <c r="K87" t="n">
        <v>52.44</v>
      </c>
      <c r="L87" t="n">
        <v>15</v>
      </c>
      <c r="M87" t="n">
        <v>9</v>
      </c>
      <c r="N87" t="n">
        <v>40.54</v>
      </c>
      <c r="O87" t="n">
        <v>24651.58</v>
      </c>
      <c r="P87" t="n">
        <v>208.39</v>
      </c>
      <c r="Q87" t="n">
        <v>446.27</v>
      </c>
      <c r="R87" t="n">
        <v>39.67</v>
      </c>
      <c r="S87" t="n">
        <v>28.73</v>
      </c>
      <c r="T87" t="n">
        <v>4785.22</v>
      </c>
      <c r="U87" t="n">
        <v>0.72</v>
      </c>
      <c r="V87" t="n">
        <v>0.92</v>
      </c>
      <c r="W87" t="n">
        <v>0.1</v>
      </c>
      <c r="X87" t="n">
        <v>0.28</v>
      </c>
      <c r="Y87" t="n">
        <v>0.5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4.8873</v>
      </c>
      <c r="E88" t="n">
        <v>20.46</v>
      </c>
      <c r="F88" t="n">
        <v>17.65</v>
      </c>
      <c r="G88" t="n">
        <v>96.27</v>
      </c>
      <c r="H88" t="n">
        <v>1.42</v>
      </c>
      <c r="I88" t="n">
        <v>11</v>
      </c>
      <c r="J88" t="n">
        <v>199.54</v>
      </c>
      <c r="K88" t="n">
        <v>52.44</v>
      </c>
      <c r="L88" t="n">
        <v>16</v>
      </c>
      <c r="M88" t="n">
        <v>9</v>
      </c>
      <c r="N88" t="n">
        <v>41.1</v>
      </c>
      <c r="O88" t="n">
        <v>24844.17</v>
      </c>
      <c r="P88" t="n">
        <v>206.71</v>
      </c>
      <c r="Q88" t="n">
        <v>446.3</v>
      </c>
      <c r="R88" t="n">
        <v>40.14</v>
      </c>
      <c r="S88" t="n">
        <v>28.73</v>
      </c>
      <c r="T88" t="n">
        <v>5018.99</v>
      </c>
      <c r="U88" t="n">
        <v>0.72</v>
      </c>
      <c r="V88" t="n">
        <v>0.92</v>
      </c>
      <c r="W88" t="n">
        <v>0.1</v>
      </c>
      <c r="X88" t="n">
        <v>0.29</v>
      </c>
      <c r="Y88" t="n">
        <v>0.5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4.9083</v>
      </c>
      <c r="E89" t="n">
        <v>20.37</v>
      </c>
      <c r="F89" t="n">
        <v>17.6</v>
      </c>
      <c r="G89" t="n">
        <v>105.59</v>
      </c>
      <c r="H89" t="n">
        <v>1.5</v>
      </c>
      <c r="I89" t="n">
        <v>10</v>
      </c>
      <c r="J89" t="n">
        <v>201.11</v>
      </c>
      <c r="K89" t="n">
        <v>52.44</v>
      </c>
      <c r="L89" t="n">
        <v>17</v>
      </c>
      <c r="M89" t="n">
        <v>8</v>
      </c>
      <c r="N89" t="n">
        <v>41.67</v>
      </c>
      <c r="O89" t="n">
        <v>25037.53</v>
      </c>
      <c r="P89" t="n">
        <v>205.18</v>
      </c>
      <c r="Q89" t="n">
        <v>446.27</v>
      </c>
      <c r="R89" t="n">
        <v>38.25</v>
      </c>
      <c r="S89" t="n">
        <v>28.73</v>
      </c>
      <c r="T89" t="n">
        <v>4077.64</v>
      </c>
      <c r="U89" t="n">
        <v>0.75</v>
      </c>
      <c r="V89" t="n">
        <v>0.92</v>
      </c>
      <c r="W89" t="n">
        <v>0.1</v>
      </c>
      <c r="X89" t="n">
        <v>0.24</v>
      </c>
      <c r="Y89" t="n">
        <v>0.5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4.8999</v>
      </c>
      <c r="E90" t="n">
        <v>20.41</v>
      </c>
      <c r="F90" t="n">
        <v>17.63</v>
      </c>
      <c r="G90" t="n">
        <v>105.8</v>
      </c>
      <c r="H90" t="n">
        <v>1.58</v>
      </c>
      <c r="I90" t="n">
        <v>10</v>
      </c>
      <c r="J90" t="n">
        <v>202.68</v>
      </c>
      <c r="K90" t="n">
        <v>52.44</v>
      </c>
      <c r="L90" t="n">
        <v>18</v>
      </c>
      <c r="M90" t="n">
        <v>8</v>
      </c>
      <c r="N90" t="n">
        <v>42.24</v>
      </c>
      <c r="O90" t="n">
        <v>25231.66</v>
      </c>
      <c r="P90" t="n">
        <v>202.28</v>
      </c>
      <c r="Q90" t="n">
        <v>446.27</v>
      </c>
      <c r="R90" t="n">
        <v>39.64</v>
      </c>
      <c r="S90" t="n">
        <v>28.73</v>
      </c>
      <c r="T90" t="n">
        <v>4776.83</v>
      </c>
      <c r="U90" t="n">
        <v>0.72</v>
      </c>
      <c r="V90" t="n">
        <v>0.92</v>
      </c>
      <c r="W90" t="n">
        <v>0.1</v>
      </c>
      <c r="X90" t="n">
        <v>0.28</v>
      </c>
      <c r="Y90" t="n">
        <v>0.5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4.9216</v>
      </c>
      <c r="E91" t="n">
        <v>20.32</v>
      </c>
      <c r="F91" t="n">
        <v>17.58</v>
      </c>
      <c r="G91" t="n">
        <v>117.19</v>
      </c>
      <c r="H91" t="n">
        <v>1.65</v>
      </c>
      <c r="I91" t="n">
        <v>9</v>
      </c>
      <c r="J91" t="n">
        <v>204.26</v>
      </c>
      <c r="K91" t="n">
        <v>52.44</v>
      </c>
      <c r="L91" t="n">
        <v>19</v>
      </c>
      <c r="M91" t="n">
        <v>7</v>
      </c>
      <c r="N91" t="n">
        <v>42.82</v>
      </c>
      <c r="O91" t="n">
        <v>25426.72</v>
      </c>
      <c r="P91" t="n">
        <v>201.01</v>
      </c>
      <c r="Q91" t="n">
        <v>446.27</v>
      </c>
      <c r="R91" t="n">
        <v>37.85</v>
      </c>
      <c r="S91" t="n">
        <v>28.73</v>
      </c>
      <c r="T91" t="n">
        <v>3883.2</v>
      </c>
      <c r="U91" t="n">
        <v>0.76</v>
      </c>
      <c r="V91" t="n">
        <v>0.92</v>
      </c>
      <c r="W91" t="n">
        <v>0.09</v>
      </c>
      <c r="X91" t="n">
        <v>0.22</v>
      </c>
      <c r="Y91" t="n">
        <v>0.5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4.9181</v>
      </c>
      <c r="E92" t="n">
        <v>20.33</v>
      </c>
      <c r="F92" t="n">
        <v>17.59</v>
      </c>
      <c r="G92" t="n">
        <v>117.28</v>
      </c>
      <c r="H92" t="n">
        <v>1.73</v>
      </c>
      <c r="I92" t="n">
        <v>9</v>
      </c>
      <c r="J92" t="n">
        <v>205.85</v>
      </c>
      <c r="K92" t="n">
        <v>52.44</v>
      </c>
      <c r="L92" t="n">
        <v>20</v>
      </c>
      <c r="M92" t="n">
        <v>7</v>
      </c>
      <c r="N92" t="n">
        <v>43.41</v>
      </c>
      <c r="O92" t="n">
        <v>25622.45</v>
      </c>
      <c r="P92" t="n">
        <v>199.9</v>
      </c>
      <c r="Q92" t="n">
        <v>446.27</v>
      </c>
      <c r="R92" t="n">
        <v>38.25</v>
      </c>
      <c r="S92" t="n">
        <v>28.73</v>
      </c>
      <c r="T92" t="n">
        <v>4086.06</v>
      </c>
      <c r="U92" t="n">
        <v>0.75</v>
      </c>
      <c r="V92" t="n">
        <v>0.92</v>
      </c>
      <c r="W92" t="n">
        <v>0.1</v>
      </c>
      <c r="X92" t="n">
        <v>0.23</v>
      </c>
      <c r="Y92" t="n">
        <v>0.5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4.9349</v>
      </c>
      <c r="E93" t="n">
        <v>20.26</v>
      </c>
      <c r="F93" t="n">
        <v>17.56</v>
      </c>
      <c r="G93" t="n">
        <v>131.69</v>
      </c>
      <c r="H93" t="n">
        <v>1.8</v>
      </c>
      <c r="I93" t="n">
        <v>8</v>
      </c>
      <c r="J93" t="n">
        <v>207.45</v>
      </c>
      <c r="K93" t="n">
        <v>52.44</v>
      </c>
      <c r="L93" t="n">
        <v>21</v>
      </c>
      <c r="M93" t="n">
        <v>6</v>
      </c>
      <c r="N93" t="n">
        <v>44</v>
      </c>
      <c r="O93" t="n">
        <v>25818.99</v>
      </c>
      <c r="P93" t="n">
        <v>197.38</v>
      </c>
      <c r="Q93" t="n">
        <v>446.27</v>
      </c>
      <c r="R93" t="n">
        <v>37.14</v>
      </c>
      <c r="S93" t="n">
        <v>28.73</v>
      </c>
      <c r="T93" t="n">
        <v>3534.25</v>
      </c>
      <c r="U93" t="n">
        <v>0.77</v>
      </c>
      <c r="V93" t="n">
        <v>0.93</v>
      </c>
      <c r="W93" t="n">
        <v>0.1</v>
      </c>
      <c r="X93" t="n">
        <v>0.2</v>
      </c>
      <c r="Y93" t="n">
        <v>0.5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4.9476</v>
      </c>
      <c r="E94" t="n">
        <v>20.21</v>
      </c>
      <c r="F94" t="n">
        <v>17.51</v>
      </c>
      <c r="G94" t="n">
        <v>131.3</v>
      </c>
      <c r="H94" t="n">
        <v>1.87</v>
      </c>
      <c r="I94" t="n">
        <v>8</v>
      </c>
      <c r="J94" t="n">
        <v>209.05</v>
      </c>
      <c r="K94" t="n">
        <v>52.44</v>
      </c>
      <c r="L94" t="n">
        <v>22</v>
      </c>
      <c r="M94" t="n">
        <v>6</v>
      </c>
      <c r="N94" t="n">
        <v>44.6</v>
      </c>
      <c r="O94" t="n">
        <v>26016.35</v>
      </c>
      <c r="P94" t="n">
        <v>194.51</v>
      </c>
      <c r="Q94" t="n">
        <v>446.27</v>
      </c>
      <c r="R94" t="n">
        <v>35.38</v>
      </c>
      <c r="S94" t="n">
        <v>28.73</v>
      </c>
      <c r="T94" t="n">
        <v>2655.11</v>
      </c>
      <c r="U94" t="n">
        <v>0.8100000000000001</v>
      </c>
      <c r="V94" t="n">
        <v>0.93</v>
      </c>
      <c r="W94" t="n">
        <v>0.09</v>
      </c>
      <c r="X94" t="n">
        <v>0.15</v>
      </c>
      <c r="Y94" t="n">
        <v>0.5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4.9527</v>
      </c>
      <c r="E95" t="n">
        <v>20.19</v>
      </c>
      <c r="F95" t="n">
        <v>17.52</v>
      </c>
      <c r="G95" t="n">
        <v>150.19</v>
      </c>
      <c r="H95" t="n">
        <v>1.94</v>
      </c>
      <c r="I95" t="n">
        <v>7</v>
      </c>
      <c r="J95" t="n">
        <v>210.65</v>
      </c>
      <c r="K95" t="n">
        <v>52.44</v>
      </c>
      <c r="L95" t="n">
        <v>23</v>
      </c>
      <c r="M95" t="n">
        <v>5</v>
      </c>
      <c r="N95" t="n">
        <v>45.21</v>
      </c>
      <c r="O95" t="n">
        <v>26214.54</v>
      </c>
      <c r="P95" t="n">
        <v>192.3</v>
      </c>
      <c r="Q95" t="n">
        <v>446.27</v>
      </c>
      <c r="R95" t="n">
        <v>35.93</v>
      </c>
      <c r="S95" t="n">
        <v>28.73</v>
      </c>
      <c r="T95" t="n">
        <v>2932.8</v>
      </c>
      <c r="U95" t="n">
        <v>0.8</v>
      </c>
      <c r="V95" t="n">
        <v>0.93</v>
      </c>
      <c r="W95" t="n">
        <v>0.09</v>
      </c>
      <c r="X95" t="n">
        <v>0.16</v>
      </c>
      <c r="Y95" t="n">
        <v>0.5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4.9522</v>
      </c>
      <c r="E96" t="n">
        <v>20.19</v>
      </c>
      <c r="F96" t="n">
        <v>17.52</v>
      </c>
      <c r="G96" t="n">
        <v>150.2</v>
      </c>
      <c r="H96" t="n">
        <v>2.01</v>
      </c>
      <c r="I96" t="n">
        <v>7</v>
      </c>
      <c r="J96" t="n">
        <v>212.27</v>
      </c>
      <c r="K96" t="n">
        <v>52.44</v>
      </c>
      <c r="L96" t="n">
        <v>24</v>
      </c>
      <c r="M96" t="n">
        <v>5</v>
      </c>
      <c r="N96" t="n">
        <v>45.82</v>
      </c>
      <c r="O96" t="n">
        <v>26413.56</v>
      </c>
      <c r="P96" t="n">
        <v>191.97</v>
      </c>
      <c r="Q96" t="n">
        <v>446.28</v>
      </c>
      <c r="R96" t="n">
        <v>36.04</v>
      </c>
      <c r="S96" t="n">
        <v>28.73</v>
      </c>
      <c r="T96" t="n">
        <v>2989.5</v>
      </c>
      <c r="U96" t="n">
        <v>0.8</v>
      </c>
      <c r="V96" t="n">
        <v>0.93</v>
      </c>
      <c r="W96" t="n">
        <v>0.09</v>
      </c>
      <c r="X96" t="n">
        <v>0.17</v>
      </c>
      <c r="Y96" t="n">
        <v>0.5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4.949</v>
      </c>
      <c r="E97" t="n">
        <v>20.21</v>
      </c>
      <c r="F97" t="n">
        <v>17.54</v>
      </c>
      <c r="G97" t="n">
        <v>150.31</v>
      </c>
      <c r="H97" t="n">
        <v>2.08</v>
      </c>
      <c r="I97" t="n">
        <v>7</v>
      </c>
      <c r="J97" t="n">
        <v>213.89</v>
      </c>
      <c r="K97" t="n">
        <v>52.44</v>
      </c>
      <c r="L97" t="n">
        <v>25</v>
      </c>
      <c r="M97" t="n">
        <v>5</v>
      </c>
      <c r="N97" t="n">
        <v>46.44</v>
      </c>
      <c r="O97" t="n">
        <v>26613.43</v>
      </c>
      <c r="P97" t="n">
        <v>190.01</v>
      </c>
      <c r="Q97" t="n">
        <v>446.27</v>
      </c>
      <c r="R97" t="n">
        <v>36.51</v>
      </c>
      <c r="S97" t="n">
        <v>28.73</v>
      </c>
      <c r="T97" t="n">
        <v>3222.59</v>
      </c>
      <c r="U97" t="n">
        <v>0.79</v>
      </c>
      <c r="V97" t="n">
        <v>0.93</v>
      </c>
      <c r="W97" t="n">
        <v>0.09</v>
      </c>
      <c r="X97" t="n">
        <v>0.18</v>
      </c>
      <c r="Y97" t="n">
        <v>0.5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4.9523</v>
      </c>
      <c r="E98" t="n">
        <v>20.19</v>
      </c>
      <c r="F98" t="n">
        <v>17.52</v>
      </c>
      <c r="G98" t="n">
        <v>150.2</v>
      </c>
      <c r="H98" t="n">
        <v>2.14</v>
      </c>
      <c r="I98" t="n">
        <v>7</v>
      </c>
      <c r="J98" t="n">
        <v>215.51</v>
      </c>
      <c r="K98" t="n">
        <v>52.44</v>
      </c>
      <c r="L98" t="n">
        <v>26</v>
      </c>
      <c r="M98" t="n">
        <v>3</v>
      </c>
      <c r="N98" t="n">
        <v>47.07</v>
      </c>
      <c r="O98" t="n">
        <v>26814.17</v>
      </c>
      <c r="P98" t="n">
        <v>188.97</v>
      </c>
      <c r="Q98" t="n">
        <v>446.27</v>
      </c>
      <c r="R98" t="n">
        <v>35.89</v>
      </c>
      <c r="S98" t="n">
        <v>28.73</v>
      </c>
      <c r="T98" t="n">
        <v>2916.15</v>
      </c>
      <c r="U98" t="n">
        <v>0.8</v>
      </c>
      <c r="V98" t="n">
        <v>0.93</v>
      </c>
      <c r="W98" t="n">
        <v>0.1</v>
      </c>
      <c r="X98" t="n">
        <v>0.17</v>
      </c>
      <c r="Y98" t="n">
        <v>0.5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4.956</v>
      </c>
      <c r="E99" t="n">
        <v>20.18</v>
      </c>
      <c r="F99" t="n">
        <v>17.51</v>
      </c>
      <c r="G99" t="n">
        <v>150.07</v>
      </c>
      <c r="H99" t="n">
        <v>2.21</v>
      </c>
      <c r="I99" t="n">
        <v>7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186.82</v>
      </c>
      <c r="Q99" t="n">
        <v>446.27</v>
      </c>
      <c r="R99" t="n">
        <v>35.27</v>
      </c>
      <c r="S99" t="n">
        <v>28.73</v>
      </c>
      <c r="T99" t="n">
        <v>2606.45</v>
      </c>
      <c r="U99" t="n">
        <v>0.8100000000000001</v>
      </c>
      <c r="V99" t="n">
        <v>0.93</v>
      </c>
      <c r="W99" t="n">
        <v>0.1</v>
      </c>
      <c r="X99" t="n">
        <v>0.15</v>
      </c>
      <c r="Y99" t="n">
        <v>0.5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4.9757</v>
      </c>
      <c r="E100" t="n">
        <v>20.1</v>
      </c>
      <c r="F100" t="n">
        <v>17.46</v>
      </c>
      <c r="G100" t="n">
        <v>174.64</v>
      </c>
      <c r="H100" t="n">
        <v>2.27</v>
      </c>
      <c r="I100" t="n">
        <v>6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186.81</v>
      </c>
      <c r="Q100" t="n">
        <v>446.27</v>
      </c>
      <c r="R100" t="n">
        <v>33.88</v>
      </c>
      <c r="S100" t="n">
        <v>28.73</v>
      </c>
      <c r="T100" t="n">
        <v>1916.02</v>
      </c>
      <c r="U100" t="n">
        <v>0.85</v>
      </c>
      <c r="V100" t="n">
        <v>0.93</v>
      </c>
      <c r="W100" t="n">
        <v>0.09</v>
      </c>
      <c r="X100" t="n">
        <v>0.11</v>
      </c>
      <c r="Y100" t="n">
        <v>0.5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4.9744</v>
      </c>
      <c r="E101" t="n">
        <v>20.1</v>
      </c>
      <c r="F101" t="n">
        <v>17.47</v>
      </c>
      <c r="G101" t="n">
        <v>174.69</v>
      </c>
      <c r="H101" t="n">
        <v>2.34</v>
      </c>
      <c r="I101" t="n">
        <v>6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188.08</v>
      </c>
      <c r="Q101" t="n">
        <v>446.27</v>
      </c>
      <c r="R101" t="n">
        <v>34.01</v>
      </c>
      <c r="S101" t="n">
        <v>28.73</v>
      </c>
      <c r="T101" t="n">
        <v>1982.46</v>
      </c>
      <c r="U101" t="n">
        <v>0.84</v>
      </c>
      <c r="V101" t="n">
        <v>0.93</v>
      </c>
      <c r="W101" t="n">
        <v>0.09</v>
      </c>
      <c r="X101" t="n">
        <v>0.11</v>
      </c>
      <c r="Y101" t="n">
        <v>0.5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4.7944</v>
      </c>
      <c r="E102" t="n">
        <v>20.86</v>
      </c>
      <c r="F102" t="n">
        <v>18.7</v>
      </c>
      <c r="G102" t="n">
        <v>24.39</v>
      </c>
      <c r="H102" t="n">
        <v>0.64</v>
      </c>
      <c r="I102" t="n">
        <v>46</v>
      </c>
      <c r="J102" t="n">
        <v>26.11</v>
      </c>
      <c r="K102" t="n">
        <v>12.1</v>
      </c>
      <c r="L102" t="n">
        <v>1</v>
      </c>
      <c r="M102" t="n">
        <v>6</v>
      </c>
      <c r="N102" t="n">
        <v>3.01</v>
      </c>
      <c r="O102" t="n">
        <v>3454.41</v>
      </c>
      <c r="P102" t="n">
        <v>53.92</v>
      </c>
      <c r="Q102" t="n">
        <v>446.3</v>
      </c>
      <c r="R102" t="n">
        <v>72.64</v>
      </c>
      <c r="S102" t="n">
        <v>28.73</v>
      </c>
      <c r="T102" t="n">
        <v>21097.34</v>
      </c>
      <c r="U102" t="n">
        <v>0.4</v>
      </c>
      <c r="V102" t="n">
        <v>0.87</v>
      </c>
      <c r="W102" t="n">
        <v>0.21</v>
      </c>
      <c r="X102" t="n">
        <v>1.34</v>
      </c>
      <c r="Y102" t="n">
        <v>0.5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4.7937</v>
      </c>
      <c r="E103" t="n">
        <v>20.86</v>
      </c>
      <c r="F103" t="n">
        <v>18.7</v>
      </c>
      <c r="G103" t="n">
        <v>24.39</v>
      </c>
      <c r="H103" t="n">
        <v>1.23</v>
      </c>
      <c r="I103" t="n">
        <v>46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56.03</v>
      </c>
      <c r="Q103" t="n">
        <v>446.29</v>
      </c>
      <c r="R103" t="n">
        <v>72.56999999999999</v>
      </c>
      <c r="S103" t="n">
        <v>28.73</v>
      </c>
      <c r="T103" t="n">
        <v>21061.27</v>
      </c>
      <c r="U103" t="n">
        <v>0.4</v>
      </c>
      <c r="V103" t="n">
        <v>0.87</v>
      </c>
      <c r="W103" t="n">
        <v>0.21</v>
      </c>
      <c r="X103" t="n">
        <v>1.34</v>
      </c>
      <c r="Y103" t="n">
        <v>0.5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3.8262</v>
      </c>
      <c r="E104" t="n">
        <v>26.14</v>
      </c>
      <c r="F104" t="n">
        <v>21.33</v>
      </c>
      <c r="G104" t="n">
        <v>9.34</v>
      </c>
      <c r="H104" t="n">
        <v>0.18</v>
      </c>
      <c r="I104" t="n">
        <v>137</v>
      </c>
      <c r="J104" t="n">
        <v>98.70999999999999</v>
      </c>
      <c r="K104" t="n">
        <v>39.72</v>
      </c>
      <c r="L104" t="n">
        <v>1</v>
      </c>
      <c r="M104" t="n">
        <v>135</v>
      </c>
      <c r="N104" t="n">
        <v>12.99</v>
      </c>
      <c r="O104" t="n">
        <v>12407.75</v>
      </c>
      <c r="P104" t="n">
        <v>188.18</v>
      </c>
      <c r="Q104" t="n">
        <v>446.31</v>
      </c>
      <c r="R104" t="n">
        <v>160.41</v>
      </c>
      <c r="S104" t="n">
        <v>28.73</v>
      </c>
      <c r="T104" t="n">
        <v>64525.55</v>
      </c>
      <c r="U104" t="n">
        <v>0.18</v>
      </c>
      <c r="V104" t="n">
        <v>0.76</v>
      </c>
      <c r="W104" t="n">
        <v>0.3</v>
      </c>
      <c r="X104" t="n">
        <v>3.97</v>
      </c>
      <c r="Y104" t="n">
        <v>0.5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4.4896</v>
      </c>
      <c r="E105" t="n">
        <v>22.27</v>
      </c>
      <c r="F105" t="n">
        <v>19.05</v>
      </c>
      <c r="G105" t="n">
        <v>19.05</v>
      </c>
      <c r="H105" t="n">
        <v>0.35</v>
      </c>
      <c r="I105" t="n">
        <v>60</v>
      </c>
      <c r="J105" t="n">
        <v>99.95</v>
      </c>
      <c r="K105" t="n">
        <v>39.72</v>
      </c>
      <c r="L105" t="n">
        <v>2</v>
      </c>
      <c r="M105" t="n">
        <v>58</v>
      </c>
      <c r="N105" t="n">
        <v>13.24</v>
      </c>
      <c r="O105" t="n">
        <v>12561.45</v>
      </c>
      <c r="P105" t="n">
        <v>164.5</v>
      </c>
      <c r="Q105" t="n">
        <v>446.27</v>
      </c>
      <c r="R105" t="n">
        <v>85.8</v>
      </c>
      <c r="S105" t="n">
        <v>28.73</v>
      </c>
      <c r="T105" t="n">
        <v>27606.72</v>
      </c>
      <c r="U105" t="n">
        <v>0.33</v>
      </c>
      <c r="V105" t="n">
        <v>0.85</v>
      </c>
      <c r="W105" t="n">
        <v>0.18</v>
      </c>
      <c r="X105" t="n">
        <v>1.69</v>
      </c>
      <c r="Y105" t="n">
        <v>0.5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4.7107</v>
      </c>
      <c r="E106" t="n">
        <v>21.23</v>
      </c>
      <c r="F106" t="n">
        <v>18.44</v>
      </c>
      <c r="G106" t="n">
        <v>28.37</v>
      </c>
      <c r="H106" t="n">
        <v>0.52</v>
      </c>
      <c r="I106" t="n">
        <v>39</v>
      </c>
      <c r="J106" t="n">
        <v>101.2</v>
      </c>
      <c r="K106" t="n">
        <v>39.72</v>
      </c>
      <c r="L106" t="n">
        <v>3</v>
      </c>
      <c r="M106" t="n">
        <v>37</v>
      </c>
      <c r="N106" t="n">
        <v>13.49</v>
      </c>
      <c r="O106" t="n">
        <v>12715.54</v>
      </c>
      <c r="P106" t="n">
        <v>155.77</v>
      </c>
      <c r="Q106" t="n">
        <v>446.28</v>
      </c>
      <c r="R106" t="n">
        <v>65.68000000000001</v>
      </c>
      <c r="S106" t="n">
        <v>28.73</v>
      </c>
      <c r="T106" t="n">
        <v>17651.35</v>
      </c>
      <c r="U106" t="n">
        <v>0.44</v>
      </c>
      <c r="V106" t="n">
        <v>0.88</v>
      </c>
      <c r="W106" t="n">
        <v>0.15</v>
      </c>
      <c r="X106" t="n">
        <v>1.08</v>
      </c>
      <c r="Y106" t="n">
        <v>0.5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4.842</v>
      </c>
      <c r="E107" t="n">
        <v>20.65</v>
      </c>
      <c r="F107" t="n">
        <v>18.09</v>
      </c>
      <c r="G107" t="n">
        <v>38.76</v>
      </c>
      <c r="H107" t="n">
        <v>0.6899999999999999</v>
      </c>
      <c r="I107" t="n">
        <v>28</v>
      </c>
      <c r="J107" t="n">
        <v>102.45</v>
      </c>
      <c r="K107" t="n">
        <v>39.72</v>
      </c>
      <c r="L107" t="n">
        <v>4</v>
      </c>
      <c r="M107" t="n">
        <v>26</v>
      </c>
      <c r="N107" t="n">
        <v>13.74</v>
      </c>
      <c r="O107" t="n">
        <v>12870.03</v>
      </c>
      <c r="P107" t="n">
        <v>149</v>
      </c>
      <c r="Q107" t="n">
        <v>446.27</v>
      </c>
      <c r="R107" t="n">
        <v>54.18</v>
      </c>
      <c r="S107" t="n">
        <v>28.73</v>
      </c>
      <c r="T107" t="n">
        <v>11953.37</v>
      </c>
      <c r="U107" t="n">
        <v>0.53</v>
      </c>
      <c r="V107" t="n">
        <v>0.9</v>
      </c>
      <c r="W107" t="n">
        <v>0.13</v>
      </c>
      <c r="X107" t="n">
        <v>0.73</v>
      </c>
      <c r="Y107" t="n">
        <v>0.5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4.9032</v>
      </c>
      <c r="E108" t="n">
        <v>20.4</v>
      </c>
      <c r="F108" t="n">
        <v>17.95</v>
      </c>
      <c r="G108" t="n">
        <v>48.97</v>
      </c>
      <c r="H108" t="n">
        <v>0.85</v>
      </c>
      <c r="I108" t="n">
        <v>22</v>
      </c>
      <c r="J108" t="n">
        <v>103.71</v>
      </c>
      <c r="K108" t="n">
        <v>39.72</v>
      </c>
      <c r="L108" t="n">
        <v>5</v>
      </c>
      <c r="M108" t="n">
        <v>20</v>
      </c>
      <c r="N108" t="n">
        <v>14</v>
      </c>
      <c r="O108" t="n">
        <v>13024.91</v>
      </c>
      <c r="P108" t="n">
        <v>144.44</v>
      </c>
      <c r="Q108" t="n">
        <v>446.27</v>
      </c>
      <c r="R108" t="n">
        <v>50.1</v>
      </c>
      <c r="S108" t="n">
        <v>28.73</v>
      </c>
      <c r="T108" t="n">
        <v>9944.5</v>
      </c>
      <c r="U108" t="n">
        <v>0.57</v>
      </c>
      <c r="V108" t="n">
        <v>0.91</v>
      </c>
      <c r="W108" t="n">
        <v>0.11</v>
      </c>
      <c r="X108" t="n">
        <v>0.6</v>
      </c>
      <c r="Y108" t="n">
        <v>0.5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4.9504</v>
      </c>
      <c r="E109" t="n">
        <v>20.2</v>
      </c>
      <c r="F109" t="n">
        <v>17.84</v>
      </c>
      <c r="G109" t="n">
        <v>59.47</v>
      </c>
      <c r="H109" t="n">
        <v>1.01</v>
      </c>
      <c r="I109" t="n">
        <v>18</v>
      </c>
      <c r="J109" t="n">
        <v>104.97</v>
      </c>
      <c r="K109" t="n">
        <v>39.72</v>
      </c>
      <c r="L109" t="n">
        <v>6</v>
      </c>
      <c r="M109" t="n">
        <v>16</v>
      </c>
      <c r="N109" t="n">
        <v>14.25</v>
      </c>
      <c r="O109" t="n">
        <v>13180.19</v>
      </c>
      <c r="P109" t="n">
        <v>139.66</v>
      </c>
      <c r="Q109" t="n">
        <v>446.27</v>
      </c>
      <c r="R109" t="n">
        <v>46.45</v>
      </c>
      <c r="S109" t="n">
        <v>28.73</v>
      </c>
      <c r="T109" t="n">
        <v>8142</v>
      </c>
      <c r="U109" t="n">
        <v>0.62</v>
      </c>
      <c r="V109" t="n">
        <v>0.91</v>
      </c>
      <c r="W109" t="n">
        <v>0.11</v>
      </c>
      <c r="X109" t="n">
        <v>0.48</v>
      </c>
      <c r="Y109" t="n">
        <v>0.5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4.9884</v>
      </c>
      <c r="E110" t="n">
        <v>20.05</v>
      </c>
      <c r="F110" t="n">
        <v>17.75</v>
      </c>
      <c r="G110" t="n">
        <v>71</v>
      </c>
      <c r="H110" t="n">
        <v>1.16</v>
      </c>
      <c r="I110" t="n">
        <v>15</v>
      </c>
      <c r="J110" t="n">
        <v>106.23</v>
      </c>
      <c r="K110" t="n">
        <v>39.72</v>
      </c>
      <c r="L110" t="n">
        <v>7</v>
      </c>
      <c r="M110" t="n">
        <v>13</v>
      </c>
      <c r="N110" t="n">
        <v>14.52</v>
      </c>
      <c r="O110" t="n">
        <v>13335.87</v>
      </c>
      <c r="P110" t="n">
        <v>135.05</v>
      </c>
      <c r="Q110" t="n">
        <v>446.27</v>
      </c>
      <c r="R110" t="n">
        <v>43.29</v>
      </c>
      <c r="S110" t="n">
        <v>28.73</v>
      </c>
      <c r="T110" t="n">
        <v>6575.86</v>
      </c>
      <c r="U110" t="n">
        <v>0.66</v>
      </c>
      <c r="V110" t="n">
        <v>0.92</v>
      </c>
      <c r="W110" t="n">
        <v>0.11</v>
      </c>
      <c r="X110" t="n">
        <v>0.39</v>
      </c>
      <c r="Y110" t="n">
        <v>0.5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5.0081</v>
      </c>
      <c r="E111" t="n">
        <v>19.97</v>
      </c>
      <c r="F111" t="n">
        <v>17.71</v>
      </c>
      <c r="G111" t="n">
        <v>81.75</v>
      </c>
      <c r="H111" t="n">
        <v>1.31</v>
      </c>
      <c r="I111" t="n">
        <v>13</v>
      </c>
      <c r="J111" t="n">
        <v>107.5</v>
      </c>
      <c r="K111" t="n">
        <v>39.72</v>
      </c>
      <c r="L111" t="n">
        <v>8</v>
      </c>
      <c r="M111" t="n">
        <v>11</v>
      </c>
      <c r="N111" t="n">
        <v>14.78</v>
      </c>
      <c r="O111" t="n">
        <v>13491.96</v>
      </c>
      <c r="P111" t="n">
        <v>130.13</v>
      </c>
      <c r="Q111" t="n">
        <v>446.27</v>
      </c>
      <c r="R111" t="n">
        <v>42.22</v>
      </c>
      <c r="S111" t="n">
        <v>28.73</v>
      </c>
      <c r="T111" t="n">
        <v>6050.56</v>
      </c>
      <c r="U111" t="n">
        <v>0.68</v>
      </c>
      <c r="V111" t="n">
        <v>0.92</v>
      </c>
      <c r="W111" t="n">
        <v>0.1</v>
      </c>
      <c r="X111" t="n">
        <v>0.35</v>
      </c>
      <c r="Y111" t="n">
        <v>0.5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5.0213</v>
      </c>
      <c r="E112" t="n">
        <v>19.92</v>
      </c>
      <c r="F112" t="n">
        <v>17.68</v>
      </c>
      <c r="G112" t="n">
        <v>88.40000000000001</v>
      </c>
      <c r="H112" t="n">
        <v>1.46</v>
      </c>
      <c r="I112" t="n">
        <v>12</v>
      </c>
      <c r="J112" t="n">
        <v>108.77</v>
      </c>
      <c r="K112" t="n">
        <v>39.72</v>
      </c>
      <c r="L112" t="n">
        <v>9</v>
      </c>
      <c r="M112" t="n">
        <v>5</v>
      </c>
      <c r="N112" t="n">
        <v>15.05</v>
      </c>
      <c r="O112" t="n">
        <v>13648.58</v>
      </c>
      <c r="P112" t="n">
        <v>127.21</v>
      </c>
      <c r="Q112" t="n">
        <v>446.27</v>
      </c>
      <c r="R112" t="n">
        <v>40.95</v>
      </c>
      <c r="S112" t="n">
        <v>28.73</v>
      </c>
      <c r="T112" t="n">
        <v>5420.5</v>
      </c>
      <c r="U112" t="n">
        <v>0.7</v>
      </c>
      <c r="V112" t="n">
        <v>0.92</v>
      </c>
      <c r="W112" t="n">
        <v>0.11</v>
      </c>
      <c r="X112" t="n">
        <v>0.32</v>
      </c>
      <c r="Y112" t="n">
        <v>0.5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5.0334</v>
      </c>
      <c r="E113" t="n">
        <v>19.87</v>
      </c>
      <c r="F113" t="n">
        <v>17.65</v>
      </c>
      <c r="G113" t="n">
        <v>96.29000000000001</v>
      </c>
      <c r="H113" t="n">
        <v>1.6</v>
      </c>
      <c r="I113" t="n">
        <v>11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126.66</v>
      </c>
      <c r="Q113" t="n">
        <v>446.27</v>
      </c>
      <c r="R113" t="n">
        <v>39.94</v>
      </c>
      <c r="S113" t="n">
        <v>28.73</v>
      </c>
      <c r="T113" t="n">
        <v>4920.92</v>
      </c>
      <c r="U113" t="n">
        <v>0.72</v>
      </c>
      <c r="V113" t="n">
        <v>0.92</v>
      </c>
      <c r="W113" t="n">
        <v>0.11</v>
      </c>
      <c r="X113" t="n">
        <v>0.3</v>
      </c>
      <c r="Y113" t="n">
        <v>0.5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5.0332</v>
      </c>
      <c r="E114" t="n">
        <v>19.87</v>
      </c>
      <c r="F114" t="n">
        <v>17.65</v>
      </c>
      <c r="G114" t="n">
        <v>96.29000000000001</v>
      </c>
      <c r="H114" t="n">
        <v>1.74</v>
      </c>
      <c r="I114" t="n">
        <v>11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128.04</v>
      </c>
      <c r="Q114" t="n">
        <v>446.27</v>
      </c>
      <c r="R114" t="n">
        <v>39.93</v>
      </c>
      <c r="S114" t="n">
        <v>28.73</v>
      </c>
      <c r="T114" t="n">
        <v>4913.44</v>
      </c>
      <c r="U114" t="n">
        <v>0.72</v>
      </c>
      <c r="V114" t="n">
        <v>0.92</v>
      </c>
      <c r="W114" t="n">
        <v>0.11</v>
      </c>
      <c r="X114" t="n">
        <v>0.3</v>
      </c>
      <c r="Y114" t="n">
        <v>0.5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3.4834</v>
      </c>
      <c r="E115" t="n">
        <v>28.71</v>
      </c>
      <c r="F115" t="n">
        <v>22.28</v>
      </c>
      <c r="G115" t="n">
        <v>7.96</v>
      </c>
      <c r="H115" t="n">
        <v>0.14</v>
      </c>
      <c r="I115" t="n">
        <v>168</v>
      </c>
      <c r="J115" t="n">
        <v>124.63</v>
      </c>
      <c r="K115" t="n">
        <v>45</v>
      </c>
      <c r="L115" t="n">
        <v>1</v>
      </c>
      <c r="M115" t="n">
        <v>166</v>
      </c>
      <c r="N115" t="n">
        <v>18.64</v>
      </c>
      <c r="O115" t="n">
        <v>15605.44</v>
      </c>
      <c r="P115" t="n">
        <v>230.72</v>
      </c>
      <c r="Q115" t="n">
        <v>446.34</v>
      </c>
      <c r="R115" t="n">
        <v>191.46</v>
      </c>
      <c r="S115" t="n">
        <v>28.73</v>
      </c>
      <c r="T115" t="n">
        <v>79894.89</v>
      </c>
      <c r="U115" t="n">
        <v>0.15</v>
      </c>
      <c r="V115" t="n">
        <v>0.73</v>
      </c>
      <c r="W115" t="n">
        <v>0.35</v>
      </c>
      <c r="X115" t="n">
        <v>4.92</v>
      </c>
      <c r="Y115" t="n">
        <v>0.5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4.2665</v>
      </c>
      <c r="E116" t="n">
        <v>23.44</v>
      </c>
      <c r="F116" t="n">
        <v>19.44</v>
      </c>
      <c r="G116" t="n">
        <v>15.98</v>
      </c>
      <c r="H116" t="n">
        <v>0.28</v>
      </c>
      <c r="I116" t="n">
        <v>73</v>
      </c>
      <c r="J116" t="n">
        <v>125.95</v>
      </c>
      <c r="K116" t="n">
        <v>45</v>
      </c>
      <c r="L116" t="n">
        <v>2</v>
      </c>
      <c r="M116" t="n">
        <v>71</v>
      </c>
      <c r="N116" t="n">
        <v>18.95</v>
      </c>
      <c r="O116" t="n">
        <v>15767.7</v>
      </c>
      <c r="P116" t="n">
        <v>198.54</v>
      </c>
      <c r="Q116" t="n">
        <v>446.29</v>
      </c>
      <c r="R116" t="n">
        <v>98.54000000000001</v>
      </c>
      <c r="S116" t="n">
        <v>28.73</v>
      </c>
      <c r="T116" t="n">
        <v>33910.25</v>
      </c>
      <c r="U116" t="n">
        <v>0.29</v>
      </c>
      <c r="V116" t="n">
        <v>0.84</v>
      </c>
      <c r="W116" t="n">
        <v>0.2</v>
      </c>
      <c r="X116" t="n">
        <v>2.08</v>
      </c>
      <c r="Y116" t="n">
        <v>0.5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4.5541</v>
      </c>
      <c r="E117" t="n">
        <v>21.96</v>
      </c>
      <c r="F117" t="n">
        <v>18.65</v>
      </c>
      <c r="G117" t="n">
        <v>24.33</v>
      </c>
      <c r="H117" t="n">
        <v>0.42</v>
      </c>
      <c r="I117" t="n">
        <v>46</v>
      </c>
      <c r="J117" t="n">
        <v>127.27</v>
      </c>
      <c r="K117" t="n">
        <v>45</v>
      </c>
      <c r="L117" t="n">
        <v>3</v>
      </c>
      <c r="M117" t="n">
        <v>44</v>
      </c>
      <c r="N117" t="n">
        <v>19.27</v>
      </c>
      <c r="O117" t="n">
        <v>15930.42</v>
      </c>
      <c r="P117" t="n">
        <v>187.64</v>
      </c>
      <c r="Q117" t="n">
        <v>446.28</v>
      </c>
      <c r="R117" t="n">
        <v>72.8</v>
      </c>
      <c r="S117" t="n">
        <v>28.73</v>
      </c>
      <c r="T117" t="n">
        <v>21177.19</v>
      </c>
      <c r="U117" t="n">
        <v>0.39</v>
      </c>
      <c r="V117" t="n">
        <v>0.87</v>
      </c>
      <c r="W117" t="n">
        <v>0.15</v>
      </c>
      <c r="X117" t="n">
        <v>1.29</v>
      </c>
      <c r="Y117" t="n">
        <v>0.5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4.6952</v>
      </c>
      <c r="E118" t="n">
        <v>21.3</v>
      </c>
      <c r="F118" t="n">
        <v>18.3</v>
      </c>
      <c r="G118" t="n">
        <v>32.29</v>
      </c>
      <c r="H118" t="n">
        <v>0.55</v>
      </c>
      <c r="I118" t="n">
        <v>34</v>
      </c>
      <c r="J118" t="n">
        <v>128.59</v>
      </c>
      <c r="K118" t="n">
        <v>45</v>
      </c>
      <c r="L118" t="n">
        <v>4</v>
      </c>
      <c r="M118" t="n">
        <v>32</v>
      </c>
      <c r="N118" t="n">
        <v>19.59</v>
      </c>
      <c r="O118" t="n">
        <v>16093.6</v>
      </c>
      <c r="P118" t="n">
        <v>181.69</v>
      </c>
      <c r="Q118" t="n">
        <v>446.28</v>
      </c>
      <c r="R118" t="n">
        <v>61.08</v>
      </c>
      <c r="S118" t="n">
        <v>28.73</v>
      </c>
      <c r="T118" t="n">
        <v>15372.71</v>
      </c>
      <c r="U118" t="n">
        <v>0.47</v>
      </c>
      <c r="V118" t="n">
        <v>0.89</v>
      </c>
      <c r="W118" t="n">
        <v>0.14</v>
      </c>
      <c r="X118" t="n">
        <v>0.9399999999999999</v>
      </c>
      <c r="Y118" t="n">
        <v>0.5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4.8199</v>
      </c>
      <c r="E119" t="n">
        <v>20.75</v>
      </c>
      <c r="F119" t="n">
        <v>17.93</v>
      </c>
      <c r="G119" t="n">
        <v>39.83</v>
      </c>
      <c r="H119" t="n">
        <v>0.68</v>
      </c>
      <c r="I119" t="n">
        <v>27</v>
      </c>
      <c r="J119" t="n">
        <v>129.92</v>
      </c>
      <c r="K119" t="n">
        <v>45</v>
      </c>
      <c r="L119" t="n">
        <v>5</v>
      </c>
      <c r="M119" t="n">
        <v>25</v>
      </c>
      <c r="N119" t="n">
        <v>19.92</v>
      </c>
      <c r="O119" t="n">
        <v>16257.24</v>
      </c>
      <c r="P119" t="n">
        <v>175.11</v>
      </c>
      <c r="Q119" t="n">
        <v>446.3</v>
      </c>
      <c r="R119" t="n">
        <v>48.94</v>
      </c>
      <c r="S119" t="n">
        <v>28.73</v>
      </c>
      <c r="T119" t="n">
        <v>9341.110000000001</v>
      </c>
      <c r="U119" t="n">
        <v>0.59</v>
      </c>
      <c r="V119" t="n">
        <v>0.91</v>
      </c>
      <c r="W119" t="n">
        <v>0.11</v>
      </c>
      <c r="X119" t="n">
        <v>0.57</v>
      </c>
      <c r="Y119" t="n">
        <v>0.5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4.8424</v>
      </c>
      <c r="E120" t="n">
        <v>20.65</v>
      </c>
      <c r="F120" t="n">
        <v>17.96</v>
      </c>
      <c r="G120" t="n">
        <v>48.97</v>
      </c>
      <c r="H120" t="n">
        <v>0.8100000000000001</v>
      </c>
      <c r="I120" t="n">
        <v>22</v>
      </c>
      <c r="J120" t="n">
        <v>131.25</v>
      </c>
      <c r="K120" t="n">
        <v>45</v>
      </c>
      <c r="L120" t="n">
        <v>6</v>
      </c>
      <c r="M120" t="n">
        <v>20</v>
      </c>
      <c r="N120" t="n">
        <v>20.25</v>
      </c>
      <c r="O120" t="n">
        <v>16421.36</v>
      </c>
      <c r="P120" t="n">
        <v>173.06</v>
      </c>
      <c r="Q120" t="n">
        <v>446.27</v>
      </c>
      <c r="R120" t="n">
        <v>50.19</v>
      </c>
      <c r="S120" t="n">
        <v>28.73</v>
      </c>
      <c r="T120" t="n">
        <v>9989.83</v>
      </c>
      <c r="U120" t="n">
        <v>0.57</v>
      </c>
      <c r="V120" t="n">
        <v>0.91</v>
      </c>
      <c r="W120" t="n">
        <v>0.11</v>
      </c>
      <c r="X120" t="n">
        <v>0.6</v>
      </c>
      <c r="Y120" t="n">
        <v>0.5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4.8792</v>
      </c>
      <c r="E121" t="n">
        <v>20.5</v>
      </c>
      <c r="F121" t="n">
        <v>17.88</v>
      </c>
      <c r="G121" t="n">
        <v>56.46</v>
      </c>
      <c r="H121" t="n">
        <v>0.93</v>
      </c>
      <c r="I121" t="n">
        <v>19</v>
      </c>
      <c r="J121" t="n">
        <v>132.58</v>
      </c>
      <c r="K121" t="n">
        <v>45</v>
      </c>
      <c r="L121" t="n">
        <v>7</v>
      </c>
      <c r="M121" t="n">
        <v>17</v>
      </c>
      <c r="N121" t="n">
        <v>20.59</v>
      </c>
      <c r="O121" t="n">
        <v>16585.95</v>
      </c>
      <c r="P121" t="n">
        <v>169.77</v>
      </c>
      <c r="Q121" t="n">
        <v>446.27</v>
      </c>
      <c r="R121" t="n">
        <v>47.56</v>
      </c>
      <c r="S121" t="n">
        <v>28.73</v>
      </c>
      <c r="T121" t="n">
        <v>8688.549999999999</v>
      </c>
      <c r="U121" t="n">
        <v>0.6</v>
      </c>
      <c r="V121" t="n">
        <v>0.91</v>
      </c>
      <c r="W121" t="n">
        <v>0.11</v>
      </c>
      <c r="X121" t="n">
        <v>0.52</v>
      </c>
      <c r="Y121" t="n">
        <v>0.5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4.9215</v>
      </c>
      <c r="E122" t="n">
        <v>20.32</v>
      </c>
      <c r="F122" t="n">
        <v>17.78</v>
      </c>
      <c r="G122" t="n">
        <v>66.67</v>
      </c>
      <c r="H122" t="n">
        <v>1.06</v>
      </c>
      <c r="I122" t="n">
        <v>16</v>
      </c>
      <c r="J122" t="n">
        <v>133.92</v>
      </c>
      <c r="K122" t="n">
        <v>45</v>
      </c>
      <c r="L122" t="n">
        <v>8</v>
      </c>
      <c r="M122" t="n">
        <v>14</v>
      </c>
      <c r="N122" t="n">
        <v>20.93</v>
      </c>
      <c r="O122" t="n">
        <v>16751.02</v>
      </c>
      <c r="P122" t="n">
        <v>165.49</v>
      </c>
      <c r="Q122" t="n">
        <v>446.27</v>
      </c>
      <c r="R122" t="n">
        <v>44.31</v>
      </c>
      <c r="S122" t="n">
        <v>28.73</v>
      </c>
      <c r="T122" t="n">
        <v>7079</v>
      </c>
      <c r="U122" t="n">
        <v>0.65</v>
      </c>
      <c r="V122" t="n">
        <v>0.91</v>
      </c>
      <c r="W122" t="n">
        <v>0.1</v>
      </c>
      <c r="X122" t="n">
        <v>0.42</v>
      </c>
      <c r="Y122" t="n">
        <v>0.5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4.9545</v>
      </c>
      <c r="E123" t="n">
        <v>20.18</v>
      </c>
      <c r="F123" t="n">
        <v>17.69</v>
      </c>
      <c r="G123" t="n">
        <v>75.83</v>
      </c>
      <c r="H123" t="n">
        <v>1.18</v>
      </c>
      <c r="I123" t="n">
        <v>14</v>
      </c>
      <c r="J123" t="n">
        <v>135.27</v>
      </c>
      <c r="K123" t="n">
        <v>45</v>
      </c>
      <c r="L123" t="n">
        <v>9</v>
      </c>
      <c r="M123" t="n">
        <v>12</v>
      </c>
      <c r="N123" t="n">
        <v>21.27</v>
      </c>
      <c r="O123" t="n">
        <v>16916.71</v>
      </c>
      <c r="P123" t="n">
        <v>162.66</v>
      </c>
      <c r="Q123" t="n">
        <v>446.28</v>
      </c>
      <c r="R123" t="n">
        <v>41.27</v>
      </c>
      <c r="S123" t="n">
        <v>28.73</v>
      </c>
      <c r="T123" t="n">
        <v>5571.57</v>
      </c>
      <c r="U123" t="n">
        <v>0.7</v>
      </c>
      <c r="V123" t="n">
        <v>0.92</v>
      </c>
      <c r="W123" t="n">
        <v>0.11</v>
      </c>
      <c r="X123" t="n">
        <v>0.34</v>
      </c>
      <c r="Y123" t="n">
        <v>0.5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4.959</v>
      </c>
      <c r="E124" t="n">
        <v>20.17</v>
      </c>
      <c r="F124" t="n">
        <v>17.7</v>
      </c>
      <c r="G124" t="n">
        <v>81.7</v>
      </c>
      <c r="H124" t="n">
        <v>1.29</v>
      </c>
      <c r="I124" t="n">
        <v>13</v>
      </c>
      <c r="J124" t="n">
        <v>136.61</v>
      </c>
      <c r="K124" t="n">
        <v>45</v>
      </c>
      <c r="L124" t="n">
        <v>10</v>
      </c>
      <c r="M124" t="n">
        <v>11</v>
      </c>
      <c r="N124" t="n">
        <v>21.61</v>
      </c>
      <c r="O124" t="n">
        <v>17082.76</v>
      </c>
      <c r="P124" t="n">
        <v>159.11</v>
      </c>
      <c r="Q124" t="n">
        <v>446.27</v>
      </c>
      <c r="R124" t="n">
        <v>41.88</v>
      </c>
      <c r="S124" t="n">
        <v>28.73</v>
      </c>
      <c r="T124" t="n">
        <v>5878.87</v>
      </c>
      <c r="U124" t="n">
        <v>0.6899999999999999</v>
      </c>
      <c r="V124" t="n">
        <v>0.92</v>
      </c>
      <c r="W124" t="n">
        <v>0.1</v>
      </c>
      <c r="X124" t="n">
        <v>0.34</v>
      </c>
      <c r="Y124" t="n">
        <v>0.5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4.9686</v>
      </c>
      <c r="E125" t="n">
        <v>20.13</v>
      </c>
      <c r="F125" t="n">
        <v>17.69</v>
      </c>
      <c r="G125" t="n">
        <v>88.44</v>
      </c>
      <c r="H125" t="n">
        <v>1.41</v>
      </c>
      <c r="I125" t="n">
        <v>12</v>
      </c>
      <c r="J125" t="n">
        <v>137.96</v>
      </c>
      <c r="K125" t="n">
        <v>45</v>
      </c>
      <c r="L125" t="n">
        <v>11</v>
      </c>
      <c r="M125" t="n">
        <v>10</v>
      </c>
      <c r="N125" t="n">
        <v>21.96</v>
      </c>
      <c r="O125" t="n">
        <v>17249.3</v>
      </c>
      <c r="P125" t="n">
        <v>156.09</v>
      </c>
      <c r="Q125" t="n">
        <v>446.27</v>
      </c>
      <c r="R125" t="n">
        <v>41.39</v>
      </c>
      <c r="S125" t="n">
        <v>28.73</v>
      </c>
      <c r="T125" t="n">
        <v>5640.04</v>
      </c>
      <c r="U125" t="n">
        <v>0.6899999999999999</v>
      </c>
      <c r="V125" t="n">
        <v>0.92</v>
      </c>
      <c r="W125" t="n">
        <v>0.1</v>
      </c>
      <c r="X125" t="n">
        <v>0.33</v>
      </c>
      <c r="Y125" t="n">
        <v>0.5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4.9861</v>
      </c>
      <c r="E126" t="n">
        <v>20.06</v>
      </c>
      <c r="F126" t="n">
        <v>17.64</v>
      </c>
      <c r="G126" t="n">
        <v>96.23</v>
      </c>
      <c r="H126" t="n">
        <v>1.52</v>
      </c>
      <c r="I126" t="n">
        <v>11</v>
      </c>
      <c r="J126" t="n">
        <v>139.32</v>
      </c>
      <c r="K126" t="n">
        <v>45</v>
      </c>
      <c r="L126" t="n">
        <v>12</v>
      </c>
      <c r="M126" t="n">
        <v>9</v>
      </c>
      <c r="N126" t="n">
        <v>22.32</v>
      </c>
      <c r="O126" t="n">
        <v>17416.34</v>
      </c>
      <c r="P126" t="n">
        <v>152.2</v>
      </c>
      <c r="Q126" t="n">
        <v>446.27</v>
      </c>
      <c r="R126" t="n">
        <v>39.89</v>
      </c>
      <c r="S126" t="n">
        <v>28.73</v>
      </c>
      <c r="T126" t="n">
        <v>4896.99</v>
      </c>
      <c r="U126" t="n">
        <v>0.72</v>
      </c>
      <c r="V126" t="n">
        <v>0.92</v>
      </c>
      <c r="W126" t="n">
        <v>0.1</v>
      </c>
      <c r="X126" t="n">
        <v>0.28</v>
      </c>
      <c r="Y126" t="n">
        <v>0.5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4.9888</v>
      </c>
      <c r="E127" t="n">
        <v>20.05</v>
      </c>
      <c r="F127" t="n">
        <v>17.66</v>
      </c>
      <c r="G127" t="n">
        <v>105.94</v>
      </c>
      <c r="H127" t="n">
        <v>1.63</v>
      </c>
      <c r="I127" t="n">
        <v>10</v>
      </c>
      <c r="J127" t="n">
        <v>140.67</v>
      </c>
      <c r="K127" t="n">
        <v>45</v>
      </c>
      <c r="L127" t="n">
        <v>13</v>
      </c>
      <c r="M127" t="n">
        <v>7</v>
      </c>
      <c r="N127" t="n">
        <v>22.68</v>
      </c>
      <c r="O127" t="n">
        <v>17583.88</v>
      </c>
      <c r="P127" t="n">
        <v>149.31</v>
      </c>
      <c r="Q127" t="n">
        <v>446.27</v>
      </c>
      <c r="R127" t="n">
        <v>40.64</v>
      </c>
      <c r="S127" t="n">
        <v>28.73</v>
      </c>
      <c r="T127" t="n">
        <v>5275.02</v>
      </c>
      <c r="U127" t="n">
        <v>0.71</v>
      </c>
      <c r="V127" t="n">
        <v>0.92</v>
      </c>
      <c r="W127" t="n">
        <v>0.09</v>
      </c>
      <c r="X127" t="n">
        <v>0.3</v>
      </c>
      <c r="Y127" t="n">
        <v>0.5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5.0111</v>
      </c>
      <c r="E128" t="n">
        <v>19.96</v>
      </c>
      <c r="F128" t="n">
        <v>17.59</v>
      </c>
      <c r="G128" t="n">
        <v>117.29</v>
      </c>
      <c r="H128" t="n">
        <v>1.74</v>
      </c>
      <c r="I128" t="n">
        <v>9</v>
      </c>
      <c r="J128" t="n">
        <v>142.04</v>
      </c>
      <c r="K128" t="n">
        <v>45</v>
      </c>
      <c r="L128" t="n">
        <v>14</v>
      </c>
      <c r="M128" t="n">
        <v>2</v>
      </c>
      <c r="N128" t="n">
        <v>23.04</v>
      </c>
      <c r="O128" t="n">
        <v>17751.93</v>
      </c>
      <c r="P128" t="n">
        <v>146.72</v>
      </c>
      <c r="Q128" t="n">
        <v>446.27</v>
      </c>
      <c r="R128" t="n">
        <v>38.06</v>
      </c>
      <c r="S128" t="n">
        <v>28.73</v>
      </c>
      <c r="T128" t="n">
        <v>3988.41</v>
      </c>
      <c r="U128" t="n">
        <v>0.75</v>
      </c>
      <c r="V128" t="n">
        <v>0.92</v>
      </c>
      <c r="W128" t="n">
        <v>0.1</v>
      </c>
      <c r="X128" t="n">
        <v>0.24</v>
      </c>
      <c r="Y128" t="n">
        <v>0.5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5.0074</v>
      </c>
      <c r="E129" t="n">
        <v>19.97</v>
      </c>
      <c r="F129" t="n">
        <v>17.61</v>
      </c>
      <c r="G129" t="n">
        <v>117.39</v>
      </c>
      <c r="H129" t="n">
        <v>1.85</v>
      </c>
      <c r="I129" t="n">
        <v>9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147.69</v>
      </c>
      <c r="Q129" t="n">
        <v>446.27</v>
      </c>
      <c r="R129" t="n">
        <v>38.6</v>
      </c>
      <c r="S129" t="n">
        <v>28.73</v>
      </c>
      <c r="T129" t="n">
        <v>4261.08</v>
      </c>
      <c r="U129" t="n">
        <v>0.74</v>
      </c>
      <c r="V129" t="n">
        <v>0.92</v>
      </c>
      <c r="W129" t="n">
        <v>0.1</v>
      </c>
      <c r="X129" t="n">
        <v>0.25</v>
      </c>
      <c r="Y129" t="n">
        <v>0.5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5.0035</v>
      </c>
      <c r="E130" t="n">
        <v>19.99</v>
      </c>
      <c r="F130" t="n">
        <v>17.62</v>
      </c>
      <c r="G130" t="n">
        <v>117.49</v>
      </c>
      <c r="H130" t="n">
        <v>1.96</v>
      </c>
      <c r="I130" t="n">
        <v>9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149.36</v>
      </c>
      <c r="Q130" t="n">
        <v>446.27</v>
      </c>
      <c r="R130" t="n">
        <v>39.02</v>
      </c>
      <c r="S130" t="n">
        <v>28.73</v>
      </c>
      <c r="T130" t="n">
        <v>4467.64</v>
      </c>
      <c r="U130" t="n">
        <v>0.74</v>
      </c>
      <c r="V130" t="n">
        <v>0.92</v>
      </c>
      <c r="W130" t="n">
        <v>0.11</v>
      </c>
      <c r="X130" t="n">
        <v>0.27</v>
      </c>
      <c r="Y130" t="n">
        <v>0.5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3.074</v>
      </c>
      <c r="E131" t="n">
        <v>32.53</v>
      </c>
      <c r="F131" t="n">
        <v>23.5</v>
      </c>
      <c r="G131" t="n">
        <v>6.78</v>
      </c>
      <c r="H131" t="n">
        <v>0.11</v>
      </c>
      <c r="I131" t="n">
        <v>208</v>
      </c>
      <c r="J131" t="n">
        <v>159.12</v>
      </c>
      <c r="K131" t="n">
        <v>50.28</v>
      </c>
      <c r="L131" t="n">
        <v>1</v>
      </c>
      <c r="M131" t="n">
        <v>206</v>
      </c>
      <c r="N131" t="n">
        <v>27.84</v>
      </c>
      <c r="O131" t="n">
        <v>19859.16</v>
      </c>
      <c r="P131" t="n">
        <v>286.33</v>
      </c>
      <c r="Q131" t="n">
        <v>446.33</v>
      </c>
      <c r="R131" t="n">
        <v>231.64</v>
      </c>
      <c r="S131" t="n">
        <v>28.73</v>
      </c>
      <c r="T131" t="n">
        <v>99785.06</v>
      </c>
      <c r="U131" t="n">
        <v>0.12</v>
      </c>
      <c r="V131" t="n">
        <v>0.6899999999999999</v>
      </c>
      <c r="W131" t="n">
        <v>0.41</v>
      </c>
      <c r="X131" t="n">
        <v>6.14</v>
      </c>
      <c r="Y131" t="n">
        <v>0.5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3.9931</v>
      </c>
      <c r="E132" t="n">
        <v>25.04</v>
      </c>
      <c r="F132" t="n">
        <v>19.88</v>
      </c>
      <c r="G132" t="n">
        <v>13.56</v>
      </c>
      <c r="H132" t="n">
        <v>0.22</v>
      </c>
      <c r="I132" t="n">
        <v>88</v>
      </c>
      <c r="J132" t="n">
        <v>160.54</v>
      </c>
      <c r="K132" t="n">
        <v>50.28</v>
      </c>
      <c r="L132" t="n">
        <v>2</v>
      </c>
      <c r="M132" t="n">
        <v>86</v>
      </c>
      <c r="N132" t="n">
        <v>28.26</v>
      </c>
      <c r="O132" t="n">
        <v>20034.4</v>
      </c>
      <c r="P132" t="n">
        <v>240</v>
      </c>
      <c r="Q132" t="n">
        <v>446.3</v>
      </c>
      <c r="R132" t="n">
        <v>112.93</v>
      </c>
      <c r="S132" t="n">
        <v>28.73</v>
      </c>
      <c r="T132" t="n">
        <v>41029.74</v>
      </c>
      <c r="U132" t="n">
        <v>0.25</v>
      </c>
      <c r="V132" t="n">
        <v>0.82</v>
      </c>
      <c r="W132" t="n">
        <v>0.22</v>
      </c>
      <c r="X132" t="n">
        <v>2.52</v>
      </c>
      <c r="Y132" t="n">
        <v>0.5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4.3349</v>
      </c>
      <c r="E133" t="n">
        <v>23.07</v>
      </c>
      <c r="F133" t="n">
        <v>18.94</v>
      </c>
      <c r="G133" t="n">
        <v>20.29</v>
      </c>
      <c r="H133" t="n">
        <v>0.33</v>
      </c>
      <c r="I133" t="n">
        <v>56</v>
      </c>
      <c r="J133" t="n">
        <v>161.97</v>
      </c>
      <c r="K133" t="n">
        <v>50.28</v>
      </c>
      <c r="L133" t="n">
        <v>3</v>
      </c>
      <c r="M133" t="n">
        <v>54</v>
      </c>
      <c r="N133" t="n">
        <v>28.69</v>
      </c>
      <c r="O133" t="n">
        <v>20210.21</v>
      </c>
      <c r="P133" t="n">
        <v>226.74</v>
      </c>
      <c r="Q133" t="n">
        <v>446.28</v>
      </c>
      <c r="R133" t="n">
        <v>82.29000000000001</v>
      </c>
      <c r="S133" t="n">
        <v>28.73</v>
      </c>
      <c r="T133" t="n">
        <v>25869.51</v>
      </c>
      <c r="U133" t="n">
        <v>0.35</v>
      </c>
      <c r="V133" t="n">
        <v>0.86</v>
      </c>
      <c r="W133" t="n">
        <v>0.17</v>
      </c>
      <c r="X133" t="n">
        <v>1.58</v>
      </c>
      <c r="Y133" t="n">
        <v>0.5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4.5155</v>
      </c>
      <c r="E134" t="n">
        <v>22.15</v>
      </c>
      <c r="F134" t="n">
        <v>18.5</v>
      </c>
      <c r="G134" t="n">
        <v>27.07</v>
      </c>
      <c r="H134" t="n">
        <v>0.43</v>
      </c>
      <c r="I134" t="n">
        <v>41</v>
      </c>
      <c r="J134" t="n">
        <v>163.4</v>
      </c>
      <c r="K134" t="n">
        <v>50.28</v>
      </c>
      <c r="L134" t="n">
        <v>4</v>
      </c>
      <c r="M134" t="n">
        <v>39</v>
      </c>
      <c r="N134" t="n">
        <v>29.12</v>
      </c>
      <c r="O134" t="n">
        <v>20386.62</v>
      </c>
      <c r="P134" t="n">
        <v>219.69</v>
      </c>
      <c r="Q134" t="n">
        <v>446.28</v>
      </c>
      <c r="R134" t="n">
        <v>67.78</v>
      </c>
      <c r="S134" t="n">
        <v>28.73</v>
      </c>
      <c r="T134" t="n">
        <v>18688.03</v>
      </c>
      <c r="U134" t="n">
        <v>0.42</v>
      </c>
      <c r="V134" t="n">
        <v>0.88</v>
      </c>
      <c r="W134" t="n">
        <v>0.15</v>
      </c>
      <c r="X134" t="n">
        <v>1.14</v>
      </c>
      <c r="Y134" t="n">
        <v>0.5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4.6312</v>
      </c>
      <c r="E135" t="n">
        <v>21.59</v>
      </c>
      <c r="F135" t="n">
        <v>18.24</v>
      </c>
      <c r="G135" t="n">
        <v>34.19</v>
      </c>
      <c r="H135" t="n">
        <v>0.54</v>
      </c>
      <c r="I135" t="n">
        <v>32</v>
      </c>
      <c r="J135" t="n">
        <v>164.83</v>
      </c>
      <c r="K135" t="n">
        <v>50.28</v>
      </c>
      <c r="L135" t="n">
        <v>5</v>
      </c>
      <c r="M135" t="n">
        <v>30</v>
      </c>
      <c r="N135" t="n">
        <v>29.55</v>
      </c>
      <c r="O135" t="n">
        <v>20563.61</v>
      </c>
      <c r="P135" t="n">
        <v>214.66</v>
      </c>
      <c r="Q135" t="n">
        <v>446.28</v>
      </c>
      <c r="R135" t="n">
        <v>59.21</v>
      </c>
      <c r="S135" t="n">
        <v>28.73</v>
      </c>
      <c r="T135" t="n">
        <v>14451.93</v>
      </c>
      <c r="U135" t="n">
        <v>0.49</v>
      </c>
      <c r="V135" t="n">
        <v>0.89</v>
      </c>
      <c r="W135" t="n">
        <v>0.13</v>
      </c>
      <c r="X135" t="n">
        <v>0.88</v>
      </c>
      <c r="Y135" t="n">
        <v>0.5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4.7433</v>
      </c>
      <c r="E136" t="n">
        <v>21.08</v>
      </c>
      <c r="F136" t="n">
        <v>17.92</v>
      </c>
      <c r="G136" t="n">
        <v>41.35</v>
      </c>
      <c r="H136" t="n">
        <v>0.64</v>
      </c>
      <c r="I136" t="n">
        <v>26</v>
      </c>
      <c r="J136" t="n">
        <v>166.27</v>
      </c>
      <c r="K136" t="n">
        <v>50.28</v>
      </c>
      <c r="L136" t="n">
        <v>6</v>
      </c>
      <c r="M136" t="n">
        <v>24</v>
      </c>
      <c r="N136" t="n">
        <v>29.99</v>
      </c>
      <c r="O136" t="n">
        <v>20741.2</v>
      </c>
      <c r="P136" t="n">
        <v>208.93</v>
      </c>
      <c r="Q136" t="n">
        <v>446.28</v>
      </c>
      <c r="R136" t="n">
        <v>48.98</v>
      </c>
      <c r="S136" t="n">
        <v>28.73</v>
      </c>
      <c r="T136" t="n">
        <v>9367.27</v>
      </c>
      <c r="U136" t="n">
        <v>0.59</v>
      </c>
      <c r="V136" t="n">
        <v>0.91</v>
      </c>
      <c r="W136" t="n">
        <v>0.11</v>
      </c>
      <c r="X136" t="n">
        <v>0.5600000000000001</v>
      </c>
      <c r="Y136" t="n">
        <v>0.5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4.7456</v>
      </c>
      <c r="E137" t="n">
        <v>21.07</v>
      </c>
      <c r="F137" t="n">
        <v>18.01</v>
      </c>
      <c r="G137" t="n">
        <v>46.97</v>
      </c>
      <c r="H137" t="n">
        <v>0.74</v>
      </c>
      <c r="I137" t="n">
        <v>23</v>
      </c>
      <c r="J137" t="n">
        <v>167.72</v>
      </c>
      <c r="K137" t="n">
        <v>50.28</v>
      </c>
      <c r="L137" t="n">
        <v>7</v>
      </c>
      <c r="M137" t="n">
        <v>21</v>
      </c>
      <c r="N137" t="n">
        <v>30.44</v>
      </c>
      <c r="O137" t="n">
        <v>20919.39</v>
      </c>
      <c r="P137" t="n">
        <v>208.45</v>
      </c>
      <c r="Q137" t="n">
        <v>446.27</v>
      </c>
      <c r="R137" t="n">
        <v>51.81</v>
      </c>
      <c r="S137" t="n">
        <v>28.73</v>
      </c>
      <c r="T137" t="n">
        <v>10794.17</v>
      </c>
      <c r="U137" t="n">
        <v>0.55</v>
      </c>
      <c r="V137" t="n">
        <v>0.9</v>
      </c>
      <c r="W137" t="n">
        <v>0.12</v>
      </c>
      <c r="X137" t="n">
        <v>0.65</v>
      </c>
      <c r="Y137" t="n">
        <v>0.5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4.7901</v>
      </c>
      <c r="E138" t="n">
        <v>20.88</v>
      </c>
      <c r="F138" t="n">
        <v>17.91</v>
      </c>
      <c r="G138" t="n">
        <v>53.72</v>
      </c>
      <c r="H138" t="n">
        <v>0.84</v>
      </c>
      <c r="I138" t="n">
        <v>20</v>
      </c>
      <c r="J138" t="n">
        <v>169.17</v>
      </c>
      <c r="K138" t="n">
        <v>50.28</v>
      </c>
      <c r="L138" t="n">
        <v>8</v>
      </c>
      <c r="M138" t="n">
        <v>18</v>
      </c>
      <c r="N138" t="n">
        <v>30.89</v>
      </c>
      <c r="O138" t="n">
        <v>21098.19</v>
      </c>
      <c r="P138" t="n">
        <v>205.73</v>
      </c>
      <c r="Q138" t="n">
        <v>446.28</v>
      </c>
      <c r="R138" t="n">
        <v>48.65</v>
      </c>
      <c r="S138" t="n">
        <v>28.73</v>
      </c>
      <c r="T138" t="n">
        <v>9232.41</v>
      </c>
      <c r="U138" t="n">
        <v>0.59</v>
      </c>
      <c r="V138" t="n">
        <v>0.91</v>
      </c>
      <c r="W138" t="n">
        <v>0.11</v>
      </c>
      <c r="X138" t="n">
        <v>0.55</v>
      </c>
      <c r="Y138" t="n">
        <v>0.5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4.8197</v>
      </c>
      <c r="E139" t="n">
        <v>20.75</v>
      </c>
      <c r="F139" t="n">
        <v>17.84</v>
      </c>
      <c r="G139" t="n">
        <v>59.48</v>
      </c>
      <c r="H139" t="n">
        <v>0.9399999999999999</v>
      </c>
      <c r="I139" t="n">
        <v>18</v>
      </c>
      <c r="J139" t="n">
        <v>170.62</v>
      </c>
      <c r="K139" t="n">
        <v>50.28</v>
      </c>
      <c r="L139" t="n">
        <v>9</v>
      </c>
      <c r="M139" t="n">
        <v>16</v>
      </c>
      <c r="N139" t="n">
        <v>31.34</v>
      </c>
      <c r="O139" t="n">
        <v>21277.6</v>
      </c>
      <c r="P139" t="n">
        <v>202.61</v>
      </c>
      <c r="Q139" t="n">
        <v>446.27</v>
      </c>
      <c r="R139" t="n">
        <v>46.52</v>
      </c>
      <c r="S139" t="n">
        <v>28.73</v>
      </c>
      <c r="T139" t="n">
        <v>8173.61</v>
      </c>
      <c r="U139" t="n">
        <v>0.62</v>
      </c>
      <c r="V139" t="n">
        <v>0.91</v>
      </c>
      <c r="W139" t="n">
        <v>0.11</v>
      </c>
      <c r="X139" t="n">
        <v>0.49</v>
      </c>
      <c r="Y139" t="n">
        <v>0.5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4.8474</v>
      </c>
      <c r="E140" t="n">
        <v>20.63</v>
      </c>
      <c r="F140" t="n">
        <v>17.79</v>
      </c>
      <c r="G140" t="n">
        <v>66.70999999999999</v>
      </c>
      <c r="H140" t="n">
        <v>1.03</v>
      </c>
      <c r="I140" t="n">
        <v>16</v>
      </c>
      <c r="J140" t="n">
        <v>172.08</v>
      </c>
      <c r="K140" t="n">
        <v>50.28</v>
      </c>
      <c r="L140" t="n">
        <v>10</v>
      </c>
      <c r="M140" t="n">
        <v>14</v>
      </c>
      <c r="N140" t="n">
        <v>31.8</v>
      </c>
      <c r="O140" t="n">
        <v>21457.64</v>
      </c>
      <c r="P140" t="n">
        <v>200.38</v>
      </c>
      <c r="Q140" t="n">
        <v>446.27</v>
      </c>
      <c r="R140" t="n">
        <v>44.68</v>
      </c>
      <c r="S140" t="n">
        <v>28.73</v>
      </c>
      <c r="T140" t="n">
        <v>7265.35</v>
      </c>
      <c r="U140" t="n">
        <v>0.64</v>
      </c>
      <c r="V140" t="n">
        <v>0.91</v>
      </c>
      <c r="W140" t="n">
        <v>0.11</v>
      </c>
      <c r="X140" t="n">
        <v>0.43</v>
      </c>
      <c r="Y140" t="n">
        <v>0.5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4.8863</v>
      </c>
      <c r="E141" t="n">
        <v>20.47</v>
      </c>
      <c r="F141" t="n">
        <v>17.69</v>
      </c>
      <c r="G141" t="n">
        <v>75.81</v>
      </c>
      <c r="H141" t="n">
        <v>1.12</v>
      </c>
      <c r="I141" t="n">
        <v>14</v>
      </c>
      <c r="J141" t="n">
        <v>173.55</v>
      </c>
      <c r="K141" t="n">
        <v>50.28</v>
      </c>
      <c r="L141" t="n">
        <v>11</v>
      </c>
      <c r="M141" t="n">
        <v>12</v>
      </c>
      <c r="N141" t="n">
        <v>32.27</v>
      </c>
      <c r="O141" t="n">
        <v>21638.31</v>
      </c>
      <c r="P141" t="n">
        <v>197.64</v>
      </c>
      <c r="Q141" t="n">
        <v>446.27</v>
      </c>
      <c r="R141" t="n">
        <v>41.13</v>
      </c>
      <c r="S141" t="n">
        <v>28.73</v>
      </c>
      <c r="T141" t="n">
        <v>5499.77</v>
      </c>
      <c r="U141" t="n">
        <v>0.7</v>
      </c>
      <c r="V141" t="n">
        <v>0.92</v>
      </c>
      <c r="W141" t="n">
        <v>0.11</v>
      </c>
      <c r="X141" t="n">
        <v>0.33</v>
      </c>
      <c r="Y141" t="n">
        <v>0.5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4.8888</v>
      </c>
      <c r="E142" t="n">
        <v>20.45</v>
      </c>
      <c r="F142" t="n">
        <v>17.71</v>
      </c>
      <c r="G142" t="n">
        <v>81.73999999999999</v>
      </c>
      <c r="H142" t="n">
        <v>1.22</v>
      </c>
      <c r="I142" t="n">
        <v>13</v>
      </c>
      <c r="J142" t="n">
        <v>175.02</v>
      </c>
      <c r="K142" t="n">
        <v>50.28</v>
      </c>
      <c r="L142" t="n">
        <v>12</v>
      </c>
      <c r="M142" t="n">
        <v>11</v>
      </c>
      <c r="N142" t="n">
        <v>32.74</v>
      </c>
      <c r="O142" t="n">
        <v>21819.6</v>
      </c>
      <c r="P142" t="n">
        <v>195.36</v>
      </c>
      <c r="Q142" t="n">
        <v>446.28</v>
      </c>
      <c r="R142" t="n">
        <v>42.24</v>
      </c>
      <c r="S142" t="n">
        <v>28.73</v>
      </c>
      <c r="T142" t="n">
        <v>6059.84</v>
      </c>
      <c r="U142" t="n">
        <v>0.68</v>
      </c>
      <c r="V142" t="n">
        <v>0.92</v>
      </c>
      <c r="W142" t="n">
        <v>0.1</v>
      </c>
      <c r="X142" t="n">
        <v>0.35</v>
      </c>
      <c r="Y142" t="n">
        <v>0.5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4.9041</v>
      </c>
      <c r="E143" t="n">
        <v>20.39</v>
      </c>
      <c r="F143" t="n">
        <v>17.68</v>
      </c>
      <c r="G143" t="n">
        <v>88.40000000000001</v>
      </c>
      <c r="H143" t="n">
        <v>1.31</v>
      </c>
      <c r="I143" t="n">
        <v>12</v>
      </c>
      <c r="J143" t="n">
        <v>176.49</v>
      </c>
      <c r="K143" t="n">
        <v>50.28</v>
      </c>
      <c r="L143" t="n">
        <v>13</v>
      </c>
      <c r="M143" t="n">
        <v>10</v>
      </c>
      <c r="N143" t="n">
        <v>33.21</v>
      </c>
      <c r="O143" t="n">
        <v>22001.54</v>
      </c>
      <c r="P143" t="n">
        <v>193.55</v>
      </c>
      <c r="Q143" t="n">
        <v>446.31</v>
      </c>
      <c r="R143" t="n">
        <v>41.13</v>
      </c>
      <c r="S143" t="n">
        <v>28.73</v>
      </c>
      <c r="T143" t="n">
        <v>5507.86</v>
      </c>
      <c r="U143" t="n">
        <v>0.7</v>
      </c>
      <c r="V143" t="n">
        <v>0.92</v>
      </c>
      <c r="W143" t="n">
        <v>0.1</v>
      </c>
      <c r="X143" t="n">
        <v>0.32</v>
      </c>
      <c r="Y143" t="n">
        <v>0.5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4.9208</v>
      </c>
      <c r="E144" t="n">
        <v>20.32</v>
      </c>
      <c r="F144" t="n">
        <v>17.64</v>
      </c>
      <c r="G144" t="n">
        <v>96.23</v>
      </c>
      <c r="H144" t="n">
        <v>1.4</v>
      </c>
      <c r="I144" t="n">
        <v>11</v>
      </c>
      <c r="J144" t="n">
        <v>177.97</v>
      </c>
      <c r="K144" t="n">
        <v>50.28</v>
      </c>
      <c r="L144" t="n">
        <v>14</v>
      </c>
      <c r="M144" t="n">
        <v>9</v>
      </c>
      <c r="N144" t="n">
        <v>33.69</v>
      </c>
      <c r="O144" t="n">
        <v>22184.13</v>
      </c>
      <c r="P144" t="n">
        <v>190.53</v>
      </c>
      <c r="Q144" t="n">
        <v>446.28</v>
      </c>
      <c r="R144" t="n">
        <v>39.87</v>
      </c>
      <c r="S144" t="n">
        <v>28.73</v>
      </c>
      <c r="T144" t="n">
        <v>4885.54</v>
      </c>
      <c r="U144" t="n">
        <v>0.72</v>
      </c>
      <c r="V144" t="n">
        <v>0.92</v>
      </c>
      <c r="W144" t="n">
        <v>0.1</v>
      </c>
      <c r="X144" t="n">
        <v>0.28</v>
      </c>
      <c r="Y144" t="n">
        <v>0.5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4.937</v>
      </c>
      <c r="E145" t="n">
        <v>20.26</v>
      </c>
      <c r="F145" t="n">
        <v>17.61</v>
      </c>
      <c r="G145" t="n">
        <v>105.65</v>
      </c>
      <c r="H145" t="n">
        <v>1.48</v>
      </c>
      <c r="I145" t="n">
        <v>10</v>
      </c>
      <c r="J145" t="n">
        <v>179.46</v>
      </c>
      <c r="K145" t="n">
        <v>50.28</v>
      </c>
      <c r="L145" t="n">
        <v>15</v>
      </c>
      <c r="M145" t="n">
        <v>8</v>
      </c>
      <c r="N145" t="n">
        <v>34.18</v>
      </c>
      <c r="O145" t="n">
        <v>22367.38</v>
      </c>
      <c r="P145" t="n">
        <v>188.54</v>
      </c>
      <c r="Q145" t="n">
        <v>446.27</v>
      </c>
      <c r="R145" t="n">
        <v>38.8</v>
      </c>
      <c r="S145" t="n">
        <v>28.73</v>
      </c>
      <c r="T145" t="n">
        <v>4356.95</v>
      </c>
      <c r="U145" t="n">
        <v>0.74</v>
      </c>
      <c r="V145" t="n">
        <v>0.92</v>
      </c>
      <c r="W145" t="n">
        <v>0.1</v>
      </c>
      <c r="X145" t="n">
        <v>0.25</v>
      </c>
      <c r="Y145" t="n">
        <v>0.5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4.9452</v>
      </c>
      <c r="E146" t="n">
        <v>20.22</v>
      </c>
      <c r="F146" t="n">
        <v>17.57</v>
      </c>
      <c r="G146" t="n">
        <v>105.45</v>
      </c>
      <c r="H146" t="n">
        <v>1.57</v>
      </c>
      <c r="I146" t="n">
        <v>10</v>
      </c>
      <c r="J146" t="n">
        <v>180.95</v>
      </c>
      <c r="K146" t="n">
        <v>50.28</v>
      </c>
      <c r="L146" t="n">
        <v>16</v>
      </c>
      <c r="M146" t="n">
        <v>8</v>
      </c>
      <c r="N146" t="n">
        <v>34.67</v>
      </c>
      <c r="O146" t="n">
        <v>22551.28</v>
      </c>
      <c r="P146" t="n">
        <v>186.17</v>
      </c>
      <c r="Q146" t="n">
        <v>446.27</v>
      </c>
      <c r="R146" t="n">
        <v>37.75</v>
      </c>
      <c r="S146" t="n">
        <v>28.73</v>
      </c>
      <c r="T146" t="n">
        <v>3830.13</v>
      </c>
      <c r="U146" t="n">
        <v>0.76</v>
      </c>
      <c r="V146" t="n">
        <v>0.92</v>
      </c>
      <c r="W146" t="n">
        <v>0.09</v>
      </c>
      <c r="X146" t="n">
        <v>0.22</v>
      </c>
      <c r="Y146" t="n">
        <v>0.5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4.9511</v>
      </c>
      <c r="E147" t="n">
        <v>20.2</v>
      </c>
      <c r="F147" t="n">
        <v>17.58</v>
      </c>
      <c r="G147" t="n">
        <v>117.22</v>
      </c>
      <c r="H147" t="n">
        <v>1.65</v>
      </c>
      <c r="I147" t="n">
        <v>9</v>
      </c>
      <c r="J147" t="n">
        <v>182.45</v>
      </c>
      <c r="K147" t="n">
        <v>50.28</v>
      </c>
      <c r="L147" t="n">
        <v>17</v>
      </c>
      <c r="M147" t="n">
        <v>7</v>
      </c>
      <c r="N147" t="n">
        <v>35.17</v>
      </c>
      <c r="O147" t="n">
        <v>22735.98</v>
      </c>
      <c r="P147" t="n">
        <v>183.4</v>
      </c>
      <c r="Q147" t="n">
        <v>446.27</v>
      </c>
      <c r="R147" t="n">
        <v>37.93</v>
      </c>
      <c r="S147" t="n">
        <v>28.73</v>
      </c>
      <c r="T147" t="n">
        <v>3925.57</v>
      </c>
      <c r="U147" t="n">
        <v>0.76</v>
      </c>
      <c r="V147" t="n">
        <v>0.92</v>
      </c>
      <c r="W147" t="n">
        <v>0.1</v>
      </c>
      <c r="X147" t="n">
        <v>0.23</v>
      </c>
      <c r="Y147" t="n">
        <v>0.5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4.9471</v>
      </c>
      <c r="E148" t="n">
        <v>20.21</v>
      </c>
      <c r="F148" t="n">
        <v>17.6</v>
      </c>
      <c r="G148" t="n">
        <v>117.33</v>
      </c>
      <c r="H148" t="n">
        <v>1.74</v>
      </c>
      <c r="I148" t="n">
        <v>9</v>
      </c>
      <c r="J148" t="n">
        <v>183.95</v>
      </c>
      <c r="K148" t="n">
        <v>50.28</v>
      </c>
      <c r="L148" t="n">
        <v>18</v>
      </c>
      <c r="M148" t="n">
        <v>7</v>
      </c>
      <c r="N148" t="n">
        <v>35.67</v>
      </c>
      <c r="O148" t="n">
        <v>22921.24</v>
      </c>
      <c r="P148" t="n">
        <v>182.57</v>
      </c>
      <c r="Q148" t="n">
        <v>446.27</v>
      </c>
      <c r="R148" t="n">
        <v>38.52</v>
      </c>
      <c r="S148" t="n">
        <v>28.73</v>
      </c>
      <c r="T148" t="n">
        <v>4221.24</v>
      </c>
      <c r="U148" t="n">
        <v>0.75</v>
      </c>
      <c r="V148" t="n">
        <v>0.92</v>
      </c>
      <c r="W148" t="n">
        <v>0.1</v>
      </c>
      <c r="X148" t="n">
        <v>0.24</v>
      </c>
      <c r="Y148" t="n">
        <v>0.5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4.9644</v>
      </c>
      <c r="E149" t="n">
        <v>20.14</v>
      </c>
      <c r="F149" t="n">
        <v>17.56</v>
      </c>
      <c r="G149" t="n">
        <v>131.71</v>
      </c>
      <c r="H149" t="n">
        <v>1.82</v>
      </c>
      <c r="I149" t="n">
        <v>8</v>
      </c>
      <c r="J149" t="n">
        <v>185.46</v>
      </c>
      <c r="K149" t="n">
        <v>50.28</v>
      </c>
      <c r="L149" t="n">
        <v>19</v>
      </c>
      <c r="M149" t="n">
        <v>6</v>
      </c>
      <c r="N149" t="n">
        <v>36.18</v>
      </c>
      <c r="O149" t="n">
        <v>23107.19</v>
      </c>
      <c r="P149" t="n">
        <v>179.09</v>
      </c>
      <c r="Q149" t="n">
        <v>446.27</v>
      </c>
      <c r="R149" t="n">
        <v>37.25</v>
      </c>
      <c r="S149" t="n">
        <v>28.73</v>
      </c>
      <c r="T149" t="n">
        <v>3590.37</v>
      </c>
      <c r="U149" t="n">
        <v>0.77</v>
      </c>
      <c r="V149" t="n">
        <v>0.93</v>
      </c>
      <c r="W149" t="n">
        <v>0.09</v>
      </c>
      <c r="X149" t="n">
        <v>0.2</v>
      </c>
      <c r="Y149" t="n">
        <v>0.5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4.9753</v>
      </c>
      <c r="E150" t="n">
        <v>20.1</v>
      </c>
      <c r="F150" t="n">
        <v>17.52</v>
      </c>
      <c r="G150" t="n">
        <v>131.38</v>
      </c>
      <c r="H150" t="n">
        <v>1.9</v>
      </c>
      <c r="I150" t="n">
        <v>8</v>
      </c>
      <c r="J150" t="n">
        <v>186.97</v>
      </c>
      <c r="K150" t="n">
        <v>50.28</v>
      </c>
      <c r="L150" t="n">
        <v>20</v>
      </c>
      <c r="M150" t="n">
        <v>6</v>
      </c>
      <c r="N150" t="n">
        <v>36.69</v>
      </c>
      <c r="O150" t="n">
        <v>23293.82</v>
      </c>
      <c r="P150" t="n">
        <v>175.59</v>
      </c>
      <c r="Q150" t="n">
        <v>446.27</v>
      </c>
      <c r="R150" t="n">
        <v>35.8</v>
      </c>
      <c r="S150" t="n">
        <v>28.73</v>
      </c>
      <c r="T150" t="n">
        <v>2863.87</v>
      </c>
      <c r="U150" t="n">
        <v>0.8</v>
      </c>
      <c r="V150" t="n">
        <v>0.93</v>
      </c>
      <c r="W150" t="n">
        <v>0.09</v>
      </c>
      <c r="X150" t="n">
        <v>0.16</v>
      </c>
      <c r="Y150" t="n">
        <v>0.5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4.981</v>
      </c>
      <c r="E151" t="n">
        <v>20.08</v>
      </c>
      <c r="F151" t="n">
        <v>17.53</v>
      </c>
      <c r="G151" t="n">
        <v>150.23</v>
      </c>
      <c r="H151" t="n">
        <v>1.98</v>
      </c>
      <c r="I151" t="n">
        <v>7</v>
      </c>
      <c r="J151" t="n">
        <v>188.49</v>
      </c>
      <c r="K151" t="n">
        <v>50.28</v>
      </c>
      <c r="L151" t="n">
        <v>21</v>
      </c>
      <c r="M151" t="n">
        <v>5</v>
      </c>
      <c r="N151" t="n">
        <v>37.21</v>
      </c>
      <c r="O151" t="n">
        <v>23481.16</v>
      </c>
      <c r="P151" t="n">
        <v>173.25</v>
      </c>
      <c r="Q151" t="n">
        <v>446.27</v>
      </c>
      <c r="R151" t="n">
        <v>36.14</v>
      </c>
      <c r="S151" t="n">
        <v>28.73</v>
      </c>
      <c r="T151" t="n">
        <v>3038.54</v>
      </c>
      <c r="U151" t="n">
        <v>0.8</v>
      </c>
      <c r="V151" t="n">
        <v>0.93</v>
      </c>
      <c r="W151" t="n">
        <v>0.09</v>
      </c>
      <c r="X151" t="n">
        <v>0.17</v>
      </c>
      <c r="Y151" t="n">
        <v>0.5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4.9795</v>
      </c>
      <c r="E152" t="n">
        <v>20.08</v>
      </c>
      <c r="F152" t="n">
        <v>17.53</v>
      </c>
      <c r="G152" t="n">
        <v>150.28</v>
      </c>
      <c r="H152" t="n">
        <v>2.05</v>
      </c>
      <c r="I152" t="n">
        <v>7</v>
      </c>
      <c r="J152" t="n">
        <v>190.01</v>
      </c>
      <c r="K152" t="n">
        <v>50.28</v>
      </c>
      <c r="L152" t="n">
        <v>22</v>
      </c>
      <c r="M152" t="n">
        <v>1</v>
      </c>
      <c r="N152" t="n">
        <v>37.74</v>
      </c>
      <c r="O152" t="n">
        <v>23669.2</v>
      </c>
      <c r="P152" t="n">
        <v>173.44</v>
      </c>
      <c r="Q152" t="n">
        <v>446.27</v>
      </c>
      <c r="R152" t="n">
        <v>36.16</v>
      </c>
      <c r="S152" t="n">
        <v>28.73</v>
      </c>
      <c r="T152" t="n">
        <v>3047.53</v>
      </c>
      <c r="U152" t="n">
        <v>0.79</v>
      </c>
      <c r="V152" t="n">
        <v>0.93</v>
      </c>
      <c r="W152" t="n">
        <v>0.1</v>
      </c>
      <c r="X152" t="n">
        <v>0.17</v>
      </c>
      <c r="Y152" t="n">
        <v>0.5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4.9781</v>
      </c>
      <c r="E153" t="n">
        <v>20.09</v>
      </c>
      <c r="F153" t="n">
        <v>17.54</v>
      </c>
      <c r="G153" t="n">
        <v>150.33</v>
      </c>
      <c r="H153" t="n">
        <v>2.13</v>
      </c>
      <c r="I153" t="n">
        <v>7</v>
      </c>
      <c r="J153" t="n">
        <v>191.55</v>
      </c>
      <c r="K153" t="n">
        <v>50.28</v>
      </c>
      <c r="L153" t="n">
        <v>23</v>
      </c>
      <c r="M153" t="n">
        <v>0</v>
      </c>
      <c r="N153" t="n">
        <v>38.27</v>
      </c>
      <c r="O153" t="n">
        <v>23857.96</v>
      </c>
      <c r="P153" t="n">
        <v>174.68</v>
      </c>
      <c r="Q153" t="n">
        <v>446.27</v>
      </c>
      <c r="R153" t="n">
        <v>36.33</v>
      </c>
      <c r="S153" t="n">
        <v>28.73</v>
      </c>
      <c r="T153" t="n">
        <v>3135.45</v>
      </c>
      <c r="U153" t="n">
        <v>0.79</v>
      </c>
      <c r="V153" t="n">
        <v>0.93</v>
      </c>
      <c r="W153" t="n">
        <v>0.1</v>
      </c>
      <c r="X153" t="n">
        <v>0.18</v>
      </c>
      <c r="Y153" t="n">
        <v>0.5</v>
      </c>
      <c r="Z153" t="n">
        <v>10</v>
      </c>
    </row>
    <row r="154">
      <c r="A154" t="n">
        <v>0</v>
      </c>
      <c r="B154" t="n">
        <v>35</v>
      </c>
      <c r="C154" t="inlineStr">
        <is>
          <t xml:space="preserve">CONCLUIDO	</t>
        </is>
      </c>
      <c r="D154" t="n">
        <v>4.0735</v>
      </c>
      <c r="E154" t="n">
        <v>24.55</v>
      </c>
      <c r="F154" t="n">
        <v>20.68</v>
      </c>
      <c r="G154" t="n">
        <v>10.79</v>
      </c>
      <c r="H154" t="n">
        <v>0.22</v>
      </c>
      <c r="I154" t="n">
        <v>115</v>
      </c>
      <c r="J154" t="n">
        <v>80.84</v>
      </c>
      <c r="K154" t="n">
        <v>35.1</v>
      </c>
      <c r="L154" t="n">
        <v>1</v>
      </c>
      <c r="M154" t="n">
        <v>113</v>
      </c>
      <c r="N154" t="n">
        <v>9.74</v>
      </c>
      <c r="O154" t="n">
        <v>10204.21</v>
      </c>
      <c r="P154" t="n">
        <v>158.31</v>
      </c>
      <c r="Q154" t="n">
        <v>446.28</v>
      </c>
      <c r="R154" t="n">
        <v>139.01</v>
      </c>
      <c r="S154" t="n">
        <v>28.73</v>
      </c>
      <c r="T154" t="n">
        <v>53932.59</v>
      </c>
      <c r="U154" t="n">
        <v>0.21</v>
      </c>
      <c r="V154" t="n">
        <v>0.79</v>
      </c>
      <c r="W154" t="n">
        <v>0.26</v>
      </c>
      <c r="X154" t="n">
        <v>3.32</v>
      </c>
      <c r="Y154" t="n">
        <v>0.5</v>
      </c>
      <c r="Z154" t="n">
        <v>10</v>
      </c>
    </row>
    <row r="155">
      <c r="A155" t="n">
        <v>1</v>
      </c>
      <c r="B155" t="n">
        <v>35</v>
      </c>
      <c r="C155" t="inlineStr">
        <is>
          <t xml:space="preserve">CONCLUIDO	</t>
        </is>
      </c>
      <c r="D155" t="n">
        <v>4.6443</v>
      </c>
      <c r="E155" t="n">
        <v>21.53</v>
      </c>
      <c r="F155" t="n">
        <v>18.76</v>
      </c>
      <c r="G155" t="n">
        <v>22.07</v>
      </c>
      <c r="H155" t="n">
        <v>0.43</v>
      </c>
      <c r="I155" t="n">
        <v>51</v>
      </c>
      <c r="J155" t="n">
        <v>82.04000000000001</v>
      </c>
      <c r="K155" t="n">
        <v>35.1</v>
      </c>
      <c r="L155" t="n">
        <v>2</v>
      </c>
      <c r="M155" t="n">
        <v>49</v>
      </c>
      <c r="N155" t="n">
        <v>9.94</v>
      </c>
      <c r="O155" t="n">
        <v>10352.53</v>
      </c>
      <c r="P155" t="n">
        <v>139.18</v>
      </c>
      <c r="Q155" t="n">
        <v>446.27</v>
      </c>
      <c r="R155" t="n">
        <v>76.15000000000001</v>
      </c>
      <c r="S155" t="n">
        <v>28.73</v>
      </c>
      <c r="T155" t="n">
        <v>22825.26</v>
      </c>
      <c r="U155" t="n">
        <v>0.38</v>
      </c>
      <c r="V155" t="n">
        <v>0.87</v>
      </c>
      <c r="W155" t="n">
        <v>0.17</v>
      </c>
      <c r="X155" t="n">
        <v>1.4</v>
      </c>
      <c r="Y155" t="n">
        <v>0.5</v>
      </c>
      <c r="Z155" t="n">
        <v>10</v>
      </c>
    </row>
    <row r="156">
      <c r="A156" t="n">
        <v>2</v>
      </c>
      <c r="B156" t="n">
        <v>35</v>
      </c>
      <c r="C156" t="inlineStr">
        <is>
          <t xml:space="preserve">CONCLUIDO	</t>
        </is>
      </c>
      <c r="D156" t="n">
        <v>4.8259</v>
      </c>
      <c r="E156" t="n">
        <v>20.72</v>
      </c>
      <c r="F156" t="n">
        <v>18.26</v>
      </c>
      <c r="G156" t="n">
        <v>33.2</v>
      </c>
      <c r="H156" t="n">
        <v>0.63</v>
      </c>
      <c r="I156" t="n">
        <v>33</v>
      </c>
      <c r="J156" t="n">
        <v>83.25</v>
      </c>
      <c r="K156" t="n">
        <v>35.1</v>
      </c>
      <c r="L156" t="n">
        <v>3</v>
      </c>
      <c r="M156" t="n">
        <v>31</v>
      </c>
      <c r="N156" t="n">
        <v>10.15</v>
      </c>
      <c r="O156" t="n">
        <v>10501.19</v>
      </c>
      <c r="P156" t="n">
        <v>131.19</v>
      </c>
      <c r="Q156" t="n">
        <v>446.28</v>
      </c>
      <c r="R156" t="n">
        <v>60.05</v>
      </c>
      <c r="S156" t="n">
        <v>28.73</v>
      </c>
      <c r="T156" t="n">
        <v>14865.29</v>
      </c>
      <c r="U156" t="n">
        <v>0.48</v>
      </c>
      <c r="V156" t="n">
        <v>0.89</v>
      </c>
      <c r="W156" t="n">
        <v>0.13</v>
      </c>
      <c r="X156" t="n">
        <v>0.9</v>
      </c>
      <c r="Y156" t="n">
        <v>0.5</v>
      </c>
      <c r="Z156" t="n">
        <v>10</v>
      </c>
    </row>
    <row r="157">
      <c r="A157" t="n">
        <v>3</v>
      </c>
      <c r="B157" t="n">
        <v>35</v>
      </c>
      <c r="C157" t="inlineStr">
        <is>
          <t xml:space="preserve">CONCLUIDO	</t>
        </is>
      </c>
      <c r="D157" t="n">
        <v>4.9153</v>
      </c>
      <c r="E157" t="n">
        <v>20.34</v>
      </c>
      <c r="F157" t="n">
        <v>18.04</v>
      </c>
      <c r="G157" t="n">
        <v>45.1</v>
      </c>
      <c r="H157" t="n">
        <v>0.83</v>
      </c>
      <c r="I157" t="n">
        <v>24</v>
      </c>
      <c r="J157" t="n">
        <v>84.45999999999999</v>
      </c>
      <c r="K157" t="n">
        <v>35.1</v>
      </c>
      <c r="L157" t="n">
        <v>4</v>
      </c>
      <c r="M157" t="n">
        <v>22</v>
      </c>
      <c r="N157" t="n">
        <v>10.36</v>
      </c>
      <c r="O157" t="n">
        <v>10650.22</v>
      </c>
      <c r="P157" t="n">
        <v>125.19</v>
      </c>
      <c r="Q157" t="n">
        <v>446.27</v>
      </c>
      <c r="R157" t="n">
        <v>52.99</v>
      </c>
      <c r="S157" t="n">
        <v>28.73</v>
      </c>
      <c r="T157" t="n">
        <v>11380.94</v>
      </c>
      <c r="U157" t="n">
        <v>0.54</v>
      </c>
      <c r="V157" t="n">
        <v>0.9</v>
      </c>
      <c r="W157" t="n">
        <v>0.12</v>
      </c>
      <c r="X157" t="n">
        <v>0.68</v>
      </c>
      <c r="Y157" t="n">
        <v>0.5</v>
      </c>
      <c r="Z157" t="n">
        <v>10</v>
      </c>
    </row>
    <row r="158">
      <c r="A158" t="n">
        <v>4</v>
      </c>
      <c r="B158" t="n">
        <v>35</v>
      </c>
      <c r="C158" t="inlineStr">
        <is>
          <t xml:space="preserve">CONCLUIDO	</t>
        </is>
      </c>
      <c r="D158" t="n">
        <v>4.9875</v>
      </c>
      <c r="E158" t="n">
        <v>20.05</v>
      </c>
      <c r="F158" t="n">
        <v>17.85</v>
      </c>
      <c r="G158" t="n">
        <v>59.49</v>
      </c>
      <c r="H158" t="n">
        <v>1.02</v>
      </c>
      <c r="I158" t="n">
        <v>18</v>
      </c>
      <c r="J158" t="n">
        <v>85.67</v>
      </c>
      <c r="K158" t="n">
        <v>35.1</v>
      </c>
      <c r="L158" t="n">
        <v>5</v>
      </c>
      <c r="M158" t="n">
        <v>16</v>
      </c>
      <c r="N158" t="n">
        <v>10.57</v>
      </c>
      <c r="O158" t="n">
        <v>10799.59</v>
      </c>
      <c r="P158" t="n">
        <v>118</v>
      </c>
      <c r="Q158" t="n">
        <v>446.27</v>
      </c>
      <c r="R158" t="n">
        <v>46.73</v>
      </c>
      <c r="S158" t="n">
        <v>28.73</v>
      </c>
      <c r="T158" t="n">
        <v>8280.049999999999</v>
      </c>
      <c r="U158" t="n">
        <v>0.61</v>
      </c>
      <c r="V158" t="n">
        <v>0.91</v>
      </c>
      <c r="W158" t="n">
        <v>0.11</v>
      </c>
      <c r="X158" t="n">
        <v>0.49</v>
      </c>
      <c r="Y158" t="n">
        <v>0.5</v>
      </c>
      <c r="Z158" t="n">
        <v>10</v>
      </c>
    </row>
    <row r="159">
      <c r="A159" t="n">
        <v>5</v>
      </c>
      <c r="B159" t="n">
        <v>35</v>
      </c>
      <c r="C159" t="inlineStr">
        <is>
          <t xml:space="preserve">CONCLUIDO	</t>
        </is>
      </c>
      <c r="D159" t="n">
        <v>5.024</v>
      </c>
      <c r="E159" t="n">
        <v>19.9</v>
      </c>
      <c r="F159" t="n">
        <v>17.75</v>
      </c>
      <c r="G159" t="n">
        <v>71.02</v>
      </c>
      <c r="H159" t="n">
        <v>1.21</v>
      </c>
      <c r="I159" t="n">
        <v>15</v>
      </c>
      <c r="J159" t="n">
        <v>86.88</v>
      </c>
      <c r="K159" t="n">
        <v>35.1</v>
      </c>
      <c r="L159" t="n">
        <v>6</v>
      </c>
      <c r="M159" t="n">
        <v>7</v>
      </c>
      <c r="N159" t="n">
        <v>10.78</v>
      </c>
      <c r="O159" t="n">
        <v>10949.33</v>
      </c>
      <c r="P159" t="n">
        <v>112.78</v>
      </c>
      <c r="Q159" t="n">
        <v>446.27</v>
      </c>
      <c r="R159" t="n">
        <v>43.19</v>
      </c>
      <c r="S159" t="n">
        <v>28.73</v>
      </c>
      <c r="T159" t="n">
        <v>6525.59</v>
      </c>
      <c r="U159" t="n">
        <v>0.67</v>
      </c>
      <c r="V159" t="n">
        <v>0.92</v>
      </c>
      <c r="W159" t="n">
        <v>0.11</v>
      </c>
      <c r="X159" t="n">
        <v>0.4</v>
      </c>
      <c r="Y159" t="n">
        <v>0.5</v>
      </c>
      <c r="Z159" t="n">
        <v>10</v>
      </c>
    </row>
    <row r="160">
      <c r="A160" t="n">
        <v>6</v>
      </c>
      <c r="B160" t="n">
        <v>35</v>
      </c>
      <c r="C160" t="inlineStr">
        <is>
          <t xml:space="preserve">CONCLUIDO	</t>
        </is>
      </c>
      <c r="D160" t="n">
        <v>5.0284</v>
      </c>
      <c r="E160" t="n">
        <v>19.89</v>
      </c>
      <c r="F160" t="n">
        <v>17.75</v>
      </c>
      <c r="G160" t="n">
        <v>76.09</v>
      </c>
      <c r="H160" t="n">
        <v>1.39</v>
      </c>
      <c r="I160" t="n">
        <v>14</v>
      </c>
      <c r="J160" t="n">
        <v>88.09999999999999</v>
      </c>
      <c r="K160" t="n">
        <v>35.1</v>
      </c>
      <c r="L160" t="n">
        <v>7</v>
      </c>
      <c r="M160" t="n">
        <v>0</v>
      </c>
      <c r="N160" t="n">
        <v>11</v>
      </c>
      <c r="O160" t="n">
        <v>11099.43</v>
      </c>
      <c r="P160" t="n">
        <v>112.59</v>
      </c>
      <c r="Q160" t="n">
        <v>446.29</v>
      </c>
      <c r="R160" t="n">
        <v>42.84</v>
      </c>
      <c r="S160" t="n">
        <v>28.73</v>
      </c>
      <c r="T160" t="n">
        <v>6354.69</v>
      </c>
      <c r="U160" t="n">
        <v>0.67</v>
      </c>
      <c r="V160" t="n">
        <v>0.92</v>
      </c>
      <c r="W160" t="n">
        <v>0.12</v>
      </c>
      <c r="X160" t="n">
        <v>0.4</v>
      </c>
      <c r="Y160" t="n">
        <v>0.5</v>
      </c>
      <c r="Z160" t="n">
        <v>10</v>
      </c>
    </row>
    <row r="161">
      <c r="A161" t="n">
        <v>0</v>
      </c>
      <c r="B161" t="n">
        <v>50</v>
      </c>
      <c r="C161" t="inlineStr">
        <is>
          <t xml:space="preserve">CONCLUIDO	</t>
        </is>
      </c>
      <c r="D161" t="n">
        <v>3.7119</v>
      </c>
      <c r="E161" t="n">
        <v>26.94</v>
      </c>
      <c r="F161" t="n">
        <v>21.64</v>
      </c>
      <c r="G161" t="n">
        <v>8.83</v>
      </c>
      <c r="H161" t="n">
        <v>0.16</v>
      </c>
      <c r="I161" t="n">
        <v>147</v>
      </c>
      <c r="J161" t="n">
        <v>107.41</v>
      </c>
      <c r="K161" t="n">
        <v>41.65</v>
      </c>
      <c r="L161" t="n">
        <v>1</v>
      </c>
      <c r="M161" t="n">
        <v>145</v>
      </c>
      <c r="N161" t="n">
        <v>14.77</v>
      </c>
      <c r="O161" t="n">
        <v>13481.73</v>
      </c>
      <c r="P161" t="n">
        <v>202.38</v>
      </c>
      <c r="Q161" t="n">
        <v>446.29</v>
      </c>
      <c r="R161" t="n">
        <v>170.43</v>
      </c>
      <c r="S161" t="n">
        <v>28.73</v>
      </c>
      <c r="T161" t="n">
        <v>69486.57000000001</v>
      </c>
      <c r="U161" t="n">
        <v>0.17</v>
      </c>
      <c r="V161" t="n">
        <v>0.75</v>
      </c>
      <c r="W161" t="n">
        <v>0.31</v>
      </c>
      <c r="X161" t="n">
        <v>4.28</v>
      </c>
      <c r="Y161" t="n">
        <v>0.5</v>
      </c>
      <c r="Z161" t="n">
        <v>10</v>
      </c>
    </row>
    <row r="162">
      <c r="A162" t="n">
        <v>1</v>
      </c>
      <c r="B162" t="n">
        <v>50</v>
      </c>
      <c r="C162" t="inlineStr">
        <is>
          <t xml:space="preserve">CONCLUIDO	</t>
        </is>
      </c>
      <c r="D162" t="n">
        <v>4.4069</v>
      </c>
      <c r="E162" t="n">
        <v>22.69</v>
      </c>
      <c r="F162" t="n">
        <v>19.21</v>
      </c>
      <c r="G162" t="n">
        <v>17.73</v>
      </c>
      <c r="H162" t="n">
        <v>0.32</v>
      </c>
      <c r="I162" t="n">
        <v>65</v>
      </c>
      <c r="J162" t="n">
        <v>108.68</v>
      </c>
      <c r="K162" t="n">
        <v>41.65</v>
      </c>
      <c r="L162" t="n">
        <v>2</v>
      </c>
      <c r="M162" t="n">
        <v>63</v>
      </c>
      <c r="N162" t="n">
        <v>15.03</v>
      </c>
      <c r="O162" t="n">
        <v>13638.32</v>
      </c>
      <c r="P162" t="n">
        <v>176.55</v>
      </c>
      <c r="Q162" t="n">
        <v>446.3</v>
      </c>
      <c r="R162" t="n">
        <v>90.90000000000001</v>
      </c>
      <c r="S162" t="n">
        <v>28.73</v>
      </c>
      <c r="T162" t="n">
        <v>30131.21</v>
      </c>
      <c r="U162" t="n">
        <v>0.32</v>
      </c>
      <c r="V162" t="n">
        <v>0.85</v>
      </c>
      <c r="W162" t="n">
        <v>0.19</v>
      </c>
      <c r="X162" t="n">
        <v>1.85</v>
      </c>
      <c r="Y162" t="n">
        <v>0.5</v>
      </c>
      <c r="Z162" t="n">
        <v>10</v>
      </c>
    </row>
    <row r="163">
      <c r="A163" t="n">
        <v>2</v>
      </c>
      <c r="B163" t="n">
        <v>50</v>
      </c>
      <c r="C163" t="inlineStr">
        <is>
          <t xml:space="preserve">CONCLUIDO	</t>
        </is>
      </c>
      <c r="D163" t="n">
        <v>4.6618</v>
      </c>
      <c r="E163" t="n">
        <v>21.45</v>
      </c>
      <c r="F163" t="n">
        <v>18.5</v>
      </c>
      <c r="G163" t="n">
        <v>27.08</v>
      </c>
      <c r="H163" t="n">
        <v>0.48</v>
      </c>
      <c r="I163" t="n">
        <v>41</v>
      </c>
      <c r="J163" t="n">
        <v>109.96</v>
      </c>
      <c r="K163" t="n">
        <v>41.65</v>
      </c>
      <c r="L163" t="n">
        <v>3</v>
      </c>
      <c r="M163" t="n">
        <v>39</v>
      </c>
      <c r="N163" t="n">
        <v>15.31</v>
      </c>
      <c r="O163" t="n">
        <v>13795.21</v>
      </c>
      <c r="P163" t="n">
        <v>166.85</v>
      </c>
      <c r="Q163" t="n">
        <v>446.27</v>
      </c>
      <c r="R163" t="n">
        <v>67.92</v>
      </c>
      <c r="S163" t="n">
        <v>28.73</v>
      </c>
      <c r="T163" t="n">
        <v>18759.44</v>
      </c>
      <c r="U163" t="n">
        <v>0.42</v>
      </c>
      <c r="V163" t="n">
        <v>0.88</v>
      </c>
      <c r="W163" t="n">
        <v>0.15</v>
      </c>
      <c r="X163" t="n">
        <v>1.15</v>
      </c>
      <c r="Y163" t="n">
        <v>0.5</v>
      </c>
      <c r="Z163" t="n">
        <v>10</v>
      </c>
    </row>
    <row r="164">
      <c r="A164" t="n">
        <v>3</v>
      </c>
      <c r="B164" t="n">
        <v>50</v>
      </c>
      <c r="C164" t="inlineStr">
        <is>
          <t xml:space="preserve">CONCLUIDO	</t>
        </is>
      </c>
      <c r="D164" t="n">
        <v>4.7907</v>
      </c>
      <c r="E164" t="n">
        <v>20.87</v>
      </c>
      <c r="F164" t="n">
        <v>18.17</v>
      </c>
      <c r="G164" t="n">
        <v>36.34</v>
      </c>
      <c r="H164" t="n">
        <v>0.63</v>
      </c>
      <c r="I164" t="n">
        <v>30</v>
      </c>
      <c r="J164" t="n">
        <v>111.23</v>
      </c>
      <c r="K164" t="n">
        <v>41.65</v>
      </c>
      <c r="L164" t="n">
        <v>4</v>
      </c>
      <c r="M164" t="n">
        <v>28</v>
      </c>
      <c r="N164" t="n">
        <v>15.58</v>
      </c>
      <c r="O164" t="n">
        <v>13952.52</v>
      </c>
      <c r="P164" t="n">
        <v>160.63</v>
      </c>
      <c r="Q164" t="n">
        <v>446.28</v>
      </c>
      <c r="R164" t="n">
        <v>57.01</v>
      </c>
      <c r="S164" t="n">
        <v>28.73</v>
      </c>
      <c r="T164" t="n">
        <v>13358.01</v>
      </c>
      <c r="U164" t="n">
        <v>0.5</v>
      </c>
      <c r="V164" t="n">
        <v>0.89</v>
      </c>
      <c r="W164" t="n">
        <v>0.13</v>
      </c>
      <c r="X164" t="n">
        <v>0.8100000000000001</v>
      </c>
      <c r="Y164" t="n">
        <v>0.5</v>
      </c>
      <c r="Z164" t="n">
        <v>10</v>
      </c>
    </row>
    <row r="165">
      <c r="A165" t="n">
        <v>4</v>
      </c>
      <c r="B165" t="n">
        <v>50</v>
      </c>
      <c r="C165" t="inlineStr">
        <is>
          <t xml:space="preserve">CONCLUIDO	</t>
        </is>
      </c>
      <c r="D165" t="n">
        <v>4.8529</v>
      </c>
      <c r="E165" t="n">
        <v>20.61</v>
      </c>
      <c r="F165" t="n">
        <v>18.04</v>
      </c>
      <c r="G165" t="n">
        <v>45.09</v>
      </c>
      <c r="H165" t="n">
        <v>0.78</v>
      </c>
      <c r="I165" t="n">
        <v>24</v>
      </c>
      <c r="J165" t="n">
        <v>112.51</v>
      </c>
      <c r="K165" t="n">
        <v>41.65</v>
      </c>
      <c r="L165" t="n">
        <v>5</v>
      </c>
      <c r="M165" t="n">
        <v>22</v>
      </c>
      <c r="N165" t="n">
        <v>15.86</v>
      </c>
      <c r="O165" t="n">
        <v>14110.24</v>
      </c>
      <c r="P165" t="n">
        <v>156.78</v>
      </c>
      <c r="Q165" t="n">
        <v>446.32</v>
      </c>
      <c r="R165" t="n">
        <v>52.86</v>
      </c>
      <c r="S165" t="n">
        <v>28.73</v>
      </c>
      <c r="T165" t="n">
        <v>11315.89</v>
      </c>
      <c r="U165" t="n">
        <v>0.54</v>
      </c>
      <c r="V165" t="n">
        <v>0.9</v>
      </c>
      <c r="W165" t="n">
        <v>0.12</v>
      </c>
      <c r="X165" t="n">
        <v>0.68</v>
      </c>
      <c r="Y165" t="n">
        <v>0.5</v>
      </c>
      <c r="Z165" t="n">
        <v>10</v>
      </c>
    </row>
    <row r="166">
      <c r="A166" t="n">
        <v>5</v>
      </c>
      <c r="B166" t="n">
        <v>50</v>
      </c>
      <c r="C166" t="inlineStr">
        <is>
          <t xml:space="preserve">CONCLUIDO	</t>
        </is>
      </c>
      <c r="D166" t="n">
        <v>4.9038</v>
      </c>
      <c r="E166" t="n">
        <v>20.39</v>
      </c>
      <c r="F166" t="n">
        <v>17.91</v>
      </c>
      <c r="G166" t="n">
        <v>53.73</v>
      </c>
      <c r="H166" t="n">
        <v>0.93</v>
      </c>
      <c r="I166" t="n">
        <v>20</v>
      </c>
      <c r="J166" t="n">
        <v>113.79</v>
      </c>
      <c r="K166" t="n">
        <v>41.65</v>
      </c>
      <c r="L166" t="n">
        <v>6</v>
      </c>
      <c r="M166" t="n">
        <v>18</v>
      </c>
      <c r="N166" t="n">
        <v>16.14</v>
      </c>
      <c r="O166" t="n">
        <v>14268.39</v>
      </c>
      <c r="P166" t="n">
        <v>152.22</v>
      </c>
      <c r="Q166" t="n">
        <v>446.29</v>
      </c>
      <c r="R166" t="n">
        <v>48.64</v>
      </c>
      <c r="S166" t="n">
        <v>28.73</v>
      </c>
      <c r="T166" t="n">
        <v>9223.07</v>
      </c>
      <c r="U166" t="n">
        <v>0.59</v>
      </c>
      <c r="V166" t="n">
        <v>0.91</v>
      </c>
      <c r="W166" t="n">
        <v>0.11</v>
      </c>
      <c r="X166" t="n">
        <v>0.55</v>
      </c>
      <c r="Y166" t="n">
        <v>0.5</v>
      </c>
      <c r="Z166" t="n">
        <v>10</v>
      </c>
    </row>
    <row r="167">
      <c r="A167" t="n">
        <v>6</v>
      </c>
      <c r="B167" t="n">
        <v>50</v>
      </c>
      <c r="C167" t="inlineStr">
        <is>
          <t xml:space="preserve">CONCLUIDO	</t>
        </is>
      </c>
      <c r="D167" t="n">
        <v>4.9592</v>
      </c>
      <c r="E167" t="n">
        <v>20.16</v>
      </c>
      <c r="F167" t="n">
        <v>17.77</v>
      </c>
      <c r="G167" t="n">
        <v>66.65000000000001</v>
      </c>
      <c r="H167" t="n">
        <v>1.07</v>
      </c>
      <c r="I167" t="n">
        <v>16</v>
      </c>
      <c r="J167" t="n">
        <v>115.08</v>
      </c>
      <c r="K167" t="n">
        <v>41.65</v>
      </c>
      <c r="L167" t="n">
        <v>7</v>
      </c>
      <c r="M167" t="n">
        <v>14</v>
      </c>
      <c r="N167" t="n">
        <v>16.43</v>
      </c>
      <c r="O167" t="n">
        <v>14426.96</v>
      </c>
      <c r="P167" t="n">
        <v>146.7</v>
      </c>
      <c r="Q167" t="n">
        <v>446.27</v>
      </c>
      <c r="R167" t="n">
        <v>44.2</v>
      </c>
      <c r="S167" t="n">
        <v>28.73</v>
      </c>
      <c r="T167" t="n">
        <v>7025.73</v>
      </c>
      <c r="U167" t="n">
        <v>0.65</v>
      </c>
      <c r="V167" t="n">
        <v>0.91</v>
      </c>
      <c r="W167" t="n">
        <v>0.1</v>
      </c>
      <c r="X167" t="n">
        <v>0.41</v>
      </c>
      <c r="Y167" t="n">
        <v>0.5</v>
      </c>
      <c r="Z167" t="n">
        <v>10</v>
      </c>
    </row>
    <row r="168">
      <c r="A168" t="n">
        <v>7</v>
      </c>
      <c r="B168" t="n">
        <v>50</v>
      </c>
      <c r="C168" t="inlineStr">
        <is>
          <t xml:space="preserve">CONCLUIDO	</t>
        </is>
      </c>
      <c r="D168" t="n">
        <v>4.9949</v>
      </c>
      <c r="E168" t="n">
        <v>20.02</v>
      </c>
      <c r="F168" t="n">
        <v>17.67</v>
      </c>
      <c r="G168" t="n">
        <v>75.73999999999999</v>
      </c>
      <c r="H168" t="n">
        <v>1.21</v>
      </c>
      <c r="I168" t="n">
        <v>14</v>
      </c>
      <c r="J168" t="n">
        <v>116.37</v>
      </c>
      <c r="K168" t="n">
        <v>41.65</v>
      </c>
      <c r="L168" t="n">
        <v>8</v>
      </c>
      <c r="M168" t="n">
        <v>12</v>
      </c>
      <c r="N168" t="n">
        <v>16.72</v>
      </c>
      <c r="O168" t="n">
        <v>14585.96</v>
      </c>
      <c r="P168" t="n">
        <v>143.46</v>
      </c>
      <c r="Q168" t="n">
        <v>446.27</v>
      </c>
      <c r="R168" t="n">
        <v>40.53</v>
      </c>
      <c r="S168" t="n">
        <v>28.73</v>
      </c>
      <c r="T168" t="n">
        <v>5200.19</v>
      </c>
      <c r="U168" t="n">
        <v>0.71</v>
      </c>
      <c r="V168" t="n">
        <v>0.92</v>
      </c>
      <c r="W168" t="n">
        <v>0.11</v>
      </c>
      <c r="X168" t="n">
        <v>0.32</v>
      </c>
      <c r="Y168" t="n">
        <v>0.5</v>
      </c>
      <c r="Z168" t="n">
        <v>10</v>
      </c>
    </row>
    <row r="169">
      <c r="A169" t="n">
        <v>8</v>
      </c>
      <c r="B169" t="n">
        <v>50</v>
      </c>
      <c r="C169" t="inlineStr">
        <is>
          <t xml:space="preserve">CONCLUIDO	</t>
        </is>
      </c>
      <c r="D169" t="n">
        <v>5.0064</v>
      </c>
      <c r="E169" t="n">
        <v>19.97</v>
      </c>
      <c r="F169" t="n">
        <v>17.67</v>
      </c>
      <c r="G169" t="n">
        <v>88.36</v>
      </c>
      <c r="H169" t="n">
        <v>1.35</v>
      </c>
      <c r="I169" t="n">
        <v>12</v>
      </c>
      <c r="J169" t="n">
        <v>117.66</v>
      </c>
      <c r="K169" t="n">
        <v>41.65</v>
      </c>
      <c r="L169" t="n">
        <v>9</v>
      </c>
      <c r="M169" t="n">
        <v>10</v>
      </c>
      <c r="N169" t="n">
        <v>17.01</v>
      </c>
      <c r="O169" t="n">
        <v>14745.39</v>
      </c>
      <c r="P169" t="n">
        <v>138.17</v>
      </c>
      <c r="Q169" t="n">
        <v>446.27</v>
      </c>
      <c r="R169" t="n">
        <v>40.86</v>
      </c>
      <c r="S169" t="n">
        <v>28.73</v>
      </c>
      <c r="T169" t="n">
        <v>5373.24</v>
      </c>
      <c r="U169" t="n">
        <v>0.7</v>
      </c>
      <c r="V169" t="n">
        <v>0.92</v>
      </c>
      <c r="W169" t="n">
        <v>0.1</v>
      </c>
      <c r="X169" t="n">
        <v>0.31</v>
      </c>
      <c r="Y169" t="n">
        <v>0.5</v>
      </c>
      <c r="Z169" t="n">
        <v>10</v>
      </c>
    </row>
    <row r="170">
      <c r="A170" t="n">
        <v>9</v>
      </c>
      <c r="B170" t="n">
        <v>50</v>
      </c>
      <c r="C170" t="inlineStr">
        <is>
          <t xml:space="preserve">CONCLUIDO	</t>
        </is>
      </c>
      <c r="D170" t="n">
        <v>5.0192</v>
      </c>
      <c r="E170" t="n">
        <v>19.92</v>
      </c>
      <c r="F170" t="n">
        <v>17.64</v>
      </c>
      <c r="G170" t="n">
        <v>96.23</v>
      </c>
      <c r="H170" t="n">
        <v>1.48</v>
      </c>
      <c r="I170" t="n">
        <v>11</v>
      </c>
      <c r="J170" t="n">
        <v>118.96</v>
      </c>
      <c r="K170" t="n">
        <v>41.65</v>
      </c>
      <c r="L170" t="n">
        <v>10</v>
      </c>
      <c r="M170" t="n">
        <v>7</v>
      </c>
      <c r="N170" t="n">
        <v>17.31</v>
      </c>
      <c r="O170" t="n">
        <v>14905.25</v>
      </c>
      <c r="P170" t="n">
        <v>134.76</v>
      </c>
      <c r="Q170" t="n">
        <v>446.27</v>
      </c>
      <c r="R170" t="n">
        <v>39.78</v>
      </c>
      <c r="S170" t="n">
        <v>28.73</v>
      </c>
      <c r="T170" t="n">
        <v>4840.93</v>
      </c>
      <c r="U170" t="n">
        <v>0.72</v>
      </c>
      <c r="V170" t="n">
        <v>0.92</v>
      </c>
      <c r="W170" t="n">
        <v>0.1</v>
      </c>
      <c r="X170" t="n">
        <v>0.28</v>
      </c>
      <c r="Y170" t="n">
        <v>0.5</v>
      </c>
      <c r="Z170" t="n">
        <v>10</v>
      </c>
    </row>
    <row r="171">
      <c r="A171" t="n">
        <v>10</v>
      </c>
      <c r="B171" t="n">
        <v>50</v>
      </c>
      <c r="C171" t="inlineStr">
        <is>
          <t xml:space="preserve">CONCLUIDO	</t>
        </is>
      </c>
      <c r="D171" t="n">
        <v>5.0148</v>
      </c>
      <c r="E171" t="n">
        <v>19.94</v>
      </c>
      <c r="F171" t="n">
        <v>17.66</v>
      </c>
      <c r="G171" t="n">
        <v>96.33</v>
      </c>
      <c r="H171" t="n">
        <v>1.61</v>
      </c>
      <c r="I171" t="n">
        <v>11</v>
      </c>
      <c r="J171" t="n">
        <v>120.26</v>
      </c>
      <c r="K171" t="n">
        <v>41.65</v>
      </c>
      <c r="L171" t="n">
        <v>11</v>
      </c>
      <c r="M171" t="n">
        <v>2</v>
      </c>
      <c r="N171" t="n">
        <v>17.61</v>
      </c>
      <c r="O171" t="n">
        <v>15065.56</v>
      </c>
      <c r="P171" t="n">
        <v>133.25</v>
      </c>
      <c r="Q171" t="n">
        <v>446.27</v>
      </c>
      <c r="R171" t="n">
        <v>40.16</v>
      </c>
      <c r="S171" t="n">
        <v>28.73</v>
      </c>
      <c r="T171" t="n">
        <v>5028.94</v>
      </c>
      <c r="U171" t="n">
        <v>0.72</v>
      </c>
      <c r="V171" t="n">
        <v>0.92</v>
      </c>
      <c r="W171" t="n">
        <v>0.11</v>
      </c>
      <c r="X171" t="n">
        <v>0.3</v>
      </c>
      <c r="Y171" t="n">
        <v>0.5</v>
      </c>
      <c r="Z171" t="n">
        <v>10</v>
      </c>
    </row>
    <row r="172">
      <c r="A172" t="n">
        <v>11</v>
      </c>
      <c r="B172" t="n">
        <v>50</v>
      </c>
      <c r="C172" t="inlineStr">
        <is>
          <t xml:space="preserve">CONCLUIDO	</t>
        </is>
      </c>
      <c r="D172" t="n">
        <v>5.0333</v>
      </c>
      <c r="E172" t="n">
        <v>19.87</v>
      </c>
      <c r="F172" t="n">
        <v>17.61</v>
      </c>
      <c r="G172" t="n">
        <v>105.66</v>
      </c>
      <c r="H172" t="n">
        <v>1.74</v>
      </c>
      <c r="I172" t="n">
        <v>10</v>
      </c>
      <c r="J172" t="n">
        <v>121.56</v>
      </c>
      <c r="K172" t="n">
        <v>41.65</v>
      </c>
      <c r="L172" t="n">
        <v>12</v>
      </c>
      <c r="M172" t="n">
        <v>0</v>
      </c>
      <c r="N172" t="n">
        <v>17.91</v>
      </c>
      <c r="O172" t="n">
        <v>15226.31</v>
      </c>
      <c r="P172" t="n">
        <v>134.22</v>
      </c>
      <c r="Q172" t="n">
        <v>446.27</v>
      </c>
      <c r="R172" t="n">
        <v>38.46</v>
      </c>
      <c r="S172" t="n">
        <v>28.73</v>
      </c>
      <c r="T172" t="n">
        <v>4184.16</v>
      </c>
      <c r="U172" t="n">
        <v>0.75</v>
      </c>
      <c r="V172" t="n">
        <v>0.92</v>
      </c>
      <c r="W172" t="n">
        <v>0.11</v>
      </c>
      <c r="X172" t="n">
        <v>0.25</v>
      </c>
      <c r="Y172" t="n">
        <v>0.5</v>
      </c>
      <c r="Z172" t="n">
        <v>10</v>
      </c>
    </row>
    <row r="173">
      <c r="A173" t="n">
        <v>0</v>
      </c>
      <c r="B173" t="n">
        <v>25</v>
      </c>
      <c r="C173" t="inlineStr">
        <is>
          <t xml:space="preserve">CONCLUIDO	</t>
        </is>
      </c>
      <c r="D173" t="n">
        <v>4.342</v>
      </c>
      <c r="E173" t="n">
        <v>23.03</v>
      </c>
      <c r="F173" t="n">
        <v>19.97</v>
      </c>
      <c r="G173" t="n">
        <v>13.17</v>
      </c>
      <c r="H173" t="n">
        <v>0.28</v>
      </c>
      <c r="I173" t="n">
        <v>91</v>
      </c>
      <c r="J173" t="n">
        <v>61.76</v>
      </c>
      <c r="K173" t="n">
        <v>28.92</v>
      </c>
      <c r="L173" t="n">
        <v>1</v>
      </c>
      <c r="M173" t="n">
        <v>89</v>
      </c>
      <c r="N173" t="n">
        <v>6.84</v>
      </c>
      <c r="O173" t="n">
        <v>7851.41</v>
      </c>
      <c r="P173" t="n">
        <v>125</v>
      </c>
      <c r="Q173" t="n">
        <v>446.27</v>
      </c>
      <c r="R173" t="n">
        <v>115.74</v>
      </c>
      <c r="S173" t="n">
        <v>28.73</v>
      </c>
      <c r="T173" t="n">
        <v>42421.35</v>
      </c>
      <c r="U173" t="n">
        <v>0.25</v>
      </c>
      <c r="V173" t="n">
        <v>0.8100000000000001</v>
      </c>
      <c r="W173" t="n">
        <v>0.23</v>
      </c>
      <c r="X173" t="n">
        <v>2.61</v>
      </c>
      <c r="Y173" t="n">
        <v>0.5</v>
      </c>
      <c r="Z173" t="n">
        <v>10</v>
      </c>
    </row>
    <row r="174">
      <c r="A174" t="n">
        <v>1</v>
      </c>
      <c r="B174" t="n">
        <v>25</v>
      </c>
      <c r="C174" t="inlineStr">
        <is>
          <t xml:space="preserve">CONCLUIDO	</t>
        </is>
      </c>
      <c r="D174" t="n">
        <v>4.7924</v>
      </c>
      <c r="E174" t="n">
        <v>20.87</v>
      </c>
      <c r="F174" t="n">
        <v>18.5</v>
      </c>
      <c r="G174" t="n">
        <v>27.07</v>
      </c>
      <c r="H174" t="n">
        <v>0.55</v>
      </c>
      <c r="I174" t="n">
        <v>41</v>
      </c>
      <c r="J174" t="n">
        <v>62.92</v>
      </c>
      <c r="K174" t="n">
        <v>28.92</v>
      </c>
      <c r="L174" t="n">
        <v>2</v>
      </c>
      <c r="M174" t="n">
        <v>39</v>
      </c>
      <c r="N174" t="n">
        <v>7</v>
      </c>
      <c r="O174" t="n">
        <v>7994.37</v>
      </c>
      <c r="P174" t="n">
        <v>109.88</v>
      </c>
      <c r="Q174" t="n">
        <v>446.29</v>
      </c>
      <c r="R174" t="n">
        <v>67.8</v>
      </c>
      <c r="S174" t="n">
        <v>28.73</v>
      </c>
      <c r="T174" t="n">
        <v>18699.68</v>
      </c>
      <c r="U174" t="n">
        <v>0.42</v>
      </c>
      <c r="V174" t="n">
        <v>0.88</v>
      </c>
      <c r="W174" t="n">
        <v>0.15</v>
      </c>
      <c r="X174" t="n">
        <v>1.14</v>
      </c>
      <c r="Y174" t="n">
        <v>0.5</v>
      </c>
      <c r="Z174" t="n">
        <v>10</v>
      </c>
    </row>
    <row r="175">
      <c r="A175" t="n">
        <v>2</v>
      </c>
      <c r="B175" t="n">
        <v>25</v>
      </c>
      <c r="C175" t="inlineStr">
        <is>
          <t xml:space="preserve">CONCLUIDO	</t>
        </is>
      </c>
      <c r="D175" t="n">
        <v>4.9468</v>
      </c>
      <c r="E175" t="n">
        <v>20.22</v>
      </c>
      <c r="F175" t="n">
        <v>18.07</v>
      </c>
      <c r="G175" t="n">
        <v>43.37</v>
      </c>
      <c r="H175" t="n">
        <v>0.8100000000000001</v>
      </c>
      <c r="I175" t="n">
        <v>25</v>
      </c>
      <c r="J175" t="n">
        <v>64.08</v>
      </c>
      <c r="K175" t="n">
        <v>28.92</v>
      </c>
      <c r="L175" t="n">
        <v>3</v>
      </c>
      <c r="M175" t="n">
        <v>23</v>
      </c>
      <c r="N175" t="n">
        <v>7.16</v>
      </c>
      <c r="O175" t="n">
        <v>8137.65</v>
      </c>
      <c r="P175" t="n">
        <v>100.52</v>
      </c>
      <c r="Q175" t="n">
        <v>446.27</v>
      </c>
      <c r="R175" t="n">
        <v>53.77</v>
      </c>
      <c r="S175" t="n">
        <v>28.73</v>
      </c>
      <c r="T175" t="n">
        <v>11762.58</v>
      </c>
      <c r="U175" t="n">
        <v>0.53</v>
      </c>
      <c r="V175" t="n">
        <v>0.9</v>
      </c>
      <c r="W175" t="n">
        <v>0.13</v>
      </c>
      <c r="X175" t="n">
        <v>0.71</v>
      </c>
      <c r="Y175" t="n">
        <v>0.5</v>
      </c>
      <c r="Z175" t="n">
        <v>10</v>
      </c>
    </row>
    <row r="176">
      <c r="A176" t="n">
        <v>3</v>
      </c>
      <c r="B176" t="n">
        <v>25</v>
      </c>
      <c r="C176" t="inlineStr">
        <is>
          <t xml:space="preserve">CONCLUIDO	</t>
        </is>
      </c>
      <c r="D176" t="n">
        <v>5.0128</v>
      </c>
      <c r="E176" t="n">
        <v>19.95</v>
      </c>
      <c r="F176" t="n">
        <v>17.89</v>
      </c>
      <c r="G176" t="n">
        <v>56.49</v>
      </c>
      <c r="H176" t="n">
        <v>1.07</v>
      </c>
      <c r="I176" t="n">
        <v>19</v>
      </c>
      <c r="J176" t="n">
        <v>65.25</v>
      </c>
      <c r="K176" t="n">
        <v>28.92</v>
      </c>
      <c r="L176" t="n">
        <v>4</v>
      </c>
      <c r="M176" t="n">
        <v>2</v>
      </c>
      <c r="N176" t="n">
        <v>7.33</v>
      </c>
      <c r="O176" t="n">
        <v>8281.25</v>
      </c>
      <c r="P176" t="n">
        <v>94.73999999999999</v>
      </c>
      <c r="Q176" t="n">
        <v>446.27</v>
      </c>
      <c r="R176" t="n">
        <v>47.34</v>
      </c>
      <c r="S176" t="n">
        <v>28.73</v>
      </c>
      <c r="T176" t="n">
        <v>8580.709999999999</v>
      </c>
      <c r="U176" t="n">
        <v>0.61</v>
      </c>
      <c r="V176" t="n">
        <v>0.91</v>
      </c>
      <c r="W176" t="n">
        <v>0.13</v>
      </c>
      <c r="X176" t="n">
        <v>0.53</v>
      </c>
      <c r="Y176" t="n">
        <v>0.5</v>
      </c>
      <c r="Z176" t="n">
        <v>10</v>
      </c>
    </row>
    <row r="177">
      <c r="A177" t="n">
        <v>4</v>
      </c>
      <c r="B177" t="n">
        <v>25</v>
      </c>
      <c r="C177" t="inlineStr">
        <is>
          <t xml:space="preserve">CONCLUIDO	</t>
        </is>
      </c>
      <c r="D177" t="n">
        <v>5.0137</v>
      </c>
      <c r="E177" t="n">
        <v>19.95</v>
      </c>
      <c r="F177" t="n">
        <v>17.89</v>
      </c>
      <c r="G177" t="n">
        <v>56.48</v>
      </c>
      <c r="H177" t="n">
        <v>1.31</v>
      </c>
      <c r="I177" t="n">
        <v>19</v>
      </c>
      <c r="J177" t="n">
        <v>66.42</v>
      </c>
      <c r="K177" t="n">
        <v>28.92</v>
      </c>
      <c r="L177" t="n">
        <v>5</v>
      </c>
      <c r="M177" t="n">
        <v>0</v>
      </c>
      <c r="N177" t="n">
        <v>7.49</v>
      </c>
      <c r="O177" t="n">
        <v>8425.16</v>
      </c>
      <c r="P177" t="n">
        <v>96.31</v>
      </c>
      <c r="Q177" t="n">
        <v>446.27</v>
      </c>
      <c r="R177" t="n">
        <v>47.07</v>
      </c>
      <c r="S177" t="n">
        <v>28.73</v>
      </c>
      <c r="T177" t="n">
        <v>8446.459999999999</v>
      </c>
      <c r="U177" t="n">
        <v>0.61</v>
      </c>
      <c r="V177" t="n">
        <v>0.91</v>
      </c>
      <c r="W177" t="n">
        <v>0.13</v>
      </c>
      <c r="X177" t="n">
        <v>0.53</v>
      </c>
      <c r="Y177" t="n">
        <v>0.5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2.9726</v>
      </c>
      <c r="E178" t="n">
        <v>33.64</v>
      </c>
      <c r="F178" t="n">
        <v>23.85</v>
      </c>
      <c r="G178" t="n">
        <v>6.53</v>
      </c>
      <c r="H178" t="n">
        <v>0.11</v>
      </c>
      <c r="I178" t="n">
        <v>219</v>
      </c>
      <c r="J178" t="n">
        <v>167.88</v>
      </c>
      <c r="K178" t="n">
        <v>51.39</v>
      </c>
      <c r="L178" t="n">
        <v>1</v>
      </c>
      <c r="M178" t="n">
        <v>217</v>
      </c>
      <c r="N178" t="n">
        <v>30.49</v>
      </c>
      <c r="O178" t="n">
        <v>20939.59</v>
      </c>
      <c r="P178" t="n">
        <v>300.86</v>
      </c>
      <c r="Q178" t="n">
        <v>446.39</v>
      </c>
      <c r="R178" t="n">
        <v>243.05</v>
      </c>
      <c r="S178" t="n">
        <v>28.73</v>
      </c>
      <c r="T178" t="n">
        <v>105434.24</v>
      </c>
      <c r="U178" t="n">
        <v>0.12</v>
      </c>
      <c r="V178" t="n">
        <v>0.68</v>
      </c>
      <c r="W178" t="n">
        <v>0.43</v>
      </c>
      <c r="X178" t="n">
        <v>6.49</v>
      </c>
      <c r="Y178" t="n">
        <v>0.5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3.9332</v>
      </c>
      <c r="E179" t="n">
        <v>25.42</v>
      </c>
      <c r="F179" t="n">
        <v>19.97</v>
      </c>
      <c r="G179" t="n">
        <v>13.17</v>
      </c>
      <c r="H179" t="n">
        <v>0.21</v>
      </c>
      <c r="I179" t="n">
        <v>91</v>
      </c>
      <c r="J179" t="n">
        <v>169.33</v>
      </c>
      <c r="K179" t="n">
        <v>51.39</v>
      </c>
      <c r="L179" t="n">
        <v>2</v>
      </c>
      <c r="M179" t="n">
        <v>89</v>
      </c>
      <c r="N179" t="n">
        <v>30.94</v>
      </c>
      <c r="O179" t="n">
        <v>21118.46</v>
      </c>
      <c r="P179" t="n">
        <v>249.85</v>
      </c>
      <c r="Q179" t="n">
        <v>446.3</v>
      </c>
      <c r="R179" t="n">
        <v>115.69</v>
      </c>
      <c r="S179" t="n">
        <v>28.73</v>
      </c>
      <c r="T179" t="n">
        <v>42396.37</v>
      </c>
      <c r="U179" t="n">
        <v>0.25</v>
      </c>
      <c r="V179" t="n">
        <v>0.8100000000000001</v>
      </c>
      <c r="W179" t="n">
        <v>0.23</v>
      </c>
      <c r="X179" t="n">
        <v>2.61</v>
      </c>
      <c r="Y179" t="n">
        <v>0.5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4.2853</v>
      </c>
      <c r="E180" t="n">
        <v>23.34</v>
      </c>
      <c r="F180" t="n">
        <v>19</v>
      </c>
      <c r="G180" t="n">
        <v>19.65</v>
      </c>
      <c r="H180" t="n">
        <v>0.31</v>
      </c>
      <c r="I180" t="n">
        <v>58</v>
      </c>
      <c r="J180" t="n">
        <v>170.79</v>
      </c>
      <c r="K180" t="n">
        <v>51.39</v>
      </c>
      <c r="L180" t="n">
        <v>3</v>
      </c>
      <c r="M180" t="n">
        <v>56</v>
      </c>
      <c r="N180" t="n">
        <v>31.4</v>
      </c>
      <c r="O180" t="n">
        <v>21297.94</v>
      </c>
      <c r="P180" t="n">
        <v>235.96</v>
      </c>
      <c r="Q180" t="n">
        <v>446.27</v>
      </c>
      <c r="R180" t="n">
        <v>84.09</v>
      </c>
      <c r="S180" t="n">
        <v>28.73</v>
      </c>
      <c r="T180" t="n">
        <v>26761.05</v>
      </c>
      <c r="U180" t="n">
        <v>0.34</v>
      </c>
      <c r="V180" t="n">
        <v>0.86</v>
      </c>
      <c r="W180" t="n">
        <v>0.17</v>
      </c>
      <c r="X180" t="n">
        <v>1.64</v>
      </c>
      <c r="Y180" t="n">
        <v>0.5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4.4788</v>
      </c>
      <c r="E181" t="n">
        <v>22.33</v>
      </c>
      <c r="F181" t="n">
        <v>18.53</v>
      </c>
      <c r="G181" t="n">
        <v>26.47</v>
      </c>
      <c r="H181" t="n">
        <v>0.41</v>
      </c>
      <c r="I181" t="n">
        <v>42</v>
      </c>
      <c r="J181" t="n">
        <v>172.25</v>
      </c>
      <c r="K181" t="n">
        <v>51.39</v>
      </c>
      <c r="L181" t="n">
        <v>4</v>
      </c>
      <c r="M181" t="n">
        <v>40</v>
      </c>
      <c r="N181" t="n">
        <v>31.86</v>
      </c>
      <c r="O181" t="n">
        <v>21478.05</v>
      </c>
      <c r="P181" t="n">
        <v>228.31</v>
      </c>
      <c r="Q181" t="n">
        <v>446.27</v>
      </c>
      <c r="R181" t="n">
        <v>69</v>
      </c>
      <c r="S181" t="n">
        <v>28.73</v>
      </c>
      <c r="T181" t="n">
        <v>19297.33</v>
      </c>
      <c r="U181" t="n">
        <v>0.42</v>
      </c>
      <c r="V181" t="n">
        <v>0.88</v>
      </c>
      <c r="W181" t="n">
        <v>0.15</v>
      </c>
      <c r="X181" t="n">
        <v>1.17</v>
      </c>
      <c r="Y181" t="n">
        <v>0.5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4.5963</v>
      </c>
      <c r="E182" t="n">
        <v>21.76</v>
      </c>
      <c r="F182" t="n">
        <v>18.27</v>
      </c>
      <c r="G182" t="n">
        <v>33.21</v>
      </c>
      <c r="H182" t="n">
        <v>0.51</v>
      </c>
      <c r="I182" t="n">
        <v>33</v>
      </c>
      <c r="J182" t="n">
        <v>173.71</v>
      </c>
      <c r="K182" t="n">
        <v>51.39</v>
      </c>
      <c r="L182" t="n">
        <v>5</v>
      </c>
      <c r="M182" t="n">
        <v>31</v>
      </c>
      <c r="N182" t="n">
        <v>32.32</v>
      </c>
      <c r="O182" t="n">
        <v>21658.78</v>
      </c>
      <c r="P182" t="n">
        <v>223.29</v>
      </c>
      <c r="Q182" t="n">
        <v>446.28</v>
      </c>
      <c r="R182" t="n">
        <v>60.08</v>
      </c>
      <c r="S182" t="n">
        <v>28.73</v>
      </c>
      <c r="T182" t="n">
        <v>14878.68</v>
      </c>
      <c r="U182" t="n">
        <v>0.48</v>
      </c>
      <c r="V182" t="n">
        <v>0.89</v>
      </c>
      <c r="W182" t="n">
        <v>0.13</v>
      </c>
      <c r="X182" t="n">
        <v>0.91</v>
      </c>
      <c r="Y182" t="n">
        <v>0.5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4.6827</v>
      </c>
      <c r="E183" t="n">
        <v>21.36</v>
      </c>
      <c r="F183" t="n">
        <v>18.03</v>
      </c>
      <c r="G183" t="n">
        <v>38.64</v>
      </c>
      <c r="H183" t="n">
        <v>0.61</v>
      </c>
      <c r="I183" t="n">
        <v>28</v>
      </c>
      <c r="J183" t="n">
        <v>175.18</v>
      </c>
      <c r="K183" t="n">
        <v>51.39</v>
      </c>
      <c r="L183" t="n">
        <v>6</v>
      </c>
      <c r="M183" t="n">
        <v>26</v>
      </c>
      <c r="N183" t="n">
        <v>32.79</v>
      </c>
      <c r="O183" t="n">
        <v>21840.16</v>
      </c>
      <c r="P183" t="n">
        <v>219</v>
      </c>
      <c r="Q183" t="n">
        <v>446.27</v>
      </c>
      <c r="R183" t="n">
        <v>52.19</v>
      </c>
      <c r="S183" t="n">
        <v>28.73</v>
      </c>
      <c r="T183" t="n">
        <v>10960.04</v>
      </c>
      <c r="U183" t="n">
        <v>0.55</v>
      </c>
      <c r="V183" t="n">
        <v>0.9</v>
      </c>
      <c r="W183" t="n">
        <v>0.13</v>
      </c>
      <c r="X183" t="n">
        <v>0.68</v>
      </c>
      <c r="Y183" t="n">
        <v>0.5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4.7115</v>
      </c>
      <c r="E184" t="n">
        <v>21.22</v>
      </c>
      <c r="F184" t="n">
        <v>18.04</v>
      </c>
      <c r="G184" t="n">
        <v>45.1</v>
      </c>
      <c r="H184" t="n">
        <v>0.7</v>
      </c>
      <c r="I184" t="n">
        <v>24</v>
      </c>
      <c r="J184" t="n">
        <v>176.66</v>
      </c>
      <c r="K184" t="n">
        <v>51.39</v>
      </c>
      <c r="L184" t="n">
        <v>7</v>
      </c>
      <c r="M184" t="n">
        <v>22</v>
      </c>
      <c r="N184" t="n">
        <v>33.27</v>
      </c>
      <c r="O184" t="n">
        <v>22022.17</v>
      </c>
      <c r="P184" t="n">
        <v>217.36</v>
      </c>
      <c r="Q184" t="n">
        <v>446.28</v>
      </c>
      <c r="R184" t="n">
        <v>52.91</v>
      </c>
      <c r="S184" t="n">
        <v>28.73</v>
      </c>
      <c r="T184" t="n">
        <v>11341.64</v>
      </c>
      <c r="U184" t="n">
        <v>0.54</v>
      </c>
      <c r="V184" t="n">
        <v>0.9</v>
      </c>
      <c r="W184" t="n">
        <v>0.12</v>
      </c>
      <c r="X184" t="n">
        <v>0.68</v>
      </c>
      <c r="Y184" t="n">
        <v>0.5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4.7567</v>
      </c>
      <c r="E185" t="n">
        <v>21.02</v>
      </c>
      <c r="F185" t="n">
        <v>17.94</v>
      </c>
      <c r="G185" t="n">
        <v>51.25</v>
      </c>
      <c r="H185" t="n">
        <v>0.8</v>
      </c>
      <c r="I185" t="n">
        <v>21</v>
      </c>
      <c r="J185" t="n">
        <v>178.14</v>
      </c>
      <c r="K185" t="n">
        <v>51.39</v>
      </c>
      <c r="L185" t="n">
        <v>8</v>
      </c>
      <c r="M185" t="n">
        <v>19</v>
      </c>
      <c r="N185" t="n">
        <v>33.75</v>
      </c>
      <c r="O185" t="n">
        <v>22204.83</v>
      </c>
      <c r="P185" t="n">
        <v>214.46</v>
      </c>
      <c r="Q185" t="n">
        <v>446.27</v>
      </c>
      <c r="R185" t="n">
        <v>49.48</v>
      </c>
      <c r="S185" t="n">
        <v>28.73</v>
      </c>
      <c r="T185" t="n">
        <v>9638.389999999999</v>
      </c>
      <c r="U185" t="n">
        <v>0.58</v>
      </c>
      <c r="V185" t="n">
        <v>0.91</v>
      </c>
      <c r="W185" t="n">
        <v>0.12</v>
      </c>
      <c r="X185" t="n">
        <v>0.58</v>
      </c>
      <c r="Y185" t="n">
        <v>0.5</v>
      </c>
      <c r="Z185" t="n">
        <v>10</v>
      </c>
    </row>
    <row r="186">
      <c r="A186" t="n">
        <v>8</v>
      </c>
      <c r="B186" t="n">
        <v>85</v>
      </c>
      <c r="C186" t="inlineStr">
        <is>
          <t xml:space="preserve">CONCLUIDO	</t>
        </is>
      </c>
      <c r="D186" t="n">
        <v>4.7995</v>
      </c>
      <c r="E186" t="n">
        <v>20.84</v>
      </c>
      <c r="F186" t="n">
        <v>17.85</v>
      </c>
      <c r="G186" t="n">
        <v>59.51</v>
      </c>
      <c r="H186" t="n">
        <v>0.89</v>
      </c>
      <c r="I186" t="n">
        <v>18</v>
      </c>
      <c r="J186" t="n">
        <v>179.63</v>
      </c>
      <c r="K186" t="n">
        <v>51.39</v>
      </c>
      <c r="L186" t="n">
        <v>9</v>
      </c>
      <c r="M186" t="n">
        <v>16</v>
      </c>
      <c r="N186" t="n">
        <v>34.24</v>
      </c>
      <c r="O186" t="n">
        <v>22388.15</v>
      </c>
      <c r="P186" t="n">
        <v>211.78</v>
      </c>
      <c r="Q186" t="n">
        <v>446.28</v>
      </c>
      <c r="R186" t="n">
        <v>46.8</v>
      </c>
      <c r="S186" t="n">
        <v>28.73</v>
      </c>
      <c r="T186" t="n">
        <v>8315.26</v>
      </c>
      <c r="U186" t="n">
        <v>0.61</v>
      </c>
      <c r="V186" t="n">
        <v>0.91</v>
      </c>
      <c r="W186" t="n">
        <v>0.11</v>
      </c>
      <c r="X186" t="n">
        <v>0.5</v>
      </c>
      <c r="Y186" t="n">
        <v>0.5</v>
      </c>
      <c r="Z186" t="n">
        <v>10</v>
      </c>
    </row>
    <row r="187">
      <c r="A187" t="n">
        <v>9</v>
      </c>
      <c r="B187" t="n">
        <v>85</v>
      </c>
      <c r="C187" t="inlineStr">
        <is>
          <t xml:space="preserve">CONCLUIDO	</t>
        </is>
      </c>
      <c r="D187" t="n">
        <v>4.8321</v>
      </c>
      <c r="E187" t="n">
        <v>20.7</v>
      </c>
      <c r="F187" t="n">
        <v>17.78</v>
      </c>
      <c r="G187" t="n">
        <v>66.68000000000001</v>
      </c>
      <c r="H187" t="n">
        <v>0.98</v>
      </c>
      <c r="I187" t="n">
        <v>16</v>
      </c>
      <c r="J187" t="n">
        <v>181.12</v>
      </c>
      <c r="K187" t="n">
        <v>51.39</v>
      </c>
      <c r="L187" t="n">
        <v>10</v>
      </c>
      <c r="M187" t="n">
        <v>14</v>
      </c>
      <c r="N187" t="n">
        <v>34.73</v>
      </c>
      <c r="O187" t="n">
        <v>22572.13</v>
      </c>
      <c r="P187" t="n">
        <v>208.88</v>
      </c>
      <c r="Q187" t="n">
        <v>446.27</v>
      </c>
      <c r="R187" t="n">
        <v>44.51</v>
      </c>
      <c r="S187" t="n">
        <v>28.73</v>
      </c>
      <c r="T187" t="n">
        <v>7177.78</v>
      </c>
      <c r="U187" t="n">
        <v>0.65</v>
      </c>
      <c r="V187" t="n">
        <v>0.91</v>
      </c>
      <c r="W187" t="n">
        <v>0.1</v>
      </c>
      <c r="X187" t="n">
        <v>0.42</v>
      </c>
      <c r="Y187" t="n">
        <v>0.5</v>
      </c>
      <c r="Z187" t="n">
        <v>10</v>
      </c>
    </row>
    <row r="188">
      <c r="A188" t="n">
        <v>10</v>
      </c>
      <c r="B188" t="n">
        <v>85</v>
      </c>
      <c r="C188" t="inlineStr">
        <is>
          <t xml:space="preserve">CONCLUIDO	</t>
        </is>
      </c>
      <c r="D188" t="n">
        <v>4.8457</v>
      </c>
      <c r="E188" t="n">
        <v>20.64</v>
      </c>
      <c r="F188" t="n">
        <v>17.76</v>
      </c>
      <c r="G188" t="n">
        <v>71.02</v>
      </c>
      <c r="H188" t="n">
        <v>1.07</v>
      </c>
      <c r="I188" t="n">
        <v>15</v>
      </c>
      <c r="J188" t="n">
        <v>182.62</v>
      </c>
      <c r="K188" t="n">
        <v>51.39</v>
      </c>
      <c r="L188" t="n">
        <v>11</v>
      </c>
      <c r="M188" t="n">
        <v>13</v>
      </c>
      <c r="N188" t="n">
        <v>35.22</v>
      </c>
      <c r="O188" t="n">
        <v>22756.91</v>
      </c>
      <c r="P188" t="n">
        <v>207.46</v>
      </c>
      <c r="Q188" t="n">
        <v>446.27</v>
      </c>
      <c r="R188" t="n">
        <v>43.59</v>
      </c>
      <c r="S188" t="n">
        <v>28.73</v>
      </c>
      <c r="T188" t="n">
        <v>6724.52</v>
      </c>
      <c r="U188" t="n">
        <v>0.66</v>
      </c>
      <c r="V188" t="n">
        <v>0.92</v>
      </c>
      <c r="W188" t="n">
        <v>0.11</v>
      </c>
      <c r="X188" t="n">
        <v>0.4</v>
      </c>
      <c r="Y188" t="n">
        <v>0.5</v>
      </c>
      <c r="Z188" t="n">
        <v>10</v>
      </c>
    </row>
    <row r="189">
      <c r="A189" t="n">
        <v>11</v>
      </c>
      <c r="B189" t="n">
        <v>85</v>
      </c>
      <c r="C189" t="inlineStr">
        <is>
          <t xml:space="preserve">CONCLUIDO	</t>
        </is>
      </c>
      <c r="D189" t="n">
        <v>4.8514</v>
      </c>
      <c r="E189" t="n">
        <v>20.61</v>
      </c>
      <c r="F189" t="n">
        <v>17.77</v>
      </c>
      <c r="G189" t="n">
        <v>76.14</v>
      </c>
      <c r="H189" t="n">
        <v>1.16</v>
      </c>
      <c r="I189" t="n">
        <v>14</v>
      </c>
      <c r="J189" t="n">
        <v>184.12</v>
      </c>
      <c r="K189" t="n">
        <v>51.39</v>
      </c>
      <c r="L189" t="n">
        <v>12</v>
      </c>
      <c r="M189" t="n">
        <v>12</v>
      </c>
      <c r="N189" t="n">
        <v>35.73</v>
      </c>
      <c r="O189" t="n">
        <v>22942.24</v>
      </c>
      <c r="P189" t="n">
        <v>205.48</v>
      </c>
      <c r="Q189" t="n">
        <v>446.27</v>
      </c>
      <c r="R189" t="n">
        <v>44.28</v>
      </c>
      <c r="S189" t="n">
        <v>28.73</v>
      </c>
      <c r="T189" t="n">
        <v>7073.45</v>
      </c>
      <c r="U189" t="n">
        <v>0.65</v>
      </c>
      <c r="V189" t="n">
        <v>0.92</v>
      </c>
      <c r="W189" t="n">
        <v>0.1</v>
      </c>
      <c r="X189" t="n">
        <v>0.41</v>
      </c>
      <c r="Y189" t="n">
        <v>0.5</v>
      </c>
      <c r="Z189" t="n">
        <v>10</v>
      </c>
    </row>
    <row r="190">
      <c r="A190" t="n">
        <v>12</v>
      </c>
      <c r="B190" t="n">
        <v>85</v>
      </c>
      <c r="C190" t="inlineStr">
        <is>
          <t xml:space="preserve">CONCLUIDO	</t>
        </is>
      </c>
      <c r="D190" t="n">
        <v>4.8709</v>
      </c>
      <c r="E190" t="n">
        <v>20.53</v>
      </c>
      <c r="F190" t="n">
        <v>17.72</v>
      </c>
      <c r="G190" t="n">
        <v>81.77</v>
      </c>
      <c r="H190" t="n">
        <v>1.24</v>
      </c>
      <c r="I190" t="n">
        <v>13</v>
      </c>
      <c r="J190" t="n">
        <v>185.63</v>
      </c>
      <c r="K190" t="n">
        <v>51.39</v>
      </c>
      <c r="L190" t="n">
        <v>13</v>
      </c>
      <c r="M190" t="n">
        <v>11</v>
      </c>
      <c r="N190" t="n">
        <v>36.24</v>
      </c>
      <c r="O190" t="n">
        <v>23128.27</v>
      </c>
      <c r="P190" t="n">
        <v>203.55</v>
      </c>
      <c r="Q190" t="n">
        <v>446.27</v>
      </c>
      <c r="R190" t="n">
        <v>42.4</v>
      </c>
      <c r="S190" t="n">
        <v>28.73</v>
      </c>
      <c r="T190" t="n">
        <v>6138.89</v>
      </c>
      <c r="U190" t="n">
        <v>0.68</v>
      </c>
      <c r="V190" t="n">
        <v>0.92</v>
      </c>
      <c r="W190" t="n">
        <v>0.1</v>
      </c>
      <c r="X190" t="n">
        <v>0.36</v>
      </c>
      <c r="Y190" t="n">
        <v>0.5</v>
      </c>
      <c r="Z190" t="n">
        <v>10</v>
      </c>
    </row>
    <row r="191">
      <c r="A191" t="n">
        <v>13</v>
      </c>
      <c r="B191" t="n">
        <v>85</v>
      </c>
      <c r="C191" t="inlineStr">
        <is>
          <t xml:space="preserve">CONCLUIDO	</t>
        </is>
      </c>
      <c r="D191" t="n">
        <v>4.8876</v>
      </c>
      <c r="E191" t="n">
        <v>20.46</v>
      </c>
      <c r="F191" t="n">
        <v>17.68</v>
      </c>
      <c r="G191" t="n">
        <v>88.40000000000001</v>
      </c>
      <c r="H191" t="n">
        <v>1.33</v>
      </c>
      <c r="I191" t="n">
        <v>12</v>
      </c>
      <c r="J191" t="n">
        <v>187.14</v>
      </c>
      <c r="K191" t="n">
        <v>51.39</v>
      </c>
      <c r="L191" t="n">
        <v>14</v>
      </c>
      <c r="M191" t="n">
        <v>10</v>
      </c>
      <c r="N191" t="n">
        <v>36.75</v>
      </c>
      <c r="O191" t="n">
        <v>23314.98</v>
      </c>
      <c r="P191" t="n">
        <v>201.72</v>
      </c>
      <c r="Q191" t="n">
        <v>446.27</v>
      </c>
      <c r="R191" t="n">
        <v>41.2</v>
      </c>
      <c r="S191" t="n">
        <v>28.73</v>
      </c>
      <c r="T191" t="n">
        <v>5546.3</v>
      </c>
      <c r="U191" t="n">
        <v>0.7</v>
      </c>
      <c r="V191" t="n">
        <v>0.92</v>
      </c>
      <c r="W191" t="n">
        <v>0.1</v>
      </c>
      <c r="X191" t="n">
        <v>0.32</v>
      </c>
      <c r="Y191" t="n">
        <v>0.5</v>
      </c>
      <c r="Z191" t="n">
        <v>10</v>
      </c>
    </row>
    <row r="192">
      <c r="A192" t="n">
        <v>14</v>
      </c>
      <c r="B192" t="n">
        <v>85</v>
      </c>
      <c r="C192" t="inlineStr">
        <is>
          <t xml:space="preserve">CONCLUIDO	</t>
        </is>
      </c>
      <c r="D192" t="n">
        <v>4.9076</v>
      </c>
      <c r="E192" t="n">
        <v>20.38</v>
      </c>
      <c r="F192" t="n">
        <v>17.63</v>
      </c>
      <c r="G192" t="n">
        <v>96.17</v>
      </c>
      <c r="H192" t="n">
        <v>1.41</v>
      </c>
      <c r="I192" t="n">
        <v>11</v>
      </c>
      <c r="J192" t="n">
        <v>188.66</v>
      </c>
      <c r="K192" t="n">
        <v>51.39</v>
      </c>
      <c r="L192" t="n">
        <v>15</v>
      </c>
      <c r="M192" t="n">
        <v>9</v>
      </c>
      <c r="N192" t="n">
        <v>37.27</v>
      </c>
      <c r="O192" t="n">
        <v>23502.4</v>
      </c>
      <c r="P192" t="n">
        <v>198.49</v>
      </c>
      <c r="Q192" t="n">
        <v>446.27</v>
      </c>
      <c r="R192" t="n">
        <v>39.54</v>
      </c>
      <c r="S192" t="n">
        <v>28.73</v>
      </c>
      <c r="T192" t="n">
        <v>4721.02</v>
      </c>
      <c r="U192" t="n">
        <v>0.73</v>
      </c>
      <c r="V192" t="n">
        <v>0.92</v>
      </c>
      <c r="W192" t="n">
        <v>0.1</v>
      </c>
      <c r="X192" t="n">
        <v>0.27</v>
      </c>
      <c r="Y192" t="n">
        <v>0.5</v>
      </c>
      <c r="Z192" t="n">
        <v>10</v>
      </c>
    </row>
    <row r="193">
      <c r="A193" t="n">
        <v>15</v>
      </c>
      <c r="B193" t="n">
        <v>85</v>
      </c>
      <c r="C193" t="inlineStr">
        <is>
          <t xml:space="preserve">CONCLUIDO	</t>
        </is>
      </c>
      <c r="D193" t="n">
        <v>4.9235</v>
      </c>
      <c r="E193" t="n">
        <v>20.31</v>
      </c>
      <c r="F193" t="n">
        <v>17.6</v>
      </c>
      <c r="G193" t="n">
        <v>105.59</v>
      </c>
      <c r="H193" t="n">
        <v>1.49</v>
      </c>
      <c r="I193" t="n">
        <v>10</v>
      </c>
      <c r="J193" t="n">
        <v>190.19</v>
      </c>
      <c r="K193" t="n">
        <v>51.39</v>
      </c>
      <c r="L193" t="n">
        <v>16</v>
      </c>
      <c r="M193" t="n">
        <v>8</v>
      </c>
      <c r="N193" t="n">
        <v>37.79</v>
      </c>
      <c r="O193" t="n">
        <v>23690.52</v>
      </c>
      <c r="P193" t="n">
        <v>196.79</v>
      </c>
      <c r="Q193" t="n">
        <v>446.27</v>
      </c>
      <c r="R193" t="n">
        <v>38.37</v>
      </c>
      <c r="S193" t="n">
        <v>28.73</v>
      </c>
      <c r="T193" t="n">
        <v>4141.78</v>
      </c>
      <c r="U193" t="n">
        <v>0.75</v>
      </c>
      <c r="V193" t="n">
        <v>0.92</v>
      </c>
      <c r="W193" t="n">
        <v>0.1</v>
      </c>
      <c r="X193" t="n">
        <v>0.24</v>
      </c>
      <c r="Y193" t="n">
        <v>0.5</v>
      </c>
      <c r="Z193" t="n">
        <v>10</v>
      </c>
    </row>
    <row r="194">
      <c r="A194" t="n">
        <v>16</v>
      </c>
      <c r="B194" t="n">
        <v>85</v>
      </c>
      <c r="C194" t="inlineStr">
        <is>
          <t xml:space="preserve">CONCLUIDO	</t>
        </is>
      </c>
      <c r="D194" t="n">
        <v>4.9133</v>
      </c>
      <c r="E194" t="n">
        <v>20.35</v>
      </c>
      <c r="F194" t="n">
        <v>17.64</v>
      </c>
      <c r="G194" t="n">
        <v>105.85</v>
      </c>
      <c r="H194" t="n">
        <v>1.57</v>
      </c>
      <c r="I194" t="n">
        <v>10</v>
      </c>
      <c r="J194" t="n">
        <v>191.72</v>
      </c>
      <c r="K194" t="n">
        <v>51.39</v>
      </c>
      <c r="L194" t="n">
        <v>17</v>
      </c>
      <c r="M194" t="n">
        <v>8</v>
      </c>
      <c r="N194" t="n">
        <v>38.33</v>
      </c>
      <c r="O194" t="n">
        <v>23879.37</v>
      </c>
      <c r="P194" t="n">
        <v>195.21</v>
      </c>
      <c r="Q194" t="n">
        <v>446.27</v>
      </c>
      <c r="R194" t="n">
        <v>40.05</v>
      </c>
      <c r="S194" t="n">
        <v>28.73</v>
      </c>
      <c r="T194" t="n">
        <v>4978.03</v>
      </c>
      <c r="U194" t="n">
        <v>0.72</v>
      </c>
      <c r="V194" t="n">
        <v>0.92</v>
      </c>
      <c r="W194" t="n">
        <v>0.09</v>
      </c>
      <c r="X194" t="n">
        <v>0.28</v>
      </c>
      <c r="Y194" t="n">
        <v>0.5</v>
      </c>
      <c r="Z194" t="n">
        <v>10</v>
      </c>
    </row>
    <row r="195">
      <c r="A195" t="n">
        <v>17</v>
      </c>
      <c r="B195" t="n">
        <v>85</v>
      </c>
      <c r="C195" t="inlineStr">
        <is>
          <t xml:space="preserve">CONCLUIDO	</t>
        </is>
      </c>
      <c r="D195" t="n">
        <v>4.9365</v>
      </c>
      <c r="E195" t="n">
        <v>20.26</v>
      </c>
      <c r="F195" t="n">
        <v>17.58</v>
      </c>
      <c r="G195" t="n">
        <v>117.2</v>
      </c>
      <c r="H195" t="n">
        <v>1.65</v>
      </c>
      <c r="I195" t="n">
        <v>9</v>
      </c>
      <c r="J195" t="n">
        <v>193.26</v>
      </c>
      <c r="K195" t="n">
        <v>51.39</v>
      </c>
      <c r="L195" t="n">
        <v>18</v>
      </c>
      <c r="M195" t="n">
        <v>7</v>
      </c>
      <c r="N195" t="n">
        <v>38.86</v>
      </c>
      <c r="O195" t="n">
        <v>24068.93</v>
      </c>
      <c r="P195" t="n">
        <v>192.06</v>
      </c>
      <c r="Q195" t="n">
        <v>446.27</v>
      </c>
      <c r="R195" t="n">
        <v>37.84</v>
      </c>
      <c r="S195" t="n">
        <v>28.73</v>
      </c>
      <c r="T195" t="n">
        <v>3878.36</v>
      </c>
      <c r="U195" t="n">
        <v>0.76</v>
      </c>
      <c r="V195" t="n">
        <v>0.92</v>
      </c>
      <c r="W195" t="n">
        <v>0.1</v>
      </c>
      <c r="X195" t="n">
        <v>0.22</v>
      </c>
      <c r="Y195" t="n">
        <v>0.5</v>
      </c>
      <c r="Z195" t="n">
        <v>10</v>
      </c>
    </row>
    <row r="196">
      <c r="A196" t="n">
        <v>18</v>
      </c>
      <c r="B196" t="n">
        <v>85</v>
      </c>
      <c r="C196" t="inlineStr">
        <is>
          <t xml:space="preserve">CONCLUIDO	</t>
        </is>
      </c>
      <c r="D196" t="n">
        <v>4.9313</v>
      </c>
      <c r="E196" t="n">
        <v>20.28</v>
      </c>
      <c r="F196" t="n">
        <v>17.6</v>
      </c>
      <c r="G196" t="n">
        <v>117.34</v>
      </c>
      <c r="H196" t="n">
        <v>1.73</v>
      </c>
      <c r="I196" t="n">
        <v>9</v>
      </c>
      <c r="J196" t="n">
        <v>194.8</v>
      </c>
      <c r="K196" t="n">
        <v>51.39</v>
      </c>
      <c r="L196" t="n">
        <v>19</v>
      </c>
      <c r="M196" t="n">
        <v>7</v>
      </c>
      <c r="N196" t="n">
        <v>39.41</v>
      </c>
      <c r="O196" t="n">
        <v>24259.23</v>
      </c>
      <c r="P196" t="n">
        <v>191.05</v>
      </c>
      <c r="Q196" t="n">
        <v>446.27</v>
      </c>
      <c r="R196" t="n">
        <v>38.58</v>
      </c>
      <c r="S196" t="n">
        <v>28.73</v>
      </c>
      <c r="T196" t="n">
        <v>4251.71</v>
      </c>
      <c r="U196" t="n">
        <v>0.74</v>
      </c>
      <c r="V196" t="n">
        <v>0.92</v>
      </c>
      <c r="W196" t="n">
        <v>0.1</v>
      </c>
      <c r="X196" t="n">
        <v>0.24</v>
      </c>
      <c r="Y196" t="n">
        <v>0.5</v>
      </c>
      <c r="Z196" t="n">
        <v>10</v>
      </c>
    </row>
    <row r="197">
      <c r="A197" t="n">
        <v>19</v>
      </c>
      <c r="B197" t="n">
        <v>85</v>
      </c>
      <c r="C197" t="inlineStr">
        <is>
          <t xml:space="preserve">CONCLUIDO	</t>
        </is>
      </c>
      <c r="D197" t="n">
        <v>4.9495</v>
      </c>
      <c r="E197" t="n">
        <v>20.2</v>
      </c>
      <c r="F197" t="n">
        <v>17.56</v>
      </c>
      <c r="G197" t="n">
        <v>131.7</v>
      </c>
      <c r="H197" t="n">
        <v>1.81</v>
      </c>
      <c r="I197" t="n">
        <v>8</v>
      </c>
      <c r="J197" t="n">
        <v>196.35</v>
      </c>
      <c r="K197" t="n">
        <v>51.39</v>
      </c>
      <c r="L197" t="n">
        <v>20</v>
      </c>
      <c r="M197" t="n">
        <v>6</v>
      </c>
      <c r="N197" t="n">
        <v>39.96</v>
      </c>
      <c r="O197" t="n">
        <v>24450.27</v>
      </c>
      <c r="P197" t="n">
        <v>188.27</v>
      </c>
      <c r="Q197" t="n">
        <v>446.27</v>
      </c>
      <c r="R197" t="n">
        <v>37.21</v>
      </c>
      <c r="S197" t="n">
        <v>28.73</v>
      </c>
      <c r="T197" t="n">
        <v>3568.76</v>
      </c>
      <c r="U197" t="n">
        <v>0.77</v>
      </c>
      <c r="V197" t="n">
        <v>0.93</v>
      </c>
      <c r="W197" t="n">
        <v>0.09</v>
      </c>
      <c r="X197" t="n">
        <v>0.2</v>
      </c>
      <c r="Y197" t="n">
        <v>0.5</v>
      </c>
      <c r="Z197" t="n">
        <v>10</v>
      </c>
    </row>
    <row r="198">
      <c r="A198" t="n">
        <v>20</v>
      </c>
      <c r="B198" t="n">
        <v>85</v>
      </c>
      <c r="C198" t="inlineStr">
        <is>
          <t xml:space="preserve">CONCLUIDO	</t>
        </is>
      </c>
      <c r="D198" t="n">
        <v>4.9622</v>
      </c>
      <c r="E198" t="n">
        <v>20.15</v>
      </c>
      <c r="F198" t="n">
        <v>17.51</v>
      </c>
      <c r="G198" t="n">
        <v>131.31</v>
      </c>
      <c r="H198" t="n">
        <v>1.88</v>
      </c>
      <c r="I198" t="n">
        <v>8</v>
      </c>
      <c r="J198" t="n">
        <v>197.9</v>
      </c>
      <c r="K198" t="n">
        <v>51.39</v>
      </c>
      <c r="L198" t="n">
        <v>21</v>
      </c>
      <c r="M198" t="n">
        <v>6</v>
      </c>
      <c r="N198" t="n">
        <v>40.51</v>
      </c>
      <c r="O198" t="n">
        <v>24642.07</v>
      </c>
      <c r="P198" t="n">
        <v>184.96</v>
      </c>
      <c r="Q198" t="n">
        <v>446.27</v>
      </c>
      <c r="R198" t="n">
        <v>35.51</v>
      </c>
      <c r="S198" t="n">
        <v>28.73</v>
      </c>
      <c r="T198" t="n">
        <v>2719.75</v>
      </c>
      <c r="U198" t="n">
        <v>0.8100000000000001</v>
      </c>
      <c r="V198" t="n">
        <v>0.93</v>
      </c>
      <c r="W198" t="n">
        <v>0.09</v>
      </c>
      <c r="X198" t="n">
        <v>0.15</v>
      </c>
      <c r="Y198" t="n">
        <v>0.5</v>
      </c>
      <c r="Z198" t="n">
        <v>10</v>
      </c>
    </row>
    <row r="199">
      <c r="A199" t="n">
        <v>21</v>
      </c>
      <c r="B199" t="n">
        <v>85</v>
      </c>
      <c r="C199" t="inlineStr">
        <is>
          <t xml:space="preserve">CONCLUIDO	</t>
        </is>
      </c>
      <c r="D199" t="n">
        <v>4.9683</v>
      </c>
      <c r="E199" t="n">
        <v>20.13</v>
      </c>
      <c r="F199" t="n">
        <v>17.52</v>
      </c>
      <c r="G199" t="n">
        <v>150.15</v>
      </c>
      <c r="H199" t="n">
        <v>1.96</v>
      </c>
      <c r="I199" t="n">
        <v>7</v>
      </c>
      <c r="J199" t="n">
        <v>199.46</v>
      </c>
      <c r="K199" t="n">
        <v>51.39</v>
      </c>
      <c r="L199" t="n">
        <v>22</v>
      </c>
      <c r="M199" t="n">
        <v>5</v>
      </c>
      <c r="N199" t="n">
        <v>41.07</v>
      </c>
      <c r="O199" t="n">
        <v>24834.62</v>
      </c>
      <c r="P199" t="n">
        <v>183.01</v>
      </c>
      <c r="Q199" t="n">
        <v>446.27</v>
      </c>
      <c r="R199" t="n">
        <v>35.84</v>
      </c>
      <c r="S199" t="n">
        <v>28.73</v>
      </c>
      <c r="T199" t="n">
        <v>2891.98</v>
      </c>
      <c r="U199" t="n">
        <v>0.8</v>
      </c>
      <c r="V199" t="n">
        <v>0.93</v>
      </c>
      <c r="W199" t="n">
        <v>0.09</v>
      </c>
      <c r="X199" t="n">
        <v>0.16</v>
      </c>
      <c r="Y199" t="n">
        <v>0.5</v>
      </c>
      <c r="Z199" t="n">
        <v>10</v>
      </c>
    </row>
    <row r="200">
      <c r="A200" t="n">
        <v>22</v>
      </c>
      <c r="B200" t="n">
        <v>85</v>
      </c>
      <c r="C200" t="inlineStr">
        <is>
          <t xml:space="preserve">CONCLUIDO	</t>
        </is>
      </c>
      <c r="D200" t="n">
        <v>4.9627</v>
      </c>
      <c r="E200" t="n">
        <v>20.15</v>
      </c>
      <c r="F200" t="n">
        <v>17.54</v>
      </c>
      <c r="G200" t="n">
        <v>150.35</v>
      </c>
      <c r="H200" t="n">
        <v>2.03</v>
      </c>
      <c r="I200" t="n">
        <v>7</v>
      </c>
      <c r="J200" t="n">
        <v>201.03</v>
      </c>
      <c r="K200" t="n">
        <v>51.39</v>
      </c>
      <c r="L200" t="n">
        <v>23</v>
      </c>
      <c r="M200" t="n">
        <v>5</v>
      </c>
      <c r="N200" t="n">
        <v>41.64</v>
      </c>
      <c r="O200" t="n">
        <v>25027.94</v>
      </c>
      <c r="P200" t="n">
        <v>182.35</v>
      </c>
      <c r="Q200" t="n">
        <v>446.27</v>
      </c>
      <c r="R200" t="n">
        <v>36.72</v>
      </c>
      <c r="S200" t="n">
        <v>28.73</v>
      </c>
      <c r="T200" t="n">
        <v>3327.52</v>
      </c>
      <c r="U200" t="n">
        <v>0.78</v>
      </c>
      <c r="V200" t="n">
        <v>0.93</v>
      </c>
      <c r="W200" t="n">
        <v>0.09</v>
      </c>
      <c r="X200" t="n">
        <v>0.18</v>
      </c>
      <c r="Y200" t="n">
        <v>0.5</v>
      </c>
      <c r="Z200" t="n">
        <v>10</v>
      </c>
    </row>
    <row r="201">
      <c r="A201" t="n">
        <v>23</v>
      </c>
      <c r="B201" t="n">
        <v>85</v>
      </c>
      <c r="C201" t="inlineStr">
        <is>
          <t xml:space="preserve">CONCLUIDO	</t>
        </is>
      </c>
      <c r="D201" t="n">
        <v>4.9663</v>
      </c>
      <c r="E201" t="n">
        <v>20.14</v>
      </c>
      <c r="F201" t="n">
        <v>17.53</v>
      </c>
      <c r="G201" t="n">
        <v>150.22</v>
      </c>
      <c r="H201" t="n">
        <v>2.1</v>
      </c>
      <c r="I201" t="n">
        <v>7</v>
      </c>
      <c r="J201" t="n">
        <v>202.61</v>
      </c>
      <c r="K201" t="n">
        <v>51.39</v>
      </c>
      <c r="L201" t="n">
        <v>24</v>
      </c>
      <c r="M201" t="n">
        <v>2</v>
      </c>
      <c r="N201" t="n">
        <v>42.21</v>
      </c>
      <c r="O201" t="n">
        <v>25222.04</v>
      </c>
      <c r="P201" t="n">
        <v>181.47</v>
      </c>
      <c r="Q201" t="n">
        <v>446.27</v>
      </c>
      <c r="R201" t="n">
        <v>35.92</v>
      </c>
      <c r="S201" t="n">
        <v>28.73</v>
      </c>
      <c r="T201" t="n">
        <v>2930.02</v>
      </c>
      <c r="U201" t="n">
        <v>0.8</v>
      </c>
      <c r="V201" t="n">
        <v>0.93</v>
      </c>
      <c r="W201" t="n">
        <v>0.1</v>
      </c>
      <c r="X201" t="n">
        <v>0.17</v>
      </c>
      <c r="Y201" t="n">
        <v>0.5</v>
      </c>
      <c r="Z201" t="n">
        <v>10</v>
      </c>
    </row>
    <row r="202">
      <c r="A202" t="n">
        <v>24</v>
      </c>
      <c r="B202" t="n">
        <v>85</v>
      </c>
      <c r="C202" t="inlineStr">
        <is>
          <t xml:space="preserve">CONCLUIDO	</t>
        </is>
      </c>
      <c r="D202" t="n">
        <v>4.9652</v>
      </c>
      <c r="E202" t="n">
        <v>20.14</v>
      </c>
      <c r="F202" t="n">
        <v>17.53</v>
      </c>
      <c r="G202" t="n">
        <v>150.26</v>
      </c>
      <c r="H202" t="n">
        <v>2.17</v>
      </c>
      <c r="I202" t="n">
        <v>7</v>
      </c>
      <c r="J202" t="n">
        <v>204.19</v>
      </c>
      <c r="K202" t="n">
        <v>51.39</v>
      </c>
      <c r="L202" t="n">
        <v>25</v>
      </c>
      <c r="M202" t="n">
        <v>1</v>
      </c>
      <c r="N202" t="n">
        <v>42.79</v>
      </c>
      <c r="O202" t="n">
        <v>25417.05</v>
      </c>
      <c r="P202" t="n">
        <v>181.07</v>
      </c>
      <c r="Q202" t="n">
        <v>446.27</v>
      </c>
      <c r="R202" t="n">
        <v>36.09</v>
      </c>
      <c r="S202" t="n">
        <v>28.73</v>
      </c>
      <c r="T202" t="n">
        <v>3015.61</v>
      </c>
      <c r="U202" t="n">
        <v>0.8</v>
      </c>
      <c r="V202" t="n">
        <v>0.93</v>
      </c>
      <c r="W202" t="n">
        <v>0.1</v>
      </c>
      <c r="X202" t="n">
        <v>0.17</v>
      </c>
      <c r="Y202" t="n">
        <v>0.5</v>
      </c>
      <c r="Z202" t="n">
        <v>10</v>
      </c>
    </row>
    <row r="203">
      <c r="A203" t="n">
        <v>25</v>
      </c>
      <c r="B203" t="n">
        <v>85</v>
      </c>
      <c r="C203" t="inlineStr">
        <is>
          <t xml:space="preserve">CONCLUIDO	</t>
        </is>
      </c>
      <c r="D203" t="n">
        <v>4.9639</v>
      </c>
      <c r="E203" t="n">
        <v>20.15</v>
      </c>
      <c r="F203" t="n">
        <v>17.54</v>
      </c>
      <c r="G203" t="n">
        <v>150.31</v>
      </c>
      <c r="H203" t="n">
        <v>2.24</v>
      </c>
      <c r="I203" t="n">
        <v>7</v>
      </c>
      <c r="J203" t="n">
        <v>205.77</v>
      </c>
      <c r="K203" t="n">
        <v>51.39</v>
      </c>
      <c r="L203" t="n">
        <v>26</v>
      </c>
      <c r="M203" t="n">
        <v>0</v>
      </c>
      <c r="N203" t="n">
        <v>43.38</v>
      </c>
      <c r="O203" t="n">
        <v>25612.75</v>
      </c>
      <c r="P203" t="n">
        <v>181.96</v>
      </c>
      <c r="Q203" t="n">
        <v>446.28</v>
      </c>
      <c r="R203" t="n">
        <v>36.22</v>
      </c>
      <c r="S203" t="n">
        <v>28.73</v>
      </c>
      <c r="T203" t="n">
        <v>3080.19</v>
      </c>
      <c r="U203" t="n">
        <v>0.79</v>
      </c>
      <c r="V203" t="n">
        <v>0.93</v>
      </c>
      <c r="W203" t="n">
        <v>0.1</v>
      </c>
      <c r="X203" t="n">
        <v>0.18</v>
      </c>
      <c r="Y203" t="n">
        <v>0.5</v>
      </c>
      <c r="Z203" t="n">
        <v>10</v>
      </c>
    </row>
    <row r="204">
      <c r="A204" t="n">
        <v>0</v>
      </c>
      <c r="B204" t="n">
        <v>20</v>
      </c>
      <c r="C204" t="inlineStr">
        <is>
          <t xml:space="preserve">CONCLUIDO	</t>
        </is>
      </c>
      <c r="D204" t="n">
        <v>4.4925</v>
      </c>
      <c r="E204" t="n">
        <v>22.26</v>
      </c>
      <c r="F204" t="n">
        <v>19.57</v>
      </c>
      <c r="G204" t="n">
        <v>15.25</v>
      </c>
      <c r="H204" t="n">
        <v>0.34</v>
      </c>
      <c r="I204" t="n">
        <v>77</v>
      </c>
      <c r="J204" t="n">
        <v>51.33</v>
      </c>
      <c r="K204" t="n">
        <v>24.83</v>
      </c>
      <c r="L204" t="n">
        <v>1</v>
      </c>
      <c r="M204" t="n">
        <v>75</v>
      </c>
      <c r="N204" t="n">
        <v>5.51</v>
      </c>
      <c r="O204" t="n">
        <v>6564.78</v>
      </c>
      <c r="P204" t="n">
        <v>105.71</v>
      </c>
      <c r="Q204" t="n">
        <v>446.35</v>
      </c>
      <c r="R204" t="n">
        <v>102.78</v>
      </c>
      <c r="S204" t="n">
        <v>28.73</v>
      </c>
      <c r="T204" t="n">
        <v>36009.25</v>
      </c>
      <c r="U204" t="n">
        <v>0.28</v>
      </c>
      <c r="V204" t="n">
        <v>0.83</v>
      </c>
      <c r="W204" t="n">
        <v>0.21</v>
      </c>
      <c r="X204" t="n">
        <v>2.21</v>
      </c>
      <c r="Y204" t="n">
        <v>0.5</v>
      </c>
      <c r="Z204" t="n">
        <v>10</v>
      </c>
    </row>
    <row r="205">
      <c r="A205" t="n">
        <v>1</v>
      </c>
      <c r="B205" t="n">
        <v>20</v>
      </c>
      <c r="C205" t="inlineStr">
        <is>
          <t xml:space="preserve">CONCLUIDO	</t>
        </is>
      </c>
      <c r="D205" t="n">
        <v>4.8875</v>
      </c>
      <c r="E205" t="n">
        <v>20.46</v>
      </c>
      <c r="F205" t="n">
        <v>18.3</v>
      </c>
      <c r="G205" t="n">
        <v>32.29</v>
      </c>
      <c r="H205" t="n">
        <v>0.66</v>
      </c>
      <c r="I205" t="n">
        <v>34</v>
      </c>
      <c r="J205" t="n">
        <v>52.47</v>
      </c>
      <c r="K205" t="n">
        <v>24.83</v>
      </c>
      <c r="L205" t="n">
        <v>2</v>
      </c>
      <c r="M205" t="n">
        <v>32</v>
      </c>
      <c r="N205" t="n">
        <v>5.64</v>
      </c>
      <c r="O205" t="n">
        <v>6705.1</v>
      </c>
      <c r="P205" t="n">
        <v>91.08</v>
      </c>
      <c r="Q205" t="n">
        <v>446.3</v>
      </c>
      <c r="R205" t="n">
        <v>61.12</v>
      </c>
      <c r="S205" t="n">
        <v>28.73</v>
      </c>
      <c r="T205" t="n">
        <v>15395.39</v>
      </c>
      <c r="U205" t="n">
        <v>0.47</v>
      </c>
      <c r="V205" t="n">
        <v>0.89</v>
      </c>
      <c r="W205" t="n">
        <v>0.14</v>
      </c>
      <c r="X205" t="n">
        <v>0.9399999999999999</v>
      </c>
      <c r="Y205" t="n">
        <v>0.5</v>
      </c>
      <c r="Z205" t="n">
        <v>10</v>
      </c>
    </row>
    <row r="206">
      <c r="A206" t="n">
        <v>2</v>
      </c>
      <c r="B206" t="n">
        <v>20</v>
      </c>
      <c r="C206" t="inlineStr">
        <is>
          <t xml:space="preserve">CONCLUIDO	</t>
        </is>
      </c>
      <c r="D206" t="n">
        <v>4.9753</v>
      </c>
      <c r="E206" t="n">
        <v>20.1</v>
      </c>
      <c r="F206" t="n">
        <v>18.06</v>
      </c>
      <c r="G206" t="n">
        <v>45.15</v>
      </c>
      <c r="H206" t="n">
        <v>0.97</v>
      </c>
      <c r="I206" t="n">
        <v>24</v>
      </c>
      <c r="J206" t="n">
        <v>53.61</v>
      </c>
      <c r="K206" t="n">
        <v>24.83</v>
      </c>
      <c r="L206" t="n">
        <v>3</v>
      </c>
      <c r="M206" t="n">
        <v>2</v>
      </c>
      <c r="N206" t="n">
        <v>5.78</v>
      </c>
      <c r="O206" t="n">
        <v>6845.59</v>
      </c>
      <c r="P206" t="n">
        <v>84.93000000000001</v>
      </c>
      <c r="Q206" t="n">
        <v>446.28</v>
      </c>
      <c r="R206" t="n">
        <v>52.74</v>
      </c>
      <c r="S206" t="n">
        <v>28.73</v>
      </c>
      <c r="T206" t="n">
        <v>11257.2</v>
      </c>
      <c r="U206" t="n">
        <v>0.54</v>
      </c>
      <c r="V206" t="n">
        <v>0.9</v>
      </c>
      <c r="W206" t="n">
        <v>0.14</v>
      </c>
      <c r="X206" t="n">
        <v>0.7</v>
      </c>
      <c r="Y206" t="n">
        <v>0.5</v>
      </c>
      <c r="Z206" t="n">
        <v>10</v>
      </c>
    </row>
    <row r="207">
      <c r="A207" t="n">
        <v>3</v>
      </c>
      <c r="B207" t="n">
        <v>20</v>
      </c>
      <c r="C207" t="inlineStr">
        <is>
          <t xml:space="preserve">CONCLUIDO	</t>
        </is>
      </c>
      <c r="D207" t="n">
        <v>4.97</v>
      </c>
      <c r="E207" t="n">
        <v>20.12</v>
      </c>
      <c r="F207" t="n">
        <v>18.08</v>
      </c>
      <c r="G207" t="n">
        <v>45.2</v>
      </c>
      <c r="H207" t="n">
        <v>1.27</v>
      </c>
      <c r="I207" t="n">
        <v>24</v>
      </c>
      <c r="J207" t="n">
        <v>54.75</v>
      </c>
      <c r="K207" t="n">
        <v>24.83</v>
      </c>
      <c r="L207" t="n">
        <v>4</v>
      </c>
      <c r="M207" t="n">
        <v>0</v>
      </c>
      <c r="N207" t="n">
        <v>5.92</v>
      </c>
      <c r="O207" t="n">
        <v>6986.39</v>
      </c>
      <c r="P207" t="n">
        <v>86.77</v>
      </c>
      <c r="Q207" t="n">
        <v>446.28</v>
      </c>
      <c r="R207" t="n">
        <v>53.39</v>
      </c>
      <c r="S207" t="n">
        <v>28.73</v>
      </c>
      <c r="T207" t="n">
        <v>11578.52</v>
      </c>
      <c r="U207" t="n">
        <v>0.54</v>
      </c>
      <c r="V207" t="n">
        <v>0.9</v>
      </c>
      <c r="W207" t="n">
        <v>0.15</v>
      </c>
      <c r="X207" t="n">
        <v>0.72</v>
      </c>
      <c r="Y207" t="n">
        <v>0.5</v>
      </c>
      <c r="Z207" t="n">
        <v>10</v>
      </c>
    </row>
    <row r="208">
      <c r="A208" t="n">
        <v>0</v>
      </c>
      <c r="B208" t="n">
        <v>65</v>
      </c>
      <c r="C208" t="inlineStr">
        <is>
          <t xml:space="preserve">CONCLUIDO	</t>
        </is>
      </c>
      <c r="D208" t="n">
        <v>3.3774</v>
      </c>
      <c r="E208" t="n">
        <v>29.61</v>
      </c>
      <c r="F208" t="n">
        <v>22.58</v>
      </c>
      <c r="G208" t="n">
        <v>7.61</v>
      </c>
      <c r="H208" t="n">
        <v>0.13</v>
      </c>
      <c r="I208" t="n">
        <v>178</v>
      </c>
      <c r="J208" t="n">
        <v>133.21</v>
      </c>
      <c r="K208" t="n">
        <v>46.47</v>
      </c>
      <c r="L208" t="n">
        <v>1</v>
      </c>
      <c r="M208" t="n">
        <v>176</v>
      </c>
      <c r="N208" t="n">
        <v>20.75</v>
      </c>
      <c r="O208" t="n">
        <v>16663.42</v>
      </c>
      <c r="P208" t="n">
        <v>244.52</v>
      </c>
      <c r="Q208" t="n">
        <v>446.3</v>
      </c>
      <c r="R208" t="n">
        <v>201.47</v>
      </c>
      <c r="S208" t="n">
        <v>28.73</v>
      </c>
      <c r="T208" t="n">
        <v>84851.95</v>
      </c>
      <c r="U208" t="n">
        <v>0.14</v>
      </c>
      <c r="V208" t="n">
        <v>0.72</v>
      </c>
      <c r="W208" t="n">
        <v>0.36</v>
      </c>
      <c r="X208" t="n">
        <v>5.22</v>
      </c>
      <c r="Y208" t="n">
        <v>0.5</v>
      </c>
      <c r="Z208" t="n">
        <v>10</v>
      </c>
    </row>
    <row r="209">
      <c r="A209" t="n">
        <v>1</v>
      </c>
      <c r="B209" t="n">
        <v>65</v>
      </c>
      <c r="C209" t="inlineStr">
        <is>
          <t xml:space="preserve">CONCLUIDO	</t>
        </is>
      </c>
      <c r="D209" t="n">
        <v>4.2088</v>
      </c>
      <c r="E209" t="n">
        <v>23.76</v>
      </c>
      <c r="F209" t="n">
        <v>19.51</v>
      </c>
      <c r="G209" t="n">
        <v>15.4</v>
      </c>
      <c r="H209" t="n">
        <v>0.26</v>
      </c>
      <c r="I209" t="n">
        <v>76</v>
      </c>
      <c r="J209" t="n">
        <v>134.55</v>
      </c>
      <c r="K209" t="n">
        <v>46.47</v>
      </c>
      <c r="L209" t="n">
        <v>2</v>
      </c>
      <c r="M209" t="n">
        <v>74</v>
      </c>
      <c r="N209" t="n">
        <v>21.09</v>
      </c>
      <c r="O209" t="n">
        <v>16828.84</v>
      </c>
      <c r="P209" t="n">
        <v>208.68</v>
      </c>
      <c r="Q209" t="n">
        <v>446.29</v>
      </c>
      <c r="R209" t="n">
        <v>100.84</v>
      </c>
      <c r="S209" t="n">
        <v>28.73</v>
      </c>
      <c r="T209" t="n">
        <v>35045.48</v>
      </c>
      <c r="U209" t="n">
        <v>0.28</v>
      </c>
      <c r="V209" t="n">
        <v>0.83</v>
      </c>
      <c r="W209" t="n">
        <v>0.2</v>
      </c>
      <c r="X209" t="n">
        <v>2.15</v>
      </c>
      <c r="Y209" t="n">
        <v>0.5</v>
      </c>
      <c r="Z209" t="n">
        <v>10</v>
      </c>
    </row>
    <row r="210">
      <c r="A210" t="n">
        <v>2</v>
      </c>
      <c r="B210" t="n">
        <v>65</v>
      </c>
      <c r="C210" t="inlineStr">
        <is>
          <t xml:space="preserve">CONCLUIDO	</t>
        </is>
      </c>
      <c r="D210" t="n">
        <v>4.4953</v>
      </c>
      <c r="E210" t="n">
        <v>22.25</v>
      </c>
      <c r="F210" t="n">
        <v>18.73</v>
      </c>
      <c r="G210" t="n">
        <v>22.94</v>
      </c>
      <c r="H210" t="n">
        <v>0.39</v>
      </c>
      <c r="I210" t="n">
        <v>49</v>
      </c>
      <c r="J210" t="n">
        <v>135.9</v>
      </c>
      <c r="K210" t="n">
        <v>46.47</v>
      </c>
      <c r="L210" t="n">
        <v>3</v>
      </c>
      <c r="M210" t="n">
        <v>47</v>
      </c>
      <c r="N210" t="n">
        <v>21.43</v>
      </c>
      <c r="O210" t="n">
        <v>16994.64</v>
      </c>
      <c r="P210" t="n">
        <v>197.74</v>
      </c>
      <c r="Q210" t="n">
        <v>446.27</v>
      </c>
      <c r="R210" t="n">
        <v>75.37</v>
      </c>
      <c r="S210" t="n">
        <v>28.73</v>
      </c>
      <c r="T210" t="n">
        <v>22447.05</v>
      </c>
      <c r="U210" t="n">
        <v>0.38</v>
      </c>
      <c r="V210" t="n">
        <v>0.87</v>
      </c>
      <c r="W210" t="n">
        <v>0.16</v>
      </c>
      <c r="X210" t="n">
        <v>1.37</v>
      </c>
      <c r="Y210" t="n">
        <v>0.5</v>
      </c>
      <c r="Z210" t="n">
        <v>10</v>
      </c>
    </row>
    <row r="211">
      <c r="A211" t="n">
        <v>3</v>
      </c>
      <c r="B211" t="n">
        <v>65</v>
      </c>
      <c r="C211" t="inlineStr">
        <is>
          <t xml:space="preserve">CONCLUIDO	</t>
        </is>
      </c>
      <c r="D211" t="n">
        <v>4.6479</v>
      </c>
      <c r="E211" t="n">
        <v>21.52</v>
      </c>
      <c r="F211" t="n">
        <v>18.35</v>
      </c>
      <c r="G211" t="n">
        <v>30.59</v>
      </c>
      <c r="H211" t="n">
        <v>0.52</v>
      </c>
      <c r="I211" t="n">
        <v>36</v>
      </c>
      <c r="J211" t="n">
        <v>137.25</v>
      </c>
      <c r="K211" t="n">
        <v>46.47</v>
      </c>
      <c r="L211" t="n">
        <v>4</v>
      </c>
      <c r="M211" t="n">
        <v>34</v>
      </c>
      <c r="N211" t="n">
        <v>21.78</v>
      </c>
      <c r="O211" t="n">
        <v>17160.92</v>
      </c>
      <c r="P211" t="n">
        <v>191.2</v>
      </c>
      <c r="Q211" t="n">
        <v>446.29</v>
      </c>
      <c r="R211" t="n">
        <v>63.08</v>
      </c>
      <c r="S211" t="n">
        <v>28.73</v>
      </c>
      <c r="T211" t="n">
        <v>16366.59</v>
      </c>
      <c r="U211" t="n">
        <v>0.46</v>
      </c>
      <c r="V211" t="n">
        <v>0.89</v>
      </c>
      <c r="W211" t="n">
        <v>0.14</v>
      </c>
      <c r="X211" t="n">
        <v>1</v>
      </c>
      <c r="Y211" t="n">
        <v>0.5</v>
      </c>
      <c r="Z211" t="n">
        <v>10</v>
      </c>
    </row>
    <row r="212">
      <c r="A212" t="n">
        <v>4</v>
      </c>
      <c r="B212" t="n">
        <v>65</v>
      </c>
      <c r="C212" t="inlineStr">
        <is>
          <t xml:space="preserve">CONCLUIDO	</t>
        </is>
      </c>
      <c r="D212" t="n">
        <v>4.7544</v>
      </c>
      <c r="E212" t="n">
        <v>21.03</v>
      </c>
      <c r="F212" t="n">
        <v>18.09</v>
      </c>
      <c r="G212" t="n">
        <v>38.77</v>
      </c>
      <c r="H212" t="n">
        <v>0.64</v>
      </c>
      <c r="I212" t="n">
        <v>28</v>
      </c>
      <c r="J212" t="n">
        <v>138.6</v>
      </c>
      <c r="K212" t="n">
        <v>46.47</v>
      </c>
      <c r="L212" t="n">
        <v>5</v>
      </c>
      <c r="M212" t="n">
        <v>26</v>
      </c>
      <c r="N212" t="n">
        <v>22.13</v>
      </c>
      <c r="O212" t="n">
        <v>17327.69</v>
      </c>
      <c r="P212" t="n">
        <v>186.19</v>
      </c>
      <c r="Q212" t="n">
        <v>446.29</v>
      </c>
      <c r="R212" t="n">
        <v>54.21</v>
      </c>
      <c r="S212" t="n">
        <v>28.73</v>
      </c>
      <c r="T212" t="n">
        <v>11970.59</v>
      </c>
      <c r="U212" t="n">
        <v>0.53</v>
      </c>
      <c r="V212" t="n">
        <v>0.9</v>
      </c>
      <c r="W212" t="n">
        <v>0.13</v>
      </c>
      <c r="X212" t="n">
        <v>0.73</v>
      </c>
      <c r="Y212" t="n">
        <v>0.5</v>
      </c>
      <c r="Z212" t="n">
        <v>10</v>
      </c>
    </row>
    <row r="213">
      <c r="A213" t="n">
        <v>5</v>
      </c>
      <c r="B213" t="n">
        <v>65</v>
      </c>
      <c r="C213" t="inlineStr">
        <is>
          <t xml:space="preserve">CONCLUIDO	</t>
        </is>
      </c>
      <c r="D213" t="n">
        <v>4.8085</v>
      </c>
      <c r="E213" t="n">
        <v>20.8</v>
      </c>
      <c r="F213" t="n">
        <v>17.99</v>
      </c>
      <c r="G213" t="n">
        <v>46.93</v>
      </c>
      <c r="H213" t="n">
        <v>0.76</v>
      </c>
      <c r="I213" t="n">
        <v>23</v>
      </c>
      <c r="J213" t="n">
        <v>139.95</v>
      </c>
      <c r="K213" t="n">
        <v>46.47</v>
      </c>
      <c r="L213" t="n">
        <v>6</v>
      </c>
      <c r="M213" t="n">
        <v>21</v>
      </c>
      <c r="N213" t="n">
        <v>22.49</v>
      </c>
      <c r="O213" t="n">
        <v>17494.97</v>
      </c>
      <c r="P213" t="n">
        <v>182.77</v>
      </c>
      <c r="Q213" t="n">
        <v>446.27</v>
      </c>
      <c r="R213" t="n">
        <v>51.21</v>
      </c>
      <c r="S213" t="n">
        <v>28.73</v>
      </c>
      <c r="T213" t="n">
        <v>10495.51</v>
      </c>
      <c r="U213" t="n">
        <v>0.5600000000000001</v>
      </c>
      <c r="V213" t="n">
        <v>0.9</v>
      </c>
      <c r="W213" t="n">
        <v>0.12</v>
      </c>
      <c r="X213" t="n">
        <v>0.63</v>
      </c>
      <c r="Y213" t="n">
        <v>0.5</v>
      </c>
      <c r="Z213" t="n">
        <v>10</v>
      </c>
    </row>
    <row r="214">
      <c r="A214" t="n">
        <v>6</v>
      </c>
      <c r="B214" t="n">
        <v>65</v>
      </c>
      <c r="C214" t="inlineStr">
        <is>
          <t xml:space="preserve">CONCLUIDO	</t>
        </is>
      </c>
      <c r="D214" t="n">
        <v>4.8469</v>
      </c>
      <c r="E214" t="n">
        <v>20.63</v>
      </c>
      <c r="F214" t="n">
        <v>17.91</v>
      </c>
      <c r="G214" t="n">
        <v>53.72</v>
      </c>
      <c r="H214" t="n">
        <v>0.88</v>
      </c>
      <c r="I214" t="n">
        <v>20</v>
      </c>
      <c r="J214" t="n">
        <v>141.31</v>
      </c>
      <c r="K214" t="n">
        <v>46.47</v>
      </c>
      <c r="L214" t="n">
        <v>7</v>
      </c>
      <c r="M214" t="n">
        <v>18</v>
      </c>
      <c r="N214" t="n">
        <v>22.85</v>
      </c>
      <c r="O214" t="n">
        <v>17662.75</v>
      </c>
      <c r="P214" t="n">
        <v>180.19</v>
      </c>
      <c r="Q214" t="n">
        <v>446.27</v>
      </c>
      <c r="R214" t="n">
        <v>48.63</v>
      </c>
      <c r="S214" t="n">
        <v>28.73</v>
      </c>
      <c r="T214" t="n">
        <v>9219.67</v>
      </c>
      <c r="U214" t="n">
        <v>0.59</v>
      </c>
      <c r="V214" t="n">
        <v>0.91</v>
      </c>
      <c r="W214" t="n">
        <v>0.11</v>
      </c>
      <c r="X214" t="n">
        <v>0.55</v>
      </c>
      <c r="Y214" t="n">
        <v>0.5</v>
      </c>
      <c r="Z214" t="n">
        <v>10</v>
      </c>
    </row>
    <row r="215">
      <c r="A215" t="n">
        <v>7</v>
      </c>
      <c r="B215" t="n">
        <v>65</v>
      </c>
      <c r="C215" t="inlineStr">
        <is>
          <t xml:space="preserve">CONCLUIDO	</t>
        </is>
      </c>
      <c r="D215" t="n">
        <v>4.8889</v>
      </c>
      <c r="E215" t="n">
        <v>20.45</v>
      </c>
      <c r="F215" t="n">
        <v>17.81</v>
      </c>
      <c r="G215" t="n">
        <v>62.86</v>
      </c>
      <c r="H215" t="n">
        <v>0.99</v>
      </c>
      <c r="I215" t="n">
        <v>17</v>
      </c>
      <c r="J215" t="n">
        <v>142.68</v>
      </c>
      <c r="K215" t="n">
        <v>46.47</v>
      </c>
      <c r="L215" t="n">
        <v>8</v>
      </c>
      <c r="M215" t="n">
        <v>15</v>
      </c>
      <c r="N215" t="n">
        <v>23.21</v>
      </c>
      <c r="O215" t="n">
        <v>17831.04</v>
      </c>
      <c r="P215" t="n">
        <v>176.39</v>
      </c>
      <c r="Q215" t="n">
        <v>446.27</v>
      </c>
      <c r="R215" t="n">
        <v>45.37</v>
      </c>
      <c r="S215" t="n">
        <v>28.73</v>
      </c>
      <c r="T215" t="n">
        <v>7604.1</v>
      </c>
      <c r="U215" t="n">
        <v>0.63</v>
      </c>
      <c r="V215" t="n">
        <v>0.91</v>
      </c>
      <c r="W215" t="n">
        <v>0.11</v>
      </c>
      <c r="X215" t="n">
        <v>0.45</v>
      </c>
      <c r="Y215" t="n">
        <v>0.5</v>
      </c>
      <c r="Z215" t="n">
        <v>10</v>
      </c>
    </row>
    <row r="216">
      <c r="A216" t="n">
        <v>8</v>
      </c>
      <c r="B216" t="n">
        <v>65</v>
      </c>
      <c r="C216" t="inlineStr">
        <is>
          <t xml:space="preserve">CONCLUIDO	</t>
        </is>
      </c>
      <c r="D216" t="n">
        <v>4.9166</v>
      </c>
      <c r="E216" t="n">
        <v>20.34</v>
      </c>
      <c r="F216" t="n">
        <v>17.75</v>
      </c>
      <c r="G216" t="n">
        <v>71</v>
      </c>
      <c r="H216" t="n">
        <v>1.11</v>
      </c>
      <c r="I216" t="n">
        <v>15</v>
      </c>
      <c r="J216" t="n">
        <v>144.05</v>
      </c>
      <c r="K216" t="n">
        <v>46.47</v>
      </c>
      <c r="L216" t="n">
        <v>9</v>
      </c>
      <c r="M216" t="n">
        <v>13</v>
      </c>
      <c r="N216" t="n">
        <v>23.58</v>
      </c>
      <c r="O216" t="n">
        <v>17999.83</v>
      </c>
      <c r="P216" t="n">
        <v>173.4</v>
      </c>
      <c r="Q216" t="n">
        <v>446.3</v>
      </c>
      <c r="R216" t="n">
        <v>43.31</v>
      </c>
      <c r="S216" t="n">
        <v>28.73</v>
      </c>
      <c r="T216" t="n">
        <v>6582.69</v>
      </c>
      <c r="U216" t="n">
        <v>0.66</v>
      </c>
      <c r="V216" t="n">
        <v>0.92</v>
      </c>
      <c r="W216" t="n">
        <v>0.11</v>
      </c>
      <c r="X216" t="n">
        <v>0.39</v>
      </c>
      <c r="Y216" t="n">
        <v>0.5</v>
      </c>
      <c r="Z216" t="n">
        <v>10</v>
      </c>
    </row>
    <row r="217">
      <c r="A217" t="n">
        <v>9</v>
      </c>
      <c r="B217" t="n">
        <v>65</v>
      </c>
      <c r="C217" t="inlineStr">
        <is>
          <t xml:space="preserve">CONCLUIDO	</t>
        </is>
      </c>
      <c r="D217" t="n">
        <v>4.9164</v>
      </c>
      <c r="E217" t="n">
        <v>20.34</v>
      </c>
      <c r="F217" t="n">
        <v>17.78</v>
      </c>
      <c r="G217" t="n">
        <v>76.19</v>
      </c>
      <c r="H217" t="n">
        <v>1.22</v>
      </c>
      <c r="I217" t="n">
        <v>14</v>
      </c>
      <c r="J217" t="n">
        <v>145.42</v>
      </c>
      <c r="K217" t="n">
        <v>46.47</v>
      </c>
      <c r="L217" t="n">
        <v>10</v>
      </c>
      <c r="M217" t="n">
        <v>12</v>
      </c>
      <c r="N217" t="n">
        <v>23.95</v>
      </c>
      <c r="O217" t="n">
        <v>18169.15</v>
      </c>
      <c r="P217" t="n">
        <v>170.36</v>
      </c>
      <c r="Q217" t="n">
        <v>446.27</v>
      </c>
      <c r="R217" t="n">
        <v>44.56</v>
      </c>
      <c r="S217" t="n">
        <v>28.73</v>
      </c>
      <c r="T217" t="n">
        <v>7213.61</v>
      </c>
      <c r="U217" t="n">
        <v>0.64</v>
      </c>
      <c r="V217" t="n">
        <v>0.91</v>
      </c>
      <c r="W217" t="n">
        <v>0.1</v>
      </c>
      <c r="X217" t="n">
        <v>0.42</v>
      </c>
      <c r="Y217" t="n">
        <v>0.5</v>
      </c>
      <c r="Z217" t="n">
        <v>10</v>
      </c>
    </row>
    <row r="218">
      <c r="A218" t="n">
        <v>10</v>
      </c>
      <c r="B218" t="n">
        <v>65</v>
      </c>
      <c r="C218" t="inlineStr">
        <is>
          <t xml:space="preserve">CONCLUIDO	</t>
        </is>
      </c>
      <c r="D218" t="n">
        <v>4.9574</v>
      </c>
      <c r="E218" t="n">
        <v>20.17</v>
      </c>
      <c r="F218" t="n">
        <v>17.66</v>
      </c>
      <c r="G218" t="n">
        <v>88.33</v>
      </c>
      <c r="H218" t="n">
        <v>1.33</v>
      </c>
      <c r="I218" t="n">
        <v>12</v>
      </c>
      <c r="J218" t="n">
        <v>146.8</v>
      </c>
      <c r="K218" t="n">
        <v>46.47</v>
      </c>
      <c r="L218" t="n">
        <v>11</v>
      </c>
      <c r="M218" t="n">
        <v>10</v>
      </c>
      <c r="N218" t="n">
        <v>24.33</v>
      </c>
      <c r="O218" t="n">
        <v>18338.99</v>
      </c>
      <c r="P218" t="n">
        <v>166.78</v>
      </c>
      <c r="Q218" t="n">
        <v>446.28</v>
      </c>
      <c r="R218" t="n">
        <v>40.66</v>
      </c>
      <c r="S218" t="n">
        <v>28.73</v>
      </c>
      <c r="T218" t="n">
        <v>5276.81</v>
      </c>
      <c r="U218" t="n">
        <v>0.71</v>
      </c>
      <c r="V218" t="n">
        <v>0.92</v>
      </c>
      <c r="W218" t="n">
        <v>0.1</v>
      </c>
      <c r="X218" t="n">
        <v>0.31</v>
      </c>
      <c r="Y218" t="n">
        <v>0.5</v>
      </c>
      <c r="Z218" t="n">
        <v>10</v>
      </c>
    </row>
    <row r="219">
      <c r="A219" t="n">
        <v>11</v>
      </c>
      <c r="B219" t="n">
        <v>65</v>
      </c>
      <c r="C219" t="inlineStr">
        <is>
          <t xml:space="preserve">CONCLUIDO	</t>
        </is>
      </c>
      <c r="D219" t="n">
        <v>4.9695</v>
      </c>
      <c r="E219" t="n">
        <v>20.12</v>
      </c>
      <c r="F219" t="n">
        <v>17.64</v>
      </c>
      <c r="G219" t="n">
        <v>96.23</v>
      </c>
      <c r="H219" t="n">
        <v>1.43</v>
      </c>
      <c r="I219" t="n">
        <v>11</v>
      </c>
      <c r="J219" t="n">
        <v>148.18</v>
      </c>
      <c r="K219" t="n">
        <v>46.47</v>
      </c>
      <c r="L219" t="n">
        <v>12</v>
      </c>
      <c r="M219" t="n">
        <v>9</v>
      </c>
      <c r="N219" t="n">
        <v>24.71</v>
      </c>
      <c r="O219" t="n">
        <v>18509.36</v>
      </c>
      <c r="P219" t="n">
        <v>163.84</v>
      </c>
      <c r="Q219" t="n">
        <v>446.27</v>
      </c>
      <c r="R219" t="n">
        <v>39.95</v>
      </c>
      <c r="S219" t="n">
        <v>28.73</v>
      </c>
      <c r="T219" t="n">
        <v>4922.94</v>
      </c>
      <c r="U219" t="n">
        <v>0.72</v>
      </c>
      <c r="V219" t="n">
        <v>0.92</v>
      </c>
      <c r="W219" t="n">
        <v>0.1</v>
      </c>
      <c r="X219" t="n">
        <v>0.29</v>
      </c>
      <c r="Y219" t="n">
        <v>0.5</v>
      </c>
      <c r="Z219" t="n">
        <v>10</v>
      </c>
    </row>
    <row r="220">
      <c r="A220" t="n">
        <v>12</v>
      </c>
      <c r="B220" t="n">
        <v>65</v>
      </c>
      <c r="C220" t="inlineStr">
        <is>
          <t xml:space="preserve">CONCLUIDO	</t>
        </is>
      </c>
      <c r="D220" t="n">
        <v>4.9868</v>
      </c>
      <c r="E220" t="n">
        <v>20.05</v>
      </c>
      <c r="F220" t="n">
        <v>17.6</v>
      </c>
      <c r="G220" t="n">
        <v>105.6</v>
      </c>
      <c r="H220" t="n">
        <v>1.54</v>
      </c>
      <c r="I220" t="n">
        <v>10</v>
      </c>
      <c r="J220" t="n">
        <v>149.56</v>
      </c>
      <c r="K220" t="n">
        <v>46.47</v>
      </c>
      <c r="L220" t="n">
        <v>13</v>
      </c>
      <c r="M220" t="n">
        <v>8</v>
      </c>
      <c r="N220" t="n">
        <v>25.1</v>
      </c>
      <c r="O220" t="n">
        <v>18680.25</v>
      </c>
      <c r="P220" t="n">
        <v>160.89</v>
      </c>
      <c r="Q220" t="n">
        <v>446.27</v>
      </c>
      <c r="R220" t="n">
        <v>38.5</v>
      </c>
      <c r="S220" t="n">
        <v>28.73</v>
      </c>
      <c r="T220" t="n">
        <v>4204.58</v>
      </c>
      <c r="U220" t="n">
        <v>0.75</v>
      </c>
      <c r="V220" t="n">
        <v>0.92</v>
      </c>
      <c r="W220" t="n">
        <v>0.1</v>
      </c>
      <c r="X220" t="n">
        <v>0.24</v>
      </c>
      <c r="Y220" t="n">
        <v>0.5</v>
      </c>
      <c r="Z220" t="n">
        <v>10</v>
      </c>
    </row>
    <row r="221">
      <c r="A221" t="n">
        <v>13</v>
      </c>
      <c r="B221" t="n">
        <v>65</v>
      </c>
      <c r="C221" t="inlineStr">
        <is>
          <t xml:space="preserve">CONCLUIDO	</t>
        </is>
      </c>
      <c r="D221" t="n">
        <v>4.9953</v>
      </c>
      <c r="E221" t="n">
        <v>20.02</v>
      </c>
      <c r="F221" t="n">
        <v>17.59</v>
      </c>
      <c r="G221" t="n">
        <v>117.29</v>
      </c>
      <c r="H221" t="n">
        <v>1.64</v>
      </c>
      <c r="I221" t="n">
        <v>9</v>
      </c>
      <c r="J221" t="n">
        <v>150.95</v>
      </c>
      <c r="K221" t="n">
        <v>46.47</v>
      </c>
      <c r="L221" t="n">
        <v>14</v>
      </c>
      <c r="M221" t="n">
        <v>7</v>
      </c>
      <c r="N221" t="n">
        <v>25.49</v>
      </c>
      <c r="O221" t="n">
        <v>18851.69</v>
      </c>
      <c r="P221" t="n">
        <v>156.35</v>
      </c>
      <c r="Q221" t="n">
        <v>446.27</v>
      </c>
      <c r="R221" t="n">
        <v>38.26</v>
      </c>
      <c r="S221" t="n">
        <v>28.73</v>
      </c>
      <c r="T221" t="n">
        <v>4092.26</v>
      </c>
      <c r="U221" t="n">
        <v>0.75</v>
      </c>
      <c r="V221" t="n">
        <v>0.92</v>
      </c>
      <c r="W221" t="n">
        <v>0.1</v>
      </c>
      <c r="X221" t="n">
        <v>0.24</v>
      </c>
      <c r="Y221" t="n">
        <v>0.5</v>
      </c>
      <c r="Z221" t="n">
        <v>10</v>
      </c>
    </row>
    <row r="222">
      <c r="A222" t="n">
        <v>14</v>
      </c>
      <c r="B222" t="n">
        <v>65</v>
      </c>
      <c r="C222" t="inlineStr">
        <is>
          <t xml:space="preserve">CONCLUIDO	</t>
        </is>
      </c>
      <c r="D222" t="n">
        <v>4.9956</v>
      </c>
      <c r="E222" t="n">
        <v>20.02</v>
      </c>
      <c r="F222" t="n">
        <v>17.59</v>
      </c>
      <c r="G222" t="n">
        <v>117.28</v>
      </c>
      <c r="H222" t="n">
        <v>1.74</v>
      </c>
      <c r="I222" t="n">
        <v>9</v>
      </c>
      <c r="J222" t="n">
        <v>152.35</v>
      </c>
      <c r="K222" t="n">
        <v>46.47</v>
      </c>
      <c r="L222" t="n">
        <v>15</v>
      </c>
      <c r="M222" t="n">
        <v>5</v>
      </c>
      <c r="N222" t="n">
        <v>25.88</v>
      </c>
      <c r="O222" t="n">
        <v>19023.66</v>
      </c>
      <c r="P222" t="n">
        <v>155.1</v>
      </c>
      <c r="Q222" t="n">
        <v>446.27</v>
      </c>
      <c r="R222" t="n">
        <v>38.23</v>
      </c>
      <c r="S222" t="n">
        <v>28.73</v>
      </c>
      <c r="T222" t="n">
        <v>4073.85</v>
      </c>
      <c r="U222" t="n">
        <v>0.75</v>
      </c>
      <c r="V222" t="n">
        <v>0.92</v>
      </c>
      <c r="W222" t="n">
        <v>0.1</v>
      </c>
      <c r="X222" t="n">
        <v>0.23</v>
      </c>
      <c r="Y222" t="n">
        <v>0.5</v>
      </c>
      <c r="Z222" t="n">
        <v>10</v>
      </c>
    </row>
    <row r="223">
      <c r="A223" t="n">
        <v>15</v>
      </c>
      <c r="B223" t="n">
        <v>65</v>
      </c>
      <c r="C223" t="inlineStr">
        <is>
          <t xml:space="preserve">CONCLUIDO	</t>
        </is>
      </c>
      <c r="D223" t="n">
        <v>5.012</v>
      </c>
      <c r="E223" t="n">
        <v>19.95</v>
      </c>
      <c r="F223" t="n">
        <v>17.55</v>
      </c>
      <c r="G223" t="n">
        <v>131.66</v>
      </c>
      <c r="H223" t="n">
        <v>1.84</v>
      </c>
      <c r="I223" t="n">
        <v>8</v>
      </c>
      <c r="J223" t="n">
        <v>153.75</v>
      </c>
      <c r="K223" t="n">
        <v>46.47</v>
      </c>
      <c r="L223" t="n">
        <v>16</v>
      </c>
      <c r="M223" t="n">
        <v>2</v>
      </c>
      <c r="N223" t="n">
        <v>26.28</v>
      </c>
      <c r="O223" t="n">
        <v>19196.18</v>
      </c>
      <c r="P223" t="n">
        <v>152.38</v>
      </c>
      <c r="Q223" t="n">
        <v>446.29</v>
      </c>
      <c r="R223" t="n">
        <v>36.87</v>
      </c>
      <c r="S223" t="n">
        <v>28.73</v>
      </c>
      <c r="T223" t="n">
        <v>3399.81</v>
      </c>
      <c r="U223" t="n">
        <v>0.78</v>
      </c>
      <c r="V223" t="n">
        <v>0.93</v>
      </c>
      <c r="W223" t="n">
        <v>0.1</v>
      </c>
      <c r="X223" t="n">
        <v>0.2</v>
      </c>
      <c r="Y223" t="n">
        <v>0.5</v>
      </c>
      <c r="Z223" t="n">
        <v>10</v>
      </c>
    </row>
    <row r="224">
      <c r="A224" t="n">
        <v>16</v>
      </c>
      <c r="B224" t="n">
        <v>65</v>
      </c>
      <c r="C224" t="inlineStr">
        <is>
          <t xml:space="preserve">CONCLUIDO	</t>
        </is>
      </c>
      <c r="D224" t="n">
        <v>5.0093</v>
      </c>
      <c r="E224" t="n">
        <v>19.96</v>
      </c>
      <c r="F224" t="n">
        <v>17.57</v>
      </c>
      <c r="G224" t="n">
        <v>131.74</v>
      </c>
      <c r="H224" t="n">
        <v>1.94</v>
      </c>
      <c r="I224" t="n">
        <v>8</v>
      </c>
      <c r="J224" t="n">
        <v>155.15</v>
      </c>
      <c r="K224" t="n">
        <v>46.47</v>
      </c>
      <c r="L224" t="n">
        <v>17</v>
      </c>
      <c r="M224" t="n">
        <v>0</v>
      </c>
      <c r="N224" t="n">
        <v>26.68</v>
      </c>
      <c r="O224" t="n">
        <v>19369.26</v>
      </c>
      <c r="P224" t="n">
        <v>153.49</v>
      </c>
      <c r="Q224" t="n">
        <v>446.27</v>
      </c>
      <c r="R224" t="n">
        <v>37.13</v>
      </c>
      <c r="S224" t="n">
        <v>28.73</v>
      </c>
      <c r="T224" t="n">
        <v>3528.55</v>
      </c>
      <c r="U224" t="n">
        <v>0.77</v>
      </c>
      <c r="V224" t="n">
        <v>0.93</v>
      </c>
      <c r="W224" t="n">
        <v>0.1</v>
      </c>
      <c r="X224" t="n">
        <v>0.21</v>
      </c>
      <c r="Y224" t="n">
        <v>0.5</v>
      </c>
      <c r="Z224" t="n">
        <v>10</v>
      </c>
    </row>
    <row r="225">
      <c r="A225" t="n">
        <v>0</v>
      </c>
      <c r="B225" t="n">
        <v>75</v>
      </c>
      <c r="C225" t="inlineStr">
        <is>
          <t xml:space="preserve">CONCLUIDO	</t>
        </is>
      </c>
      <c r="D225" t="n">
        <v>3.1718</v>
      </c>
      <c r="E225" t="n">
        <v>31.53</v>
      </c>
      <c r="F225" t="n">
        <v>23.2</v>
      </c>
      <c r="G225" t="n">
        <v>7.03</v>
      </c>
      <c r="H225" t="n">
        <v>0.12</v>
      </c>
      <c r="I225" t="n">
        <v>198</v>
      </c>
      <c r="J225" t="n">
        <v>150.44</v>
      </c>
      <c r="K225" t="n">
        <v>49.1</v>
      </c>
      <c r="L225" t="n">
        <v>1</v>
      </c>
      <c r="M225" t="n">
        <v>196</v>
      </c>
      <c r="N225" t="n">
        <v>25.34</v>
      </c>
      <c r="O225" t="n">
        <v>18787.76</v>
      </c>
      <c r="P225" t="n">
        <v>272.39</v>
      </c>
      <c r="Q225" t="n">
        <v>446.36</v>
      </c>
      <c r="R225" t="n">
        <v>221.56</v>
      </c>
      <c r="S225" t="n">
        <v>28.73</v>
      </c>
      <c r="T225" t="n">
        <v>94796.09</v>
      </c>
      <c r="U225" t="n">
        <v>0.13</v>
      </c>
      <c r="V225" t="n">
        <v>0.7</v>
      </c>
      <c r="W225" t="n">
        <v>0.4</v>
      </c>
      <c r="X225" t="n">
        <v>5.84</v>
      </c>
      <c r="Y225" t="n">
        <v>0.5</v>
      </c>
      <c r="Z225" t="n">
        <v>10</v>
      </c>
    </row>
    <row r="226">
      <c r="A226" t="n">
        <v>1</v>
      </c>
      <c r="B226" t="n">
        <v>75</v>
      </c>
      <c r="C226" t="inlineStr">
        <is>
          <t xml:space="preserve">CONCLUIDO	</t>
        </is>
      </c>
      <c r="D226" t="n">
        <v>4.0646</v>
      </c>
      <c r="E226" t="n">
        <v>24.6</v>
      </c>
      <c r="F226" t="n">
        <v>19.76</v>
      </c>
      <c r="G226" t="n">
        <v>14.11</v>
      </c>
      <c r="H226" t="n">
        <v>0.23</v>
      </c>
      <c r="I226" t="n">
        <v>84</v>
      </c>
      <c r="J226" t="n">
        <v>151.83</v>
      </c>
      <c r="K226" t="n">
        <v>49.1</v>
      </c>
      <c r="L226" t="n">
        <v>2</v>
      </c>
      <c r="M226" t="n">
        <v>82</v>
      </c>
      <c r="N226" t="n">
        <v>25.73</v>
      </c>
      <c r="O226" t="n">
        <v>18959.54</v>
      </c>
      <c r="P226" t="n">
        <v>229.72</v>
      </c>
      <c r="Q226" t="n">
        <v>446.32</v>
      </c>
      <c r="R226" t="n">
        <v>108.9</v>
      </c>
      <c r="S226" t="n">
        <v>28.73</v>
      </c>
      <c r="T226" t="n">
        <v>39035.11</v>
      </c>
      <c r="U226" t="n">
        <v>0.26</v>
      </c>
      <c r="V226" t="n">
        <v>0.82</v>
      </c>
      <c r="W226" t="n">
        <v>0.21</v>
      </c>
      <c r="X226" t="n">
        <v>2.4</v>
      </c>
      <c r="Y226" t="n">
        <v>0.5</v>
      </c>
      <c r="Z226" t="n">
        <v>10</v>
      </c>
    </row>
    <row r="227">
      <c r="A227" t="n">
        <v>2</v>
      </c>
      <c r="B227" t="n">
        <v>75</v>
      </c>
      <c r="C227" t="inlineStr">
        <is>
          <t xml:space="preserve">CONCLUIDO	</t>
        </is>
      </c>
      <c r="D227" t="n">
        <v>4.3981</v>
      </c>
      <c r="E227" t="n">
        <v>22.74</v>
      </c>
      <c r="F227" t="n">
        <v>18.84</v>
      </c>
      <c r="G227" t="n">
        <v>21.33</v>
      </c>
      <c r="H227" t="n">
        <v>0.35</v>
      </c>
      <c r="I227" t="n">
        <v>53</v>
      </c>
      <c r="J227" t="n">
        <v>153.23</v>
      </c>
      <c r="K227" t="n">
        <v>49.1</v>
      </c>
      <c r="L227" t="n">
        <v>3</v>
      </c>
      <c r="M227" t="n">
        <v>51</v>
      </c>
      <c r="N227" t="n">
        <v>26.13</v>
      </c>
      <c r="O227" t="n">
        <v>19131.85</v>
      </c>
      <c r="P227" t="n">
        <v>216.85</v>
      </c>
      <c r="Q227" t="n">
        <v>446.28</v>
      </c>
      <c r="R227" t="n">
        <v>79</v>
      </c>
      <c r="S227" t="n">
        <v>28.73</v>
      </c>
      <c r="T227" t="n">
        <v>24242.47</v>
      </c>
      <c r="U227" t="n">
        <v>0.36</v>
      </c>
      <c r="V227" t="n">
        <v>0.86</v>
      </c>
      <c r="W227" t="n">
        <v>0.16</v>
      </c>
      <c r="X227" t="n">
        <v>1.48</v>
      </c>
      <c r="Y227" t="n">
        <v>0.5</v>
      </c>
      <c r="Z227" t="n">
        <v>10</v>
      </c>
    </row>
    <row r="228">
      <c r="A228" t="n">
        <v>3</v>
      </c>
      <c r="B228" t="n">
        <v>75</v>
      </c>
      <c r="C228" t="inlineStr">
        <is>
          <t xml:space="preserve">CONCLUIDO	</t>
        </is>
      </c>
      <c r="D228" t="n">
        <v>4.5642</v>
      </c>
      <c r="E228" t="n">
        <v>21.91</v>
      </c>
      <c r="F228" t="n">
        <v>18.44</v>
      </c>
      <c r="G228" t="n">
        <v>28.37</v>
      </c>
      <c r="H228" t="n">
        <v>0.46</v>
      </c>
      <c r="I228" t="n">
        <v>39</v>
      </c>
      <c r="J228" t="n">
        <v>154.63</v>
      </c>
      <c r="K228" t="n">
        <v>49.1</v>
      </c>
      <c r="L228" t="n">
        <v>4</v>
      </c>
      <c r="M228" t="n">
        <v>37</v>
      </c>
      <c r="N228" t="n">
        <v>26.53</v>
      </c>
      <c r="O228" t="n">
        <v>19304.72</v>
      </c>
      <c r="P228" t="n">
        <v>210.2</v>
      </c>
      <c r="Q228" t="n">
        <v>446.27</v>
      </c>
      <c r="R228" t="n">
        <v>66.06999999999999</v>
      </c>
      <c r="S228" t="n">
        <v>28.73</v>
      </c>
      <c r="T228" t="n">
        <v>17843.82</v>
      </c>
      <c r="U228" t="n">
        <v>0.43</v>
      </c>
      <c r="V228" t="n">
        <v>0.88</v>
      </c>
      <c r="W228" t="n">
        <v>0.14</v>
      </c>
      <c r="X228" t="n">
        <v>1.08</v>
      </c>
      <c r="Y228" t="n">
        <v>0.5</v>
      </c>
      <c r="Z228" t="n">
        <v>10</v>
      </c>
    </row>
    <row r="229">
      <c r="A229" t="n">
        <v>4</v>
      </c>
      <c r="B229" t="n">
        <v>75</v>
      </c>
      <c r="C229" t="inlineStr">
        <is>
          <t xml:space="preserve">CONCLUIDO	</t>
        </is>
      </c>
      <c r="D229" t="n">
        <v>4.6667</v>
      </c>
      <c r="E229" t="n">
        <v>21.43</v>
      </c>
      <c r="F229" t="n">
        <v>18.2</v>
      </c>
      <c r="G229" t="n">
        <v>35.23</v>
      </c>
      <c r="H229" t="n">
        <v>0.57</v>
      </c>
      <c r="I229" t="n">
        <v>31</v>
      </c>
      <c r="J229" t="n">
        <v>156.03</v>
      </c>
      <c r="K229" t="n">
        <v>49.1</v>
      </c>
      <c r="L229" t="n">
        <v>5</v>
      </c>
      <c r="M229" t="n">
        <v>29</v>
      </c>
      <c r="N229" t="n">
        <v>26.94</v>
      </c>
      <c r="O229" t="n">
        <v>19478.15</v>
      </c>
      <c r="P229" t="n">
        <v>205.53</v>
      </c>
      <c r="Q229" t="n">
        <v>446.27</v>
      </c>
      <c r="R229" t="n">
        <v>58.18</v>
      </c>
      <c r="S229" t="n">
        <v>28.73</v>
      </c>
      <c r="T229" t="n">
        <v>13940.73</v>
      </c>
      <c r="U229" t="n">
        <v>0.49</v>
      </c>
      <c r="V229" t="n">
        <v>0.89</v>
      </c>
      <c r="W229" t="n">
        <v>0.13</v>
      </c>
      <c r="X229" t="n">
        <v>0.85</v>
      </c>
      <c r="Y229" t="n">
        <v>0.5</v>
      </c>
      <c r="Z229" t="n">
        <v>10</v>
      </c>
    </row>
    <row r="230">
      <c r="A230" t="n">
        <v>5</v>
      </c>
      <c r="B230" t="n">
        <v>75</v>
      </c>
      <c r="C230" t="inlineStr">
        <is>
          <t xml:space="preserve">CONCLUIDO	</t>
        </is>
      </c>
      <c r="D230" t="n">
        <v>4.7085</v>
      </c>
      <c r="E230" t="n">
        <v>21.24</v>
      </c>
      <c r="F230" t="n">
        <v>18.17</v>
      </c>
      <c r="G230" t="n">
        <v>41.92</v>
      </c>
      <c r="H230" t="n">
        <v>0.67</v>
      </c>
      <c r="I230" t="n">
        <v>26</v>
      </c>
      <c r="J230" t="n">
        <v>157.44</v>
      </c>
      <c r="K230" t="n">
        <v>49.1</v>
      </c>
      <c r="L230" t="n">
        <v>6</v>
      </c>
      <c r="M230" t="n">
        <v>24</v>
      </c>
      <c r="N230" t="n">
        <v>27.35</v>
      </c>
      <c r="O230" t="n">
        <v>19652.13</v>
      </c>
      <c r="P230" t="n">
        <v>203.05</v>
      </c>
      <c r="Q230" t="n">
        <v>446.28</v>
      </c>
      <c r="R230" t="n">
        <v>57.28</v>
      </c>
      <c r="S230" t="n">
        <v>28.73</v>
      </c>
      <c r="T230" t="n">
        <v>13516.64</v>
      </c>
      <c r="U230" t="n">
        <v>0.5</v>
      </c>
      <c r="V230" t="n">
        <v>0.89</v>
      </c>
      <c r="W230" t="n">
        <v>0.12</v>
      </c>
      <c r="X230" t="n">
        <v>0.8100000000000001</v>
      </c>
      <c r="Y230" t="n">
        <v>0.5</v>
      </c>
      <c r="Z230" t="n">
        <v>10</v>
      </c>
    </row>
    <row r="231">
      <c r="A231" t="n">
        <v>6</v>
      </c>
      <c r="B231" t="n">
        <v>75</v>
      </c>
      <c r="C231" t="inlineStr">
        <is>
          <t xml:space="preserve">CONCLUIDO	</t>
        </is>
      </c>
      <c r="D231" t="n">
        <v>4.7778</v>
      </c>
      <c r="E231" t="n">
        <v>20.93</v>
      </c>
      <c r="F231" t="n">
        <v>17.98</v>
      </c>
      <c r="G231" t="n">
        <v>49.04</v>
      </c>
      <c r="H231" t="n">
        <v>0.78</v>
      </c>
      <c r="I231" t="n">
        <v>22</v>
      </c>
      <c r="J231" t="n">
        <v>158.86</v>
      </c>
      <c r="K231" t="n">
        <v>49.1</v>
      </c>
      <c r="L231" t="n">
        <v>7</v>
      </c>
      <c r="M231" t="n">
        <v>20</v>
      </c>
      <c r="N231" t="n">
        <v>27.77</v>
      </c>
      <c r="O231" t="n">
        <v>19826.68</v>
      </c>
      <c r="P231" t="n">
        <v>198.83</v>
      </c>
      <c r="Q231" t="n">
        <v>446.28</v>
      </c>
      <c r="R231" t="n">
        <v>50.97</v>
      </c>
      <c r="S231" t="n">
        <v>28.73</v>
      </c>
      <c r="T231" t="n">
        <v>10381.1</v>
      </c>
      <c r="U231" t="n">
        <v>0.5600000000000001</v>
      </c>
      <c r="V231" t="n">
        <v>0.9</v>
      </c>
      <c r="W231" t="n">
        <v>0.12</v>
      </c>
      <c r="X231" t="n">
        <v>0.62</v>
      </c>
      <c r="Y231" t="n">
        <v>0.5</v>
      </c>
      <c r="Z231" t="n">
        <v>10</v>
      </c>
    </row>
    <row r="232">
      <c r="A232" t="n">
        <v>7</v>
      </c>
      <c r="B232" t="n">
        <v>75</v>
      </c>
      <c r="C232" t="inlineStr">
        <is>
          <t xml:space="preserve">CONCLUIDO	</t>
        </is>
      </c>
      <c r="D232" t="n">
        <v>4.824</v>
      </c>
      <c r="E232" t="n">
        <v>20.73</v>
      </c>
      <c r="F232" t="n">
        <v>17.87</v>
      </c>
      <c r="G232" t="n">
        <v>56.44</v>
      </c>
      <c r="H232" t="n">
        <v>0.88</v>
      </c>
      <c r="I232" t="n">
        <v>19</v>
      </c>
      <c r="J232" t="n">
        <v>160.28</v>
      </c>
      <c r="K232" t="n">
        <v>49.1</v>
      </c>
      <c r="L232" t="n">
        <v>8</v>
      </c>
      <c r="M232" t="n">
        <v>17</v>
      </c>
      <c r="N232" t="n">
        <v>28.19</v>
      </c>
      <c r="O232" t="n">
        <v>20001.93</v>
      </c>
      <c r="P232" t="n">
        <v>196.31</v>
      </c>
      <c r="Q232" t="n">
        <v>446.27</v>
      </c>
      <c r="R232" t="n">
        <v>47.5</v>
      </c>
      <c r="S232" t="n">
        <v>28.73</v>
      </c>
      <c r="T232" t="n">
        <v>8659.309999999999</v>
      </c>
      <c r="U232" t="n">
        <v>0.6</v>
      </c>
      <c r="V232" t="n">
        <v>0.91</v>
      </c>
      <c r="W232" t="n">
        <v>0.11</v>
      </c>
      <c r="X232" t="n">
        <v>0.51</v>
      </c>
      <c r="Y232" t="n">
        <v>0.5</v>
      </c>
      <c r="Z232" t="n">
        <v>10</v>
      </c>
    </row>
    <row r="233">
      <c r="A233" t="n">
        <v>8</v>
      </c>
      <c r="B233" t="n">
        <v>75</v>
      </c>
      <c r="C233" t="inlineStr">
        <is>
          <t xml:space="preserve">CONCLUIDO	</t>
        </is>
      </c>
      <c r="D233" t="n">
        <v>4.8512</v>
      </c>
      <c r="E233" t="n">
        <v>20.61</v>
      </c>
      <c r="F233" t="n">
        <v>17.82</v>
      </c>
      <c r="G233" t="n">
        <v>62.89</v>
      </c>
      <c r="H233" t="n">
        <v>0.99</v>
      </c>
      <c r="I233" t="n">
        <v>17</v>
      </c>
      <c r="J233" t="n">
        <v>161.71</v>
      </c>
      <c r="K233" t="n">
        <v>49.1</v>
      </c>
      <c r="L233" t="n">
        <v>9</v>
      </c>
      <c r="M233" t="n">
        <v>15</v>
      </c>
      <c r="N233" t="n">
        <v>28.61</v>
      </c>
      <c r="O233" t="n">
        <v>20177.64</v>
      </c>
      <c r="P233" t="n">
        <v>192.76</v>
      </c>
      <c r="Q233" t="n">
        <v>446.27</v>
      </c>
      <c r="R233" t="n">
        <v>45.59</v>
      </c>
      <c r="S233" t="n">
        <v>28.73</v>
      </c>
      <c r="T233" t="n">
        <v>7717.1</v>
      </c>
      <c r="U233" t="n">
        <v>0.63</v>
      </c>
      <c r="V233" t="n">
        <v>0.91</v>
      </c>
      <c r="W233" t="n">
        <v>0.11</v>
      </c>
      <c r="X233" t="n">
        <v>0.46</v>
      </c>
      <c r="Y233" t="n">
        <v>0.5</v>
      </c>
      <c r="Z233" t="n">
        <v>10</v>
      </c>
    </row>
    <row r="234">
      <c r="A234" t="n">
        <v>9</v>
      </c>
      <c r="B234" t="n">
        <v>75</v>
      </c>
      <c r="C234" t="inlineStr">
        <is>
          <t xml:space="preserve">CONCLUIDO	</t>
        </is>
      </c>
      <c r="D234" t="n">
        <v>4.8824</v>
      </c>
      <c r="E234" t="n">
        <v>20.48</v>
      </c>
      <c r="F234" t="n">
        <v>17.75</v>
      </c>
      <c r="G234" t="n">
        <v>70.98999999999999</v>
      </c>
      <c r="H234" t="n">
        <v>1.09</v>
      </c>
      <c r="I234" t="n">
        <v>15</v>
      </c>
      <c r="J234" t="n">
        <v>163.13</v>
      </c>
      <c r="K234" t="n">
        <v>49.1</v>
      </c>
      <c r="L234" t="n">
        <v>10</v>
      </c>
      <c r="M234" t="n">
        <v>13</v>
      </c>
      <c r="N234" t="n">
        <v>29.04</v>
      </c>
      <c r="O234" t="n">
        <v>20353.94</v>
      </c>
      <c r="P234" t="n">
        <v>190.4</v>
      </c>
      <c r="Q234" t="n">
        <v>446.29</v>
      </c>
      <c r="R234" t="n">
        <v>43.27</v>
      </c>
      <c r="S234" t="n">
        <v>28.73</v>
      </c>
      <c r="T234" t="n">
        <v>6564.57</v>
      </c>
      <c r="U234" t="n">
        <v>0.66</v>
      </c>
      <c r="V234" t="n">
        <v>0.92</v>
      </c>
      <c r="W234" t="n">
        <v>0.1</v>
      </c>
      <c r="X234" t="n">
        <v>0.39</v>
      </c>
      <c r="Y234" t="n">
        <v>0.5</v>
      </c>
      <c r="Z234" t="n">
        <v>10</v>
      </c>
    </row>
    <row r="235">
      <c r="A235" t="n">
        <v>10</v>
      </c>
      <c r="B235" t="n">
        <v>75</v>
      </c>
      <c r="C235" t="inlineStr">
        <is>
          <t xml:space="preserve">CONCLUIDO	</t>
        </is>
      </c>
      <c r="D235" t="n">
        <v>4.8849</v>
      </c>
      <c r="E235" t="n">
        <v>20.47</v>
      </c>
      <c r="F235" t="n">
        <v>17.77</v>
      </c>
      <c r="G235" t="n">
        <v>76.15000000000001</v>
      </c>
      <c r="H235" t="n">
        <v>1.18</v>
      </c>
      <c r="I235" t="n">
        <v>14</v>
      </c>
      <c r="J235" t="n">
        <v>164.57</v>
      </c>
      <c r="K235" t="n">
        <v>49.1</v>
      </c>
      <c r="L235" t="n">
        <v>11</v>
      </c>
      <c r="M235" t="n">
        <v>12</v>
      </c>
      <c r="N235" t="n">
        <v>29.47</v>
      </c>
      <c r="O235" t="n">
        <v>20530.82</v>
      </c>
      <c r="P235" t="n">
        <v>188.4</v>
      </c>
      <c r="Q235" t="n">
        <v>446.28</v>
      </c>
      <c r="R235" t="n">
        <v>44.29</v>
      </c>
      <c r="S235" t="n">
        <v>28.73</v>
      </c>
      <c r="T235" t="n">
        <v>7077.75</v>
      </c>
      <c r="U235" t="n">
        <v>0.65</v>
      </c>
      <c r="V235" t="n">
        <v>0.91</v>
      </c>
      <c r="W235" t="n">
        <v>0.1</v>
      </c>
      <c r="X235" t="n">
        <v>0.41</v>
      </c>
      <c r="Y235" t="n">
        <v>0.5</v>
      </c>
      <c r="Z235" t="n">
        <v>10</v>
      </c>
    </row>
    <row r="236">
      <c r="A236" t="n">
        <v>11</v>
      </c>
      <c r="B236" t="n">
        <v>75</v>
      </c>
      <c r="C236" t="inlineStr">
        <is>
          <t xml:space="preserve">CONCLUIDO	</t>
        </is>
      </c>
      <c r="D236" t="n">
        <v>4.9066</v>
      </c>
      <c r="E236" t="n">
        <v>20.38</v>
      </c>
      <c r="F236" t="n">
        <v>17.71</v>
      </c>
      <c r="G236" t="n">
        <v>81.72</v>
      </c>
      <c r="H236" t="n">
        <v>1.28</v>
      </c>
      <c r="I236" t="n">
        <v>13</v>
      </c>
      <c r="J236" t="n">
        <v>166.01</v>
      </c>
      <c r="K236" t="n">
        <v>49.1</v>
      </c>
      <c r="L236" t="n">
        <v>12</v>
      </c>
      <c r="M236" t="n">
        <v>11</v>
      </c>
      <c r="N236" t="n">
        <v>29.91</v>
      </c>
      <c r="O236" t="n">
        <v>20708.3</v>
      </c>
      <c r="P236" t="n">
        <v>185.12</v>
      </c>
      <c r="Q236" t="n">
        <v>446.27</v>
      </c>
      <c r="R236" t="n">
        <v>42</v>
      </c>
      <c r="S236" t="n">
        <v>28.73</v>
      </c>
      <c r="T236" t="n">
        <v>5937.69</v>
      </c>
      <c r="U236" t="n">
        <v>0.68</v>
      </c>
      <c r="V236" t="n">
        <v>0.92</v>
      </c>
      <c r="W236" t="n">
        <v>0.1</v>
      </c>
      <c r="X236" t="n">
        <v>0.35</v>
      </c>
      <c r="Y236" t="n">
        <v>0.5</v>
      </c>
      <c r="Z236" t="n">
        <v>10</v>
      </c>
    </row>
    <row r="237">
      <c r="A237" t="n">
        <v>12</v>
      </c>
      <c r="B237" t="n">
        <v>75</v>
      </c>
      <c r="C237" t="inlineStr">
        <is>
          <t xml:space="preserve">CONCLUIDO	</t>
        </is>
      </c>
      <c r="D237" t="n">
        <v>4.918</v>
      </c>
      <c r="E237" t="n">
        <v>20.33</v>
      </c>
      <c r="F237" t="n">
        <v>17.69</v>
      </c>
      <c r="G237" t="n">
        <v>88.45</v>
      </c>
      <c r="H237" t="n">
        <v>1.38</v>
      </c>
      <c r="I237" t="n">
        <v>12</v>
      </c>
      <c r="J237" t="n">
        <v>167.45</v>
      </c>
      <c r="K237" t="n">
        <v>49.1</v>
      </c>
      <c r="L237" t="n">
        <v>13</v>
      </c>
      <c r="M237" t="n">
        <v>10</v>
      </c>
      <c r="N237" t="n">
        <v>30.36</v>
      </c>
      <c r="O237" t="n">
        <v>20886.38</v>
      </c>
      <c r="P237" t="n">
        <v>183</v>
      </c>
      <c r="Q237" t="n">
        <v>446.27</v>
      </c>
      <c r="R237" t="n">
        <v>41.55</v>
      </c>
      <c r="S237" t="n">
        <v>28.73</v>
      </c>
      <c r="T237" t="n">
        <v>5722.06</v>
      </c>
      <c r="U237" t="n">
        <v>0.6899999999999999</v>
      </c>
      <c r="V237" t="n">
        <v>0.92</v>
      </c>
      <c r="W237" t="n">
        <v>0.1</v>
      </c>
      <c r="X237" t="n">
        <v>0.33</v>
      </c>
      <c r="Y237" t="n">
        <v>0.5</v>
      </c>
      <c r="Z237" t="n">
        <v>10</v>
      </c>
    </row>
    <row r="238">
      <c r="A238" t="n">
        <v>13</v>
      </c>
      <c r="B238" t="n">
        <v>75</v>
      </c>
      <c r="C238" t="inlineStr">
        <is>
          <t xml:space="preserve">CONCLUIDO	</t>
        </is>
      </c>
      <c r="D238" t="n">
        <v>4.9354</v>
      </c>
      <c r="E238" t="n">
        <v>20.26</v>
      </c>
      <c r="F238" t="n">
        <v>17.65</v>
      </c>
      <c r="G238" t="n">
        <v>96.27</v>
      </c>
      <c r="H238" t="n">
        <v>1.47</v>
      </c>
      <c r="I238" t="n">
        <v>11</v>
      </c>
      <c r="J238" t="n">
        <v>168.9</v>
      </c>
      <c r="K238" t="n">
        <v>49.1</v>
      </c>
      <c r="L238" t="n">
        <v>14</v>
      </c>
      <c r="M238" t="n">
        <v>9</v>
      </c>
      <c r="N238" t="n">
        <v>30.81</v>
      </c>
      <c r="O238" t="n">
        <v>21065.06</v>
      </c>
      <c r="P238" t="n">
        <v>180.53</v>
      </c>
      <c r="Q238" t="n">
        <v>446.27</v>
      </c>
      <c r="R238" t="n">
        <v>40.14</v>
      </c>
      <c r="S238" t="n">
        <v>28.73</v>
      </c>
      <c r="T238" t="n">
        <v>5018.49</v>
      </c>
      <c r="U238" t="n">
        <v>0.72</v>
      </c>
      <c r="V238" t="n">
        <v>0.92</v>
      </c>
      <c r="W238" t="n">
        <v>0.1</v>
      </c>
      <c r="X238" t="n">
        <v>0.29</v>
      </c>
      <c r="Y238" t="n">
        <v>0.5</v>
      </c>
      <c r="Z238" t="n">
        <v>10</v>
      </c>
    </row>
    <row r="239">
      <c r="A239" t="n">
        <v>14</v>
      </c>
      <c r="B239" t="n">
        <v>75</v>
      </c>
      <c r="C239" t="inlineStr">
        <is>
          <t xml:space="preserve">CONCLUIDO	</t>
        </is>
      </c>
      <c r="D239" t="n">
        <v>4.9675</v>
      </c>
      <c r="E239" t="n">
        <v>20.13</v>
      </c>
      <c r="F239" t="n">
        <v>17.55</v>
      </c>
      <c r="G239" t="n">
        <v>105.29</v>
      </c>
      <c r="H239" t="n">
        <v>1.56</v>
      </c>
      <c r="I239" t="n">
        <v>10</v>
      </c>
      <c r="J239" t="n">
        <v>170.35</v>
      </c>
      <c r="K239" t="n">
        <v>49.1</v>
      </c>
      <c r="L239" t="n">
        <v>15</v>
      </c>
      <c r="M239" t="n">
        <v>8</v>
      </c>
      <c r="N239" t="n">
        <v>31.26</v>
      </c>
      <c r="O239" t="n">
        <v>21244.37</v>
      </c>
      <c r="P239" t="n">
        <v>177.65</v>
      </c>
      <c r="Q239" t="n">
        <v>446.27</v>
      </c>
      <c r="R239" t="n">
        <v>36.62</v>
      </c>
      <c r="S239" t="n">
        <v>28.73</v>
      </c>
      <c r="T239" t="n">
        <v>3265.24</v>
      </c>
      <c r="U239" t="n">
        <v>0.78</v>
      </c>
      <c r="V239" t="n">
        <v>0.93</v>
      </c>
      <c r="W239" t="n">
        <v>0.1</v>
      </c>
      <c r="X239" t="n">
        <v>0.19</v>
      </c>
      <c r="Y239" t="n">
        <v>0.5</v>
      </c>
      <c r="Z239" t="n">
        <v>10</v>
      </c>
    </row>
    <row r="240">
      <c r="A240" t="n">
        <v>15</v>
      </c>
      <c r="B240" t="n">
        <v>75</v>
      </c>
      <c r="C240" t="inlineStr">
        <is>
          <t xml:space="preserve">CONCLUIDO	</t>
        </is>
      </c>
      <c r="D240" t="n">
        <v>4.9657</v>
      </c>
      <c r="E240" t="n">
        <v>20.14</v>
      </c>
      <c r="F240" t="n">
        <v>17.59</v>
      </c>
      <c r="G240" t="n">
        <v>117.25</v>
      </c>
      <c r="H240" t="n">
        <v>1.65</v>
      </c>
      <c r="I240" t="n">
        <v>9</v>
      </c>
      <c r="J240" t="n">
        <v>171.81</v>
      </c>
      <c r="K240" t="n">
        <v>49.1</v>
      </c>
      <c r="L240" t="n">
        <v>16</v>
      </c>
      <c r="M240" t="n">
        <v>7</v>
      </c>
      <c r="N240" t="n">
        <v>31.72</v>
      </c>
      <c r="O240" t="n">
        <v>21424.29</v>
      </c>
      <c r="P240" t="n">
        <v>174.62</v>
      </c>
      <c r="Q240" t="n">
        <v>446.27</v>
      </c>
      <c r="R240" t="n">
        <v>38.06</v>
      </c>
      <c r="S240" t="n">
        <v>28.73</v>
      </c>
      <c r="T240" t="n">
        <v>3989.93</v>
      </c>
      <c r="U240" t="n">
        <v>0.75</v>
      </c>
      <c r="V240" t="n">
        <v>0.92</v>
      </c>
      <c r="W240" t="n">
        <v>0.1</v>
      </c>
      <c r="X240" t="n">
        <v>0.23</v>
      </c>
      <c r="Y240" t="n">
        <v>0.5</v>
      </c>
      <c r="Z240" t="n">
        <v>10</v>
      </c>
    </row>
    <row r="241">
      <c r="A241" t="n">
        <v>16</v>
      </c>
      <c r="B241" t="n">
        <v>75</v>
      </c>
      <c r="C241" t="inlineStr">
        <is>
          <t xml:space="preserve">CONCLUIDO	</t>
        </is>
      </c>
      <c r="D241" t="n">
        <v>4.9628</v>
      </c>
      <c r="E241" t="n">
        <v>20.15</v>
      </c>
      <c r="F241" t="n">
        <v>17.6</v>
      </c>
      <c r="G241" t="n">
        <v>117.32</v>
      </c>
      <c r="H241" t="n">
        <v>1.74</v>
      </c>
      <c r="I241" t="n">
        <v>9</v>
      </c>
      <c r="J241" t="n">
        <v>173.28</v>
      </c>
      <c r="K241" t="n">
        <v>49.1</v>
      </c>
      <c r="L241" t="n">
        <v>17</v>
      </c>
      <c r="M241" t="n">
        <v>7</v>
      </c>
      <c r="N241" t="n">
        <v>32.18</v>
      </c>
      <c r="O241" t="n">
        <v>21604.83</v>
      </c>
      <c r="P241" t="n">
        <v>173.17</v>
      </c>
      <c r="Q241" t="n">
        <v>446.27</v>
      </c>
      <c r="R241" t="n">
        <v>38.58</v>
      </c>
      <c r="S241" t="n">
        <v>28.73</v>
      </c>
      <c r="T241" t="n">
        <v>4251.81</v>
      </c>
      <c r="U241" t="n">
        <v>0.74</v>
      </c>
      <c r="V241" t="n">
        <v>0.92</v>
      </c>
      <c r="W241" t="n">
        <v>0.09</v>
      </c>
      <c r="X241" t="n">
        <v>0.24</v>
      </c>
      <c r="Y241" t="n">
        <v>0.5</v>
      </c>
      <c r="Z241" t="n">
        <v>10</v>
      </c>
    </row>
    <row r="242">
      <c r="A242" t="n">
        <v>17</v>
      </c>
      <c r="B242" t="n">
        <v>75</v>
      </c>
      <c r="C242" t="inlineStr">
        <is>
          <t xml:space="preserve">CONCLUIDO	</t>
        </is>
      </c>
      <c r="D242" t="n">
        <v>4.9797</v>
      </c>
      <c r="E242" t="n">
        <v>20.08</v>
      </c>
      <c r="F242" t="n">
        <v>17.56</v>
      </c>
      <c r="G242" t="n">
        <v>131.7</v>
      </c>
      <c r="H242" t="n">
        <v>1.83</v>
      </c>
      <c r="I242" t="n">
        <v>8</v>
      </c>
      <c r="J242" t="n">
        <v>174.75</v>
      </c>
      <c r="K242" t="n">
        <v>49.1</v>
      </c>
      <c r="L242" t="n">
        <v>18</v>
      </c>
      <c r="M242" t="n">
        <v>6</v>
      </c>
      <c r="N242" t="n">
        <v>32.65</v>
      </c>
      <c r="O242" t="n">
        <v>21786.02</v>
      </c>
      <c r="P242" t="n">
        <v>169.63</v>
      </c>
      <c r="Q242" t="n">
        <v>446.27</v>
      </c>
      <c r="R242" t="n">
        <v>37.21</v>
      </c>
      <c r="S242" t="n">
        <v>28.73</v>
      </c>
      <c r="T242" t="n">
        <v>3569</v>
      </c>
      <c r="U242" t="n">
        <v>0.77</v>
      </c>
      <c r="V242" t="n">
        <v>0.93</v>
      </c>
      <c r="W242" t="n">
        <v>0.1</v>
      </c>
      <c r="X242" t="n">
        <v>0.2</v>
      </c>
      <c r="Y242" t="n">
        <v>0.5</v>
      </c>
      <c r="Z242" t="n">
        <v>10</v>
      </c>
    </row>
    <row r="243">
      <c r="A243" t="n">
        <v>18</v>
      </c>
      <c r="B243" t="n">
        <v>75</v>
      </c>
      <c r="C243" t="inlineStr">
        <is>
          <t xml:space="preserve">CONCLUIDO	</t>
        </is>
      </c>
      <c r="D243" t="n">
        <v>4.9861</v>
      </c>
      <c r="E243" t="n">
        <v>20.06</v>
      </c>
      <c r="F243" t="n">
        <v>17.53</v>
      </c>
      <c r="G243" t="n">
        <v>131.51</v>
      </c>
      <c r="H243" t="n">
        <v>1.91</v>
      </c>
      <c r="I243" t="n">
        <v>8</v>
      </c>
      <c r="J243" t="n">
        <v>176.22</v>
      </c>
      <c r="K243" t="n">
        <v>49.1</v>
      </c>
      <c r="L243" t="n">
        <v>19</v>
      </c>
      <c r="M243" t="n">
        <v>6</v>
      </c>
      <c r="N243" t="n">
        <v>33.13</v>
      </c>
      <c r="O243" t="n">
        <v>21967.84</v>
      </c>
      <c r="P243" t="n">
        <v>165.82</v>
      </c>
      <c r="Q243" t="n">
        <v>446.28</v>
      </c>
      <c r="R243" t="n">
        <v>36.43</v>
      </c>
      <c r="S243" t="n">
        <v>28.73</v>
      </c>
      <c r="T243" t="n">
        <v>3181.23</v>
      </c>
      <c r="U243" t="n">
        <v>0.79</v>
      </c>
      <c r="V243" t="n">
        <v>0.93</v>
      </c>
      <c r="W243" t="n">
        <v>0.09</v>
      </c>
      <c r="X243" t="n">
        <v>0.18</v>
      </c>
      <c r="Y243" t="n">
        <v>0.5</v>
      </c>
      <c r="Z243" t="n">
        <v>10</v>
      </c>
    </row>
    <row r="244">
      <c r="A244" t="n">
        <v>19</v>
      </c>
      <c r="B244" t="n">
        <v>75</v>
      </c>
      <c r="C244" t="inlineStr">
        <is>
          <t xml:space="preserve">CONCLUIDO	</t>
        </is>
      </c>
      <c r="D244" t="n">
        <v>4.9978</v>
      </c>
      <c r="E244" t="n">
        <v>20.01</v>
      </c>
      <c r="F244" t="n">
        <v>17.52</v>
      </c>
      <c r="G244" t="n">
        <v>150.16</v>
      </c>
      <c r="H244" t="n">
        <v>2</v>
      </c>
      <c r="I244" t="n">
        <v>7</v>
      </c>
      <c r="J244" t="n">
        <v>177.7</v>
      </c>
      <c r="K244" t="n">
        <v>49.1</v>
      </c>
      <c r="L244" t="n">
        <v>20</v>
      </c>
      <c r="M244" t="n">
        <v>2</v>
      </c>
      <c r="N244" t="n">
        <v>33.61</v>
      </c>
      <c r="O244" t="n">
        <v>22150.3</v>
      </c>
      <c r="P244" t="n">
        <v>164.66</v>
      </c>
      <c r="Q244" t="n">
        <v>446.27</v>
      </c>
      <c r="R244" t="n">
        <v>35.66</v>
      </c>
      <c r="S244" t="n">
        <v>28.73</v>
      </c>
      <c r="T244" t="n">
        <v>2799.4</v>
      </c>
      <c r="U244" t="n">
        <v>0.8100000000000001</v>
      </c>
      <c r="V244" t="n">
        <v>0.93</v>
      </c>
      <c r="W244" t="n">
        <v>0.1</v>
      </c>
      <c r="X244" t="n">
        <v>0.16</v>
      </c>
      <c r="Y244" t="n">
        <v>0.5</v>
      </c>
      <c r="Z244" t="n">
        <v>10</v>
      </c>
    </row>
    <row r="245">
      <c r="A245" t="n">
        <v>20</v>
      </c>
      <c r="B245" t="n">
        <v>75</v>
      </c>
      <c r="C245" t="inlineStr">
        <is>
          <t xml:space="preserve">CONCLUIDO	</t>
        </is>
      </c>
      <c r="D245" t="n">
        <v>4.9982</v>
      </c>
      <c r="E245" t="n">
        <v>20.01</v>
      </c>
      <c r="F245" t="n">
        <v>17.52</v>
      </c>
      <c r="G245" t="n">
        <v>150.15</v>
      </c>
      <c r="H245" t="n">
        <v>2.08</v>
      </c>
      <c r="I245" t="n">
        <v>7</v>
      </c>
      <c r="J245" t="n">
        <v>179.18</v>
      </c>
      <c r="K245" t="n">
        <v>49.1</v>
      </c>
      <c r="L245" t="n">
        <v>21</v>
      </c>
      <c r="M245" t="n">
        <v>0</v>
      </c>
      <c r="N245" t="n">
        <v>34.09</v>
      </c>
      <c r="O245" t="n">
        <v>22333.43</v>
      </c>
      <c r="P245" t="n">
        <v>165.93</v>
      </c>
      <c r="Q245" t="n">
        <v>446.27</v>
      </c>
      <c r="R245" t="n">
        <v>35.53</v>
      </c>
      <c r="S245" t="n">
        <v>28.73</v>
      </c>
      <c r="T245" t="n">
        <v>2736.78</v>
      </c>
      <c r="U245" t="n">
        <v>0.8100000000000001</v>
      </c>
      <c r="V245" t="n">
        <v>0.93</v>
      </c>
      <c r="W245" t="n">
        <v>0.1</v>
      </c>
      <c r="X245" t="n">
        <v>0.16</v>
      </c>
      <c r="Y245" t="n">
        <v>0.5</v>
      </c>
      <c r="Z245" t="n">
        <v>10</v>
      </c>
    </row>
    <row r="246">
      <c r="A246" t="n">
        <v>0</v>
      </c>
      <c r="B246" t="n">
        <v>95</v>
      </c>
      <c r="C246" t="inlineStr">
        <is>
          <t xml:space="preserve">CONCLUIDO	</t>
        </is>
      </c>
      <c r="D246" t="n">
        <v>2.7857</v>
      </c>
      <c r="E246" t="n">
        <v>35.9</v>
      </c>
      <c r="F246" t="n">
        <v>24.5</v>
      </c>
      <c r="G246" t="n">
        <v>6.12</v>
      </c>
      <c r="H246" t="n">
        <v>0.1</v>
      </c>
      <c r="I246" t="n">
        <v>240</v>
      </c>
      <c r="J246" t="n">
        <v>185.69</v>
      </c>
      <c r="K246" t="n">
        <v>53.44</v>
      </c>
      <c r="L246" t="n">
        <v>1</v>
      </c>
      <c r="M246" t="n">
        <v>238</v>
      </c>
      <c r="N246" t="n">
        <v>36.26</v>
      </c>
      <c r="O246" t="n">
        <v>23136.14</v>
      </c>
      <c r="P246" t="n">
        <v>330.02</v>
      </c>
      <c r="Q246" t="n">
        <v>446.33</v>
      </c>
      <c r="R246" t="n">
        <v>264.24</v>
      </c>
      <c r="S246" t="n">
        <v>28.73</v>
      </c>
      <c r="T246" t="n">
        <v>115923.89</v>
      </c>
      <c r="U246" t="n">
        <v>0.11</v>
      </c>
      <c r="V246" t="n">
        <v>0.66</v>
      </c>
      <c r="W246" t="n">
        <v>0.46</v>
      </c>
      <c r="X246" t="n">
        <v>7.13</v>
      </c>
      <c r="Y246" t="n">
        <v>0.5</v>
      </c>
      <c r="Z246" t="n">
        <v>10</v>
      </c>
    </row>
    <row r="247">
      <c r="A247" t="n">
        <v>1</v>
      </c>
      <c r="B247" t="n">
        <v>95</v>
      </c>
      <c r="C247" t="inlineStr">
        <is>
          <t xml:space="preserve">CONCLUIDO	</t>
        </is>
      </c>
      <c r="D247" t="n">
        <v>3.8055</v>
      </c>
      <c r="E247" t="n">
        <v>26.28</v>
      </c>
      <c r="F247" t="n">
        <v>20.16</v>
      </c>
      <c r="G247" t="n">
        <v>12.34</v>
      </c>
      <c r="H247" t="n">
        <v>0.19</v>
      </c>
      <c r="I247" t="n">
        <v>98</v>
      </c>
      <c r="J247" t="n">
        <v>187.21</v>
      </c>
      <c r="K247" t="n">
        <v>53.44</v>
      </c>
      <c r="L247" t="n">
        <v>2</v>
      </c>
      <c r="M247" t="n">
        <v>96</v>
      </c>
      <c r="N247" t="n">
        <v>36.77</v>
      </c>
      <c r="O247" t="n">
        <v>23322.88</v>
      </c>
      <c r="P247" t="n">
        <v>269.75</v>
      </c>
      <c r="Q247" t="n">
        <v>446.28</v>
      </c>
      <c r="R247" t="n">
        <v>122.15</v>
      </c>
      <c r="S247" t="n">
        <v>28.73</v>
      </c>
      <c r="T247" t="n">
        <v>45589.68</v>
      </c>
      <c r="U247" t="n">
        <v>0.24</v>
      </c>
      <c r="V247" t="n">
        <v>0.8100000000000001</v>
      </c>
      <c r="W247" t="n">
        <v>0.24</v>
      </c>
      <c r="X247" t="n">
        <v>2.8</v>
      </c>
      <c r="Y247" t="n">
        <v>0.5</v>
      </c>
      <c r="Z247" t="n">
        <v>10</v>
      </c>
    </row>
    <row r="248">
      <c r="A248" t="n">
        <v>2</v>
      </c>
      <c r="B248" t="n">
        <v>95</v>
      </c>
      <c r="C248" t="inlineStr">
        <is>
          <t xml:space="preserve">CONCLUIDO	</t>
        </is>
      </c>
      <c r="D248" t="n">
        <v>4.1851</v>
      </c>
      <c r="E248" t="n">
        <v>23.89</v>
      </c>
      <c r="F248" t="n">
        <v>19.12</v>
      </c>
      <c r="G248" t="n">
        <v>18.5</v>
      </c>
      <c r="H248" t="n">
        <v>0.28</v>
      </c>
      <c r="I248" t="n">
        <v>62</v>
      </c>
      <c r="J248" t="n">
        <v>188.73</v>
      </c>
      <c r="K248" t="n">
        <v>53.44</v>
      </c>
      <c r="L248" t="n">
        <v>3</v>
      </c>
      <c r="M248" t="n">
        <v>60</v>
      </c>
      <c r="N248" t="n">
        <v>37.29</v>
      </c>
      <c r="O248" t="n">
        <v>23510.33</v>
      </c>
      <c r="P248" t="n">
        <v>254.34</v>
      </c>
      <c r="Q248" t="n">
        <v>446.29</v>
      </c>
      <c r="R248" t="n">
        <v>87.86</v>
      </c>
      <c r="S248" t="n">
        <v>28.73</v>
      </c>
      <c r="T248" t="n">
        <v>28625</v>
      </c>
      <c r="U248" t="n">
        <v>0.33</v>
      </c>
      <c r="V248" t="n">
        <v>0.85</v>
      </c>
      <c r="W248" t="n">
        <v>0.18</v>
      </c>
      <c r="X248" t="n">
        <v>1.76</v>
      </c>
      <c r="Y248" t="n">
        <v>0.5</v>
      </c>
      <c r="Z248" t="n">
        <v>10</v>
      </c>
    </row>
    <row r="249">
      <c r="A249" t="n">
        <v>3</v>
      </c>
      <c r="B249" t="n">
        <v>95</v>
      </c>
      <c r="C249" t="inlineStr">
        <is>
          <t xml:space="preserve">CONCLUIDO	</t>
        </is>
      </c>
      <c r="D249" t="n">
        <v>4.3799</v>
      </c>
      <c r="E249" t="n">
        <v>22.83</v>
      </c>
      <c r="F249" t="n">
        <v>18.65</v>
      </c>
      <c r="G249" t="n">
        <v>24.33</v>
      </c>
      <c r="H249" t="n">
        <v>0.37</v>
      </c>
      <c r="I249" t="n">
        <v>46</v>
      </c>
      <c r="J249" t="n">
        <v>190.25</v>
      </c>
      <c r="K249" t="n">
        <v>53.44</v>
      </c>
      <c r="L249" t="n">
        <v>4</v>
      </c>
      <c r="M249" t="n">
        <v>44</v>
      </c>
      <c r="N249" t="n">
        <v>37.82</v>
      </c>
      <c r="O249" t="n">
        <v>23698.48</v>
      </c>
      <c r="P249" t="n">
        <v>246.47</v>
      </c>
      <c r="Q249" t="n">
        <v>446.27</v>
      </c>
      <c r="R249" t="n">
        <v>72.65000000000001</v>
      </c>
      <c r="S249" t="n">
        <v>28.73</v>
      </c>
      <c r="T249" t="n">
        <v>21099.02</v>
      </c>
      <c r="U249" t="n">
        <v>0.4</v>
      </c>
      <c r="V249" t="n">
        <v>0.87</v>
      </c>
      <c r="W249" t="n">
        <v>0.16</v>
      </c>
      <c r="X249" t="n">
        <v>1.29</v>
      </c>
      <c r="Y249" t="n">
        <v>0.5</v>
      </c>
      <c r="Z249" t="n">
        <v>10</v>
      </c>
    </row>
    <row r="250">
      <c r="A250" t="n">
        <v>4</v>
      </c>
      <c r="B250" t="n">
        <v>95</v>
      </c>
      <c r="C250" t="inlineStr">
        <is>
          <t xml:space="preserve">CONCLUIDO	</t>
        </is>
      </c>
      <c r="D250" t="n">
        <v>4.5118</v>
      </c>
      <c r="E250" t="n">
        <v>22.16</v>
      </c>
      <c r="F250" t="n">
        <v>18.36</v>
      </c>
      <c r="G250" t="n">
        <v>30.59</v>
      </c>
      <c r="H250" t="n">
        <v>0.46</v>
      </c>
      <c r="I250" t="n">
        <v>36</v>
      </c>
      <c r="J250" t="n">
        <v>191.78</v>
      </c>
      <c r="K250" t="n">
        <v>53.44</v>
      </c>
      <c r="L250" t="n">
        <v>5</v>
      </c>
      <c r="M250" t="n">
        <v>34</v>
      </c>
      <c r="N250" t="n">
        <v>38.35</v>
      </c>
      <c r="O250" t="n">
        <v>23887.36</v>
      </c>
      <c r="P250" t="n">
        <v>241.09</v>
      </c>
      <c r="Q250" t="n">
        <v>446.3</v>
      </c>
      <c r="R250" t="n">
        <v>63.05</v>
      </c>
      <c r="S250" t="n">
        <v>28.73</v>
      </c>
      <c r="T250" t="n">
        <v>16351.43</v>
      </c>
      <c r="U250" t="n">
        <v>0.46</v>
      </c>
      <c r="V250" t="n">
        <v>0.89</v>
      </c>
      <c r="W250" t="n">
        <v>0.14</v>
      </c>
      <c r="X250" t="n">
        <v>1</v>
      </c>
      <c r="Y250" t="n">
        <v>0.5</v>
      </c>
      <c r="Z250" t="n">
        <v>10</v>
      </c>
    </row>
    <row r="251">
      <c r="A251" t="n">
        <v>5</v>
      </c>
      <c r="B251" t="n">
        <v>95</v>
      </c>
      <c r="C251" t="inlineStr">
        <is>
          <t xml:space="preserve">CONCLUIDO	</t>
        </is>
      </c>
      <c r="D251" t="n">
        <v>4.5962</v>
      </c>
      <c r="E251" t="n">
        <v>21.76</v>
      </c>
      <c r="F251" t="n">
        <v>18.17</v>
      </c>
      <c r="G251" t="n">
        <v>36.34</v>
      </c>
      <c r="H251" t="n">
        <v>0.55</v>
      </c>
      <c r="I251" t="n">
        <v>30</v>
      </c>
      <c r="J251" t="n">
        <v>193.32</v>
      </c>
      <c r="K251" t="n">
        <v>53.44</v>
      </c>
      <c r="L251" t="n">
        <v>6</v>
      </c>
      <c r="M251" t="n">
        <v>28</v>
      </c>
      <c r="N251" t="n">
        <v>38.89</v>
      </c>
      <c r="O251" t="n">
        <v>24076.95</v>
      </c>
      <c r="P251" t="n">
        <v>237.41</v>
      </c>
      <c r="Q251" t="n">
        <v>446.32</v>
      </c>
      <c r="R251" t="n">
        <v>56.96</v>
      </c>
      <c r="S251" t="n">
        <v>28.73</v>
      </c>
      <c r="T251" t="n">
        <v>13333.66</v>
      </c>
      <c r="U251" t="n">
        <v>0.5</v>
      </c>
      <c r="V251" t="n">
        <v>0.89</v>
      </c>
      <c r="W251" t="n">
        <v>0.13</v>
      </c>
      <c r="X251" t="n">
        <v>0.8100000000000001</v>
      </c>
      <c r="Y251" t="n">
        <v>0.5</v>
      </c>
      <c r="Z251" t="n">
        <v>10</v>
      </c>
    </row>
    <row r="252">
      <c r="A252" t="n">
        <v>6</v>
      </c>
      <c r="B252" t="n">
        <v>95</v>
      </c>
      <c r="C252" t="inlineStr">
        <is>
          <t xml:space="preserve">CONCLUIDO	</t>
        </is>
      </c>
      <c r="D252" t="n">
        <v>4.6386</v>
      </c>
      <c r="E252" t="n">
        <v>21.56</v>
      </c>
      <c r="F252" t="n">
        <v>18.12</v>
      </c>
      <c r="G252" t="n">
        <v>41.82</v>
      </c>
      <c r="H252" t="n">
        <v>0.64</v>
      </c>
      <c r="I252" t="n">
        <v>26</v>
      </c>
      <c r="J252" t="n">
        <v>194.86</v>
      </c>
      <c r="K252" t="n">
        <v>53.44</v>
      </c>
      <c r="L252" t="n">
        <v>7</v>
      </c>
      <c r="M252" t="n">
        <v>24</v>
      </c>
      <c r="N252" t="n">
        <v>39.43</v>
      </c>
      <c r="O252" t="n">
        <v>24267.28</v>
      </c>
      <c r="P252" t="n">
        <v>235.2</v>
      </c>
      <c r="Q252" t="n">
        <v>446.27</v>
      </c>
      <c r="R252" t="n">
        <v>55.59</v>
      </c>
      <c r="S252" t="n">
        <v>28.73</v>
      </c>
      <c r="T252" t="n">
        <v>12668.5</v>
      </c>
      <c r="U252" t="n">
        <v>0.52</v>
      </c>
      <c r="V252" t="n">
        <v>0.9</v>
      </c>
      <c r="W252" t="n">
        <v>0.13</v>
      </c>
      <c r="X252" t="n">
        <v>0.76</v>
      </c>
      <c r="Y252" t="n">
        <v>0.5</v>
      </c>
      <c r="Z252" t="n">
        <v>10</v>
      </c>
    </row>
    <row r="253">
      <c r="A253" t="n">
        <v>7</v>
      </c>
      <c r="B253" t="n">
        <v>95</v>
      </c>
      <c r="C253" t="inlineStr">
        <is>
          <t xml:space="preserve">CONCLUIDO	</t>
        </is>
      </c>
      <c r="D253" t="n">
        <v>4.7067</v>
      </c>
      <c r="E253" t="n">
        <v>21.25</v>
      </c>
      <c r="F253" t="n">
        <v>17.96</v>
      </c>
      <c r="G253" t="n">
        <v>48.98</v>
      </c>
      <c r="H253" t="n">
        <v>0.72</v>
      </c>
      <c r="I253" t="n">
        <v>22</v>
      </c>
      <c r="J253" t="n">
        <v>196.41</v>
      </c>
      <c r="K253" t="n">
        <v>53.44</v>
      </c>
      <c r="L253" t="n">
        <v>8</v>
      </c>
      <c r="M253" t="n">
        <v>20</v>
      </c>
      <c r="N253" t="n">
        <v>39.98</v>
      </c>
      <c r="O253" t="n">
        <v>24458.36</v>
      </c>
      <c r="P253" t="n">
        <v>231.88</v>
      </c>
      <c r="Q253" t="n">
        <v>446.29</v>
      </c>
      <c r="R253" t="n">
        <v>50.12</v>
      </c>
      <c r="S253" t="n">
        <v>28.73</v>
      </c>
      <c r="T253" t="n">
        <v>9956.35</v>
      </c>
      <c r="U253" t="n">
        <v>0.57</v>
      </c>
      <c r="V253" t="n">
        <v>0.91</v>
      </c>
      <c r="W253" t="n">
        <v>0.12</v>
      </c>
      <c r="X253" t="n">
        <v>0.6</v>
      </c>
      <c r="Y253" t="n">
        <v>0.5</v>
      </c>
      <c r="Z253" t="n">
        <v>10</v>
      </c>
    </row>
    <row r="254">
      <c r="A254" t="n">
        <v>8</v>
      </c>
      <c r="B254" t="n">
        <v>95</v>
      </c>
      <c r="C254" t="inlineStr">
        <is>
          <t xml:space="preserve">CONCLUIDO	</t>
        </is>
      </c>
      <c r="D254" t="n">
        <v>4.7337</v>
      </c>
      <c r="E254" t="n">
        <v>21.12</v>
      </c>
      <c r="F254" t="n">
        <v>17.91</v>
      </c>
      <c r="G254" t="n">
        <v>53.74</v>
      </c>
      <c r="H254" t="n">
        <v>0.8100000000000001</v>
      </c>
      <c r="I254" t="n">
        <v>20</v>
      </c>
      <c r="J254" t="n">
        <v>197.97</v>
      </c>
      <c r="K254" t="n">
        <v>53.44</v>
      </c>
      <c r="L254" t="n">
        <v>9</v>
      </c>
      <c r="M254" t="n">
        <v>18</v>
      </c>
      <c r="N254" t="n">
        <v>40.53</v>
      </c>
      <c r="O254" t="n">
        <v>24650.18</v>
      </c>
      <c r="P254" t="n">
        <v>230.01</v>
      </c>
      <c r="Q254" t="n">
        <v>446.28</v>
      </c>
      <c r="R254" t="n">
        <v>48.62</v>
      </c>
      <c r="S254" t="n">
        <v>28.73</v>
      </c>
      <c r="T254" t="n">
        <v>9216.049999999999</v>
      </c>
      <c r="U254" t="n">
        <v>0.59</v>
      </c>
      <c r="V254" t="n">
        <v>0.91</v>
      </c>
      <c r="W254" t="n">
        <v>0.11</v>
      </c>
      <c r="X254" t="n">
        <v>0.55</v>
      </c>
      <c r="Y254" t="n">
        <v>0.5</v>
      </c>
      <c r="Z254" t="n">
        <v>10</v>
      </c>
    </row>
    <row r="255">
      <c r="A255" t="n">
        <v>9</v>
      </c>
      <c r="B255" t="n">
        <v>95</v>
      </c>
      <c r="C255" t="inlineStr">
        <is>
          <t xml:space="preserve">CONCLUIDO	</t>
        </is>
      </c>
      <c r="D255" t="n">
        <v>4.7632</v>
      </c>
      <c r="E255" t="n">
        <v>20.99</v>
      </c>
      <c r="F255" t="n">
        <v>17.86</v>
      </c>
      <c r="G255" t="n">
        <v>59.52</v>
      </c>
      <c r="H255" t="n">
        <v>0.89</v>
      </c>
      <c r="I255" t="n">
        <v>18</v>
      </c>
      <c r="J255" t="n">
        <v>199.53</v>
      </c>
      <c r="K255" t="n">
        <v>53.44</v>
      </c>
      <c r="L255" t="n">
        <v>10</v>
      </c>
      <c r="M255" t="n">
        <v>16</v>
      </c>
      <c r="N255" t="n">
        <v>41.1</v>
      </c>
      <c r="O255" t="n">
        <v>24842.77</v>
      </c>
      <c r="P255" t="n">
        <v>227.84</v>
      </c>
      <c r="Q255" t="n">
        <v>446.27</v>
      </c>
      <c r="R255" t="n">
        <v>46.93</v>
      </c>
      <c r="S255" t="n">
        <v>28.73</v>
      </c>
      <c r="T255" t="n">
        <v>8378.309999999999</v>
      </c>
      <c r="U255" t="n">
        <v>0.61</v>
      </c>
      <c r="V255" t="n">
        <v>0.91</v>
      </c>
      <c r="W255" t="n">
        <v>0.11</v>
      </c>
      <c r="X255" t="n">
        <v>0.5</v>
      </c>
      <c r="Y255" t="n">
        <v>0.5</v>
      </c>
      <c r="Z255" t="n">
        <v>10</v>
      </c>
    </row>
    <row r="256">
      <c r="A256" t="n">
        <v>10</v>
      </c>
      <c r="B256" t="n">
        <v>95</v>
      </c>
      <c r="C256" t="inlineStr">
        <is>
          <t xml:space="preserve">CONCLUIDO	</t>
        </is>
      </c>
      <c r="D256" t="n">
        <v>4.7967</v>
      </c>
      <c r="E256" t="n">
        <v>20.85</v>
      </c>
      <c r="F256" t="n">
        <v>17.78</v>
      </c>
      <c r="G256" t="n">
        <v>66.69</v>
      </c>
      <c r="H256" t="n">
        <v>0.97</v>
      </c>
      <c r="I256" t="n">
        <v>16</v>
      </c>
      <c r="J256" t="n">
        <v>201.1</v>
      </c>
      <c r="K256" t="n">
        <v>53.44</v>
      </c>
      <c r="L256" t="n">
        <v>11</v>
      </c>
      <c r="M256" t="n">
        <v>14</v>
      </c>
      <c r="N256" t="n">
        <v>41.66</v>
      </c>
      <c r="O256" t="n">
        <v>25036.12</v>
      </c>
      <c r="P256" t="n">
        <v>225.1</v>
      </c>
      <c r="Q256" t="n">
        <v>446.27</v>
      </c>
      <c r="R256" t="n">
        <v>44.52</v>
      </c>
      <c r="S256" t="n">
        <v>28.73</v>
      </c>
      <c r="T256" t="n">
        <v>7184.92</v>
      </c>
      <c r="U256" t="n">
        <v>0.65</v>
      </c>
      <c r="V256" t="n">
        <v>0.91</v>
      </c>
      <c r="W256" t="n">
        <v>0.11</v>
      </c>
      <c r="X256" t="n">
        <v>0.43</v>
      </c>
      <c r="Y256" t="n">
        <v>0.5</v>
      </c>
      <c r="Z256" t="n">
        <v>10</v>
      </c>
    </row>
    <row r="257">
      <c r="A257" t="n">
        <v>11</v>
      </c>
      <c r="B257" t="n">
        <v>95</v>
      </c>
      <c r="C257" t="inlineStr">
        <is>
          <t xml:space="preserve">CONCLUIDO	</t>
        </is>
      </c>
      <c r="D257" t="n">
        <v>4.8124</v>
      </c>
      <c r="E257" t="n">
        <v>20.78</v>
      </c>
      <c r="F257" t="n">
        <v>17.75</v>
      </c>
      <c r="G257" t="n">
        <v>71.01000000000001</v>
      </c>
      <c r="H257" t="n">
        <v>1.05</v>
      </c>
      <c r="I257" t="n">
        <v>15</v>
      </c>
      <c r="J257" t="n">
        <v>202.67</v>
      </c>
      <c r="K257" t="n">
        <v>53.44</v>
      </c>
      <c r="L257" t="n">
        <v>12</v>
      </c>
      <c r="M257" t="n">
        <v>13</v>
      </c>
      <c r="N257" t="n">
        <v>42.24</v>
      </c>
      <c r="O257" t="n">
        <v>25230.25</v>
      </c>
      <c r="P257" t="n">
        <v>223.71</v>
      </c>
      <c r="Q257" t="n">
        <v>446.29</v>
      </c>
      <c r="R257" t="n">
        <v>43.51</v>
      </c>
      <c r="S257" t="n">
        <v>28.73</v>
      </c>
      <c r="T257" t="n">
        <v>6686.05</v>
      </c>
      <c r="U257" t="n">
        <v>0.66</v>
      </c>
      <c r="V257" t="n">
        <v>0.92</v>
      </c>
      <c r="W257" t="n">
        <v>0.1</v>
      </c>
      <c r="X257" t="n">
        <v>0.39</v>
      </c>
      <c r="Y257" t="n">
        <v>0.5</v>
      </c>
      <c r="Z257" t="n">
        <v>10</v>
      </c>
    </row>
    <row r="258">
      <c r="A258" t="n">
        <v>12</v>
      </c>
      <c r="B258" t="n">
        <v>95</v>
      </c>
      <c r="C258" t="inlineStr">
        <is>
          <t xml:space="preserve">CONCLUIDO	</t>
        </is>
      </c>
      <c r="D258" t="n">
        <v>4.8169</v>
      </c>
      <c r="E258" t="n">
        <v>20.76</v>
      </c>
      <c r="F258" t="n">
        <v>17.77</v>
      </c>
      <c r="G258" t="n">
        <v>76.16</v>
      </c>
      <c r="H258" t="n">
        <v>1.13</v>
      </c>
      <c r="I258" t="n">
        <v>14</v>
      </c>
      <c r="J258" t="n">
        <v>204.25</v>
      </c>
      <c r="K258" t="n">
        <v>53.44</v>
      </c>
      <c r="L258" t="n">
        <v>13</v>
      </c>
      <c r="M258" t="n">
        <v>12</v>
      </c>
      <c r="N258" t="n">
        <v>42.82</v>
      </c>
      <c r="O258" t="n">
        <v>25425.3</v>
      </c>
      <c r="P258" t="n">
        <v>222.26</v>
      </c>
      <c r="Q258" t="n">
        <v>446.27</v>
      </c>
      <c r="R258" t="n">
        <v>44.37</v>
      </c>
      <c r="S258" t="n">
        <v>28.73</v>
      </c>
      <c r="T258" t="n">
        <v>7120.65</v>
      </c>
      <c r="U258" t="n">
        <v>0.65</v>
      </c>
      <c r="V258" t="n">
        <v>0.91</v>
      </c>
      <c r="W258" t="n">
        <v>0.1</v>
      </c>
      <c r="X258" t="n">
        <v>0.41</v>
      </c>
      <c r="Y258" t="n">
        <v>0.5</v>
      </c>
      <c r="Z258" t="n">
        <v>10</v>
      </c>
    </row>
    <row r="259">
      <c r="A259" t="n">
        <v>13</v>
      </c>
      <c r="B259" t="n">
        <v>95</v>
      </c>
      <c r="C259" t="inlineStr">
        <is>
          <t xml:space="preserve">CONCLUIDO	</t>
        </is>
      </c>
      <c r="D259" t="n">
        <v>4.8388</v>
      </c>
      <c r="E259" t="n">
        <v>20.67</v>
      </c>
      <c r="F259" t="n">
        <v>17.71</v>
      </c>
      <c r="G259" t="n">
        <v>81.76000000000001</v>
      </c>
      <c r="H259" t="n">
        <v>1.21</v>
      </c>
      <c r="I259" t="n">
        <v>13</v>
      </c>
      <c r="J259" t="n">
        <v>205.84</v>
      </c>
      <c r="K259" t="n">
        <v>53.44</v>
      </c>
      <c r="L259" t="n">
        <v>14</v>
      </c>
      <c r="M259" t="n">
        <v>11</v>
      </c>
      <c r="N259" t="n">
        <v>43.4</v>
      </c>
      <c r="O259" t="n">
        <v>25621.03</v>
      </c>
      <c r="P259" t="n">
        <v>220.56</v>
      </c>
      <c r="Q259" t="n">
        <v>446.27</v>
      </c>
      <c r="R259" t="n">
        <v>42.32</v>
      </c>
      <c r="S259" t="n">
        <v>28.73</v>
      </c>
      <c r="T259" t="n">
        <v>6097.82</v>
      </c>
      <c r="U259" t="n">
        <v>0.68</v>
      </c>
      <c r="V259" t="n">
        <v>0.92</v>
      </c>
      <c r="W259" t="n">
        <v>0.1</v>
      </c>
      <c r="X259" t="n">
        <v>0.36</v>
      </c>
      <c r="Y259" t="n">
        <v>0.5</v>
      </c>
      <c r="Z259" t="n">
        <v>10</v>
      </c>
    </row>
    <row r="260">
      <c r="A260" t="n">
        <v>14</v>
      </c>
      <c r="B260" t="n">
        <v>95</v>
      </c>
      <c r="C260" t="inlineStr">
        <is>
          <t xml:space="preserve">CONCLUIDO	</t>
        </is>
      </c>
      <c r="D260" t="n">
        <v>4.8576</v>
      </c>
      <c r="E260" t="n">
        <v>20.59</v>
      </c>
      <c r="F260" t="n">
        <v>17.67</v>
      </c>
      <c r="G260" t="n">
        <v>88.36</v>
      </c>
      <c r="H260" t="n">
        <v>1.28</v>
      </c>
      <c r="I260" t="n">
        <v>12</v>
      </c>
      <c r="J260" t="n">
        <v>207.43</v>
      </c>
      <c r="K260" t="n">
        <v>53.44</v>
      </c>
      <c r="L260" t="n">
        <v>15</v>
      </c>
      <c r="M260" t="n">
        <v>10</v>
      </c>
      <c r="N260" t="n">
        <v>44</v>
      </c>
      <c r="O260" t="n">
        <v>25817.56</v>
      </c>
      <c r="P260" t="n">
        <v>219.22</v>
      </c>
      <c r="Q260" t="n">
        <v>446.27</v>
      </c>
      <c r="R260" t="n">
        <v>40.88</v>
      </c>
      <c r="S260" t="n">
        <v>28.73</v>
      </c>
      <c r="T260" t="n">
        <v>5382.8</v>
      </c>
      <c r="U260" t="n">
        <v>0.7</v>
      </c>
      <c r="V260" t="n">
        <v>0.92</v>
      </c>
      <c r="W260" t="n">
        <v>0.1</v>
      </c>
      <c r="X260" t="n">
        <v>0.31</v>
      </c>
      <c r="Y260" t="n">
        <v>0.5</v>
      </c>
      <c r="Z260" t="n">
        <v>10</v>
      </c>
    </row>
    <row r="261">
      <c r="A261" t="n">
        <v>15</v>
      </c>
      <c r="B261" t="n">
        <v>95</v>
      </c>
      <c r="C261" t="inlineStr">
        <is>
          <t xml:space="preserve">CONCLUIDO	</t>
        </is>
      </c>
      <c r="D261" t="n">
        <v>4.8734</v>
      </c>
      <c r="E261" t="n">
        <v>20.52</v>
      </c>
      <c r="F261" t="n">
        <v>17.64</v>
      </c>
      <c r="G261" t="n">
        <v>96.23</v>
      </c>
      <c r="H261" t="n">
        <v>1.36</v>
      </c>
      <c r="I261" t="n">
        <v>11</v>
      </c>
      <c r="J261" t="n">
        <v>209.03</v>
      </c>
      <c r="K261" t="n">
        <v>53.44</v>
      </c>
      <c r="L261" t="n">
        <v>16</v>
      </c>
      <c r="M261" t="n">
        <v>9</v>
      </c>
      <c r="N261" t="n">
        <v>44.6</v>
      </c>
      <c r="O261" t="n">
        <v>26014.91</v>
      </c>
      <c r="P261" t="n">
        <v>216.36</v>
      </c>
      <c r="Q261" t="n">
        <v>446.28</v>
      </c>
      <c r="R261" t="n">
        <v>39.86</v>
      </c>
      <c r="S261" t="n">
        <v>28.73</v>
      </c>
      <c r="T261" t="n">
        <v>4879.5</v>
      </c>
      <c r="U261" t="n">
        <v>0.72</v>
      </c>
      <c r="V261" t="n">
        <v>0.92</v>
      </c>
      <c r="W261" t="n">
        <v>0.1</v>
      </c>
      <c r="X261" t="n">
        <v>0.28</v>
      </c>
      <c r="Y261" t="n">
        <v>0.5</v>
      </c>
      <c r="Z261" t="n">
        <v>10</v>
      </c>
    </row>
    <row r="262">
      <c r="A262" t="n">
        <v>16</v>
      </c>
      <c r="B262" t="n">
        <v>95</v>
      </c>
      <c r="C262" t="inlineStr">
        <is>
          <t xml:space="preserve">CONCLUIDO	</t>
        </is>
      </c>
      <c r="D262" t="n">
        <v>4.8726</v>
      </c>
      <c r="E262" t="n">
        <v>20.52</v>
      </c>
      <c r="F262" t="n">
        <v>17.64</v>
      </c>
      <c r="G262" t="n">
        <v>96.23999999999999</v>
      </c>
      <c r="H262" t="n">
        <v>1.43</v>
      </c>
      <c r="I262" t="n">
        <v>11</v>
      </c>
      <c r="J262" t="n">
        <v>210.64</v>
      </c>
      <c r="K262" t="n">
        <v>53.44</v>
      </c>
      <c r="L262" t="n">
        <v>17</v>
      </c>
      <c r="M262" t="n">
        <v>9</v>
      </c>
      <c r="N262" t="n">
        <v>45.21</v>
      </c>
      <c r="O262" t="n">
        <v>26213.09</v>
      </c>
      <c r="P262" t="n">
        <v>214.86</v>
      </c>
      <c r="Q262" t="n">
        <v>446.27</v>
      </c>
      <c r="R262" t="n">
        <v>39.92</v>
      </c>
      <c r="S262" t="n">
        <v>28.73</v>
      </c>
      <c r="T262" t="n">
        <v>4908.27</v>
      </c>
      <c r="U262" t="n">
        <v>0.72</v>
      </c>
      <c r="V262" t="n">
        <v>0.92</v>
      </c>
      <c r="W262" t="n">
        <v>0.1</v>
      </c>
      <c r="X262" t="n">
        <v>0.29</v>
      </c>
      <c r="Y262" t="n">
        <v>0.5</v>
      </c>
      <c r="Z262" t="n">
        <v>10</v>
      </c>
    </row>
    <row r="263">
      <c r="A263" t="n">
        <v>17</v>
      </c>
      <c r="B263" t="n">
        <v>95</v>
      </c>
      <c r="C263" t="inlineStr">
        <is>
          <t xml:space="preserve">CONCLUIDO	</t>
        </is>
      </c>
      <c r="D263" t="n">
        <v>4.9047</v>
      </c>
      <c r="E263" t="n">
        <v>20.39</v>
      </c>
      <c r="F263" t="n">
        <v>17.55</v>
      </c>
      <c r="G263" t="n">
        <v>105.29</v>
      </c>
      <c r="H263" t="n">
        <v>1.51</v>
      </c>
      <c r="I263" t="n">
        <v>10</v>
      </c>
      <c r="J263" t="n">
        <v>212.25</v>
      </c>
      <c r="K263" t="n">
        <v>53.44</v>
      </c>
      <c r="L263" t="n">
        <v>18</v>
      </c>
      <c r="M263" t="n">
        <v>8</v>
      </c>
      <c r="N263" t="n">
        <v>45.82</v>
      </c>
      <c r="O263" t="n">
        <v>26412.11</v>
      </c>
      <c r="P263" t="n">
        <v>212.8</v>
      </c>
      <c r="Q263" t="n">
        <v>446.27</v>
      </c>
      <c r="R263" t="n">
        <v>36.59</v>
      </c>
      <c r="S263" t="n">
        <v>28.73</v>
      </c>
      <c r="T263" t="n">
        <v>3249.19</v>
      </c>
      <c r="U263" t="n">
        <v>0.79</v>
      </c>
      <c r="V263" t="n">
        <v>0.93</v>
      </c>
      <c r="W263" t="n">
        <v>0.1</v>
      </c>
      <c r="X263" t="n">
        <v>0.19</v>
      </c>
      <c r="Y263" t="n">
        <v>0.5</v>
      </c>
      <c r="Z263" t="n">
        <v>10</v>
      </c>
    </row>
    <row r="264">
      <c r="A264" t="n">
        <v>18</v>
      </c>
      <c r="B264" t="n">
        <v>95</v>
      </c>
      <c r="C264" t="inlineStr">
        <is>
          <t xml:space="preserve">CONCLUIDO	</t>
        </is>
      </c>
      <c r="D264" t="n">
        <v>4.9059</v>
      </c>
      <c r="E264" t="n">
        <v>20.38</v>
      </c>
      <c r="F264" t="n">
        <v>17.58</v>
      </c>
      <c r="G264" t="n">
        <v>117.2</v>
      </c>
      <c r="H264" t="n">
        <v>1.58</v>
      </c>
      <c r="I264" t="n">
        <v>9</v>
      </c>
      <c r="J264" t="n">
        <v>213.87</v>
      </c>
      <c r="K264" t="n">
        <v>53.44</v>
      </c>
      <c r="L264" t="n">
        <v>19</v>
      </c>
      <c r="M264" t="n">
        <v>7</v>
      </c>
      <c r="N264" t="n">
        <v>46.44</v>
      </c>
      <c r="O264" t="n">
        <v>26611.98</v>
      </c>
      <c r="P264" t="n">
        <v>210.37</v>
      </c>
      <c r="Q264" t="n">
        <v>446.27</v>
      </c>
      <c r="R264" t="n">
        <v>37.82</v>
      </c>
      <c r="S264" t="n">
        <v>28.73</v>
      </c>
      <c r="T264" t="n">
        <v>3868.38</v>
      </c>
      <c r="U264" t="n">
        <v>0.76</v>
      </c>
      <c r="V264" t="n">
        <v>0.92</v>
      </c>
      <c r="W264" t="n">
        <v>0.1</v>
      </c>
      <c r="X264" t="n">
        <v>0.22</v>
      </c>
      <c r="Y264" t="n">
        <v>0.5</v>
      </c>
      <c r="Z264" t="n">
        <v>10</v>
      </c>
    </row>
    <row r="265">
      <c r="A265" t="n">
        <v>19</v>
      </c>
      <c r="B265" t="n">
        <v>95</v>
      </c>
      <c r="C265" t="inlineStr">
        <is>
          <t xml:space="preserve">CONCLUIDO	</t>
        </is>
      </c>
      <c r="D265" t="n">
        <v>4.9044</v>
      </c>
      <c r="E265" t="n">
        <v>20.39</v>
      </c>
      <c r="F265" t="n">
        <v>17.59</v>
      </c>
      <c r="G265" t="n">
        <v>117.24</v>
      </c>
      <c r="H265" t="n">
        <v>1.65</v>
      </c>
      <c r="I265" t="n">
        <v>9</v>
      </c>
      <c r="J265" t="n">
        <v>215.5</v>
      </c>
      <c r="K265" t="n">
        <v>53.44</v>
      </c>
      <c r="L265" t="n">
        <v>20</v>
      </c>
      <c r="M265" t="n">
        <v>7</v>
      </c>
      <c r="N265" t="n">
        <v>47.07</v>
      </c>
      <c r="O265" t="n">
        <v>26812.71</v>
      </c>
      <c r="P265" t="n">
        <v>210.56</v>
      </c>
      <c r="Q265" t="n">
        <v>446.27</v>
      </c>
      <c r="R265" t="n">
        <v>38.14</v>
      </c>
      <c r="S265" t="n">
        <v>28.73</v>
      </c>
      <c r="T265" t="n">
        <v>4028.17</v>
      </c>
      <c r="U265" t="n">
        <v>0.75</v>
      </c>
      <c r="V265" t="n">
        <v>0.92</v>
      </c>
      <c r="W265" t="n">
        <v>0.09</v>
      </c>
      <c r="X265" t="n">
        <v>0.23</v>
      </c>
      <c r="Y265" t="n">
        <v>0.5</v>
      </c>
      <c r="Z265" t="n">
        <v>10</v>
      </c>
    </row>
    <row r="266">
      <c r="A266" t="n">
        <v>20</v>
      </c>
      <c r="B266" t="n">
        <v>95</v>
      </c>
      <c r="C266" t="inlineStr">
        <is>
          <t xml:space="preserve">CONCLUIDO	</t>
        </is>
      </c>
      <c r="D266" t="n">
        <v>4.904</v>
      </c>
      <c r="E266" t="n">
        <v>20.39</v>
      </c>
      <c r="F266" t="n">
        <v>17.59</v>
      </c>
      <c r="G266" t="n">
        <v>117.25</v>
      </c>
      <c r="H266" t="n">
        <v>1.72</v>
      </c>
      <c r="I266" t="n">
        <v>9</v>
      </c>
      <c r="J266" t="n">
        <v>217.14</v>
      </c>
      <c r="K266" t="n">
        <v>53.44</v>
      </c>
      <c r="L266" t="n">
        <v>21</v>
      </c>
      <c r="M266" t="n">
        <v>7</v>
      </c>
      <c r="N266" t="n">
        <v>47.7</v>
      </c>
      <c r="O266" t="n">
        <v>27014.3</v>
      </c>
      <c r="P266" t="n">
        <v>208.78</v>
      </c>
      <c r="Q266" t="n">
        <v>446.27</v>
      </c>
      <c r="R266" t="n">
        <v>38.11</v>
      </c>
      <c r="S266" t="n">
        <v>28.73</v>
      </c>
      <c r="T266" t="n">
        <v>4017.18</v>
      </c>
      <c r="U266" t="n">
        <v>0.75</v>
      </c>
      <c r="V266" t="n">
        <v>0.92</v>
      </c>
      <c r="W266" t="n">
        <v>0.1</v>
      </c>
      <c r="X266" t="n">
        <v>0.23</v>
      </c>
      <c r="Y266" t="n">
        <v>0.5</v>
      </c>
      <c r="Z266" t="n">
        <v>10</v>
      </c>
    </row>
    <row r="267">
      <c r="A267" t="n">
        <v>21</v>
      </c>
      <c r="B267" t="n">
        <v>95</v>
      </c>
      <c r="C267" t="inlineStr">
        <is>
          <t xml:space="preserve">CONCLUIDO	</t>
        </is>
      </c>
      <c r="D267" t="n">
        <v>4.92</v>
      </c>
      <c r="E267" t="n">
        <v>20.33</v>
      </c>
      <c r="F267" t="n">
        <v>17.56</v>
      </c>
      <c r="G267" t="n">
        <v>131.69</v>
      </c>
      <c r="H267" t="n">
        <v>1.79</v>
      </c>
      <c r="I267" t="n">
        <v>8</v>
      </c>
      <c r="J267" t="n">
        <v>218.78</v>
      </c>
      <c r="K267" t="n">
        <v>53.44</v>
      </c>
      <c r="L267" t="n">
        <v>22</v>
      </c>
      <c r="M267" t="n">
        <v>6</v>
      </c>
      <c r="N267" t="n">
        <v>48.34</v>
      </c>
      <c r="O267" t="n">
        <v>27216.79</v>
      </c>
      <c r="P267" t="n">
        <v>206.71</v>
      </c>
      <c r="Q267" t="n">
        <v>446.27</v>
      </c>
      <c r="R267" t="n">
        <v>37.13</v>
      </c>
      <c r="S267" t="n">
        <v>28.73</v>
      </c>
      <c r="T267" t="n">
        <v>3531.51</v>
      </c>
      <c r="U267" t="n">
        <v>0.77</v>
      </c>
      <c r="V267" t="n">
        <v>0.93</v>
      </c>
      <c r="W267" t="n">
        <v>0.09</v>
      </c>
      <c r="X267" t="n">
        <v>0.2</v>
      </c>
      <c r="Y267" t="n">
        <v>0.5</v>
      </c>
      <c r="Z267" t="n">
        <v>10</v>
      </c>
    </row>
    <row r="268">
      <c r="A268" t="n">
        <v>22</v>
      </c>
      <c r="B268" t="n">
        <v>95</v>
      </c>
      <c r="C268" t="inlineStr">
        <is>
          <t xml:space="preserve">CONCLUIDO	</t>
        </is>
      </c>
      <c r="D268" t="n">
        <v>4.9323</v>
      </c>
      <c r="E268" t="n">
        <v>20.27</v>
      </c>
      <c r="F268" t="n">
        <v>17.51</v>
      </c>
      <c r="G268" t="n">
        <v>131.31</v>
      </c>
      <c r="H268" t="n">
        <v>1.85</v>
      </c>
      <c r="I268" t="n">
        <v>8</v>
      </c>
      <c r="J268" t="n">
        <v>220.43</v>
      </c>
      <c r="K268" t="n">
        <v>53.44</v>
      </c>
      <c r="L268" t="n">
        <v>23</v>
      </c>
      <c r="M268" t="n">
        <v>6</v>
      </c>
      <c r="N268" t="n">
        <v>48.99</v>
      </c>
      <c r="O268" t="n">
        <v>27420.16</v>
      </c>
      <c r="P268" t="n">
        <v>203.77</v>
      </c>
      <c r="Q268" t="n">
        <v>446.27</v>
      </c>
      <c r="R268" t="n">
        <v>35.34</v>
      </c>
      <c r="S268" t="n">
        <v>28.73</v>
      </c>
      <c r="T268" t="n">
        <v>2637.31</v>
      </c>
      <c r="U268" t="n">
        <v>0.8100000000000001</v>
      </c>
      <c r="V268" t="n">
        <v>0.93</v>
      </c>
      <c r="W268" t="n">
        <v>0.09</v>
      </c>
      <c r="X268" t="n">
        <v>0.15</v>
      </c>
      <c r="Y268" t="n">
        <v>0.5</v>
      </c>
      <c r="Z268" t="n">
        <v>10</v>
      </c>
    </row>
    <row r="269">
      <c r="A269" t="n">
        <v>23</v>
      </c>
      <c r="B269" t="n">
        <v>95</v>
      </c>
      <c r="C269" t="inlineStr">
        <is>
          <t xml:space="preserve">CONCLUIDO	</t>
        </is>
      </c>
      <c r="D269" t="n">
        <v>4.9189</v>
      </c>
      <c r="E269" t="n">
        <v>20.33</v>
      </c>
      <c r="F269" t="n">
        <v>17.56</v>
      </c>
      <c r="G269" t="n">
        <v>131.72</v>
      </c>
      <c r="H269" t="n">
        <v>1.92</v>
      </c>
      <c r="I269" t="n">
        <v>8</v>
      </c>
      <c r="J269" t="n">
        <v>222.08</v>
      </c>
      <c r="K269" t="n">
        <v>53.44</v>
      </c>
      <c r="L269" t="n">
        <v>24</v>
      </c>
      <c r="M269" t="n">
        <v>6</v>
      </c>
      <c r="N269" t="n">
        <v>49.65</v>
      </c>
      <c r="O269" t="n">
        <v>27624.44</v>
      </c>
      <c r="P269" t="n">
        <v>202.04</v>
      </c>
      <c r="Q269" t="n">
        <v>446.27</v>
      </c>
      <c r="R269" t="n">
        <v>37.33</v>
      </c>
      <c r="S269" t="n">
        <v>28.73</v>
      </c>
      <c r="T269" t="n">
        <v>3631.11</v>
      </c>
      <c r="U269" t="n">
        <v>0.77</v>
      </c>
      <c r="V269" t="n">
        <v>0.93</v>
      </c>
      <c r="W269" t="n">
        <v>0.09</v>
      </c>
      <c r="X269" t="n">
        <v>0.21</v>
      </c>
      <c r="Y269" t="n">
        <v>0.5</v>
      </c>
      <c r="Z269" t="n">
        <v>10</v>
      </c>
    </row>
    <row r="270">
      <c r="A270" t="n">
        <v>24</v>
      </c>
      <c r="B270" t="n">
        <v>95</v>
      </c>
      <c r="C270" t="inlineStr">
        <is>
          <t xml:space="preserve">CONCLUIDO	</t>
        </is>
      </c>
      <c r="D270" t="n">
        <v>4.9389</v>
      </c>
      <c r="E270" t="n">
        <v>20.25</v>
      </c>
      <c r="F270" t="n">
        <v>17.52</v>
      </c>
      <c r="G270" t="n">
        <v>150.15</v>
      </c>
      <c r="H270" t="n">
        <v>1.99</v>
      </c>
      <c r="I270" t="n">
        <v>7</v>
      </c>
      <c r="J270" t="n">
        <v>223.75</v>
      </c>
      <c r="K270" t="n">
        <v>53.44</v>
      </c>
      <c r="L270" t="n">
        <v>25</v>
      </c>
      <c r="M270" t="n">
        <v>5</v>
      </c>
      <c r="N270" t="n">
        <v>50.31</v>
      </c>
      <c r="O270" t="n">
        <v>27829.77</v>
      </c>
      <c r="P270" t="n">
        <v>200.93</v>
      </c>
      <c r="Q270" t="n">
        <v>446.27</v>
      </c>
      <c r="R270" t="n">
        <v>35.84</v>
      </c>
      <c r="S270" t="n">
        <v>28.73</v>
      </c>
      <c r="T270" t="n">
        <v>2889.1</v>
      </c>
      <c r="U270" t="n">
        <v>0.8</v>
      </c>
      <c r="V270" t="n">
        <v>0.93</v>
      </c>
      <c r="W270" t="n">
        <v>0.09</v>
      </c>
      <c r="X270" t="n">
        <v>0.16</v>
      </c>
      <c r="Y270" t="n">
        <v>0.5</v>
      </c>
      <c r="Z270" t="n">
        <v>10</v>
      </c>
    </row>
    <row r="271">
      <c r="A271" t="n">
        <v>25</v>
      </c>
      <c r="B271" t="n">
        <v>95</v>
      </c>
      <c r="C271" t="inlineStr">
        <is>
          <t xml:space="preserve">CONCLUIDO	</t>
        </is>
      </c>
      <c r="D271" t="n">
        <v>4.9366</v>
      </c>
      <c r="E271" t="n">
        <v>20.26</v>
      </c>
      <c r="F271" t="n">
        <v>17.53</v>
      </c>
      <c r="G271" t="n">
        <v>150.24</v>
      </c>
      <c r="H271" t="n">
        <v>2.05</v>
      </c>
      <c r="I271" t="n">
        <v>7</v>
      </c>
      <c r="J271" t="n">
        <v>225.42</v>
      </c>
      <c r="K271" t="n">
        <v>53.44</v>
      </c>
      <c r="L271" t="n">
        <v>26</v>
      </c>
      <c r="M271" t="n">
        <v>5</v>
      </c>
      <c r="N271" t="n">
        <v>50.98</v>
      </c>
      <c r="O271" t="n">
        <v>28035.92</v>
      </c>
      <c r="P271" t="n">
        <v>200.27</v>
      </c>
      <c r="Q271" t="n">
        <v>446.27</v>
      </c>
      <c r="R271" t="n">
        <v>36.18</v>
      </c>
      <c r="S271" t="n">
        <v>28.73</v>
      </c>
      <c r="T271" t="n">
        <v>3058.03</v>
      </c>
      <c r="U271" t="n">
        <v>0.79</v>
      </c>
      <c r="V271" t="n">
        <v>0.93</v>
      </c>
      <c r="W271" t="n">
        <v>0.09</v>
      </c>
      <c r="X271" t="n">
        <v>0.17</v>
      </c>
      <c r="Y271" t="n">
        <v>0.5</v>
      </c>
      <c r="Z271" t="n">
        <v>10</v>
      </c>
    </row>
    <row r="272">
      <c r="A272" t="n">
        <v>26</v>
      </c>
      <c r="B272" t="n">
        <v>95</v>
      </c>
      <c r="C272" t="inlineStr">
        <is>
          <t xml:space="preserve">CONCLUIDO	</t>
        </is>
      </c>
      <c r="D272" t="n">
        <v>4.939</v>
      </c>
      <c r="E272" t="n">
        <v>20.25</v>
      </c>
      <c r="F272" t="n">
        <v>17.52</v>
      </c>
      <c r="G272" t="n">
        <v>150.15</v>
      </c>
      <c r="H272" t="n">
        <v>2.11</v>
      </c>
      <c r="I272" t="n">
        <v>7</v>
      </c>
      <c r="J272" t="n">
        <v>227.1</v>
      </c>
      <c r="K272" t="n">
        <v>53.44</v>
      </c>
      <c r="L272" t="n">
        <v>27</v>
      </c>
      <c r="M272" t="n">
        <v>5</v>
      </c>
      <c r="N272" t="n">
        <v>51.66</v>
      </c>
      <c r="O272" t="n">
        <v>28243</v>
      </c>
      <c r="P272" t="n">
        <v>198.18</v>
      </c>
      <c r="Q272" t="n">
        <v>446.28</v>
      </c>
      <c r="R272" t="n">
        <v>35.81</v>
      </c>
      <c r="S272" t="n">
        <v>28.73</v>
      </c>
      <c r="T272" t="n">
        <v>2877.48</v>
      </c>
      <c r="U272" t="n">
        <v>0.8</v>
      </c>
      <c r="V272" t="n">
        <v>0.93</v>
      </c>
      <c r="W272" t="n">
        <v>0.09</v>
      </c>
      <c r="X272" t="n">
        <v>0.16</v>
      </c>
      <c r="Y272" t="n">
        <v>0.5</v>
      </c>
      <c r="Z272" t="n">
        <v>10</v>
      </c>
    </row>
    <row r="273">
      <c r="A273" t="n">
        <v>27</v>
      </c>
      <c r="B273" t="n">
        <v>95</v>
      </c>
      <c r="C273" t="inlineStr">
        <is>
          <t xml:space="preserve">CONCLUIDO	</t>
        </is>
      </c>
      <c r="D273" t="n">
        <v>4.96</v>
      </c>
      <c r="E273" t="n">
        <v>20.16</v>
      </c>
      <c r="F273" t="n">
        <v>17.47</v>
      </c>
      <c r="G273" t="n">
        <v>174.69</v>
      </c>
      <c r="H273" t="n">
        <v>2.18</v>
      </c>
      <c r="I273" t="n">
        <v>6</v>
      </c>
      <c r="J273" t="n">
        <v>228.79</v>
      </c>
      <c r="K273" t="n">
        <v>53.44</v>
      </c>
      <c r="L273" t="n">
        <v>28</v>
      </c>
      <c r="M273" t="n">
        <v>4</v>
      </c>
      <c r="N273" t="n">
        <v>52.35</v>
      </c>
      <c r="O273" t="n">
        <v>28451.04</v>
      </c>
      <c r="P273" t="n">
        <v>194.54</v>
      </c>
      <c r="Q273" t="n">
        <v>446.27</v>
      </c>
      <c r="R273" t="n">
        <v>34.23</v>
      </c>
      <c r="S273" t="n">
        <v>28.73</v>
      </c>
      <c r="T273" t="n">
        <v>2091.7</v>
      </c>
      <c r="U273" t="n">
        <v>0.84</v>
      </c>
      <c r="V273" t="n">
        <v>0.93</v>
      </c>
      <c r="W273" t="n">
        <v>0.09</v>
      </c>
      <c r="X273" t="n">
        <v>0.11</v>
      </c>
      <c r="Y273" t="n">
        <v>0.5</v>
      </c>
      <c r="Z273" t="n">
        <v>10</v>
      </c>
    </row>
    <row r="274">
      <c r="A274" t="n">
        <v>28</v>
      </c>
      <c r="B274" t="n">
        <v>95</v>
      </c>
      <c r="C274" t="inlineStr">
        <is>
          <t xml:space="preserve">CONCLUIDO	</t>
        </is>
      </c>
      <c r="D274" t="n">
        <v>4.9504</v>
      </c>
      <c r="E274" t="n">
        <v>20.2</v>
      </c>
      <c r="F274" t="n">
        <v>17.51</v>
      </c>
      <c r="G274" t="n">
        <v>175.08</v>
      </c>
      <c r="H274" t="n">
        <v>2.24</v>
      </c>
      <c r="I274" t="n">
        <v>6</v>
      </c>
      <c r="J274" t="n">
        <v>230.48</v>
      </c>
      <c r="K274" t="n">
        <v>53.44</v>
      </c>
      <c r="L274" t="n">
        <v>29</v>
      </c>
      <c r="M274" t="n">
        <v>2</v>
      </c>
      <c r="N274" t="n">
        <v>53.05</v>
      </c>
      <c r="O274" t="n">
        <v>28660.06</v>
      </c>
      <c r="P274" t="n">
        <v>196.1</v>
      </c>
      <c r="Q274" t="n">
        <v>446.27</v>
      </c>
      <c r="R274" t="n">
        <v>35.45</v>
      </c>
      <c r="S274" t="n">
        <v>28.73</v>
      </c>
      <c r="T274" t="n">
        <v>2702.45</v>
      </c>
      <c r="U274" t="n">
        <v>0.8100000000000001</v>
      </c>
      <c r="V274" t="n">
        <v>0.93</v>
      </c>
      <c r="W274" t="n">
        <v>0.09</v>
      </c>
      <c r="X274" t="n">
        <v>0.15</v>
      </c>
      <c r="Y274" t="n">
        <v>0.5</v>
      </c>
      <c r="Z274" t="n">
        <v>10</v>
      </c>
    </row>
    <row r="275">
      <c r="A275" t="n">
        <v>29</v>
      </c>
      <c r="B275" t="n">
        <v>95</v>
      </c>
      <c r="C275" t="inlineStr">
        <is>
          <t xml:space="preserve">CONCLUIDO	</t>
        </is>
      </c>
      <c r="D275" t="n">
        <v>4.9534</v>
      </c>
      <c r="E275" t="n">
        <v>20.19</v>
      </c>
      <c r="F275" t="n">
        <v>17.5</v>
      </c>
      <c r="G275" t="n">
        <v>174.96</v>
      </c>
      <c r="H275" t="n">
        <v>2.3</v>
      </c>
      <c r="I275" t="n">
        <v>6</v>
      </c>
      <c r="J275" t="n">
        <v>232.18</v>
      </c>
      <c r="K275" t="n">
        <v>53.44</v>
      </c>
      <c r="L275" t="n">
        <v>30</v>
      </c>
      <c r="M275" t="n">
        <v>1</v>
      </c>
      <c r="N275" t="n">
        <v>53.75</v>
      </c>
      <c r="O275" t="n">
        <v>28870.05</v>
      </c>
      <c r="P275" t="n">
        <v>197.29</v>
      </c>
      <c r="Q275" t="n">
        <v>446.27</v>
      </c>
      <c r="R275" t="n">
        <v>35.05</v>
      </c>
      <c r="S275" t="n">
        <v>28.73</v>
      </c>
      <c r="T275" t="n">
        <v>2499.9</v>
      </c>
      <c r="U275" t="n">
        <v>0.82</v>
      </c>
      <c r="V275" t="n">
        <v>0.93</v>
      </c>
      <c r="W275" t="n">
        <v>0.09</v>
      </c>
      <c r="X275" t="n">
        <v>0.14</v>
      </c>
      <c r="Y275" t="n">
        <v>0.5</v>
      </c>
      <c r="Z275" t="n">
        <v>10</v>
      </c>
    </row>
    <row r="276">
      <c r="A276" t="n">
        <v>30</v>
      </c>
      <c r="B276" t="n">
        <v>95</v>
      </c>
      <c r="C276" t="inlineStr">
        <is>
          <t xml:space="preserve">CONCLUIDO	</t>
        </is>
      </c>
      <c r="D276" t="n">
        <v>4.953</v>
      </c>
      <c r="E276" t="n">
        <v>20.19</v>
      </c>
      <c r="F276" t="n">
        <v>17.5</v>
      </c>
      <c r="G276" t="n">
        <v>174.98</v>
      </c>
      <c r="H276" t="n">
        <v>2.36</v>
      </c>
      <c r="I276" t="n">
        <v>6</v>
      </c>
      <c r="J276" t="n">
        <v>233.89</v>
      </c>
      <c r="K276" t="n">
        <v>53.44</v>
      </c>
      <c r="L276" t="n">
        <v>31</v>
      </c>
      <c r="M276" t="n">
        <v>0</v>
      </c>
      <c r="N276" t="n">
        <v>54.46</v>
      </c>
      <c r="O276" t="n">
        <v>29081.05</v>
      </c>
      <c r="P276" t="n">
        <v>198.26</v>
      </c>
      <c r="Q276" t="n">
        <v>446.28</v>
      </c>
      <c r="R276" t="n">
        <v>35.06</v>
      </c>
      <c r="S276" t="n">
        <v>28.73</v>
      </c>
      <c r="T276" t="n">
        <v>2503.04</v>
      </c>
      <c r="U276" t="n">
        <v>0.82</v>
      </c>
      <c r="V276" t="n">
        <v>0.93</v>
      </c>
      <c r="W276" t="n">
        <v>0.09</v>
      </c>
      <c r="X276" t="n">
        <v>0.14</v>
      </c>
      <c r="Y276" t="n">
        <v>0.5</v>
      </c>
      <c r="Z276" t="n">
        <v>10</v>
      </c>
    </row>
    <row r="277">
      <c r="A277" t="n">
        <v>0</v>
      </c>
      <c r="B277" t="n">
        <v>55</v>
      </c>
      <c r="C277" t="inlineStr">
        <is>
          <t xml:space="preserve">CONCLUIDO	</t>
        </is>
      </c>
      <c r="D277" t="n">
        <v>3.601</v>
      </c>
      <c r="E277" t="n">
        <v>27.77</v>
      </c>
      <c r="F277" t="n">
        <v>21.93</v>
      </c>
      <c r="G277" t="n">
        <v>8.380000000000001</v>
      </c>
      <c r="H277" t="n">
        <v>0.15</v>
      </c>
      <c r="I277" t="n">
        <v>157</v>
      </c>
      <c r="J277" t="n">
        <v>116.05</v>
      </c>
      <c r="K277" t="n">
        <v>43.4</v>
      </c>
      <c r="L277" t="n">
        <v>1</v>
      </c>
      <c r="M277" t="n">
        <v>155</v>
      </c>
      <c r="N277" t="n">
        <v>16.65</v>
      </c>
      <c r="O277" t="n">
        <v>14546.17</v>
      </c>
      <c r="P277" t="n">
        <v>216.33</v>
      </c>
      <c r="Q277" t="n">
        <v>446.31</v>
      </c>
      <c r="R277" t="n">
        <v>180.22</v>
      </c>
      <c r="S277" t="n">
        <v>28.73</v>
      </c>
      <c r="T277" t="n">
        <v>74331.78999999999</v>
      </c>
      <c r="U277" t="n">
        <v>0.16</v>
      </c>
      <c r="V277" t="n">
        <v>0.74</v>
      </c>
      <c r="W277" t="n">
        <v>0.33</v>
      </c>
      <c r="X277" t="n">
        <v>4.58</v>
      </c>
      <c r="Y277" t="n">
        <v>0.5</v>
      </c>
      <c r="Z277" t="n">
        <v>10</v>
      </c>
    </row>
    <row r="278">
      <c r="A278" t="n">
        <v>1</v>
      </c>
      <c r="B278" t="n">
        <v>55</v>
      </c>
      <c r="C278" t="inlineStr">
        <is>
          <t xml:space="preserve">CONCLUIDO	</t>
        </is>
      </c>
      <c r="D278" t="n">
        <v>4.3373</v>
      </c>
      <c r="E278" t="n">
        <v>23.06</v>
      </c>
      <c r="F278" t="n">
        <v>19.32</v>
      </c>
      <c r="G278" t="n">
        <v>16.8</v>
      </c>
      <c r="H278" t="n">
        <v>0.3</v>
      </c>
      <c r="I278" t="n">
        <v>69</v>
      </c>
      <c r="J278" t="n">
        <v>117.34</v>
      </c>
      <c r="K278" t="n">
        <v>43.4</v>
      </c>
      <c r="L278" t="n">
        <v>2</v>
      </c>
      <c r="M278" t="n">
        <v>67</v>
      </c>
      <c r="N278" t="n">
        <v>16.94</v>
      </c>
      <c r="O278" t="n">
        <v>14705.49</v>
      </c>
      <c r="P278" t="n">
        <v>187.58</v>
      </c>
      <c r="Q278" t="n">
        <v>446.33</v>
      </c>
      <c r="R278" t="n">
        <v>94.73999999999999</v>
      </c>
      <c r="S278" t="n">
        <v>28.73</v>
      </c>
      <c r="T278" t="n">
        <v>32030.99</v>
      </c>
      <c r="U278" t="n">
        <v>0.3</v>
      </c>
      <c r="V278" t="n">
        <v>0.84</v>
      </c>
      <c r="W278" t="n">
        <v>0.19</v>
      </c>
      <c r="X278" t="n">
        <v>1.96</v>
      </c>
      <c r="Y278" t="n">
        <v>0.5</v>
      </c>
      <c r="Z278" t="n">
        <v>10</v>
      </c>
    </row>
    <row r="279">
      <c r="A279" t="n">
        <v>2</v>
      </c>
      <c r="B279" t="n">
        <v>55</v>
      </c>
      <c r="C279" t="inlineStr">
        <is>
          <t xml:space="preserve">CONCLUIDO	</t>
        </is>
      </c>
      <c r="D279" t="n">
        <v>4.6036</v>
      </c>
      <c r="E279" t="n">
        <v>21.72</v>
      </c>
      <c r="F279" t="n">
        <v>18.59</v>
      </c>
      <c r="G279" t="n">
        <v>25.35</v>
      </c>
      <c r="H279" t="n">
        <v>0.45</v>
      </c>
      <c r="I279" t="n">
        <v>44</v>
      </c>
      <c r="J279" t="n">
        <v>118.63</v>
      </c>
      <c r="K279" t="n">
        <v>43.4</v>
      </c>
      <c r="L279" t="n">
        <v>3</v>
      </c>
      <c r="M279" t="n">
        <v>42</v>
      </c>
      <c r="N279" t="n">
        <v>17.23</v>
      </c>
      <c r="O279" t="n">
        <v>14865.24</v>
      </c>
      <c r="P279" t="n">
        <v>177.59</v>
      </c>
      <c r="Q279" t="n">
        <v>446.27</v>
      </c>
      <c r="R279" t="n">
        <v>70.67</v>
      </c>
      <c r="S279" t="n">
        <v>28.73</v>
      </c>
      <c r="T279" t="n">
        <v>20119.27</v>
      </c>
      <c r="U279" t="n">
        <v>0.41</v>
      </c>
      <c r="V279" t="n">
        <v>0.87</v>
      </c>
      <c r="W279" t="n">
        <v>0.15</v>
      </c>
      <c r="X279" t="n">
        <v>1.23</v>
      </c>
      <c r="Y279" t="n">
        <v>0.5</v>
      </c>
      <c r="Z279" t="n">
        <v>10</v>
      </c>
    </row>
    <row r="280">
      <c r="A280" t="n">
        <v>3</v>
      </c>
      <c r="B280" t="n">
        <v>55</v>
      </c>
      <c r="C280" t="inlineStr">
        <is>
          <t xml:space="preserve">CONCLUIDO	</t>
        </is>
      </c>
      <c r="D280" t="n">
        <v>4.7428</v>
      </c>
      <c r="E280" t="n">
        <v>21.08</v>
      </c>
      <c r="F280" t="n">
        <v>18.24</v>
      </c>
      <c r="G280" t="n">
        <v>34.19</v>
      </c>
      <c r="H280" t="n">
        <v>0.59</v>
      </c>
      <c r="I280" t="n">
        <v>32</v>
      </c>
      <c r="J280" t="n">
        <v>119.93</v>
      </c>
      <c r="K280" t="n">
        <v>43.4</v>
      </c>
      <c r="L280" t="n">
        <v>4</v>
      </c>
      <c r="M280" t="n">
        <v>30</v>
      </c>
      <c r="N280" t="n">
        <v>17.53</v>
      </c>
      <c r="O280" t="n">
        <v>15025.44</v>
      </c>
      <c r="P280" t="n">
        <v>171.41</v>
      </c>
      <c r="Q280" t="n">
        <v>446.28</v>
      </c>
      <c r="R280" t="n">
        <v>59.3</v>
      </c>
      <c r="S280" t="n">
        <v>28.73</v>
      </c>
      <c r="T280" t="n">
        <v>14496.17</v>
      </c>
      <c r="U280" t="n">
        <v>0.48</v>
      </c>
      <c r="V280" t="n">
        <v>0.89</v>
      </c>
      <c r="W280" t="n">
        <v>0.13</v>
      </c>
      <c r="X280" t="n">
        <v>0.88</v>
      </c>
      <c r="Y280" t="n">
        <v>0.5</v>
      </c>
      <c r="Z280" t="n">
        <v>10</v>
      </c>
    </row>
    <row r="281">
      <c r="A281" t="n">
        <v>4</v>
      </c>
      <c r="B281" t="n">
        <v>55</v>
      </c>
      <c r="C281" t="inlineStr">
        <is>
          <t xml:space="preserve">CONCLUIDO	</t>
        </is>
      </c>
      <c r="D281" t="n">
        <v>4.8223</v>
      </c>
      <c r="E281" t="n">
        <v>20.74</v>
      </c>
      <c r="F281" t="n">
        <v>18.06</v>
      </c>
      <c r="G281" t="n">
        <v>43.33</v>
      </c>
      <c r="H281" t="n">
        <v>0.73</v>
      </c>
      <c r="I281" t="n">
        <v>25</v>
      </c>
      <c r="J281" t="n">
        <v>121.23</v>
      </c>
      <c r="K281" t="n">
        <v>43.4</v>
      </c>
      <c r="L281" t="n">
        <v>5</v>
      </c>
      <c r="M281" t="n">
        <v>23</v>
      </c>
      <c r="N281" t="n">
        <v>17.83</v>
      </c>
      <c r="O281" t="n">
        <v>15186.08</v>
      </c>
      <c r="P281" t="n">
        <v>166.72</v>
      </c>
      <c r="Q281" t="n">
        <v>446.28</v>
      </c>
      <c r="R281" t="n">
        <v>53.4</v>
      </c>
      <c r="S281" t="n">
        <v>28.73</v>
      </c>
      <c r="T281" t="n">
        <v>11581.01</v>
      </c>
      <c r="U281" t="n">
        <v>0.54</v>
      </c>
      <c r="V281" t="n">
        <v>0.9</v>
      </c>
      <c r="W281" t="n">
        <v>0.12</v>
      </c>
      <c r="X281" t="n">
        <v>0.7</v>
      </c>
      <c r="Y281" t="n">
        <v>0.5</v>
      </c>
      <c r="Z281" t="n">
        <v>10</v>
      </c>
    </row>
    <row r="282">
      <c r="A282" t="n">
        <v>5</v>
      </c>
      <c r="B282" t="n">
        <v>55</v>
      </c>
      <c r="C282" t="inlineStr">
        <is>
          <t xml:space="preserve">CONCLUIDO	</t>
        </is>
      </c>
      <c r="D282" t="n">
        <v>4.8727</v>
      </c>
      <c r="E282" t="n">
        <v>20.52</v>
      </c>
      <c r="F282" t="n">
        <v>17.94</v>
      </c>
      <c r="G282" t="n">
        <v>51.25</v>
      </c>
      <c r="H282" t="n">
        <v>0.86</v>
      </c>
      <c r="I282" t="n">
        <v>21</v>
      </c>
      <c r="J282" t="n">
        <v>122.54</v>
      </c>
      <c r="K282" t="n">
        <v>43.4</v>
      </c>
      <c r="L282" t="n">
        <v>6</v>
      </c>
      <c r="M282" t="n">
        <v>19</v>
      </c>
      <c r="N282" t="n">
        <v>18.14</v>
      </c>
      <c r="O282" t="n">
        <v>15347.16</v>
      </c>
      <c r="P282" t="n">
        <v>162.69</v>
      </c>
      <c r="Q282" t="n">
        <v>446.27</v>
      </c>
      <c r="R282" t="n">
        <v>49.51</v>
      </c>
      <c r="S282" t="n">
        <v>28.73</v>
      </c>
      <c r="T282" t="n">
        <v>9656.42</v>
      </c>
      <c r="U282" t="n">
        <v>0.58</v>
      </c>
      <c r="V282" t="n">
        <v>0.91</v>
      </c>
      <c r="W282" t="n">
        <v>0.11</v>
      </c>
      <c r="X282" t="n">
        <v>0.58</v>
      </c>
      <c r="Y282" t="n">
        <v>0.5</v>
      </c>
      <c r="Z282" t="n">
        <v>10</v>
      </c>
    </row>
    <row r="283">
      <c r="A283" t="n">
        <v>6</v>
      </c>
      <c r="B283" t="n">
        <v>55</v>
      </c>
      <c r="C283" t="inlineStr">
        <is>
          <t xml:space="preserve">CONCLUIDO	</t>
        </is>
      </c>
      <c r="D283" t="n">
        <v>4.9104</v>
      </c>
      <c r="E283" t="n">
        <v>20.36</v>
      </c>
      <c r="F283" t="n">
        <v>17.85</v>
      </c>
      <c r="G283" t="n">
        <v>59.5</v>
      </c>
      <c r="H283" t="n">
        <v>1</v>
      </c>
      <c r="I283" t="n">
        <v>18</v>
      </c>
      <c r="J283" t="n">
        <v>123.85</v>
      </c>
      <c r="K283" t="n">
        <v>43.4</v>
      </c>
      <c r="L283" t="n">
        <v>7</v>
      </c>
      <c r="M283" t="n">
        <v>16</v>
      </c>
      <c r="N283" t="n">
        <v>18.45</v>
      </c>
      <c r="O283" t="n">
        <v>15508.69</v>
      </c>
      <c r="P283" t="n">
        <v>159</v>
      </c>
      <c r="Q283" t="n">
        <v>446.29</v>
      </c>
      <c r="R283" t="n">
        <v>46.75</v>
      </c>
      <c r="S283" t="n">
        <v>28.73</v>
      </c>
      <c r="T283" t="n">
        <v>8288.99</v>
      </c>
      <c r="U283" t="n">
        <v>0.61</v>
      </c>
      <c r="V283" t="n">
        <v>0.91</v>
      </c>
      <c r="W283" t="n">
        <v>0.11</v>
      </c>
      <c r="X283" t="n">
        <v>0.49</v>
      </c>
      <c r="Y283" t="n">
        <v>0.5</v>
      </c>
      <c r="Z283" t="n">
        <v>10</v>
      </c>
    </row>
    <row r="284">
      <c r="A284" t="n">
        <v>7</v>
      </c>
      <c r="B284" t="n">
        <v>55</v>
      </c>
      <c r="C284" t="inlineStr">
        <is>
          <t xml:space="preserve">CONCLUIDO	</t>
        </is>
      </c>
      <c r="D284" t="n">
        <v>4.9506</v>
      </c>
      <c r="E284" t="n">
        <v>20.2</v>
      </c>
      <c r="F284" t="n">
        <v>17.76</v>
      </c>
      <c r="G284" t="n">
        <v>71.03</v>
      </c>
      <c r="H284" t="n">
        <v>1.13</v>
      </c>
      <c r="I284" t="n">
        <v>15</v>
      </c>
      <c r="J284" t="n">
        <v>125.16</v>
      </c>
      <c r="K284" t="n">
        <v>43.4</v>
      </c>
      <c r="L284" t="n">
        <v>8</v>
      </c>
      <c r="M284" t="n">
        <v>13</v>
      </c>
      <c r="N284" t="n">
        <v>18.76</v>
      </c>
      <c r="O284" t="n">
        <v>15670.68</v>
      </c>
      <c r="P284" t="n">
        <v>154.96</v>
      </c>
      <c r="Q284" t="n">
        <v>446.27</v>
      </c>
      <c r="R284" t="n">
        <v>43.56</v>
      </c>
      <c r="S284" t="n">
        <v>28.73</v>
      </c>
      <c r="T284" t="n">
        <v>6707.79</v>
      </c>
      <c r="U284" t="n">
        <v>0.66</v>
      </c>
      <c r="V284" t="n">
        <v>0.92</v>
      </c>
      <c r="W284" t="n">
        <v>0.11</v>
      </c>
      <c r="X284" t="n">
        <v>0.4</v>
      </c>
      <c r="Y284" t="n">
        <v>0.5</v>
      </c>
      <c r="Z284" t="n">
        <v>10</v>
      </c>
    </row>
    <row r="285">
      <c r="A285" t="n">
        <v>8</v>
      </c>
      <c r="B285" t="n">
        <v>55</v>
      </c>
      <c r="C285" t="inlineStr">
        <is>
          <t xml:space="preserve">CONCLUIDO	</t>
        </is>
      </c>
      <c r="D285" t="n">
        <v>4.9749</v>
      </c>
      <c r="E285" t="n">
        <v>20.1</v>
      </c>
      <c r="F285" t="n">
        <v>17.71</v>
      </c>
      <c r="G285" t="n">
        <v>81.72</v>
      </c>
      <c r="H285" t="n">
        <v>1.26</v>
      </c>
      <c r="I285" t="n">
        <v>13</v>
      </c>
      <c r="J285" t="n">
        <v>126.48</v>
      </c>
      <c r="K285" t="n">
        <v>43.4</v>
      </c>
      <c r="L285" t="n">
        <v>9</v>
      </c>
      <c r="M285" t="n">
        <v>11</v>
      </c>
      <c r="N285" t="n">
        <v>19.08</v>
      </c>
      <c r="O285" t="n">
        <v>15833.12</v>
      </c>
      <c r="P285" t="n">
        <v>150.8</v>
      </c>
      <c r="Q285" t="n">
        <v>446.27</v>
      </c>
      <c r="R285" t="n">
        <v>41.92</v>
      </c>
      <c r="S285" t="n">
        <v>28.73</v>
      </c>
      <c r="T285" t="n">
        <v>5899.42</v>
      </c>
      <c r="U285" t="n">
        <v>0.6899999999999999</v>
      </c>
      <c r="V285" t="n">
        <v>0.92</v>
      </c>
      <c r="W285" t="n">
        <v>0.1</v>
      </c>
      <c r="X285" t="n">
        <v>0.35</v>
      </c>
      <c r="Y285" t="n">
        <v>0.5</v>
      </c>
      <c r="Z285" t="n">
        <v>10</v>
      </c>
    </row>
    <row r="286">
      <c r="A286" t="n">
        <v>9</v>
      </c>
      <c r="B286" t="n">
        <v>55</v>
      </c>
      <c r="C286" t="inlineStr">
        <is>
          <t xml:space="preserve">CONCLUIDO	</t>
        </is>
      </c>
      <c r="D286" t="n">
        <v>4.9882</v>
      </c>
      <c r="E286" t="n">
        <v>20.05</v>
      </c>
      <c r="F286" t="n">
        <v>17.68</v>
      </c>
      <c r="G286" t="n">
        <v>88.38</v>
      </c>
      <c r="H286" t="n">
        <v>1.38</v>
      </c>
      <c r="I286" t="n">
        <v>12</v>
      </c>
      <c r="J286" t="n">
        <v>127.8</v>
      </c>
      <c r="K286" t="n">
        <v>43.4</v>
      </c>
      <c r="L286" t="n">
        <v>10</v>
      </c>
      <c r="M286" t="n">
        <v>10</v>
      </c>
      <c r="N286" t="n">
        <v>19.4</v>
      </c>
      <c r="O286" t="n">
        <v>15996.02</v>
      </c>
      <c r="P286" t="n">
        <v>147.78</v>
      </c>
      <c r="Q286" t="n">
        <v>446.27</v>
      </c>
      <c r="R286" t="n">
        <v>41.02</v>
      </c>
      <c r="S286" t="n">
        <v>28.73</v>
      </c>
      <c r="T286" t="n">
        <v>5454.84</v>
      </c>
      <c r="U286" t="n">
        <v>0.7</v>
      </c>
      <c r="V286" t="n">
        <v>0.92</v>
      </c>
      <c r="W286" t="n">
        <v>0.1</v>
      </c>
      <c r="X286" t="n">
        <v>0.32</v>
      </c>
      <c r="Y286" t="n">
        <v>0.5</v>
      </c>
      <c r="Z286" t="n">
        <v>10</v>
      </c>
    </row>
    <row r="287">
      <c r="A287" t="n">
        <v>10</v>
      </c>
      <c r="B287" t="n">
        <v>55</v>
      </c>
      <c r="C287" t="inlineStr">
        <is>
          <t xml:space="preserve">CONCLUIDO	</t>
        </is>
      </c>
      <c r="D287" t="n">
        <v>5.0013</v>
      </c>
      <c r="E287" t="n">
        <v>20</v>
      </c>
      <c r="F287" t="n">
        <v>17.65</v>
      </c>
      <c r="G287" t="n">
        <v>96.26000000000001</v>
      </c>
      <c r="H287" t="n">
        <v>1.5</v>
      </c>
      <c r="I287" t="n">
        <v>11</v>
      </c>
      <c r="J287" t="n">
        <v>129.13</v>
      </c>
      <c r="K287" t="n">
        <v>43.4</v>
      </c>
      <c r="L287" t="n">
        <v>11</v>
      </c>
      <c r="M287" t="n">
        <v>8</v>
      </c>
      <c r="N287" t="n">
        <v>19.73</v>
      </c>
      <c r="O287" t="n">
        <v>16159.39</v>
      </c>
      <c r="P287" t="n">
        <v>142.75</v>
      </c>
      <c r="Q287" t="n">
        <v>446.27</v>
      </c>
      <c r="R287" t="n">
        <v>40.04</v>
      </c>
      <c r="S287" t="n">
        <v>28.73</v>
      </c>
      <c r="T287" t="n">
        <v>4968.32</v>
      </c>
      <c r="U287" t="n">
        <v>0.72</v>
      </c>
      <c r="V287" t="n">
        <v>0.92</v>
      </c>
      <c r="W287" t="n">
        <v>0.1</v>
      </c>
      <c r="X287" t="n">
        <v>0.29</v>
      </c>
      <c r="Y287" t="n">
        <v>0.5</v>
      </c>
      <c r="Z287" t="n">
        <v>10</v>
      </c>
    </row>
    <row r="288">
      <c r="A288" t="n">
        <v>11</v>
      </c>
      <c r="B288" t="n">
        <v>55</v>
      </c>
      <c r="C288" t="inlineStr">
        <is>
          <t xml:space="preserve">CONCLUIDO	</t>
        </is>
      </c>
      <c r="D288" t="n">
        <v>5.0307</v>
      </c>
      <c r="E288" t="n">
        <v>19.88</v>
      </c>
      <c r="F288" t="n">
        <v>17.55</v>
      </c>
      <c r="G288" t="n">
        <v>105.33</v>
      </c>
      <c r="H288" t="n">
        <v>1.63</v>
      </c>
      <c r="I288" t="n">
        <v>10</v>
      </c>
      <c r="J288" t="n">
        <v>130.45</v>
      </c>
      <c r="K288" t="n">
        <v>43.4</v>
      </c>
      <c r="L288" t="n">
        <v>12</v>
      </c>
      <c r="M288" t="n">
        <v>5</v>
      </c>
      <c r="N288" t="n">
        <v>20.05</v>
      </c>
      <c r="O288" t="n">
        <v>16323.22</v>
      </c>
      <c r="P288" t="n">
        <v>139.69</v>
      </c>
      <c r="Q288" t="n">
        <v>446.29</v>
      </c>
      <c r="R288" t="n">
        <v>36.78</v>
      </c>
      <c r="S288" t="n">
        <v>28.73</v>
      </c>
      <c r="T288" t="n">
        <v>3345.71</v>
      </c>
      <c r="U288" t="n">
        <v>0.78</v>
      </c>
      <c r="V288" t="n">
        <v>0.93</v>
      </c>
      <c r="W288" t="n">
        <v>0.1</v>
      </c>
      <c r="X288" t="n">
        <v>0.2</v>
      </c>
      <c r="Y288" t="n">
        <v>0.5</v>
      </c>
      <c r="Z288" t="n">
        <v>10</v>
      </c>
    </row>
    <row r="289">
      <c r="A289" t="n">
        <v>12</v>
      </c>
      <c r="B289" t="n">
        <v>55</v>
      </c>
      <c r="C289" t="inlineStr">
        <is>
          <t xml:space="preserve">CONCLUIDO	</t>
        </is>
      </c>
      <c r="D289" t="n">
        <v>5.0155</v>
      </c>
      <c r="E289" t="n">
        <v>19.94</v>
      </c>
      <c r="F289" t="n">
        <v>17.62</v>
      </c>
      <c r="G289" t="n">
        <v>105.69</v>
      </c>
      <c r="H289" t="n">
        <v>1.74</v>
      </c>
      <c r="I289" t="n">
        <v>10</v>
      </c>
      <c r="J289" t="n">
        <v>131.79</v>
      </c>
      <c r="K289" t="n">
        <v>43.4</v>
      </c>
      <c r="L289" t="n">
        <v>13</v>
      </c>
      <c r="M289" t="n">
        <v>1</v>
      </c>
      <c r="N289" t="n">
        <v>20.39</v>
      </c>
      <c r="O289" t="n">
        <v>16487.53</v>
      </c>
      <c r="P289" t="n">
        <v>140.38</v>
      </c>
      <c r="Q289" t="n">
        <v>446.31</v>
      </c>
      <c r="R289" t="n">
        <v>38.7</v>
      </c>
      <c r="S289" t="n">
        <v>28.73</v>
      </c>
      <c r="T289" t="n">
        <v>4303.07</v>
      </c>
      <c r="U289" t="n">
        <v>0.74</v>
      </c>
      <c r="V289" t="n">
        <v>0.92</v>
      </c>
      <c r="W289" t="n">
        <v>0.11</v>
      </c>
      <c r="X289" t="n">
        <v>0.26</v>
      </c>
      <c r="Y289" t="n">
        <v>0.5</v>
      </c>
      <c r="Z289" t="n">
        <v>10</v>
      </c>
    </row>
    <row r="290">
      <c r="A290" t="n">
        <v>13</v>
      </c>
      <c r="B290" t="n">
        <v>55</v>
      </c>
      <c r="C290" t="inlineStr">
        <is>
          <t xml:space="preserve">CONCLUIDO	</t>
        </is>
      </c>
      <c r="D290" t="n">
        <v>5.0159</v>
      </c>
      <c r="E290" t="n">
        <v>19.94</v>
      </c>
      <c r="F290" t="n">
        <v>17.61</v>
      </c>
      <c r="G290" t="n">
        <v>105.68</v>
      </c>
      <c r="H290" t="n">
        <v>1.86</v>
      </c>
      <c r="I290" t="n">
        <v>10</v>
      </c>
      <c r="J290" t="n">
        <v>133.12</v>
      </c>
      <c r="K290" t="n">
        <v>43.4</v>
      </c>
      <c r="L290" t="n">
        <v>14</v>
      </c>
      <c r="M290" t="n">
        <v>0</v>
      </c>
      <c r="N290" t="n">
        <v>20.72</v>
      </c>
      <c r="O290" t="n">
        <v>16652.31</v>
      </c>
      <c r="P290" t="n">
        <v>141.42</v>
      </c>
      <c r="Q290" t="n">
        <v>446.31</v>
      </c>
      <c r="R290" t="n">
        <v>38.6</v>
      </c>
      <c r="S290" t="n">
        <v>28.73</v>
      </c>
      <c r="T290" t="n">
        <v>4253.3</v>
      </c>
      <c r="U290" t="n">
        <v>0.74</v>
      </c>
      <c r="V290" t="n">
        <v>0.92</v>
      </c>
      <c r="W290" t="n">
        <v>0.11</v>
      </c>
      <c r="X290" t="n">
        <v>0.26</v>
      </c>
      <c r="Y290" t="n">
        <v>0.5</v>
      </c>
      <c r="Z2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INDEX(resultados!$A$2:$ZZ$290, 1, MATCH($B$1, resultados!$A$1:$ZZ$1, 0))</f>
        <v/>
      </c>
      <c r="B7">
        <f>INDEX(resultados!$A$2:$ZZ$290, 1, MATCH($B$2, resultados!$A$1:$ZZ$1, 0))</f>
        <v/>
      </c>
      <c r="C7">
        <f>INDEX(resultados!$A$2:$ZZ$290, 1, MATCH($B$3, resultados!$A$1:$ZZ$1, 0))</f>
        <v/>
      </c>
    </row>
    <row r="8">
      <c r="A8">
        <f>INDEX(resultados!$A$2:$ZZ$290, 2, MATCH($B$1, resultados!$A$1:$ZZ$1, 0))</f>
        <v/>
      </c>
      <c r="B8">
        <f>INDEX(resultados!$A$2:$ZZ$290, 2, MATCH($B$2, resultados!$A$1:$ZZ$1, 0))</f>
        <v/>
      </c>
      <c r="C8">
        <f>INDEX(resultados!$A$2:$ZZ$290, 2, MATCH($B$3, resultados!$A$1:$ZZ$1, 0))</f>
        <v/>
      </c>
    </row>
    <row r="9">
      <c r="A9">
        <f>INDEX(resultados!$A$2:$ZZ$290, 3, MATCH($B$1, resultados!$A$1:$ZZ$1, 0))</f>
        <v/>
      </c>
      <c r="B9">
        <f>INDEX(resultados!$A$2:$ZZ$290, 3, MATCH($B$2, resultados!$A$1:$ZZ$1, 0))</f>
        <v/>
      </c>
      <c r="C9">
        <f>INDEX(resultados!$A$2:$ZZ$290, 3, MATCH($B$3, resultados!$A$1:$ZZ$1, 0))</f>
        <v/>
      </c>
    </row>
    <row r="10">
      <c r="A10">
        <f>INDEX(resultados!$A$2:$ZZ$290, 4, MATCH($B$1, resultados!$A$1:$ZZ$1, 0))</f>
        <v/>
      </c>
      <c r="B10">
        <f>INDEX(resultados!$A$2:$ZZ$290, 4, MATCH($B$2, resultados!$A$1:$ZZ$1, 0))</f>
        <v/>
      </c>
      <c r="C10">
        <f>INDEX(resultados!$A$2:$ZZ$290, 4, MATCH($B$3, resultados!$A$1:$ZZ$1, 0))</f>
        <v/>
      </c>
    </row>
    <row r="11">
      <c r="A11">
        <f>INDEX(resultados!$A$2:$ZZ$290, 5, MATCH($B$1, resultados!$A$1:$ZZ$1, 0))</f>
        <v/>
      </c>
      <c r="B11">
        <f>INDEX(resultados!$A$2:$ZZ$290, 5, MATCH($B$2, resultados!$A$1:$ZZ$1, 0))</f>
        <v/>
      </c>
      <c r="C11">
        <f>INDEX(resultados!$A$2:$ZZ$290, 5, MATCH($B$3, resultados!$A$1:$ZZ$1, 0))</f>
        <v/>
      </c>
    </row>
    <row r="12">
      <c r="A12">
        <f>INDEX(resultados!$A$2:$ZZ$290, 6, MATCH($B$1, resultados!$A$1:$ZZ$1, 0))</f>
        <v/>
      </c>
      <c r="B12">
        <f>INDEX(resultados!$A$2:$ZZ$290, 6, MATCH($B$2, resultados!$A$1:$ZZ$1, 0))</f>
        <v/>
      </c>
      <c r="C12">
        <f>INDEX(resultados!$A$2:$ZZ$290, 6, MATCH($B$3, resultados!$A$1:$ZZ$1, 0))</f>
        <v/>
      </c>
    </row>
    <row r="13">
      <c r="A13">
        <f>INDEX(resultados!$A$2:$ZZ$290, 7, MATCH($B$1, resultados!$A$1:$ZZ$1, 0))</f>
        <v/>
      </c>
      <c r="B13">
        <f>INDEX(resultados!$A$2:$ZZ$290, 7, MATCH($B$2, resultados!$A$1:$ZZ$1, 0))</f>
        <v/>
      </c>
      <c r="C13">
        <f>INDEX(resultados!$A$2:$ZZ$290, 7, MATCH($B$3, resultados!$A$1:$ZZ$1, 0))</f>
        <v/>
      </c>
    </row>
    <row r="14">
      <c r="A14">
        <f>INDEX(resultados!$A$2:$ZZ$290, 8, MATCH($B$1, resultados!$A$1:$ZZ$1, 0))</f>
        <v/>
      </c>
      <c r="B14">
        <f>INDEX(resultados!$A$2:$ZZ$290, 8, MATCH($B$2, resultados!$A$1:$ZZ$1, 0))</f>
        <v/>
      </c>
      <c r="C14">
        <f>INDEX(resultados!$A$2:$ZZ$290, 8, MATCH($B$3, resultados!$A$1:$ZZ$1, 0))</f>
        <v/>
      </c>
    </row>
    <row r="15">
      <c r="A15">
        <f>INDEX(resultados!$A$2:$ZZ$290, 9, MATCH($B$1, resultados!$A$1:$ZZ$1, 0))</f>
        <v/>
      </c>
      <c r="B15">
        <f>INDEX(resultados!$A$2:$ZZ$290, 9, MATCH($B$2, resultados!$A$1:$ZZ$1, 0))</f>
        <v/>
      </c>
      <c r="C15">
        <f>INDEX(resultados!$A$2:$ZZ$290, 9, MATCH($B$3, resultados!$A$1:$ZZ$1, 0))</f>
        <v/>
      </c>
    </row>
    <row r="16">
      <c r="A16">
        <f>INDEX(resultados!$A$2:$ZZ$290, 10, MATCH($B$1, resultados!$A$1:$ZZ$1, 0))</f>
        <v/>
      </c>
      <c r="B16">
        <f>INDEX(resultados!$A$2:$ZZ$290, 10, MATCH($B$2, resultados!$A$1:$ZZ$1, 0))</f>
        <v/>
      </c>
      <c r="C16">
        <f>INDEX(resultados!$A$2:$ZZ$290, 10, MATCH($B$3, resultados!$A$1:$ZZ$1, 0))</f>
        <v/>
      </c>
    </row>
    <row r="17">
      <c r="A17">
        <f>INDEX(resultados!$A$2:$ZZ$290, 11, MATCH($B$1, resultados!$A$1:$ZZ$1, 0))</f>
        <v/>
      </c>
      <c r="B17">
        <f>INDEX(resultados!$A$2:$ZZ$290, 11, MATCH($B$2, resultados!$A$1:$ZZ$1, 0))</f>
        <v/>
      </c>
      <c r="C17">
        <f>INDEX(resultados!$A$2:$ZZ$290, 11, MATCH($B$3, resultados!$A$1:$ZZ$1, 0))</f>
        <v/>
      </c>
    </row>
    <row r="18">
      <c r="A18">
        <f>INDEX(resultados!$A$2:$ZZ$290, 12, MATCH($B$1, resultados!$A$1:$ZZ$1, 0))</f>
        <v/>
      </c>
      <c r="B18">
        <f>INDEX(resultados!$A$2:$ZZ$290, 12, MATCH($B$2, resultados!$A$1:$ZZ$1, 0))</f>
        <v/>
      </c>
      <c r="C18">
        <f>INDEX(resultados!$A$2:$ZZ$290, 12, MATCH($B$3, resultados!$A$1:$ZZ$1, 0))</f>
        <v/>
      </c>
    </row>
    <row r="19">
      <c r="A19">
        <f>INDEX(resultados!$A$2:$ZZ$290, 13, MATCH($B$1, resultados!$A$1:$ZZ$1, 0))</f>
        <v/>
      </c>
      <c r="B19">
        <f>INDEX(resultados!$A$2:$ZZ$290, 13, MATCH($B$2, resultados!$A$1:$ZZ$1, 0))</f>
        <v/>
      </c>
      <c r="C19">
        <f>INDEX(resultados!$A$2:$ZZ$290, 13, MATCH($B$3, resultados!$A$1:$ZZ$1, 0))</f>
        <v/>
      </c>
    </row>
    <row r="20">
      <c r="A20">
        <f>INDEX(resultados!$A$2:$ZZ$290, 14, MATCH($B$1, resultados!$A$1:$ZZ$1, 0))</f>
        <v/>
      </c>
      <c r="B20">
        <f>INDEX(resultados!$A$2:$ZZ$290, 14, MATCH($B$2, resultados!$A$1:$ZZ$1, 0))</f>
        <v/>
      </c>
      <c r="C20">
        <f>INDEX(resultados!$A$2:$ZZ$290, 14, MATCH($B$3, resultados!$A$1:$ZZ$1, 0))</f>
        <v/>
      </c>
    </row>
    <row r="21">
      <c r="A21">
        <f>INDEX(resultados!$A$2:$ZZ$290, 15, MATCH($B$1, resultados!$A$1:$ZZ$1, 0))</f>
        <v/>
      </c>
      <c r="B21">
        <f>INDEX(resultados!$A$2:$ZZ$290, 15, MATCH($B$2, resultados!$A$1:$ZZ$1, 0))</f>
        <v/>
      </c>
      <c r="C21">
        <f>INDEX(resultados!$A$2:$ZZ$290, 15, MATCH($B$3, resultados!$A$1:$ZZ$1, 0))</f>
        <v/>
      </c>
    </row>
    <row r="22">
      <c r="A22">
        <f>INDEX(resultados!$A$2:$ZZ$290, 16, MATCH($B$1, resultados!$A$1:$ZZ$1, 0))</f>
        <v/>
      </c>
      <c r="B22">
        <f>INDEX(resultados!$A$2:$ZZ$290, 16, MATCH($B$2, resultados!$A$1:$ZZ$1, 0))</f>
        <v/>
      </c>
      <c r="C22">
        <f>INDEX(resultados!$A$2:$ZZ$290, 16, MATCH($B$3, resultados!$A$1:$ZZ$1, 0))</f>
        <v/>
      </c>
    </row>
    <row r="23">
      <c r="A23">
        <f>INDEX(resultados!$A$2:$ZZ$290, 17, MATCH($B$1, resultados!$A$1:$ZZ$1, 0))</f>
        <v/>
      </c>
      <c r="B23">
        <f>INDEX(resultados!$A$2:$ZZ$290, 17, MATCH($B$2, resultados!$A$1:$ZZ$1, 0))</f>
        <v/>
      </c>
      <c r="C23">
        <f>INDEX(resultados!$A$2:$ZZ$290, 17, MATCH($B$3, resultados!$A$1:$ZZ$1, 0))</f>
        <v/>
      </c>
    </row>
    <row r="24">
      <c r="A24">
        <f>INDEX(resultados!$A$2:$ZZ$290, 18, MATCH($B$1, resultados!$A$1:$ZZ$1, 0))</f>
        <v/>
      </c>
      <c r="B24">
        <f>INDEX(resultados!$A$2:$ZZ$290, 18, MATCH($B$2, resultados!$A$1:$ZZ$1, 0))</f>
        <v/>
      </c>
      <c r="C24">
        <f>INDEX(resultados!$A$2:$ZZ$290, 18, MATCH($B$3, resultados!$A$1:$ZZ$1, 0))</f>
        <v/>
      </c>
    </row>
    <row r="25">
      <c r="A25">
        <f>INDEX(resultados!$A$2:$ZZ$290, 19, MATCH($B$1, resultados!$A$1:$ZZ$1, 0))</f>
        <v/>
      </c>
      <c r="B25">
        <f>INDEX(resultados!$A$2:$ZZ$290, 19, MATCH($B$2, resultados!$A$1:$ZZ$1, 0))</f>
        <v/>
      </c>
      <c r="C25">
        <f>INDEX(resultados!$A$2:$ZZ$290, 19, MATCH($B$3, resultados!$A$1:$ZZ$1, 0))</f>
        <v/>
      </c>
    </row>
    <row r="26">
      <c r="A26">
        <f>INDEX(resultados!$A$2:$ZZ$290, 20, MATCH($B$1, resultados!$A$1:$ZZ$1, 0))</f>
        <v/>
      </c>
      <c r="B26">
        <f>INDEX(resultados!$A$2:$ZZ$290, 20, MATCH($B$2, resultados!$A$1:$ZZ$1, 0))</f>
        <v/>
      </c>
      <c r="C26">
        <f>INDEX(resultados!$A$2:$ZZ$290, 20, MATCH($B$3, resultados!$A$1:$ZZ$1, 0))</f>
        <v/>
      </c>
    </row>
    <row r="27">
      <c r="A27">
        <f>INDEX(resultados!$A$2:$ZZ$290, 21, MATCH($B$1, resultados!$A$1:$ZZ$1, 0))</f>
        <v/>
      </c>
      <c r="B27">
        <f>INDEX(resultados!$A$2:$ZZ$290, 21, MATCH($B$2, resultados!$A$1:$ZZ$1, 0))</f>
        <v/>
      </c>
      <c r="C27">
        <f>INDEX(resultados!$A$2:$ZZ$290, 21, MATCH($B$3, resultados!$A$1:$ZZ$1, 0))</f>
        <v/>
      </c>
    </row>
    <row r="28">
      <c r="A28">
        <f>INDEX(resultados!$A$2:$ZZ$290, 22, MATCH($B$1, resultados!$A$1:$ZZ$1, 0))</f>
        <v/>
      </c>
      <c r="B28">
        <f>INDEX(resultados!$A$2:$ZZ$290, 22, MATCH($B$2, resultados!$A$1:$ZZ$1, 0))</f>
        <v/>
      </c>
      <c r="C28">
        <f>INDEX(resultados!$A$2:$ZZ$290, 22, MATCH($B$3, resultados!$A$1:$ZZ$1, 0))</f>
        <v/>
      </c>
    </row>
    <row r="29">
      <c r="A29">
        <f>INDEX(resultados!$A$2:$ZZ$290, 23, MATCH($B$1, resultados!$A$1:$ZZ$1, 0))</f>
        <v/>
      </c>
      <c r="B29">
        <f>INDEX(resultados!$A$2:$ZZ$290, 23, MATCH($B$2, resultados!$A$1:$ZZ$1, 0))</f>
        <v/>
      </c>
      <c r="C29">
        <f>INDEX(resultados!$A$2:$ZZ$290, 23, MATCH($B$3, resultados!$A$1:$ZZ$1, 0))</f>
        <v/>
      </c>
    </row>
    <row r="30">
      <c r="A30">
        <f>INDEX(resultados!$A$2:$ZZ$290, 24, MATCH($B$1, resultados!$A$1:$ZZ$1, 0))</f>
        <v/>
      </c>
      <c r="B30">
        <f>INDEX(resultados!$A$2:$ZZ$290, 24, MATCH($B$2, resultados!$A$1:$ZZ$1, 0))</f>
        <v/>
      </c>
      <c r="C30">
        <f>INDEX(resultados!$A$2:$ZZ$290, 24, MATCH($B$3, resultados!$A$1:$ZZ$1, 0))</f>
        <v/>
      </c>
    </row>
    <row r="31">
      <c r="A31">
        <f>INDEX(resultados!$A$2:$ZZ$290, 25, MATCH($B$1, resultados!$A$1:$ZZ$1, 0))</f>
        <v/>
      </c>
      <c r="B31">
        <f>INDEX(resultados!$A$2:$ZZ$290, 25, MATCH($B$2, resultados!$A$1:$ZZ$1, 0))</f>
        <v/>
      </c>
      <c r="C31">
        <f>INDEX(resultados!$A$2:$ZZ$290, 25, MATCH($B$3, resultados!$A$1:$ZZ$1, 0))</f>
        <v/>
      </c>
    </row>
    <row r="32">
      <c r="A32">
        <f>INDEX(resultados!$A$2:$ZZ$290, 26, MATCH($B$1, resultados!$A$1:$ZZ$1, 0))</f>
        <v/>
      </c>
      <c r="B32">
        <f>INDEX(resultados!$A$2:$ZZ$290, 26, MATCH($B$2, resultados!$A$1:$ZZ$1, 0))</f>
        <v/>
      </c>
      <c r="C32">
        <f>INDEX(resultados!$A$2:$ZZ$290, 26, MATCH($B$3, resultados!$A$1:$ZZ$1, 0))</f>
        <v/>
      </c>
    </row>
    <row r="33">
      <c r="A33">
        <f>INDEX(resultados!$A$2:$ZZ$290, 27, MATCH($B$1, resultados!$A$1:$ZZ$1, 0))</f>
        <v/>
      </c>
      <c r="B33">
        <f>INDEX(resultados!$A$2:$ZZ$290, 27, MATCH($B$2, resultados!$A$1:$ZZ$1, 0))</f>
        <v/>
      </c>
      <c r="C33">
        <f>INDEX(resultados!$A$2:$ZZ$290, 27, MATCH($B$3, resultados!$A$1:$ZZ$1, 0))</f>
        <v/>
      </c>
    </row>
    <row r="34">
      <c r="A34">
        <f>INDEX(resultados!$A$2:$ZZ$290, 28, MATCH($B$1, resultados!$A$1:$ZZ$1, 0))</f>
        <v/>
      </c>
      <c r="B34">
        <f>INDEX(resultados!$A$2:$ZZ$290, 28, MATCH($B$2, resultados!$A$1:$ZZ$1, 0))</f>
        <v/>
      </c>
      <c r="C34">
        <f>INDEX(resultados!$A$2:$ZZ$290, 28, MATCH($B$3, resultados!$A$1:$ZZ$1, 0))</f>
        <v/>
      </c>
    </row>
    <row r="35">
      <c r="A35">
        <f>INDEX(resultados!$A$2:$ZZ$290, 29, MATCH($B$1, resultados!$A$1:$ZZ$1, 0))</f>
        <v/>
      </c>
      <c r="B35">
        <f>INDEX(resultados!$A$2:$ZZ$290, 29, MATCH($B$2, resultados!$A$1:$ZZ$1, 0))</f>
        <v/>
      </c>
      <c r="C35">
        <f>INDEX(resultados!$A$2:$ZZ$290, 29, MATCH($B$3, resultados!$A$1:$ZZ$1, 0))</f>
        <v/>
      </c>
    </row>
    <row r="36">
      <c r="A36">
        <f>INDEX(resultados!$A$2:$ZZ$290, 30, MATCH($B$1, resultados!$A$1:$ZZ$1, 0))</f>
        <v/>
      </c>
      <c r="B36">
        <f>INDEX(resultados!$A$2:$ZZ$290, 30, MATCH($B$2, resultados!$A$1:$ZZ$1, 0))</f>
        <v/>
      </c>
      <c r="C36">
        <f>INDEX(resultados!$A$2:$ZZ$290, 30, MATCH($B$3, resultados!$A$1:$ZZ$1, 0))</f>
        <v/>
      </c>
    </row>
    <row r="37">
      <c r="A37">
        <f>INDEX(resultados!$A$2:$ZZ$290, 31, MATCH($B$1, resultados!$A$1:$ZZ$1, 0))</f>
        <v/>
      </c>
      <c r="B37">
        <f>INDEX(resultados!$A$2:$ZZ$290, 31, MATCH($B$2, resultados!$A$1:$ZZ$1, 0))</f>
        <v/>
      </c>
      <c r="C37">
        <f>INDEX(resultados!$A$2:$ZZ$290, 31, MATCH($B$3, resultados!$A$1:$ZZ$1, 0))</f>
        <v/>
      </c>
    </row>
    <row r="38">
      <c r="A38">
        <f>INDEX(resultados!$A$2:$ZZ$290, 32, MATCH($B$1, resultados!$A$1:$ZZ$1, 0))</f>
        <v/>
      </c>
      <c r="B38">
        <f>INDEX(resultados!$A$2:$ZZ$290, 32, MATCH($B$2, resultados!$A$1:$ZZ$1, 0))</f>
        <v/>
      </c>
      <c r="C38">
        <f>INDEX(resultados!$A$2:$ZZ$290, 32, MATCH($B$3, resultados!$A$1:$ZZ$1, 0))</f>
        <v/>
      </c>
    </row>
    <row r="39">
      <c r="A39">
        <f>INDEX(resultados!$A$2:$ZZ$290, 33, MATCH($B$1, resultados!$A$1:$ZZ$1, 0))</f>
        <v/>
      </c>
      <c r="B39">
        <f>INDEX(resultados!$A$2:$ZZ$290, 33, MATCH($B$2, resultados!$A$1:$ZZ$1, 0))</f>
        <v/>
      </c>
      <c r="C39">
        <f>INDEX(resultados!$A$2:$ZZ$290, 33, MATCH($B$3, resultados!$A$1:$ZZ$1, 0))</f>
        <v/>
      </c>
    </row>
    <row r="40">
      <c r="A40">
        <f>INDEX(resultados!$A$2:$ZZ$290, 34, MATCH($B$1, resultados!$A$1:$ZZ$1, 0))</f>
        <v/>
      </c>
      <c r="B40">
        <f>INDEX(resultados!$A$2:$ZZ$290, 34, MATCH($B$2, resultados!$A$1:$ZZ$1, 0))</f>
        <v/>
      </c>
      <c r="C40">
        <f>INDEX(resultados!$A$2:$ZZ$290, 34, MATCH($B$3, resultados!$A$1:$ZZ$1, 0))</f>
        <v/>
      </c>
    </row>
    <row r="41">
      <c r="A41">
        <f>INDEX(resultados!$A$2:$ZZ$290, 35, MATCH($B$1, resultados!$A$1:$ZZ$1, 0))</f>
        <v/>
      </c>
      <c r="B41">
        <f>INDEX(resultados!$A$2:$ZZ$290, 35, MATCH($B$2, resultados!$A$1:$ZZ$1, 0))</f>
        <v/>
      </c>
      <c r="C41">
        <f>INDEX(resultados!$A$2:$ZZ$290, 35, MATCH($B$3, resultados!$A$1:$ZZ$1, 0))</f>
        <v/>
      </c>
    </row>
    <row r="42">
      <c r="A42">
        <f>INDEX(resultados!$A$2:$ZZ$290, 36, MATCH($B$1, resultados!$A$1:$ZZ$1, 0))</f>
        <v/>
      </c>
      <c r="B42">
        <f>INDEX(resultados!$A$2:$ZZ$290, 36, MATCH($B$2, resultados!$A$1:$ZZ$1, 0))</f>
        <v/>
      </c>
      <c r="C42">
        <f>INDEX(resultados!$A$2:$ZZ$290, 36, MATCH($B$3, resultados!$A$1:$ZZ$1, 0))</f>
        <v/>
      </c>
    </row>
    <row r="43">
      <c r="A43">
        <f>INDEX(resultados!$A$2:$ZZ$290, 37, MATCH($B$1, resultados!$A$1:$ZZ$1, 0))</f>
        <v/>
      </c>
      <c r="B43">
        <f>INDEX(resultados!$A$2:$ZZ$290, 37, MATCH($B$2, resultados!$A$1:$ZZ$1, 0))</f>
        <v/>
      </c>
      <c r="C43">
        <f>INDEX(resultados!$A$2:$ZZ$290, 37, MATCH($B$3, resultados!$A$1:$ZZ$1, 0))</f>
        <v/>
      </c>
    </row>
    <row r="44">
      <c r="A44">
        <f>INDEX(resultados!$A$2:$ZZ$290, 38, MATCH($B$1, resultados!$A$1:$ZZ$1, 0))</f>
        <v/>
      </c>
      <c r="B44">
        <f>INDEX(resultados!$A$2:$ZZ$290, 38, MATCH($B$2, resultados!$A$1:$ZZ$1, 0))</f>
        <v/>
      </c>
      <c r="C44">
        <f>INDEX(resultados!$A$2:$ZZ$290, 38, MATCH($B$3, resultados!$A$1:$ZZ$1, 0))</f>
        <v/>
      </c>
    </row>
    <row r="45">
      <c r="A45">
        <f>INDEX(resultados!$A$2:$ZZ$290, 39, MATCH($B$1, resultados!$A$1:$ZZ$1, 0))</f>
        <v/>
      </c>
      <c r="B45">
        <f>INDEX(resultados!$A$2:$ZZ$290, 39, MATCH($B$2, resultados!$A$1:$ZZ$1, 0))</f>
        <v/>
      </c>
      <c r="C45">
        <f>INDEX(resultados!$A$2:$ZZ$290, 39, MATCH($B$3, resultados!$A$1:$ZZ$1, 0))</f>
        <v/>
      </c>
    </row>
    <row r="46">
      <c r="A46">
        <f>INDEX(resultados!$A$2:$ZZ$290, 40, MATCH($B$1, resultados!$A$1:$ZZ$1, 0))</f>
        <v/>
      </c>
      <c r="B46">
        <f>INDEX(resultados!$A$2:$ZZ$290, 40, MATCH($B$2, resultados!$A$1:$ZZ$1, 0))</f>
        <v/>
      </c>
      <c r="C46">
        <f>INDEX(resultados!$A$2:$ZZ$290, 40, MATCH($B$3, resultados!$A$1:$ZZ$1, 0))</f>
        <v/>
      </c>
    </row>
    <row r="47">
      <c r="A47">
        <f>INDEX(resultados!$A$2:$ZZ$290, 41, MATCH($B$1, resultados!$A$1:$ZZ$1, 0))</f>
        <v/>
      </c>
      <c r="B47">
        <f>INDEX(resultados!$A$2:$ZZ$290, 41, MATCH($B$2, resultados!$A$1:$ZZ$1, 0))</f>
        <v/>
      </c>
      <c r="C47">
        <f>INDEX(resultados!$A$2:$ZZ$290, 41, MATCH($B$3, resultados!$A$1:$ZZ$1, 0))</f>
        <v/>
      </c>
    </row>
    <row r="48">
      <c r="A48">
        <f>INDEX(resultados!$A$2:$ZZ$290, 42, MATCH($B$1, resultados!$A$1:$ZZ$1, 0))</f>
        <v/>
      </c>
      <c r="B48">
        <f>INDEX(resultados!$A$2:$ZZ$290, 42, MATCH($B$2, resultados!$A$1:$ZZ$1, 0))</f>
        <v/>
      </c>
      <c r="C48">
        <f>INDEX(resultados!$A$2:$ZZ$290, 42, MATCH($B$3, resultados!$A$1:$ZZ$1, 0))</f>
        <v/>
      </c>
    </row>
    <row r="49">
      <c r="A49">
        <f>INDEX(resultados!$A$2:$ZZ$290, 43, MATCH($B$1, resultados!$A$1:$ZZ$1, 0))</f>
        <v/>
      </c>
      <c r="B49">
        <f>INDEX(resultados!$A$2:$ZZ$290, 43, MATCH($B$2, resultados!$A$1:$ZZ$1, 0))</f>
        <v/>
      </c>
      <c r="C49">
        <f>INDEX(resultados!$A$2:$ZZ$290, 43, MATCH($B$3, resultados!$A$1:$ZZ$1, 0))</f>
        <v/>
      </c>
    </row>
    <row r="50">
      <c r="A50">
        <f>INDEX(resultados!$A$2:$ZZ$290, 44, MATCH($B$1, resultados!$A$1:$ZZ$1, 0))</f>
        <v/>
      </c>
      <c r="B50">
        <f>INDEX(resultados!$A$2:$ZZ$290, 44, MATCH($B$2, resultados!$A$1:$ZZ$1, 0))</f>
        <v/>
      </c>
      <c r="C50">
        <f>INDEX(resultados!$A$2:$ZZ$290, 44, MATCH($B$3, resultados!$A$1:$ZZ$1, 0))</f>
        <v/>
      </c>
    </row>
    <row r="51">
      <c r="A51">
        <f>INDEX(resultados!$A$2:$ZZ$290, 45, MATCH($B$1, resultados!$A$1:$ZZ$1, 0))</f>
        <v/>
      </c>
      <c r="B51">
        <f>INDEX(resultados!$A$2:$ZZ$290, 45, MATCH($B$2, resultados!$A$1:$ZZ$1, 0))</f>
        <v/>
      </c>
      <c r="C51">
        <f>INDEX(resultados!$A$2:$ZZ$290, 45, MATCH($B$3, resultados!$A$1:$ZZ$1, 0))</f>
        <v/>
      </c>
    </row>
    <row r="52">
      <c r="A52">
        <f>INDEX(resultados!$A$2:$ZZ$290, 46, MATCH($B$1, resultados!$A$1:$ZZ$1, 0))</f>
        <v/>
      </c>
      <c r="B52">
        <f>INDEX(resultados!$A$2:$ZZ$290, 46, MATCH($B$2, resultados!$A$1:$ZZ$1, 0))</f>
        <v/>
      </c>
      <c r="C52">
        <f>INDEX(resultados!$A$2:$ZZ$290, 46, MATCH($B$3, resultados!$A$1:$ZZ$1, 0))</f>
        <v/>
      </c>
    </row>
    <row r="53">
      <c r="A53">
        <f>INDEX(resultados!$A$2:$ZZ$290, 47, MATCH($B$1, resultados!$A$1:$ZZ$1, 0))</f>
        <v/>
      </c>
      <c r="B53">
        <f>INDEX(resultados!$A$2:$ZZ$290, 47, MATCH($B$2, resultados!$A$1:$ZZ$1, 0))</f>
        <v/>
      </c>
      <c r="C53">
        <f>INDEX(resultados!$A$2:$ZZ$290, 47, MATCH($B$3, resultados!$A$1:$ZZ$1, 0))</f>
        <v/>
      </c>
    </row>
    <row r="54">
      <c r="A54">
        <f>INDEX(resultados!$A$2:$ZZ$290, 48, MATCH($B$1, resultados!$A$1:$ZZ$1, 0))</f>
        <v/>
      </c>
      <c r="B54">
        <f>INDEX(resultados!$A$2:$ZZ$290, 48, MATCH($B$2, resultados!$A$1:$ZZ$1, 0))</f>
        <v/>
      </c>
      <c r="C54">
        <f>INDEX(resultados!$A$2:$ZZ$290, 48, MATCH($B$3, resultados!$A$1:$ZZ$1, 0))</f>
        <v/>
      </c>
    </row>
    <row r="55">
      <c r="A55">
        <f>INDEX(resultados!$A$2:$ZZ$290, 49, MATCH($B$1, resultados!$A$1:$ZZ$1, 0))</f>
        <v/>
      </c>
      <c r="B55">
        <f>INDEX(resultados!$A$2:$ZZ$290, 49, MATCH($B$2, resultados!$A$1:$ZZ$1, 0))</f>
        <v/>
      </c>
      <c r="C55">
        <f>INDEX(resultados!$A$2:$ZZ$290, 49, MATCH($B$3, resultados!$A$1:$ZZ$1, 0))</f>
        <v/>
      </c>
    </row>
    <row r="56">
      <c r="A56">
        <f>INDEX(resultados!$A$2:$ZZ$290, 50, MATCH($B$1, resultados!$A$1:$ZZ$1, 0))</f>
        <v/>
      </c>
      <c r="B56">
        <f>INDEX(resultados!$A$2:$ZZ$290, 50, MATCH($B$2, resultados!$A$1:$ZZ$1, 0))</f>
        <v/>
      </c>
      <c r="C56">
        <f>INDEX(resultados!$A$2:$ZZ$290, 50, MATCH($B$3, resultados!$A$1:$ZZ$1, 0))</f>
        <v/>
      </c>
    </row>
    <row r="57">
      <c r="A57">
        <f>INDEX(resultados!$A$2:$ZZ$290, 51, MATCH($B$1, resultados!$A$1:$ZZ$1, 0))</f>
        <v/>
      </c>
      <c r="B57">
        <f>INDEX(resultados!$A$2:$ZZ$290, 51, MATCH($B$2, resultados!$A$1:$ZZ$1, 0))</f>
        <v/>
      </c>
      <c r="C57">
        <f>INDEX(resultados!$A$2:$ZZ$290, 51, MATCH($B$3, resultados!$A$1:$ZZ$1, 0))</f>
        <v/>
      </c>
    </row>
    <row r="58">
      <c r="A58">
        <f>INDEX(resultados!$A$2:$ZZ$290, 52, MATCH($B$1, resultados!$A$1:$ZZ$1, 0))</f>
        <v/>
      </c>
      <c r="B58">
        <f>INDEX(resultados!$A$2:$ZZ$290, 52, MATCH($B$2, resultados!$A$1:$ZZ$1, 0))</f>
        <v/>
      </c>
      <c r="C58">
        <f>INDEX(resultados!$A$2:$ZZ$290, 52, MATCH($B$3, resultados!$A$1:$ZZ$1, 0))</f>
        <v/>
      </c>
    </row>
    <row r="59">
      <c r="A59">
        <f>INDEX(resultados!$A$2:$ZZ$290, 53, MATCH($B$1, resultados!$A$1:$ZZ$1, 0))</f>
        <v/>
      </c>
      <c r="B59">
        <f>INDEX(resultados!$A$2:$ZZ$290, 53, MATCH($B$2, resultados!$A$1:$ZZ$1, 0))</f>
        <v/>
      </c>
      <c r="C59">
        <f>INDEX(resultados!$A$2:$ZZ$290, 53, MATCH($B$3, resultados!$A$1:$ZZ$1, 0))</f>
        <v/>
      </c>
    </row>
    <row r="60">
      <c r="A60">
        <f>INDEX(resultados!$A$2:$ZZ$290, 54, MATCH($B$1, resultados!$A$1:$ZZ$1, 0))</f>
        <v/>
      </c>
      <c r="B60">
        <f>INDEX(resultados!$A$2:$ZZ$290, 54, MATCH($B$2, resultados!$A$1:$ZZ$1, 0))</f>
        <v/>
      </c>
      <c r="C60">
        <f>INDEX(resultados!$A$2:$ZZ$290, 54, MATCH($B$3, resultados!$A$1:$ZZ$1, 0))</f>
        <v/>
      </c>
    </row>
    <row r="61">
      <c r="A61">
        <f>INDEX(resultados!$A$2:$ZZ$290, 55, MATCH($B$1, resultados!$A$1:$ZZ$1, 0))</f>
        <v/>
      </c>
      <c r="B61">
        <f>INDEX(resultados!$A$2:$ZZ$290, 55, MATCH($B$2, resultados!$A$1:$ZZ$1, 0))</f>
        <v/>
      </c>
      <c r="C61">
        <f>INDEX(resultados!$A$2:$ZZ$290, 55, MATCH($B$3, resultados!$A$1:$ZZ$1, 0))</f>
        <v/>
      </c>
    </row>
    <row r="62">
      <c r="A62">
        <f>INDEX(resultados!$A$2:$ZZ$290, 56, MATCH($B$1, resultados!$A$1:$ZZ$1, 0))</f>
        <v/>
      </c>
      <c r="B62">
        <f>INDEX(resultados!$A$2:$ZZ$290, 56, MATCH($B$2, resultados!$A$1:$ZZ$1, 0))</f>
        <v/>
      </c>
      <c r="C62">
        <f>INDEX(resultados!$A$2:$ZZ$290, 56, MATCH($B$3, resultados!$A$1:$ZZ$1, 0))</f>
        <v/>
      </c>
    </row>
    <row r="63">
      <c r="A63">
        <f>INDEX(resultados!$A$2:$ZZ$290, 57, MATCH($B$1, resultados!$A$1:$ZZ$1, 0))</f>
        <v/>
      </c>
      <c r="B63">
        <f>INDEX(resultados!$A$2:$ZZ$290, 57, MATCH($B$2, resultados!$A$1:$ZZ$1, 0))</f>
        <v/>
      </c>
      <c r="C63">
        <f>INDEX(resultados!$A$2:$ZZ$290, 57, MATCH($B$3, resultados!$A$1:$ZZ$1, 0))</f>
        <v/>
      </c>
    </row>
    <row r="64">
      <c r="A64">
        <f>INDEX(resultados!$A$2:$ZZ$290, 58, MATCH($B$1, resultados!$A$1:$ZZ$1, 0))</f>
        <v/>
      </c>
      <c r="B64">
        <f>INDEX(resultados!$A$2:$ZZ$290, 58, MATCH($B$2, resultados!$A$1:$ZZ$1, 0))</f>
        <v/>
      </c>
      <c r="C64">
        <f>INDEX(resultados!$A$2:$ZZ$290, 58, MATCH($B$3, resultados!$A$1:$ZZ$1, 0))</f>
        <v/>
      </c>
    </row>
    <row r="65">
      <c r="A65">
        <f>INDEX(resultados!$A$2:$ZZ$290, 59, MATCH($B$1, resultados!$A$1:$ZZ$1, 0))</f>
        <v/>
      </c>
      <c r="B65">
        <f>INDEX(resultados!$A$2:$ZZ$290, 59, MATCH($B$2, resultados!$A$1:$ZZ$1, 0))</f>
        <v/>
      </c>
      <c r="C65">
        <f>INDEX(resultados!$A$2:$ZZ$290, 59, MATCH($B$3, resultados!$A$1:$ZZ$1, 0))</f>
        <v/>
      </c>
    </row>
    <row r="66">
      <c r="A66">
        <f>INDEX(resultados!$A$2:$ZZ$290, 60, MATCH($B$1, resultados!$A$1:$ZZ$1, 0))</f>
        <v/>
      </c>
      <c r="B66">
        <f>INDEX(resultados!$A$2:$ZZ$290, 60, MATCH($B$2, resultados!$A$1:$ZZ$1, 0))</f>
        <v/>
      </c>
      <c r="C66">
        <f>INDEX(resultados!$A$2:$ZZ$290, 60, MATCH($B$3, resultados!$A$1:$ZZ$1, 0))</f>
        <v/>
      </c>
    </row>
    <row r="67">
      <c r="A67">
        <f>INDEX(resultados!$A$2:$ZZ$290, 61, MATCH($B$1, resultados!$A$1:$ZZ$1, 0))</f>
        <v/>
      </c>
      <c r="B67">
        <f>INDEX(resultados!$A$2:$ZZ$290, 61, MATCH($B$2, resultados!$A$1:$ZZ$1, 0))</f>
        <v/>
      </c>
      <c r="C67">
        <f>INDEX(resultados!$A$2:$ZZ$290, 61, MATCH($B$3, resultados!$A$1:$ZZ$1, 0))</f>
        <v/>
      </c>
    </row>
    <row r="68">
      <c r="A68">
        <f>INDEX(resultados!$A$2:$ZZ$290, 62, MATCH($B$1, resultados!$A$1:$ZZ$1, 0))</f>
        <v/>
      </c>
      <c r="B68">
        <f>INDEX(resultados!$A$2:$ZZ$290, 62, MATCH($B$2, resultados!$A$1:$ZZ$1, 0))</f>
        <v/>
      </c>
      <c r="C68">
        <f>INDEX(resultados!$A$2:$ZZ$290, 62, MATCH($B$3, resultados!$A$1:$ZZ$1, 0))</f>
        <v/>
      </c>
    </row>
    <row r="69">
      <c r="A69">
        <f>INDEX(resultados!$A$2:$ZZ$290, 63, MATCH($B$1, resultados!$A$1:$ZZ$1, 0))</f>
        <v/>
      </c>
      <c r="B69">
        <f>INDEX(resultados!$A$2:$ZZ$290, 63, MATCH($B$2, resultados!$A$1:$ZZ$1, 0))</f>
        <v/>
      </c>
      <c r="C69">
        <f>INDEX(resultados!$A$2:$ZZ$290, 63, MATCH($B$3, resultados!$A$1:$ZZ$1, 0))</f>
        <v/>
      </c>
    </row>
    <row r="70">
      <c r="A70">
        <f>INDEX(resultados!$A$2:$ZZ$290, 64, MATCH($B$1, resultados!$A$1:$ZZ$1, 0))</f>
        <v/>
      </c>
      <c r="B70">
        <f>INDEX(resultados!$A$2:$ZZ$290, 64, MATCH($B$2, resultados!$A$1:$ZZ$1, 0))</f>
        <v/>
      </c>
      <c r="C70">
        <f>INDEX(resultados!$A$2:$ZZ$290, 64, MATCH($B$3, resultados!$A$1:$ZZ$1, 0))</f>
        <v/>
      </c>
    </row>
    <row r="71">
      <c r="A71">
        <f>INDEX(resultados!$A$2:$ZZ$290, 65, MATCH($B$1, resultados!$A$1:$ZZ$1, 0))</f>
        <v/>
      </c>
      <c r="B71">
        <f>INDEX(resultados!$A$2:$ZZ$290, 65, MATCH($B$2, resultados!$A$1:$ZZ$1, 0))</f>
        <v/>
      </c>
      <c r="C71">
        <f>INDEX(resultados!$A$2:$ZZ$290, 65, MATCH($B$3, resultados!$A$1:$ZZ$1, 0))</f>
        <v/>
      </c>
    </row>
    <row r="72">
      <c r="A72">
        <f>INDEX(resultados!$A$2:$ZZ$290, 66, MATCH($B$1, resultados!$A$1:$ZZ$1, 0))</f>
        <v/>
      </c>
      <c r="B72">
        <f>INDEX(resultados!$A$2:$ZZ$290, 66, MATCH($B$2, resultados!$A$1:$ZZ$1, 0))</f>
        <v/>
      </c>
      <c r="C72">
        <f>INDEX(resultados!$A$2:$ZZ$290, 66, MATCH($B$3, resultados!$A$1:$ZZ$1, 0))</f>
        <v/>
      </c>
    </row>
    <row r="73">
      <c r="A73">
        <f>INDEX(resultados!$A$2:$ZZ$290, 67, MATCH($B$1, resultados!$A$1:$ZZ$1, 0))</f>
        <v/>
      </c>
      <c r="B73">
        <f>INDEX(resultados!$A$2:$ZZ$290, 67, MATCH($B$2, resultados!$A$1:$ZZ$1, 0))</f>
        <v/>
      </c>
      <c r="C73">
        <f>INDEX(resultados!$A$2:$ZZ$290, 67, MATCH($B$3, resultados!$A$1:$ZZ$1, 0))</f>
        <v/>
      </c>
    </row>
    <row r="74">
      <c r="A74">
        <f>INDEX(resultados!$A$2:$ZZ$290, 68, MATCH($B$1, resultados!$A$1:$ZZ$1, 0))</f>
        <v/>
      </c>
      <c r="B74">
        <f>INDEX(resultados!$A$2:$ZZ$290, 68, MATCH($B$2, resultados!$A$1:$ZZ$1, 0))</f>
        <v/>
      </c>
      <c r="C74">
        <f>INDEX(resultados!$A$2:$ZZ$290, 68, MATCH($B$3, resultados!$A$1:$ZZ$1, 0))</f>
        <v/>
      </c>
    </row>
    <row r="75">
      <c r="A75">
        <f>INDEX(resultados!$A$2:$ZZ$290, 69, MATCH($B$1, resultados!$A$1:$ZZ$1, 0))</f>
        <v/>
      </c>
      <c r="B75">
        <f>INDEX(resultados!$A$2:$ZZ$290, 69, MATCH($B$2, resultados!$A$1:$ZZ$1, 0))</f>
        <v/>
      </c>
      <c r="C75">
        <f>INDEX(resultados!$A$2:$ZZ$290, 69, MATCH($B$3, resultados!$A$1:$ZZ$1, 0))</f>
        <v/>
      </c>
    </row>
    <row r="76">
      <c r="A76">
        <f>INDEX(resultados!$A$2:$ZZ$290, 70, MATCH($B$1, resultados!$A$1:$ZZ$1, 0))</f>
        <v/>
      </c>
      <c r="B76">
        <f>INDEX(resultados!$A$2:$ZZ$290, 70, MATCH($B$2, resultados!$A$1:$ZZ$1, 0))</f>
        <v/>
      </c>
      <c r="C76">
        <f>INDEX(resultados!$A$2:$ZZ$290, 70, MATCH($B$3, resultados!$A$1:$ZZ$1, 0))</f>
        <v/>
      </c>
    </row>
    <row r="77">
      <c r="A77">
        <f>INDEX(resultados!$A$2:$ZZ$290, 71, MATCH($B$1, resultados!$A$1:$ZZ$1, 0))</f>
        <v/>
      </c>
      <c r="B77">
        <f>INDEX(resultados!$A$2:$ZZ$290, 71, MATCH($B$2, resultados!$A$1:$ZZ$1, 0))</f>
        <v/>
      </c>
      <c r="C77">
        <f>INDEX(resultados!$A$2:$ZZ$290, 71, MATCH($B$3, resultados!$A$1:$ZZ$1, 0))</f>
        <v/>
      </c>
    </row>
    <row r="78">
      <c r="A78">
        <f>INDEX(resultados!$A$2:$ZZ$290, 72, MATCH($B$1, resultados!$A$1:$ZZ$1, 0))</f>
        <v/>
      </c>
      <c r="B78">
        <f>INDEX(resultados!$A$2:$ZZ$290, 72, MATCH($B$2, resultados!$A$1:$ZZ$1, 0))</f>
        <v/>
      </c>
      <c r="C78">
        <f>INDEX(resultados!$A$2:$ZZ$290, 72, MATCH($B$3, resultados!$A$1:$ZZ$1, 0))</f>
        <v/>
      </c>
    </row>
    <row r="79">
      <c r="A79">
        <f>INDEX(resultados!$A$2:$ZZ$290, 73, MATCH($B$1, resultados!$A$1:$ZZ$1, 0))</f>
        <v/>
      </c>
      <c r="B79">
        <f>INDEX(resultados!$A$2:$ZZ$290, 73, MATCH($B$2, resultados!$A$1:$ZZ$1, 0))</f>
        <v/>
      </c>
      <c r="C79">
        <f>INDEX(resultados!$A$2:$ZZ$290, 73, MATCH($B$3, resultados!$A$1:$ZZ$1, 0))</f>
        <v/>
      </c>
    </row>
    <row r="80">
      <c r="A80">
        <f>INDEX(resultados!$A$2:$ZZ$290, 74, MATCH($B$1, resultados!$A$1:$ZZ$1, 0))</f>
        <v/>
      </c>
      <c r="B80">
        <f>INDEX(resultados!$A$2:$ZZ$290, 74, MATCH($B$2, resultados!$A$1:$ZZ$1, 0))</f>
        <v/>
      </c>
      <c r="C80">
        <f>INDEX(resultados!$A$2:$ZZ$290, 74, MATCH($B$3, resultados!$A$1:$ZZ$1, 0))</f>
        <v/>
      </c>
    </row>
    <row r="81">
      <c r="A81">
        <f>INDEX(resultados!$A$2:$ZZ$290, 75, MATCH($B$1, resultados!$A$1:$ZZ$1, 0))</f>
        <v/>
      </c>
      <c r="B81">
        <f>INDEX(resultados!$A$2:$ZZ$290, 75, MATCH($B$2, resultados!$A$1:$ZZ$1, 0))</f>
        <v/>
      </c>
      <c r="C81">
        <f>INDEX(resultados!$A$2:$ZZ$290, 75, MATCH($B$3, resultados!$A$1:$ZZ$1, 0))</f>
        <v/>
      </c>
    </row>
    <row r="82">
      <c r="A82">
        <f>INDEX(resultados!$A$2:$ZZ$290, 76, MATCH($B$1, resultados!$A$1:$ZZ$1, 0))</f>
        <v/>
      </c>
      <c r="B82">
        <f>INDEX(resultados!$A$2:$ZZ$290, 76, MATCH($B$2, resultados!$A$1:$ZZ$1, 0))</f>
        <v/>
      </c>
      <c r="C82">
        <f>INDEX(resultados!$A$2:$ZZ$290, 76, MATCH($B$3, resultados!$A$1:$ZZ$1, 0))</f>
        <v/>
      </c>
    </row>
    <row r="83">
      <c r="A83">
        <f>INDEX(resultados!$A$2:$ZZ$290, 77, MATCH($B$1, resultados!$A$1:$ZZ$1, 0))</f>
        <v/>
      </c>
      <c r="B83">
        <f>INDEX(resultados!$A$2:$ZZ$290, 77, MATCH($B$2, resultados!$A$1:$ZZ$1, 0))</f>
        <v/>
      </c>
      <c r="C83">
        <f>INDEX(resultados!$A$2:$ZZ$290, 77, MATCH($B$3, resultados!$A$1:$ZZ$1, 0))</f>
        <v/>
      </c>
    </row>
    <row r="84">
      <c r="A84">
        <f>INDEX(resultados!$A$2:$ZZ$290, 78, MATCH($B$1, resultados!$A$1:$ZZ$1, 0))</f>
        <v/>
      </c>
      <c r="B84">
        <f>INDEX(resultados!$A$2:$ZZ$290, 78, MATCH($B$2, resultados!$A$1:$ZZ$1, 0))</f>
        <v/>
      </c>
      <c r="C84">
        <f>INDEX(resultados!$A$2:$ZZ$290, 78, MATCH($B$3, resultados!$A$1:$ZZ$1, 0))</f>
        <v/>
      </c>
    </row>
    <row r="85">
      <c r="A85">
        <f>INDEX(resultados!$A$2:$ZZ$290, 79, MATCH($B$1, resultados!$A$1:$ZZ$1, 0))</f>
        <v/>
      </c>
      <c r="B85">
        <f>INDEX(resultados!$A$2:$ZZ$290, 79, MATCH($B$2, resultados!$A$1:$ZZ$1, 0))</f>
        <v/>
      </c>
      <c r="C85">
        <f>INDEX(resultados!$A$2:$ZZ$290, 79, MATCH($B$3, resultados!$A$1:$ZZ$1, 0))</f>
        <v/>
      </c>
    </row>
    <row r="86">
      <c r="A86">
        <f>INDEX(resultados!$A$2:$ZZ$290, 80, MATCH($B$1, resultados!$A$1:$ZZ$1, 0))</f>
        <v/>
      </c>
      <c r="B86">
        <f>INDEX(resultados!$A$2:$ZZ$290, 80, MATCH($B$2, resultados!$A$1:$ZZ$1, 0))</f>
        <v/>
      </c>
      <c r="C86">
        <f>INDEX(resultados!$A$2:$ZZ$290, 80, MATCH($B$3, resultados!$A$1:$ZZ$1, 0))</f>
        <v/>
      </c>
    </row>
    <row r="87">
      <c r="A87">
        <f>INDEX(resultados!$A$2:$ZZ$290, 81, MATCH($B$1, resultados!$A$1:$ZZ$1, 0))</f>
        <v/>
      </c>
      <c r="B87">
        <f>INDEX(resultados!$A$2:$ZZ$290, 81, MATCH($B$2, resultados!$A$1:$ZZ$1, 0))</f>
        <v/>
      </c>
      <c r="C87">
        <f>INDEX(resultados!$A$2:$ZZ$290, 81, MATCH($B$3, resultados!$A$1:$ZZ$1, 0))</f>
        <v/>
      </c>
    </row>
    <row r="88">
      <c r="A88">
        <f>INDEX(resultados!$A$2:$ZZ$290, 82, MATCH($B$1, resultados!$A$1:$ZZ$1, 0))</f>
        <v/>
      </c>
      <c r="B88">
        <f>INDEX(resultados!$A$2:$ZZ$290, 82, MATCH($B$2, resultados!$A$1:$ZZ$1, 0))</f>
        <v/>
      </c>
      <c r="C88">
        <f>INDEX(resultados!$A$2:$ZZ$290, 82, MATCH($B$3, resultados!$A$1:$ZZ$1, 0))</f>
        <v/>
      </c>
    </row>
    <row r="89">
      <c r="A89">
        <f>INDEX(resultados!$A$2:$ZZ$290, 83, MATCH($B$1, resultados!$A$1:$ZZ$1, 0))</f>
        <v/>
      </c>
      <c r="B89">
        <f>INDEX(resultados!$A$2:$ZZ$290, 83, MATCH($B$2, resultados!$A$1:$ZZ$1, 0))</f>
        <v/>
      </c>
      <c r="C89">
        <f>INDEX(resultados!$A$2:$ZZ$290, 83, MATCH($B$3, resultados!$A$1:$ZZ$1, 0))</f>
        <v/>
      </c>
    </row>
    <row r="90">
      <c r="A90">
        <f>INDEX(resultados!$A$2:$ZZ$290, 84, MATCH($B$1, resultados!$A$1:$ZZ$1, 0))</f>
        <v/>
      </c>
      <c r="B90">
        <f>INDEX(resultados!$A$2:$ZZ$290, 84, MATCH($B$2, resultados!$A$1:$ZZ$1, 0))</f>
        <v/>
      </c>
      <c r="C90">
        <f>INDEX(resultados!$A$2:$ZZ$290, 84, MATCH($B$3, resultados!$A$1:$ZZ$1, 0))</f>
        <v/>
      </c>
    </row>
    <row r="91">
      <c r="A91">
        <f>INDEX(resultados!$A$2:$ZZ$290, 85, MATCH($B$1, resultados!$A$1:$ZZ$1, 0))</f>
        <v/>
      </c>
      <c r="B91">
        <f>INDEX(resultados!$A$2:$ZZ$290, 85, MATCH($B$2, resultados!$A$1:$ZZ$1, 0))</f>
        <v/>
      </c>
      <c r="C91">
        <f>INDEX(resultados!$A$2:$ZZ$290, 85, MATCH($B$3, resultados!$A$1:$ZZ$1, 0))</f>
        <v/>
      </c>
    </row>
    <row r="92">
      <c r="A92">
        <f>INDEX(resultados!$A$2:$ZZ$290, 86, MATCH($B$1, resultados!$A$1:$ZZ$1, 0))</f>
        <v/>
      </c>
      <c r="B92">
        <f>INDEX(resultados!$A$2:$ZZ$290, 86, MATCH($B$2, resultados!$A$1:$ZZ$1, 0))</f>
        <v/>
      </c>
      <c r="C92">
        <f>INDEX(resultados!$A$2:$ZZ$290, 86, MATCH($B$3, resultados!$A$1:$ZZ$1, 0))</f>
        <v/>
      </c>
    </row>
    <row r="93">
      <c r="A93">
        <f>INDEX(resultados!$A$2:$ZZ$290, 87, MATCH($B$1, resultados!$A$1:$ZZ$1, 0))</f>
        <v/>
      </c>
      <c r="B93">
        <f>INDEX(resultados!$A$2:$ZZ$290, 87, MATCH($B$2, resultados!$A$1:$ZZ$1, 0))</f>
        <v/>
      </c>
      <c r="C93">
        <f>INDEX(resultados!$A$2:$ZZ$290, 87, MATCH($B$3, resultados!$A$1:$ZZ$1, 0))</f>
        <v/>
      </c>
    </row>
    <row r="94">
      <c r="A94">
        <f>INDEX(resultados!$A$2:$ZZ$290, 88, MATCH($B$1, resultados!$A$1:$ZZ$1, 0))</f>
        <v/>
      </c>
      <c r="B94">
        <f>INDEX(resultados!$A$2:$ZZ$290, 88, MATCH($B$2, resultados!$A$1:$ZZ$1, 0))</f>
        <v/>
      </c>
      <c r="C94">
        <f>INDEX(resultados!$A$2:$ZZ$290, 88, MATCH($B$3, resultados!$A$1:$ZZ$1, 0))</f>
        <v/>
      </c>
    </row>
    <row r="95">
      <c r="A95">
        <f>INDEX(resultados!$A$2:$ZZ$290, 89, MATCH($B$1, resultados!$A$1:$ZZ$1, 0))</f>
        <v/>
      </c>
      <c r="B95">
        <f>INDEX(resultados!$A$2:$ZZ$290, 89, MATCH($B$2, resultados!$A$1:$ZZ$1, 0))</f>
        <v/>
      </c>
      <c r="C95">
        <f>INDEX(resultados!$A$2:$ZZ$290, 89, MATCH($B$3, resultados!$A$1:$ZZ$1, 0))</f>
        <v/>
      </c>
    </row>
    <row r="96">
      <c r="A96">
        <f>INDEX(resultados!$A$2:$ZZ$290, 90, MATCH($B$1, resultados!$A$1:$ZZ$1, 0))</f>
        <v/>
      </c>
      <c r="B96">
        <f>INDEX(resultados!$A$2:$ZZ$290, 90, MATCH($B$2, resultados!$A$1:$ZZ$1, 0))</f>
        <v/>
      </c>
      <c r="C96">
        <f>INDEX(resultados!$A$2:$ZZ$290, 90, MATCH($B$3, resultados!$A$1:$ZZ$1, 0))</f>
        <v/>
      </c>
    </row>
    <row r="97">
      <c r="A97">
        <f>INDEX(resultados!$A$2:$ZZ$290, 91, MATCH($B$1, resultados!$A$1:$ZZ$1, 0))</f>
        <v/>
      </c>
      <c r="B97">
        <f>INDEX(resultados!$A$2:$ZZ$290, 91, MATCH($B$2, resultados!$A$1:$ZZ$1, 0))</f>
        <v/>
      </c>
      <c r="C97">
        <f>INDEX(resultados!$A$2:$ZZ$290, 91, MATCH($B$3, resultados!$A$1:$ZZ$1, 0))</f>
        <v/>
      </c>
    </row>
    <row r="98">
      <c r="A98">
        <f>INDEX(resultados!$A$2:$ZZ$290, 92, MATCH($B$1, resultados!$A$1:$ZZ$1, 0))</f>
        <v/>
      </c>
      <c r="B98">
        <f>INDEX(resultados!$A$2:$ZZ$290, 92, MATCH($B$2, resultados!$A$1:$ZZ$1, 0))</f>
        <v/>
      </c>
      <c r="C98">
        <f>INDEX(resultados!$A$2:$ZZ$290, 92, MATCH($B$3, resultados!$A$1:$ZZ$1, 0))</f>
        <v/>
      </c>
    </row>
    <row r="99">
      <c r="A99">
        <f>INDEX(resultados!$A$2:$ZZ$290, 93, MATCH($B$1, resultados!$A$1:$ZZ$1, 0))</f>
        <v/>
      </c>
      <c r="B99">
        <f>INDEX(resultados!$A$2:$ZZ$290, 93, MATCH($B$2, resultados!$A$1:$ZZ$1, 0))</f>
        <v/>
      </c>
      <c r="C99">
        <f>INDEX(resultados!$A$2:$ZZ$290, 93, MATCH($B$3, resultados!$A$1:$ZZ$1, 0))</f>
        <v/>
      </c>
    </row>
    <row r="100">
      <c r="A100">
        <f>INDEX(resultados!$A$2:$ZZ$290, 94, MATCH($B$1, resultados!$A$1:$ZZ$1, 0))</f>
        <v/>
      </c>
      <c r="B100">
        <f>INDEX(resultados!$A$2:$ZZ$290, 94, MATCH($B$2, resultados!$A$1:$ZZ$1, 0))</f>
        <v/>
      </c>
      <c r="C100">
        <f>INDEX(resultados!$A$2:$ZZ$290, 94, MATCH($B$3, resultados!$A$1:$ZZ$1, 0))</f>
        <v/>
      </c>
    </row>
    <row r="101">
      <c r="A101">
        <f>INDEX(resultados!$A$2:$ZZ$290, 95, MATCH($B$1, resultados!$A$1:$ZZ$1, 0))</f>
        <v/>
      </c>
      <c r="B101">
        <f>INDEX(resultados!$A$2:$ZZ$290, 95, MATCH($B$2, resultados!$A$1:$ZZ$1, 0))</f>
        <v/>
      </c>
      <c r="C101">
        <f>INDEX(resultados!$A$2:$ZZ$290, 95, MATCH($B$3, resultados!$A$1:$ZZ$1, 0))</f>
        <v/>
      </c>
    </row>
    <row r="102">
      <c r="A102">
        <f>INDEX(resultados!$A$2:$ZZ$290, 96, MATCH($B$1, resultados!$A$1:$ZZ$1, 0))</f>
        <v/>
      </c>
      <c r="B102">
        <f>INDEX(resultados!$A$2:$ZZ$290, 96, MATCH($B$2, resultados!$A$1:$ZZ$1, 0))</f>
        <v/>
      </c>
      <c r="C102">
        <f>INDEX(resultados!$A$2:$ZZ$290, 96, MATCH($B$3, resultados!$A$1:$ZZ$1, 0))</f>
        <v/>
      </c>
    </row>
    <row r="103">
      <c r="A103">
        <f>INDEX(resultados!$A$2:$ZZ$290, 97, MATCH($B$1, resultados!$A$1:$ZZ$1, 0))</f>
        <v/>
      </c>
      <c r="B103">
        <f>INDEX(resultados!$A$2:$ZZ$290, 97, MATCH($B$2, resultados!$A$1:$ZZ$1, 0))</f>
        <v/>
      </c>
      <c r="C103">
        <f>INDEX(resultados!$A$2:$ZZ$290, 97, MATCH($B$3, resultados!$A$1:$ZZ$1, 0))</f>
        <v/>
      </c>
    </row>
    <row r="104">
      <c r="A104">
        <f>INDEX(resultados!$A$2:$ZZ$290, 98, MATCH($B$1, resultados!$A$1:$ZZ$1, 0))</f>
        <v/>
      </c>
      <c r="B104">
        <f>INDEX(resultados!$A$2:$ZZ$290, 98, MATCH($B$2, resultados!$A$1:$ZZ$1, 0))</f>
        <v/>
      </c>
      <c r="C104">
        <f>INDEX(resultados!$A$2:$ZZ$290, 98, MATCH($B$3, resultados!$A$1:$ZZ$1, 0))</f>
        <v/>
      </c>
    </row>
    <row r="105">
      <c r="A105">
        <f>INDEX(resultados!$A$2:$ZZ$290, 99, MATCH($B$1, resultados!$A$1:$ZZ$1, 0))</f>
        <v/>
      </c>
      <c r="B105">
        <f>INDEX(resultados!$A$2:$ZZ$290, 99, MATCH($B$2, resultados!$A$1:$ZZ$1, 0))</f>
        <v/>
      </c>
      <c r="C105">
        <f>INDEX(resultados!$A$2:$ZZ$290, 99, MATCH($B$3, resultados!$A$1:$ZZ$1, 0))</f>
        <v/>
      </c>
    </row>
    <row r="106">
      <c r="A106">
        <f>INDEX(resultados!$A$2:$ZZ$290, 100, MATCH($B$1, resultados!$A$1:$ZZ$1, 0))</f>
        <v/>
      </c>
      <c r="B106">
        <f>INDEX(resultados!$A$2:$ZZ$290, 100, MATCH($B$2, resultados!$A$1:$ZZ$1, 0))</f>
        <v/>
      </c>
      <c r="C106">
        <f>INDEX(resultados!$A$2:$ZZ$290, 100, MATCH($B$3, resultados!$A$1:$ZZ$1, 0))</f>
        <v/>
      </c>
    </row>
    <row r="107">
      <c r="A107">
        <f>INDEX(resultados!$A$2:$ZZ$290, 101, MATCH($B$1, resultados!$A$1:$ZZ$1, 0))</f>
        <v/>
      </c>
      <c r="B107">
        <f>INDEX(resultados!$A$2:$ZZ$290, 101, MATCH($B$2, resultados!$A$1:$ZZ$1, 0))</f>
        <v/>
      </c>
      <c r="C107">
        <f>INDEX(resultados!$A$2:$ZZ$290, 101, MATCH($B$3, resultados!$A$1:$ZZ$1, 0))</f>
        <v/>
      </c>
    </row>
    <row r="108">
      <c r="A108">
        <f>INDEX(resultados!$A$2:$ZZ$290, 102, MATCH($B$1, resultados!$A$1:$ZZ$1, 0))</f>
        <v/>
      </c>
      <c r="B108">
        <f>INDEX(resultados!$A$2:$ZZ$290, 102, MATCH($B$2, resultados!$A$1:$ZZ$1, 0))</f>
        <v/>
      </c>
      <c r="C108">
        <f>INDEX(resultados!$A$2:$ZZ$290, 102, MATCH($B$3, resultados!$A$1:$ZZ$1, 0))</f>
        <v/>
      </c>
    </row>
    <row r="109">
      <c r="A109">
        <f>INDEX(resultados!$A$2:$ZZ$290, 103, MATCH($B$1, resultados!$A$1:$ZZ$1, 0))</f>
        <v/>
      </c>
      <c r="B109">
        <f>INDEX(resultados!$A$2:$ZZ$290, 103, MATCH($B$2, resultados!$A$1:$ZZ$1, 0))</f>
        <v/>
      </c>
      <c r="C109">
        <f>INDEX(resultados!$A$2:$ZZ$290, 103, MATCH($B$3, resultados!$A$1:$ZZ$1, 0))</f>
        <v/>
      </c>
    </row>
    <row r="110">
      <c r="A110">
        <f>INDEX(resultados!$A$2:$ZZ$290, 104, MATCH($B$1, resultados!$A$1:$ZZ$1, 0))</f>
        <v/>
      </c>
      <c r="B110">
        <f>INDEX(resultados!$A$2:$ZZ$290, 104, MATCH($B$2, resultados!$A$1:$ZZ$1, 0))</f>
        <v/>
      </c>
      <c r="C110">
        <f>INDEX(resultados!$A$2:$ZZ$290, 104, MATCH($B$3, resultados!$A$1:$ZZ$1, 0))</f>
        <v/>
      </c>
    </row>
    <row r="111">
      <c r="A111">
        <f>INDEX(resultados!$A$2:$ZZ$290, 105, MATCH($B$1, resultados!$A$1:$ZZ$1, 0))</f>
        <v/>
      </c>
      <c r="B111">
        <f>INDEX(resultados!$A$2:$ZZ$290, 105, MATCH($B$2, resultados!$A$1:$ZZ$1, 0))</f>
        <v/>
      </c>
      <c r="C111">
        <f>INDEX(resultados!$A$2:$ZZ$290, 105, MATCH($B$3, resultados!$A$1:$ZZ$1, 0))</f>
        <v/>
      </c>
    </row>
    <row r="112">
      <c r="A112">
        <f>INDEX(resultados!$A$2:$ZZ$290, 106, MATCH($B$1, resultados!$A$1:$ZZ$1, 0))</f>
        <v/>
      </c>
      <c r="B112">
        <f>INDEX(resultados!$A$2:$ZZ$290, 106, MATCH($B$2, resultados!$A$1:$ZZ$1, 0))</f>
        <v/>
      </c>
      <c r="C112">
        <f>INDEX(resultados!$A$2:$ZZ$290, 106, MATCH($B$3, resultados!$A$1:$ZZ$1, 0))</f>
        <v/>
      </c>
    </row>
    <row r="113">
      <c r="A113">
        <f>INDEX(resultados!$A$2:$ZZ$290, 107, MATCH($B$1, resultados!$A$1:$ZZ$1, 0))</f>
        <v/>
      </c>
      <c r="B113">
        <f>INDEX(resultados!$A$2:$ZZ$290, 107, MATCH($B$2, resultados!$A$1:$ZZ$1, 0))</f>
        <v/>
      </c>
      <c r="C113">
        <f>INDEX(resultados!$A$2:$ZZ$290, 107, MATCH($B$3, resultados!$A$1:$ZZ$1, 0))</f>
        <v/>
      </c>
    </row>
    <row r="114">
      <c r="A114">
        <f>INDEX(resultados!$A$2:$ZZ$290, 108, MATCH($B$1, resultados!$A$1:$ZZ$1, 0))</f>
        <v/>
      </c>
      <c r="B114">
        <f>INDEX(resultados!$A$2:$ZZ$290, 108, MATCH($B$2, resultados!$A$1:$ZZ$1, 0))</f>
        <v/>
      </c>
      <c r="C114">
        <f>INDEX(resultados!$A$2:$ZZ$290, 108, MATCH($B$3, resultados!$A$1:$ZZ$1, 0))</f>
        <v/>
      </c>
    </row>
    <row r="115">
      <c r="A115">
        <f>INDEX(resultados!$A$2:$ZZ$290, 109, MATCH($B$1, resultados!$A$1:$ZZ$1, 0))</f>
        <v/>
      </c>
      <c r="B115">
        <f>INDEX(resultados!$A$2:$ZZ$290, 109, MATCH($B$2, resultados!$A$1:$ZZ$1, 0))</f>
        <v/>
      </c>
      <c r="C115">
        <f>INDEX(resultados!$A$2:$ZZ$290, 109, MATCH($B$3, resultados!$A$1:$ZZ$1, 0))</f>
        <v/>
      </c>
    </row>
    <row r="116">
      <c r="A116">
        <f>INDEX(resultados!$A$2:$ZZ$290, 110, MATCH($B$1, resultados!$A$1:$ZZ$1, 0))</f>
        <v/>
      </c>
      <c r="B116">
        <f>INDEX(resultados!$A$2:$ZZ$290, 110, MATCH($B$2, resultados!$A$1:$ZZ$1, 0))</f>
        <v/>
      </c>
      <c r="C116">
        <f>INDEX(resultados!$A$2:$ZZ$290, 110, MATCH($B$3, resultados!$A$1:$ZZ$1, 0))</f>
        <v/>
      </c>
    </row>
    <row r="117">
      <c r="A117">
        <f>INDEX(resultados!$A$2:$ZZ$290, 111, MATCH($B$1, resultados!$A$1:$ZZ$1, 0))</f>
        <v/>
      </c>
      <c r="B117">
        <f>INDEX(resultados!$A$2:$ZZ$290, 111, MATCH($B$2, resultados!$A$1:$ZZ$1, 0))</f>
        <v/>
      </c>
      <c r="C117">
        <f>INDEX(resultados!$A$2:$ZZ$290, 111, MATCH($B$3, resultados!$A$1:$ZZ$1, 0))</f>
        <v/>
      </c>
    </row>
    <row r="118">
      <c r="A118">
        <f>INDEX(resultados!$A$2:$ZZ$290, 112, MATCH($B$1, resultados!$A$1:$ZZ$1, 0))</f>
        <v/>
      </c>
      <c r="B118">
        <f>INDEX(resultados!$A$2:$ZZ$290, 112, MATCH($B$2, resultados!$A$1:$ZZ$1, 0))</f>
        <v/>
      </c>
      <c r="C118">
        <f>INDEX(resultados!$A$2:$ZZ$290, 112, MATCH($B$3, resultados!$A$1:$ZZ$1, 0))</f>
        <v/>
      </c>
    </row>
    <row r="119">
      <c r="A119">
        <f>INDEX(resultados!$A$2:$ZZ$290, 113, MATCH($B$1, resultados!$A$1:$ZZ$1, 0))</f>
        <v/>
      </c>
      <c r="B119">
        <f>INDEX(resultados!$A$2:$ZZ$290, 113, MATCH($B$2, resultados!$A$1:$ZZ$1, 0))</f>
        <v/>
      </c>
      <c r="C119">
        <f>INDEX(resultados!$A$2:$ZZ$290, 113, MATCH($B$3, resultados!$A$1:$ZZ$1, 0))</f>
        <v/>
      </c>
    </row>
    <row r="120">
      <c r="A120">
        <f>INDEX(resultados!$A$2:$ZZ$290, 114, MATCH($B$1, resultados!$A$1:$ZZ$1, 0))</f>
        <v/>
      </c>
      <c r="B120">
        <f>INDEX(resultados!$A$2:$ZZ$290, 114, MATCH($B$2, resultados!$A$1:$ZZ$1, 0))</f>
        <v/>
      </c>
      <c r="C120">
        <f>INDEX(resultados!$A$2:$ZZ$290, 114, MATCH($B$3, resultados!$A$1:$ZZ$1, 0))</f>
        <v/>
      </c>
    </row>
    <row r="121">
      <c r="A121">
        <f>INDEX(resultados!$A$2:$ZZ$290, 115, MATCH($B$1, resultados!$A$1:$ZZ$1, 0))</f>
        <v/>
      </c>
      <c r="B121">
        <f>INDEX(resultados!$A$2:$ZZ$290, 115, MATCH($B$2, resultados!$A$1:$ZZ$1, 0))</f>
        <v/>
      </c>
      <c r="C121">
        <f>INDEX(resultados!$A$2:$ZZ$290, 115, MATCH($B$3, resultados!$A$1:$ZZ$1, 0))</f>
        <v/>
      </c>
    </row>
    <row r="122">
      <c r="A122">
        <f>INDEX(resultados!$A$2:$ZZ$290, 116, MATCH($B$1, resultados!$A$1:$ZZ$1, 0))</f>
        <v/>
      </c>
      <c r="B122">
        <f>INDEX(resultados!$A$2:$ZZ$290, 116, MATCH($B$2, resultados!$A$1:$ZZ$1, 0))</f>
        <v/>
      </c>
      <c r="C122">
        <f>INDEX(resultados!$A$2:$ZZ$290, 116, MATCH($B$3, resultados!$A$1:$ZZ$1, 0))</f>
        <v/>
      </c>
    </row>
    <row r="123">
      <c r="A123">
        <f>INDEX(resultados!$A$2:$ZZ$290, 117, MATCH($B$1, resultados!$A$1:$ZZ$1, 0))</f>
        <v/>
      </c>
      <c r="B123">
        <f>INDEX(resultados!$A$2:$ZZ$290, 117, MATCH($B$2, resultados!$A$1:$ZZ$1, 0))</f>
        <v/>
      </c>
      <c r="C123">
        <f>INDEX(resultados!$A$2:$ZZ$290, 117, MATCH($B$3, resultados!$A$1:$ZZ$1, 0))</f>
        <v/>
      </c>
    </row>
    <row r="124">
      <c r="A124">
        <f>INDEX(resultados!$A$2:$ZZ$290, 118, MATCH($B$1, resultados!$A$1:$ZZ$1, 0))</f>
        <v/>
      </c>
      <c r="B124">
        <f>INDEX(resultados!$A$2:$ZZ$290, 118, MATCH($B$2, resultados!$A$1:$ZZ$1, 0))</f>
        <v/>
      </c>
      <c r="C124">
        <f>INDEX(resultados!$A$2:$ZZ$290, 118, MATCH($B$3, resultados!$A$1:$ZZ$1, 0))</f>
        <v/>
      </c>
    </row>
    <row r="125">
      <c r="A125">
        <f>INDEX(resultados!$A$2:$ZZ$290, 119, MATCH($B$1, resultados!$A$1:$ZZ$1, 0))</f>
        <v/>
      </c>
      <c r="B125">
        <f>INDEX(resultados!$A$2:$ZZ$290, 119, MATCH($B$2, resultados!$A$1:$ZZ$1, 0))</f>
        <v/>
      </c>
      <c r="C125">
        <f>INDEX(resultados!$A$2:$ZZ$290, 119, MATCH($B$3, resultados!$A$1:$ZZ$1, 0))</f>
        <v/>
      </c>
    </row>
    <row r="126">
      <c r="A126">
        <f>INDEX(resultados!$A$2:$ZZ$290, 120, MATCH($B$1, resultados!$A$1:$ZZ$1, 0))</f>
        <v/>
      </c>
      <c r="B126">
        <f>INDEX(resultados!$A$2:$ZZ$290, 120, MATCH($B$2, resultados!$A$1:$ZZ$1, 0))</f>
        <v/>
      </c>
      <c r="C126">
        <f>INDEX(resultados!$A$2:$ZZ$290, 120, MATCH($B$3, resultados!$A$1:$ZZ$1, 0))</f>
        <v/>
      </c>
    </row>
    <row r="127">
      <c r="A127">
        <f>INDEX(resultados!$A$2:$ZZ$290, 121, MATCH($B$1, resultados!$A$1:$ZZ$1, 0))</f>
        <v/>
      </c>
      <c r="B127">
        <f>INDEX(resultados!$A$2:$ZZ$290, 121, MATCH($B$2, resultados!$A$1:$ZZ$1, 0))</f>
        <v/>
      </c>
      <c r="C127">
        <f>INDEX(resultados!$A$2:$ZZ$290, 121, MATCH($B$3, resultados!$A$1:$ZZ$1, 0))</f>
        <v/>
      </c>
    </row>
    <row r="128">
      <c r="A128">
        <f>INDEX(resultados!$A$2:$ZZ$290, 122, MATCH($B$1, resultados!$A$1:$ZZ$1, 0))</f>
        <v/>
      </c>
      <c r="B128">
        <f>INDEX(resultados!$A$2:$ZZ$290, 122, MATCH($B$2, resultados!$A$1:$ZZ$1, 0))</f>
        <v/>
      </c>
      <c r="C128">
        <f>INDEX(resultados!$A$2:$ZZ$290, 122, MATCH($B$3, resultados!$A$1:$ZZ$1, 0))</f>
        <v/>
      </c>
    </row>
    <row r="129">
      <c r="A129">
        <f>INDEX(resultados!$A$2:$ZZ$290, 123, MATCH($B$1, resultados!$A$1:$ZZ$1, 0))</f>
        <v/>
      </c>
      <c r="B129">
        <f>INDEX(resultados!$A$2:$ZZ$290, 123, MATCH($B$2, resultados!$A$1:$ZZ$1, 0))</f>
        <v/>
      </c>
      <c r="C129">
        <f>INDEX(resultados!$A$2:$ZZ$290, 123, MATCH($B$3, resultados!$A$1:$ZZ$1, 0))</f>
        <v/>
      </c>
    </row>
    <row r="130">
      <c r="A130">
        <f>INDEX(resultados!$A$2:$ZZ$290, 124, MATCH($B$1, resultados!$A$1:$ZZ$1, 0))</f>
        <v/>
      </c>
      <c r="B130">
        <f>INDEX(resultados!$A$2:$ZZ$290, 124, MATCH($B$2, resultados!$A$1:$ZZ$1, 0))</f>
        <v/>
      </c>
      <c r="C130">
        <f>INDEX(resultados!$A$2:$ZZ$290, 124, MATCH($B$3, resultados!$A$1:$ZZ$1, 0))</f>
        <v/>
      </c>
    </row>
    <row r="131">
      <c r="A131">
        <f>INDEX(resultados!$A$2:$ZZ$290, 125, MATCH($B$1, resultados!$A$1:$ZZ$1, 0))</f>
        <v/>
      </c>
      <c r="B131">
        <f>INDEX(resultados!$A$2:$ZZ$290, 125, MATCH($B$2, resultados!$A$1:$ZZ$1, 0))</f>
        <v/>
      </c>
      <c r="C131">
        <f>INDEX(resultados!$A$2:$ZZ$290, 125, MATCH($B$3, resultados!$A$1:$ZZ$1, 0))</f>
        <v/>
      </c>
    </row>
    <row r="132">
      <c r="A132">
        <f>INDEX(resultados!$A$2:$ZZ$290, 126, MATCH($B$1, resultados!$A$1:$ZZ$1, 0))</f>
        <v/>
      </c>
      <c r="B132">
        <f>INDEX(resultados!$A$2:$ZZ$290, 126, MATCH($B$2, resultados!$A$1:$ZZ$1, 0))</f>
        <v/>
      </c>
      <c r="C132">
        <f>INDEX(resultados!$A$2:$ZZ$290, 126, MATCH($B$3, resultados!$A$1:$ZZ$1, 0))</f>
        <v/>
      </c>
    </row>
    <row r="133">
      <c r="A133">
        <f>INDEX(resultados!$A$2:$ZZ$290, 127, MATCH($B$1, resultados!$A$1:$ZZ$1, 0))</f>
        <v/>
      </c>
      <c r="B133">
        <f>INDEX(resultados!$A$2:$ZZ$290, 127, MATCH($B$2, resultados!$A$1:$ZZ$1, 0))</f>
        <v/>
      </c>
      <c r="C133">
        <f>INDEX(resultados!$A$2:$ZZ$290, 127, MATCH($B$3, resultados!$A$1:$ZZ$1, 0))</f>
        <v/>
      </c>
    </row>
    <row r="134">
      <c r="A134">
        <f>INDEX(resultados!$A$2:$ZZ$290, 128, MATCH($B$1, resultados!$A$1:$ZZ$1, 0))</f>
        <v/>
      </c>
      <c r="B134">
        <f>INDEX(resultados!$A$2:$ZZ$290, 128, MATCH($B$2, resultados!$A$1:$ZZ$1, 0))</f>
        <v/>
      </c>
      <c r="C134">
        <f>INDEX(resultados!$A$2:$ZZ$290, 128, MATCH($B$3, resultados!$A$1:$ZZ$1, 0))</f>
        <v/>
      </c>
    </row>
    <row r="135">
      <c r="A135">
        <f>INDEX(resultados!$A$2:$ZZ$290, 129, MATCH($B$1, resultados!$A$1:$ZZ$1, 0))</f>
        <v/>
      </c>
      <c r="B135">
        <f>INDEX(resultados!$A$2:$ZZ$290, 129, MATCH($B$2, resultados!$A$1:$ZZ$1, 0))</f>
        <v/>
      </c>
      <c r="C135">
        <f>INDEX(resultados!$A$2:$ZZ$290, 129, MATCH($B$3, resultados!$A$1:$ZZ$1, 0))</f>
        <v/>
      </c>
    </row>
    <row r="136">
      <c r="A136">
        <f>INDEX(resultados!$A$2:$ZZ$290, 130, MATCH($B$1, resultados!$A$1:$ZZ$1, 0))</f>
        <v/>
      </c>
      <c r="B136">
        <f>INDEX(resultados!$A$2:$ZZ$290, 130, MATCH($B$2, resultados!$A$1:$ZZ$1, 0))</f>
        <v/>
      </c>
      <c r="C136">
        <f>INDEX(resultados!$A$2:$ZZ$290, 130, MATCH($B$3, resultados!$A$1:$ZZ$1, 0))</f>
        <v/>
      </c>
    </row>
    <row r="137">
      <c r="A137">
        <f>INDEX(resultados!$A$2:$ZZ$290, 131, MATCH($B$1, resultados!$A$1:$ZZ$1, 0))</f>
        <v/>
      </c>
      <c r="B137">
        <f>INDEX(resultados!$A$2:$ZZ$290, 131, MATCH($B$2, resultados!$A$1:$ZZ$1, 0))</f>
        <v/>
      </c>
      <c r="C137">
        <f>INDEX(resultados!$A$2:$ZZ$290, 131, MATCH($B$3, resultados!$A$1:$ZZ$1, 0))</f>
        <v/>
      </c>
    </row>
    <row r="138">
      <c r="A138">
        <f>INDEX(resultados!$A$2:$ZZ$290, 132, MATCH($B$1, resultados!$A$1:$ZZ$1, 0))</f>
        <v/>
      </c>
      <c r="B138">
        <f>INDEX(resultados!$A$2:$ZZ$290, 132, MATCH($B$2, resultados!$A$1:$ZZ$1, 0))</f>
        <v/>
      </c>
      <c r="C138">
        <f>INDEX(resultados!$A$2:$ZZ$290, 132, MATCH($B$3, resultados!$A$1:$ZZ$1, 0))</f>
        <v/>
      </c>
    </row>
    <row r="139">
      <c r="A139">
        <f>INDEX(resultados!$A$2:$ZZ$290, 133, MATCH($B$1, resultados!$A$1:$ZZ$1, 0))</f>
        <v/>
      </c>
      <c r="B139">
        <f>INDEX(resultados!$A$2:$ZZ$290, 133, MATCH($B$2, resultados!$A$1:$ZZ$1, 0))</f>
        <v/>
      </c>
      <c r="C139">
        <f>INDEX(resultados!$A$2:$ZZ$290, 133, MATCH($B$3, resultados!$A$1:$ZZ$1, 0))</f>
        <v/>
      </c>
    </row>
    <row r="140">
      <c r="A140">
        <f>INDEX(resultados!$A$2:$ZZ$290, 134, MATCH($B$1, resultados!$A$1:$ZZ$1, 0))</f>
        <v/>
      </c>
      <c r="B140">
        <f>INDEX(resultados!$A$2:$ZZ$290, 134, MATCH($B$2, resultados!$A$1:$ZZ$1, 0))</f>
        <v/>
      </c>
      <c r="C140">
        <f>INDEX(resultados!$A$2:$ZZ$290, 134, MATCH($B$3, resultados!$A$1:$ZZ$1, 0))</f>
        <v/>
      </c>
    </row>
    <row r="141">
      <c r="A141">
        <f>INDEX(resultados!$A$2:$ZZ$290, 135, MATCH($B$1, resultados!$A$1:$ZZ$1, 0))</f>
        <v/>
      </c>
      <c r="B141">
        <f>INDEX(resultados!$A$2:$ZZ$290, 135, MATCH($B$2, resultados!$A$1:$ZZ$1, 0))</f>
        <v/>
      </c>
      <c r="C141">
        <f>INDEX(resultados!$A$2:$ZZ$290, 135, MATCH($B$3, resultados!$A$1:$ZZ$1, 0))</f>
        <v/>
      </c>
    </row>
    <row r="142">
      <c r="A142">
        <f>INDEX(resultados!$A$2:$ZZ$290, 136, MATCH($B$1, resultados!$A$1:$ZZ$1, 0))</f>
        <v/>
      </c>
      <c r="B142">
        <f>INDEX(resultados!$A$2:$ZZ$290, 136, MATCH($B$2, resultados!$A$1:$ZZ$1, 0))</f>
        <v/>
      </c>
      <c r="C142">
        <f>INDEX(resultados!$A$2:$ZZ$290, 136, MATCH($B$3, resultados!$A$1:$ZZ$1, 0))</f>
        <v/>
      </c>
    </row>
    <row r="143">
      <c r="A143">
        <f>INDEX(resultados!$A$2:$ZZ$290, 137, MATCH($B$1, resultados!$A$1:$ZZ$1, 0))</f>
        <v/>
      </c>
      <c r="B143">
        <f>INDEX(resultados!$A$2:$ZZ$290, 137, MATCH($B$2, resultados!$A$1:$ZZ$1, 0))</f>
        <v/>
      </c>
      <c r="C143">
        <f>INDEX(resultados!$A$2:$ZZ$290, 137, MATCH($B$3, resultados!$A$1:$ZZ$1, 0))</f>
        <v/>
      </c>
    </row>
    <row r="144">
      <c r="A144">
        <f>INDEX(resultados!$A$2:$ZZ$290, 138, MATCH($B$1, resultados!$A$1:$ZZ$1, 0))</f>
        <v/>
      </c>
      <c r="B144">
        <f>INDEX(resultados!$A$2:$ZZ$290, 138, MATCH($B$2, resultados!$A$1:$ZZ$1, 0))</f>
        <v/>
      </c>
      <c r="C144">
        <f>INDEX(resultados!$A$2:$ZZ$290, 138, MATCH($B$3, resultados!$A$1:$ZZ$1, 0))</f>
        <v/>
      </c>
    </row>
    <row r="145">
      <c r="A145">
        <f>INDEX(resultados!$A$2:$ZZ$290, 139, MATCH($B$1, resultados!$A$1:$ZZ$1, 0))</f>
        <v/>
      </c>
      <c r="B145">
        <f>INDEX(resultados!$A$2:$ZZ$290, 139, MATCH($B$2, resultados!$A$1:$ZZ$1, 0))</f>
        <v/>
      </c>
      <c r="C145">
        <f>INDEX(resultados!$A$2:$ZZ$290, 139, MATCH($B$3, resultados!$A$1:$ZZ$1, 0))</f>
        <v/>
      </c>
    </row>
    <row r="146">
      <c r="A146">
        <f>INDEX(resultados!$A$2:$ZZ$290, 140, MATCH($B$1, resultados!$A$1:$ZZ$1, 0))</f>
        <v/>
      </c>
      <c r="B146">
        <f>INDEX(resultados!$A$2:$ZZ$290, 140, MATCH($B$2, resultados!$A$1:$ZZ$1, 0))</f>
        <v/>
      </c>
      <c r="C146">
        <f>INDEX(resultados!$A$2:$ZZ$290, 140, MATCH($B$3, resultados!$A$1:$ZZ$1, 0))</f>
        <v/>
      </c>
    </row>
    <row r="147">
      <c r="A147">
        <f>INDEX(resultados!$A$2:$ZZ$290, 141, MATCH($B$1, resultados!$A$1:$ZZ$1, 0))</f>
        <v/>
      </c>
      <c r="B147">
        <f>INDEX(resultados!$A$2:$ZZ$290, 141, MATCH($B$2, resultados!$A$1:$ZZ$1, 0))</f>
        <v/>
      </c>
      <c r="C147">
        <f>INDEX(resultados!$A$2:$ZZ$290, 141, MATCH($B$3, resultados!$A$1:$ZZ$1, 0))</f>
        <v/>
      </c>
    </row>
    <row r="148">
      <c r="A148">
        <f>INDEX(resultados!$A$2:$ZZ$290, 142, MATCH($B$1, resultados!$A$1:$ZZ$1, 0))</f>
        <v/>
      </c>
      <c r="B148">
        <f>INDEX(resultados!$A$2:$ZZ$290, 142, MATCH($B$2, resultados!$A$1:$ZZ$1, 0))</f>
        <v/>
      </c>
      <c r="C148">
        <f>INDEX(resultados!$A$2:$ZZ$290, 142, MATCH($B$3, resultados!$A$1:$ZZ$1, 0))</f>
        <v/>
      </c>
    </row>
    <row r="149">
      <c r="A149">
        <f>INDEX(resultados!$A$2:$ZZ$290, 143, MATCH($B$1, resultados!$A$1:$ZZ$1, 0))</f>
        <v/>
      </c>
      <c r="B149">
        <f>INDEX(resultados!$A$2:$ZZ$290, 143, MATCH($B$2, resultados!$A$1:$ZZ$1, 0))</f>
        <v/>
      </c>
      <c r="C149">
        <f>INDEX(resultados!$A$2:$ZZ$290, 143, MATCH($B$3, resultados!$A$1:$ZZ$1, 0))</f>
        <v/>
      </c>
    </row>
    <row r="150">
      <c r="A150">
        <f>INDEX(resultados!$A$2:$ZZ$290, 144, MATCH($B$1, resultados!$A$1:$ZZ$1, 0))</f>
        <v/>
      </c>
      <c r="B150">
        <f>INDEX(resultados!$A$2:$ZZ$290, 144, MATCH($B$2, resultados!$A$1:$ZZ$1, 0))</f>
        <v/>
      </c>
      <c r="C150">
        <f>INDEX(resultados!$A$2:$ZZ$290, 144, MATCH($B$3, resultados!$A$1:$ZZ$1, 0))</f>
        <v/>
      </c>
    </row>
    <row r="151">
      <c r="A151">
        <f>INDEX(resultados!$A$2:$ZZ$290, 145, MATCH($B$1, resultados!$A$1:$ZZ$1, 0))</f>
        <v/>
      </c>
      <c r="B151">
        <f>INDEX(resultados!$A$2:$ZZ$290, 145, MATCH($B$2, resultados!$A$1:$ZZ$1, 0))</f>
        <v/>
      </c>
      <c r="C151">
        <f>INDEX(resultados!$A$2:$ZZ$290, 145, MATCH($B$3, resultados!$A$1:$ZZ$1, 0))</f>
        <v/>
      </c>
    </row>
    <row r="152">
      <c r="A152">
        <f>INDEX(resultados!$A$2:$ZZ$290, 146, MATCH($B$1, resultados!$A$1:$ZZ$1, 0))</f>
        <v/>
      </c>
      <c r="B152">
        <f>INDEX(resultados!$A$2:$ZZ$290, 146, MATCH($B$2, resultados!$A$1:$ZZ$1, 0))</f>
        <v/>
      </c>
      <c r="C152">
        <f>INDEX(resultados!$A$2:$ZZ$290, 146, MATCH($B$3, resultados!$A$1:$ZZ$1, 0))</f>
        <v/>
      </c>
    </row>
    <row r="153">
      <c r="A153">
        <f>INDEX(resultados!$A$2:$ZZ$290, 147, MATCH($B$1, resultados!$A$1:$ZZ$1, 0))</f>
        <v/>
      </c>
      <c r="B153">
        <f>INDEX(resultados!$A$2:$ZZ$290, 147, MATCH($B$2, resultados!$A$1:$ZZ$1, 0))</f>
        <v/>
      </c>
      <c r="C153">
        <f>INDEX(resultados!$A$2:$ZZ$290, 147, MATCH($B$3, resultados!$A$1:$ZZ$1, 0))</f>
        <v/>
      </c>
    </row>
    <row r="154">
      <c r="A154">
        <f>INDEX(resultados!$A$2:$ZZ$290, 148, MATCH($B$1, resultados!$A$1:$ZZ$1, 0))</f>
        <v/>
      </c>
      <c r="B154">
        <f>INDEX(resultados!$A$2:$ZZ$290, 148, MATCH($B$2, resultados!$A$1:$ZZ$1, 0))</f>
        <v/>
      </c>
      <c r="C154">
        <f>INDEX(resultados!$A$2:$ZZ$290, 148, MATCH($B$3, resultados!$A$1:$ZZ$1, 0))</f>
        <v/>
      </c>
    </row>
    <row r="155">
      <c r="A155">
        <f>INDEX(resultados!$A$2:$ZZ$290, 149, MATCH($B$1, resultados!$A$1:$ZZ$1, 0))</f>
        <v/>
      </c>
      <c r="B155">
        <f>INDEX(resultados!$A$2:$ZZ$290, 149, MATCH($B$2, resultados!$A$1:$ZZ$1, 0))</f>
        <v/>
      </c>
      <c r="C155">
        <f>INDEX(resultados!$A$2:$ZZ$290, 149, MATCH($B$3, resultados!$A$1:$ZZ$1, 0))</f>
        <v/>
      </c>
    </row>
    <row r="156">
      <c r="A156">
        <f>INDEX(resultados!$A$2:$ZZ$290, 150, MATCH($B$1, resultados!$A$1:$ZZ$1, 0))</f>
        <v/>
      </c>
      <c r="B156">
        <f>INDEX(resultados!$A$2:$ZZ$290, 150, MATCH($B$2, resultados!$A$1:$ZZ$1, 0))</f>
        <v/>
      </c>
      <c r="C156">
        <f>INDEX(resultados!$A$2:$ZZ$290, 150, MATCH($B$3, resultados!$A$1:$ZZ$1, 0))</f>
        <v/>
      </c>
    </row>
    <row r="157">
      <c r="A157">
        <f>INDEX(resultados!$A$2:$ZZ$290, 151, MATCH($B$1, resultados!$A$1:$ZZ$1, 0))</f>
        <v/>
      </c>
      <c r="B157">
        <f>INDEX(resultados!$A$2:$ZZ$290, 151, MATCH($B$2, resultados!$A$1:$ZZ$1, 0))</f>
        <v/>
      </c>
      <c r="C157">
        <f>INDEX(resultados!$A$2:$ZZ$290, 151, MATCH($B$3, resultados!$A$1:$ZZ$1, 0))</f>
        <v/>
      </c>
    </row>
    <row r="158">
      <c r="A158">
        <f>INDEX(resultados!$A$2:$ZZ$290, 152, MATCH($B$1, resultados!$A$1:$ZZ$1, 0))</f>
        <v/>
      </c>
      <c r="B158">
        <f>INDEX(resultados!$A$2:$ZZ$290, 152, MATCH($B$2, resultados!$A$1:$ZZ$1, 0))</f>
        <v/>
      </c>
      <c r="C158">
        <f>INDEX(resultados!$A$2:$ZZ$290, 152, MATCH($B$3, resultados!$A$1:$ZZ$1, 0))</f>
        <v/>
      </c>
    </row>
    <row r="159">
      <c r="A159">
        <f>INDEX(resultados!$A$2:$ZZ$290, 153, MATCH($B$1, resultados!$A$1:$ZZ$1, 0))</f>
        <v/>
      </c>
      <c r="B159">
        <f>INDEX(resultados!$A$2:$ZZ$290, 153, MATCH($B$2, resultados!$A$1:$ZZ$1, 0))</f>
        <v/>
      </c>
      <c r="C159">
        <f>INDEX(resultados!$A$2:$ZZ$290, 153, MATCH($B$3, resultados!$A$1:$ZZ$1, 0))</f>
        <v/>
      </c>
    </row>
    <row r="160">
      <c r="A160">
        <f>INDEX(resultados!$A$2:$ZZ$290, 154, MATCH($B$1, resultados!$A$1:$ZZ$1, 0))</f>
        <v/>
      </c>
      <c r="B160">
        <f>INDEX(resultados!$A$2:$ZZ$290, 154, MATCH($B$2, resultados!$A$1:$ZZ$1, 0))</f>
        <v/>
      </c>
      <c r="C160">
        <f>INDEX(resultados!$A$2:$ZZ$290, 154, MATCH($B$3, resultados!$A$1:$ZZ$1, 0))</f>
        <v/>
      </c>
    </row>
    <row r="161">
      <c r="A161">
        <f>INDEX(resultados!$A$2:$ZZ$290, 155, MATCH($B$1, resultados!$A$1:$ZZ$1, 0))</f>
        <v/>
      </c>
      <c r="B161">
        <f>INDEX(resultados!$A$2:$ZZ$290, 155, MATCH($B$2, resultados!$A$1:$ZZ$1, 0))</f>
        <v/>
      </c>
      <c r="C161">
        <f>INDEX(resultados!$A$2:$ZZ$290, 155, MATCH($B$3, resultados!$A$1:$ZZ$1, 0))</f>
        <v/>
      </c>
    </row>
    <row r="162">
      <c r="A162">
        <f>INDEX(resultados!$A$2:$ZZ$290, 156, MATCH($B$1, resultados!$A$1:$ZZ$1, 0))</f>
        <v/>
      </c>
      <c r="B162">
        <f>INDEX(resultados!$A$2:$ZZ$290, 156, MATCH($B$2, resultados!$A$1:$ZZ$1, 0))</f>
        <v/>
      </c>
      <c r="C162">
        <f>INDEX(resultados!$A$2:$ZZ$290, 156, MATCH($B$3, resultados!$A$1:$ZZ$1, 0))</f>
        <v/>
      </c>
    </row>
    <row r="163">
      <c r="A163">
        <f>INDEX(resultados!$A$2:$ZZ$290, 157, MATCH($B$1, resultados!$A$1:$ZZ$1, 0))</f>
        <v/>
      </c>
      <c r="B163">
        <f>INDEX(resultados!$A$2:$ZZ$290, 157, MATCH($B$2, resultados!$A$1:$ZZ$1, 0))</f>
        <v/>
      </c>
      <c r="C163">
        <f>INDEX(resultados!$A$2:$ZZ$290, 157, MATCH($B$3, resultados!$A$1:$ZZ$1, 0))</f>
        <v/>
      </c>
    </row>
    <row r="164">
      <c r="A164">
        <f>INDEX(resultados!$A$2:$ZZ$290, 158, MATCH($B$1, resultados!$A$1:$ZZ$1, 0))</f>
        <v/>
      </c>
      <c r="B164">
        <f>INDEX(resultados!$A$2:$ZZ$290, 158, MATCH($B$2, resultados!$A$1:$ZZ$1, 0))</f>
        <v/>
      </c>
      <c r="C164">
        <f>INDEX(resultados!$A$2:$ZZ$290, 158, MATCH($B$3, resultados!$A$1:$ZZ$1, 0))</f>
        <v/>
      </c>
    </row>
    <row r="165">
      <c r="A165">
        <f>INDEX(resultados!$A$2:$ZZ$290, 159, MATCH($B$1, resultados!$A$1:$ZZ$1, 0))</f>
        <v/>
      </c>
      <c r="B165">
        <f>INDEX(resultados!$A$2:$ZZ$290, 159, MATCH($B$2, resultados!$A$1:$ZZ$1, 0))</f>
        <v/>
      </c>
      <c r="C165">
        <f>INDEX(resultados!$A$2:$ZZ$290, 159, MATCH($B$3, resultados!$A$1:$ZZ$1, 0))</f>
        <v/>
      </c>
    </row>
    <row r="166">
      <c r="A166">
        <f>INDEX(resultados!$A$2:$ZZ$290, 160, MATCH($B$1, resultados!$A$1:$ZZ$1, 0))</f>
        <v/>
      </c>
      <c r="B166">
        <f>INDEX(resultados!$A$2:$ZZ$290, 160, MATCH($B$2, resultados!$A$1:$ZZ$1, 0))</f>
        <v/>
      </c>
      <c r="C166">
        <f>INDEX(resultados!$A$2:$ZZ$290, 160, MATCH($B$3, resultados!$A$1:$ZZ$1, 0))</f>
        <v/>
      </c>
    </row>
    <row r="167">
      <c r="A167">
        <f>INDEX(resultados!$A$2:$ZZ$290, 161, MATCH($B$1, resultados!$A$1:$ZZ$1, 0))</f>
        <v/>
      </c>
      <c r="B167">
        <f>INDEX(resultados!$A$2:$ZZ$290, 161, MATCH($B$2, resultados!$A$1:$ZZ$1, 0))</f>
        <v/>
      </c>
      <c r="C167">
        <f>INDEX(resultados!$A$2:$ZZ$290, 161, MATCH($B$3, resultados!$A$1:$ZZ$1, 0))</f>
        <v/>
      </c>
    </row>
    <row r="168">
      <c r="A168">
        <f>INDEX(resultados!$A$2:$ZZ$290, 162, MATCH($B$1, resultados!$A$1:$ZZ$1, 0))</f>
        <v/>
      </c>
      <c r="B168">
        <f>INDEX(resultados!$A$2:$ZZ$290, 162, MATCH($B$2, resultados!$A$1:$ZZ$1, 0))</f>
        <v/>
      </c>
      <c r="C168">
        <f>INDEX(resultados!$A$2:$ZZ$290, 162, MATCH($B$3, resultados!$A$1:$ZZ$1, 0))</f>
        <v/>
      </c>
    </row>
    <row r="169">
      <c r="A169">
        <f>INDEX(resultados!$A$2:$ZZ$290, 163, MATCH($B$1, resultados!$A$1:$ZZ$1, 0))</f>
        <v/>
      </c>
      <c r="B169">
        <f>INDEX(resultados!$A$2:$ZZ$290, 163, MATCH($B$2, resultados!$A$1:$ZZ$1, 0))</f>
        <v/>
      </c>
      <c r="C169">
        <f>INDEX(resultados!$A$2:$ZZ$290, 163, MATCH($B$3, resultados!$A$1:$ZZ$1, 0))</f>
        <v/>
      </c>
    </row>
    <row r="170">
      <c r="A170">
        <f>INDEX(resultados!$A$2:$ZZ$290, 164, MATCH($B$1, resultados!$A$1:$ZZ$1, 0))</f>
        <v/>
      </c>
      <c r="B170">
        <f>INDEX(resultados!$A$2:$ZZ$290, 164, MATCH($B$2, resultados!$A$1:$ZZ$1, 0))</f>
        <v/>
      </c>
      <c r="C170">
        <f>INDEX(resultados!$A$2:$ZZ$290, 164, MATCH($B$3, resultados!$A$1:$ZZ$1, 0))</f>
        <v/>
      </c>
    </row>
    <row r="171">
      <c r="A171">
        <f>INDEX(resultados!$A$2:$ZZ$290, 165, MATCH($B$1, resultados!$A$1:$ZZ$1, 0))</f>
        <v/>
      </c>
      <c r="B171">
        <f>INDEX(resultados!$A$2:$ZZ$290, 165, MATCH($B$2, resultados!$A$1:$ZZ$1, 0))</f>
        <v/>
      </c>
      <c r="C171">
        <f>INDEX(resultados!$A$2:$ZZ$290, 165, MATCH($B$3, resultados!$A$1:$ZZ$1, 0))</f>
        <v/>
      </c>
    </row>
    <row r="172">
      <c r="A172">
        <f>INDEX(resultados!$A$2:$ZZ$290, 166, MATCH($B$1, resultados!$A$1:$ZZ$1, 0))</f>
        <v/>
      </c>
      <c r="B172">
        <f>INDEX(resultados!$A$2:$ZZ$290, 166, MATCH($B$2, resultados!$A$1:$ZZ$1, 0))</f>
        <v/>
      </c>
      <c r="C172">
        <f>INDEX(resultados!$A$2:$ZZ$290, 166, MATCH($B$3, resultados!$A$1:$ZZ$1, 0))</f>
        <v/>
      </c>
    </row>
    <row r="173">
      <c r="A173">
        <f>INDEX(resultados!$A$2:$ZZ$290, 167, MATCH($B$1, resultados!$A$1:$ZZ$1, 0))</f>
        <v/>
      </c>
      <c r="B173">
        <f>INDEX(resultados!$A$2:$ZZ$290, 167, MATCH($B$2, resultados!$A$1:$ZZ$1, 0))</f>
        <v/>
      </c>
      <c r="C173">
        <f>INDEX(resultados!$A$2:$ZZ$290, 167, MATCH($B$3, resultados!$A$1:$ZZ$1, 0))</f>
        <v/>
      </c>
    </row>
    <row r="174">
      <c r="A174">
        <f>INDEX(resultados!$A$2:$ZZ$290, 168, MATCH($B$1, resultados!$A$1:$ZZ$1, 0))</f>
        <v/>
      </c>
      <c r="B174">
        <f>INDEX(resultados!$A$2:$ZZ$290, 168, MATCH($B$2, resultados!$A$1:$ZZ$1, 0))</f>
        <v/>
      </c>
      <c r="C174">
        <f>INDEX(resultados!$A$2:$ZZ$290, 168, MATCH($B$3, resultados!$A$1:$ZZ$1, 0))</f>
        <v/>
      </c>
    </row>
    <row r="175">
      <c r="A175">
        <f>INDEX(resultados!$A$2:$ZZ$290, 169, MATCH($B$1, resultados!$A$1:$ZZ$1, 0))</f>
        <v/>
      </c>
      <c r="B175">
        <f>INDEX(resultados!$A$2:$ZZ$290, 169, MATCH($B$2, resultados!$A$1:$ZZ$1, 0))</f>
        <v/>
      </c>
      <c r="C175">
        <f>INDEX(resultados!$A$2:$ZZ$290, 169, MATCH($B$3, resultados!$A$1:$ZZ$1, 0))</f>
        <v/>
      </c>
    </row>
    <row r="176">
      <c r="A176">
        <f>INDEX(resultados!$A$2:$ZZ$290, 170, MATCH($B$1, resultados!$A$1:$ZZ$1, 0))</f>
        <v/>
      </c>
      <c r="B176">
        <f>INDEX(resultados!$A$2:$ZZ$290, 170, MATCH($B$2, resultados!$A$1:$ZZ$1, 0))</f>
        <v/>
      </c>
      <c r="C176">
        <f>INDEX(resultados!$A$2:$ZZ$290, 170, MATCH($B$3, resultados!$A$1:$ZZ$1, 0))</f>
        <v/>
      </c>
    </row>
    <row r="177">
      <c r="A177">
        <f>INDEX(resultados!$A$2:$ZZ$290, 171, MATCH($B$1, resultados!$A$1:$ZZ$1, 0))</f>
        <v/>
      </c>
      <c r="B177">
        <f>INDEX(resultados!$A$2:$ZZ$290, 171, MATCH($B$2, resultados!$A$1:$ZZ$1, 0))</f>
        <v/>
      </c>
      <c r="C177">
        <f>INDEX(resultados!$A$2:$ZZ$290, 171, MATCH($B$3, resultados!$A$1:$ZZ$1, 0))</f>
        <v/>
      </c>
    </row>
    <row r="178">
      <c r="A178">
        <f>INDEX(resultados!$A$2:$ZZ$290, 172, MATCH($B$1, resultados!$A$1:$ZZ$1, 0))</f>
        <v/>
      </c>
      <c r="B178">
        <f>INDEX(resultados!$A$2:$ZZ$290, 172, MATCH($B$2, resultados!$A$1:$ZZ$1, 0))</f>
        <v/>
      </c>
      <c r="C178">
        <f>INDEX(resultados!$A$2:$ZZ$290, 172, MATCH($B$3, resultados!$A$1:$ZZ$1, 0))</f>
        <v/>
      </c>
    </row>
    <row r="179">
      <c r="A179">
        <f>INDEX(resultados!$A$2:$ZZ$290, 173, MATCH($B$1, resultados!$A$1:$ZZ$1, 0))</f>
        <v/>
      </c>
      <c r="B179">
        <f>INDEX(resultados!$A$2:$ZZ$290, 173, MATCH($B$2, resultados!$A$1:$ZZ$1, 0))</f>
        <v/>
      </c>
      <c r="C179">
        <f>INDEX(resultados!$A$2:$ZZ$290, 173, MATCH($B$3, resultados!$A$1:$ZZ$1, 0))</f>
        <v/>
      </c>
    </row>
    <row r="180">
      <c r="A180">
        <f>INDEX(resultados!$A$2:$ZZ$290, 174, MATCH($B$1, resultados!$A$1:$ZZ$1, 0))</f>
        <v/>
      </c>
      <c r="B180">
        <f>INDEX(resultados!$A$2:$ZZ$290, 174, MATCH($B$2, resultados!$A$1:$ZZ$1, 0))</f>
        <v/>
      </c>
      <c r="C180">
        <f>INDEX(resultados!$A$2:$ZZ$290, 174, MATCH($B$3, resultados!$A$1:$ZZ$1, 0))</f>
        <v/>
      </c>
    </row>
    <row r="181">
      <c r="A181">
        <f>INDEX(resultados!$A$2:$ZZ$290, 175, MATCH($B$1, resultados!$A$1:$ZZ$1, 0))</f>
        <v/>
      </c>
      <c r="B181">
        <f>INDEX(resultados!$A$2:$ZZ$290, 175, MATCH($B$2, resultados!$A$1:$ZZ$1, 0))</f>
        <v/>
      </c>
      <c r="C181">
        <f>INDEX(resultados!$A$2:$ZZ$290, 175, MATCH($B$3, resultados!$A$1:$ZZ$1, 0))</f>
        <v/>
      </c>
    </row>
    <row r="182">
      <c r="A182">
        <f>INDEX(resultados!$A$2:$ZZ$290, 176, MATCH($B$1, resultados!$A$1:$ZZ$1, 0))</f>
        <v/>
      </c>
      <c r="B182">
        <f>INDEX(resultados!$A$2:$ZZ$290, 176, MATCH($B$2, resultados!$A$1:$ZZ$1, 0))</f>
        <v/>
      </c>
      <c r="C182">
        <f>INDEX(resultados!$A$2:$ZZ$290, 176, MATCH($B$3, resultados!$A$1:$ZZ$1, 0))</f>
        <v/>
      </c>
    </row>
    <row r="183">
      <c r="A183">
        <f>INDEX(resultados!$A$2:$ZZ$290, 177, MATCH($B$1, resultados!$A$1:$ZZ$1, 0))</f>
        <v/>
      </c>
      <c r="B183">
        <f>INDEX(resultados!$A$2:$ZZ$290, 177, MATCH($B$2, resultados!$A$1:$ZZ$1, 0))</f>
        <v/>
      </c>
      <c r="C183">
        <f>INDEX(resultados!$A$2:$ZZ$290, 177, MATCH($B$3, resultados!$A$1:$ZZ$1, 0))</f>
        <v/>
      </c>
    </row>
    <row r="184">
      <c r="A184">
        <f>INDEX(resultados!$A$2:$ZZ$290, 178, MATCH($B$1, resultados!$A$1:$ZZ$1, 0))</f>
        <v/>
      </c>
      <c r="B184">
        <f>INDEX(resultados!$A$2:$ZZ$290, 178, MATCH($B$2, resultados!$A$1:$ZZ$1, 0))</f>
        <v/>
      </c>
      <c r="C184">
        <f>INDEX(resultados!$A$2:$ZZ$290, 178, MATCH($B$3, resultados!$A$1:$ZZ$1, 0))</f>
        <v/>
      </c>
    </row>
    <row r="185">
      <c r="A185">
        <f>INDEX(resultados!$A$2:$ZZ$290, 179, MATCH($B$1, resultados!$A$1:$ZZ$1, 0))</f>
        <v/>
      </c>
      <c r="B185">
        <f>INDEX(resultados!$A$2:$ZZ$290, 179, MATCH($B$2, resultados!$A$1:$ZZ$1, 0))</f>
        <v/>
      </c>
      <c r="C185">
        <f>INDEX(resultados!$A$2:$ZZ$290, 179, MATCH($B$3, resultados!$A$1:$ZZ$1, 0))</f>
        <v/>
      </c>
    </row>
    <row r="186">
      <c r="A186">
        <f>INDEX(resultados!$A$2:$ZZ$290, 180, MATCH($B$1, resultados!$A$1:$ZZ$1, 0))</f>
        <v/>
      </c>
      <c r="B186">
        <f>INDEX(resultados!$A$2:$ZZ$290, 180, MATCH($B$2, resultados!$A$1:$ZZ$1, 0))</f>
        <v/>
      </c>
      <c r="C186">
        <f>INDEX(resultados!$A$2:$ZZ$290, 180, MATCH($B$3, resultados!$A$1:$ZZ$1, 0))</f>
        <v/>
      </c>
    </row>
    <row r="187">
      <c r="A187">
        <f>INDEX(resultados!$A$2:$ZZ$290, 181, MATCH($B$1, resultados!$A$1:$ZZ$1, 0))</f>
        <v/>
      </c>
      <c r="B187">
        <f>INDEX(resultados!$A$2:$ZZ$290, 181, MATCH($B$2, resultados!$A$1:$ZZ$1, 0))</f>
        <v/>
      </c>
      <c r="C187">
        <f>INDEX(resultados!$A$2:$ZZ$290, 181, MATCH($B$3, resultados!$A$1:$ZZ$1, 0))</f>
        <v/>
      </c>
    </row>
    <row r="188">
      <c r="A188">
        <f>INDEX(resultados!$A$2:$ZZ$290, 182, MATCH($B$1, resultados!$A$1:$ZZ$1, 0))</f>
        <v/>
      </c>
      <c r="B188">
        <f>INDEX(resultados!$A$2:$ZZ$290, 182, MATCH($B$2, resultados!$A$1:$ZZ$1, 0))</f>
        <v/>
      </c>
      <c r="C188">
        <f>INDEX(resultados!$A$2:$ZZ$290, 182, MATCH($B$3, resultados!$A$1:$ZZ$1, 0))</f>
        <v/>
      </c>
    </row>
    <row r="189">
      <c r="A189">
        <f>INDEX(resultados!$A$2:$ZZ$290, 183, MATCH($B$1, resultados!$A$1:$ZZ$1, 0))</f>
        <v/>
      </c>
      <c r="B189">
        <f>INDEX(resultados!$A$2:$ZZ$290, 183, MATCH($B$2, resultados!$A$1:$ZZ$1, 0))</f>
        <v/>
      </c>
      <c r="C189">
        <f>INDEX(resultados!$A$2:$ZZ$290, 183, MATCH($B$3, resultados!$A$1:$ZZ$1, 0))</f>
        <v/>
      </c>
    </row>
    <row r="190">
      <c r="A190">
        <f>INDEX(resultados!$A$2:$ZZ$290, 184, MATCH($B$1, resultados!$A$1:$ZZ$1, 0))</f>
        <v/>
      </c>
      <c r="B190">
        <f>INDEX(resultados!$A$2:$ZZ$290, 184, MATCH($B$2, resultados!$A$1:$ZZ$1, 0))</f>
        <v/>
      </c>
      <c r="C190">
        <f>INDEX(resultados!$A$2:$ZZ$290, 184, MATCH($B$3, resultados!$A$1:$ZZ$1, 0))</f>
        <v/>
      </c>
    </row>
    <row r="191">
      <c r="A191">
        <f>INDEX(resultados!$A$2:$ZZ$290, 185, MATCH($B$1, resultados!$A$1:$ZZ$1, 0))</f>
        <v/>
      </c>
      <c r="B191">
        <f>INDEX(resultados!$A$2:$ZZ$290, 185, MATCH($B$2, resultados!$A$1:$ZZ$1, 0))</f>
        <v/>
      </c>
      <c r="C191">
        <f>INDEX(resultados!$A$2:$ZZ$290, 185, MATCH($B$3, resultados!$A$1:$ZZ$1, 0))</f>
        <v/>
      </c>
    </row>
    <row r="192">
      <c r="A192">
        <f>INDEX(resultados!$A$2:$ZZ$290, 186, MATCH($B$1, resultados!$A$1:$ZZ$1, 0))</f>
        <v/>
      </c>
      <c r="B192">
        <f>INDEX(resultados!$A$2:$ZZ$290, 186, MATCH($B$2, resultados!$A$1:$ZZ$1, 0))</f>
        <v/>
      </c>
      <c r="C192">
        <f>INDEX(resultados!$A$2:$ZZ$290, 186, MATCH($B$3, resultados!$A$1:$ZZ$1, 0))</f>
        <v/>
      </c>
    </row>
    <row r="193">
      <c r="A193">
        <f>INDEX(resultados!$A$2:$ZZ$290, 187, MATCH($B$1, resultados!$A$1:$ZZ$1, 0))</f>
        <v/>
      </c>
      <c r="B193">
        <f>INDEX(resultados!$A$2:$ZZ$290, 187, MATCH($B$2, resultados!$A$1:$ZZ$1, 0))</f>
        <v/>
      </c>
      <c r="C193">
        <f>INDEX(resultados!$A$2:$ZZ$290, 187, MATCH($B$3, resultados!$A$1:$ZZ$1, 0))</f>
        <v/>
      </c>
    </row>
    <row r="194">
      <c r="A194">
        <f>INDEX(resultados!$A$2:$ZZ$290, 188, MATCH($B$1, resultados!$A$1:$ZZ$1, 0))</f>
        <v/>
      </c>
      <c r="B194">
        <f>INDEX(resultados!$A$2:$ZZ$290, 188, MATCH($B$2, resultados!$A$1:$ZZ$1, 0))</f>
        <v/>
      </c>
      <c r="C194">
        <f>INDEX(resultados!$A$2:$ZZ$290, 188, MATCH($B$3, resultados!$A$1:$ZZ$1, 0))</f>
        <v/>
      </c>
    </row>
    <row r="195">
      <c r="A195">
        <f>INDEX(resultados!$A$2:$ZZ$290, 189, MATCH($B$1, resultados!$A$1:$ZZ$1, 0))</f>
        <v/>
      </c>
      <c r="B195">
        <f>INDEX(resultados!$A$2:$ZZ$290, 189, MATCH($B$2, resultados!$A$1:$ZZ$1, 0))</f>
        <v/>
      </c>
      <c r="C195">
        <f>INDEX(resultados!$A$2:$ZZ$290, 189, MATCH($B$3, resultados!$A$1:$ZZ$1, 0))</f>
        <v/>
      </c>
    </row>
    <row r="196">
      <c r="A196">
        <f>INDEX(resultados!$A$2:$ZZ$290, 190, MATCH($B$1, resultados!$A$1:$ZZ$1, 0))</f>
        <v/>
      </c>
      <c r="B196">
        <f>INDEX(resultados!$A$2:$ZZ$290, 190, MATCH($B$2, resultados!$A$1:$ZZ$1, 0))</f>
        <v/>
      </c>
      <c r="C196">
        <f>INDEX(resultados!$A$2:$ZZ$290, 190, MATCH($B$3, resultados!$A$1:$ZZ$1, 0))</f>
        <v/>
      </c>
    </row>
    <row r="197">
      <c r="A197">
        <f>INDEX(resultados!$A$2:$ZZ$290, 191, MATCH($B$1, resultados!$A$1:$ZZ$1, 0))</f>
        <v/>
      </c>
      <c r="B197">
        <f>INDEX(resultados!$A$2:$ZZ$290, 191, MATCH($B$2, resultados!$A$1:$ZZ$1, 0))</f>
        <v/>
      </c>
      <c r="C197">
        <f>INDEX(resultados!$A$2:$ZZ$290, 191, MATCH($B$3, resultados!$A$1:$ZZ$1, 0))</f>
        <v/>
      </c>
    </row>
    <row r="198">
      <c r="A198">
        <f>INDEX(resultados!$A$2:$ZZ$290, 192, MATCH($B$1, resultados!$A$1:$ZZ$1, 0))</f>
        <v/>
      </c>
      <c r="B198">
        <f>INDEX(resultados!$A$2:$ZZ$290, 192, MATCH($B$2, resultados!$A$1:$ZZ$1, 0))</f>
        <v/>
      </c>
      <c r="C198">
        <f>INDEX(resultados!$A$2:$ZZ$290, 192, MATCH($B$3, resultados!$A$1:$ZZ$1, 0))</f>
        <v/>
      </c>
    </row>
    <row r="199">
      <c r="A199">
        <f>INDEX(resultados!$A$2:$ZZ$290, 193, MATCH($B$1, resultados!$A$1:$ZZ$1, 0))</f>
        <v/>
      </c>
      <c r="B199">
        <f>INDEX(resultados!$A$2:$ZZ$290, 193, MATCH($B$2, resultados!$A$1:$ZZ$1, 0))</f>
        <v/>
      </c>
      <c r="C199">
        <f>INDEX(resultados!$A$2:$ZZ$290, 193, MATCH($B$3, resultados!$A$1:$ZZ$1, 0))</f>
        <v/>
      </c>
    </row>
    <row r="200">
      <c r="A200">
        <f>INDEX(resultados!$A$2:$ZZ$290, 194, MATCH($B$1, resultados!$A$1:$ZZ$1, 0))</f>
        <v/>
      </c>
      <c r="B200">
        <f>INDEX(resultados!$A$2:$ZZ$290, 194, MATCH($B$2, resultados!$A$1:$ZZ$1, 0))</f>
        <v/>
      </c>
      <c r="C200">
        <f>INDEX(resultados!$A$2:$ZZ$290, 194, MATCH($B$3, resultados!$A$1:$ZZ$1, 0))</f>
        <v/>
      </c>
    </row>
    <row r="201">
      <c r="A201">
        <f>INDEX(resultados!$A$2:$ZZ$290, 195, MATCH($B$1, resultados!$A$1:$ZZ$1, 0))</f>
        <v/>
      </c>
      <c r="B201">
        <f>INDEX(resultados!$A$2:$ZZ$290, 195, MATCH($B$2, resultados!$A$1:$ZZ$1, 0))</f>
        <v/>
      </c>
      <c r="C201">
        <f>INDEX(resultados!$A$2:$ZZ$290, 195, MATCH($B$3, resultados!$A$1:$ZZ$1, 0))</f>
        <v/>
      </c>
    </row>
    <row r="202">
      <c r="A202">
        <f>INDEX(resultados!$A$2:$ZZ$290, 196, MATCH($B$1, resultados!$A$1:$ZZ$1, 0))</f>
        <v/>
      </c>
      <c r="B202">
        <f>INDEX(resultados!$A$2:$ZZ$290, 196, MATCH($B$2, resultados!$A$1:$ZZ$1, 0))</f>
        <v/>
      </c>
      <c r="C202">
        <f>INDEX(resultados!$A$2:$ZZ$290, 196, MATCH($B$3, resultados!$A$1:$ZZ$1, 0))</f>
        <v/>
      </c>
    </row>
    <row r="203">
      <c r="A203">
        <f>INDEX(resultados!$A$2:$ZZ$290, 197, MATCH($B$1, resultados!$A$1:$ZZ$1, 0))</f>
        <v/>
      </c>
      <c r="B203">
        <f>INDEX(resultados!$A$2:$ZZ$290, 197, MATCH($B$2, resultados!$A$1:$ZZ$1, 0))</f>
        <v/>
      </c>
      <c r="C203">
        <f>INDEX(resultados!$A$2:$ZZ$290, 197, MATCH($B$3, resultados!$A$1:$ZZ$1, 0))</f>
        <v/>
      </c>
    </row>
    <row r="204">
      <c r="A204">
        <f>INDEX(resultados!$A$2:$ZZ$290, 198, MATCH($B$1, resultados!$A$1:$ZZ$1, 0))</f>
        <v/>
      </c>
      <c r="B204">
        <f>INDEX(resultados!$A$2:$ZZ$290, 198, MATCH($B$2, resultados!$A$1:$ZZ$1, 0))</f>
        <v/>
      </c>
      <c r="C204">
        <f>INDEX(resultados!$A$2:$ZZ$290, 198, MATCH($B$3, resultados!$A$1:$ZZ$1, 0))</f>
        <v/>
      </c>
    </row>
    <row r="205">
      <c r="A205">
        <f>INDEX(resultados!$A$2:$ZZ$290, 199, MATCH($B$1, resultados!$A$1:$ZZ$1, 0))</f>
        <v/>
      </c>
      <c r="B205">
        <f>INDEX(resultados!$A$2:$ZZ$290, 199, MATCH($B$2, resultados!$A$1:$ZZ$1, 0))</f>
        <v/>
      </c>
      <c r="C205">
        <f>INDEX(resultados!$A$2:$ZZ$290, 199, MATCH($B$3, resultados!$A$1:$ZZ$1, 0))</f>
        <v/>
      </c>
    </row>
    <row r="206">
      <c r="A206">
        <f>INDEX(resultados!$A$2:$ZZ$290, 200, MATCH($B$1, resultados!$A$1:$ZZ$1, 0))</f>
        <v/>
      </c>
      <c r="B206">
        <f>INDEX(resultados!$A$2:$ZZ$290, 200, MATCH($B$2, resultados!$A$1:$ZZ$1, 0))</f>
        <v/>
      </c>
      <c r="C206">
        <f>INDEX(resultados!$A$2:$ZZ$290, 200, MATCH($B$3, resultados!$A$1:$ZZ$1, 0))</f>
        <v/>
      </c>
    </row>
    <row r="207">
      <c r="A207">
        <f>INDEX(resultados!$A$2:$ZZ$290, 201, MATCH($B$1, resultados!$A$1:$ZZ$1, 0))</f>
        <v/>
      </c>
      <c r="B207">
        <f>INDEX(resultados!$A$2:$ZZ$290, 201, MATCH($B$2, resultados!$A$1:$ZZ$1, 0))</f>
        <v/>
      </c>
      <c r="C207">
        <f>INDEX(resultados!$A$2:$ZZ$290, 201, MATCH($B$3, resultados!$A$1:$ZZ$1, 0))</f>
        <v/>
      </c>
    </row>
    <row r="208">
      <c r="A208">
        <f>INDEX(resultados!$A$2:$ZZ$290, 202, MATCH($B$1, resultados!$A$1:$ZZ$1, 0))</f>
        <v/>
      </c>
      <c r="B208">
        <f>INDEX(resultados!$A$2:$ZZ$290, 202, MATCH($B$2, resultados!$A$1:$ZZ$1, 0))</f>
        <v/>
      </c>
      <c r="C208">
        <f>INDEX(resultados!$A$2:$ZZ$290, 202, MATCH($B$3, resultados!$A$1:$ZZ$1, 0))</f>
        <v/>
      </c>
    </row>
    <row r="209">
      <c r="A209">
        <f>INDEX(resultados!$A$2:$ZZ$290, 203, MATCH($B$1, resultados!$A$1:$ZZ$1, 0))</f>
        <v/>
      </c>
      <c r="B209">
        <f>INDEX(resultados!$A$2:$ZZ$290, 203, MATCH($B$2, resultados!$A$1:$ZZ$1, 0))</f>
        <v/>
      </c>
      <c r="C209">
        <f>INDEX(resultados!$A$2:$ZZ$290, 203, MATCH($B$3, resultados!$A$1:$ZZ$1, 0))</f>
        <v/>
      </c>
    </row>
    <row r="210">
      <c r="A210">
        <f>INDEX(resultados!$A$2:$ZZ$290, 204, MATCH($B$1, resultados!$A$1:$ZZ$1, 0))</f>
        <v/>
      </c>
      <c r="B210">
        <f>INDEX(resultados!$A$2:$ZZ$290, 204, MATCH($B$2, resultados!$A$1:$ZZ$1, 0))</f>
        <v/>
      </c>
      <c r="C210">
        <f>INDEX(resultados!$A$2:$ZZ$290, 204, MATCH($B$3, resultados!$A$1:$ZZ$1, 0))</f>
        <v/>
      </c>
    </row>
    <row r="211">
      <c r="A211">
        <f>INDEX(resultados!$A$2:$ZZ$290, 205, MATCH($B$1, resultados!$A$1:$ZZ$1, 0))</f>
        <v/>
      </c>
      <c r="B211">
        <f>INDEX(resultados!$A$2:$ZZ$290, 205, MATCH($B$2, resultados!$A$1:$ZZ$1, 0))</f>
        <v/>
      </c>
      <c r="C211">
        <f>INDEX(resultados!$A$2:$ZZ$290, 205, MATCH($B$3, resultados!$A$1:$ZZ$1, 0))</f>
        <v/>
      </c>
    </row>
    <row r="212">
      <c r="A212">
        <f>INDEX(resultados!$A$2:$ZZ$290, 206, MATCH($B$1, resultados!$A$1:$ZZ$1, 0))</f>
        <v/>
      </c>
      <c r="B212">
        <f>INDEX(resultados!$A$2:$ZZ$290, 206, MATCH($B$2, resultados!$A$1:$ZZ$1, 0))</f>
        <v/>
      </c>
      <c r="C212">
        <f>INDEX(resultados!$A$2:$ZZ$290, 206, MATCH($B$3, resultados!$A$1:$ZZ$1, 0))</f>
        <v/>
      </c>
    </row>
    <row r="213">
      <c r="A213">
        <f>INDEX(resultados!$A$2:$ZZ$290, 207, MATCH($B$1, resultados!$A$1:$ZZ$1, 0))</f>
        <v/>
      </c>
      <c r="B213">
        <f>INDEX(resultados!$A$2:$ZZ$290, 207, MATCH($B$2, resultados!$A$1:$ZZ$1, 0))</f>
        <v/>
      </c>
      <c r="C213">
        <f>INDEX(resultados!$A$2:$ZZ$290, 207, MATCH($B$3, resultados!$A$1:$ZZ$1, 0))</f>
        <v/>
      </c>
    </row>
    <row r="214">
      <c r="A214">
        <f>INDEX(resultados!$A$2:$ZZ$290, 208, MATCH($B$1, resultados!$A$1:$ZZ$1, 0))</f>
        <v/>
      </c>
      <c r="B214">
        <f>INDEX(resultados!$A$2:$ZZ$290, 208, MATCH($B$2, resultados!$A$1:$ZZ$1, 0))</f>
        <v/>
      </c>
      <c r="C214">
        <f>INDEX(resultados!$A$2:$ZZ$290, 208, MATCH($B$3, resultados!$A$1:$ZZ$1, 0))</f>
        <v/>
      </c>
    </row>
    <row r="215">
      <c r="A215">
        <f>INDEX(resultados!$A$2:$ZZ$290, 209, MATCH($B$1, resultados!$A$1:$ZZ$1, 0))</f>
        <v/>
      </c>
      <c r="B215">
        <f>INDEX(resultados!$A$2:$ZZ$290, 209, MATCH($B$2, resultados!$A$1:$ZZ$1, 0))</f>
        <v/>
      </c>
      <c r="C215">
        <f>INDEX(resultados!$A$2:$ZZ$290, 209, MATCH($B$3, resultados!$A$1:$ZZ$1, 0))</f>
        <v/>
      </c>
    </row>
    <row r="216">
      <c r="A216">
        <f>INDEX(resultados!$A$2:$ZZ$290, 210, MATCH($B$1, resultados!$A$1:$ZZ$1, 0))</f>
        <v/>
      </c>
      <c r="B216">
        <f>INDEX(resultados!$A$2:$ZZ$290, 210, MATCH($B$2, resultados!$A$1:$ZZ$1, 0))</f>
        <v/>
      </c>
      <c r="C216">
        <f>INDEX(resultados!$A$2:$ZZ$290, 210, MATCH($B$3, resultados!$A$1:$ZZ$1, 0))</f>
        <v/>
      </c>
    </row>
    <row r="217">
      <c r="A217">
        <f>INDEX(resultados!$A$2:$ZZ$290, 211, MATCH($B$1, resultados!$A$1:$ZZ$1, 0))</f>
        <v/>
      </c>
      <c r="B217">
        <f>INDEX(resultados!$A$2:$ZZ$290, 211, MATCH($B$2, resultados!$A$1:$ZZ$1, 0))</f>
        <v/>
      </c>
      <c r="C217">
        <f>INDEX(resultados!$A$2:$ZZ$290, 211, MATCH($B$3, resultados!$A$1:$ZZ$1, 0))</f>
        <v/>
      </c>
    </row>
    <row r="218">
      <c r="A218">
        <f>INDEX(resultados!$A$2:$ZZ$290, 212, MATCH($B$1, resultados!$A$1:$ZZ$1, 0))</f>
        <v/>
      </c>
      <c r="B218">
        <f>INDEX(resultados!$A$2:$ZZ$290, 212, MATCH($B$2, resultados!$A$1:$ZZ$1, 0))</f>
        <v/>
      </c>
      <c r="C218">
        <f>INDEX(resultados!$A$2:$ZZ$290, 212, MATCH($B$3, resultados!$A$1:$ZZ$1, 0))</f>
        <v/>
      </c>
    </row>
    <row r="219">
      <c r="A219">
        <f>INDEX(resultados!$A$2:$ZZ$290, 213, MATCH($B$1, resultados!$A$1:$ZZ$1, 0))</f>
        <v/>
      </c>
      <c r="B219">
        <f>INDEX(resultados!$A$2:$ZZ$290, 213, MATCH($B$2, resultados!$A$1:$ZZ$1, 0))</f>
        <v/>
      </c>
      <c r="C219">
        <f>INDEX(resultados!$A$2:$ZZ$290, 213, MATCH($B$3, resultados!$A$1:$ZZ$1, 0))</f>
        <v/>
      </c>
    </row>
    <row r="220">
      <c r="A220">
        <f>INDEX(resultados!$A$2:$ZZ$290, 214, MATCH($B$1, resultados!$A$1:$ZZ$1, 0))</f>
        <v/>
      </c>
      <c r="B220">
        <f>INDEX(resultados!$A$2:$ZZ$290, 214, MATCH($B$2, resultados!$A$1:$ZZ$1, 0))</f>
        <v/>
      </c>
      <c r="C220">
        <f>INDEX(resultados!$A$2:$ZZ$290, 214, MATCH($B$3, resultados!$A$1:$ZZ$1, 0))</f>
        <v/>
      </c>
    </row>
    <row r="221">
      <c r="A221">
        <f>INDEX(resultados!$A$2:$ZZ$290, 215, MATCH($B$1, resultados!$A$1:$ZZ$1, 0))</f>
        <v/>
      </c>
      <c r="B221">
        <f>INDEX(resultados!$A$2:$ZZ$290, 215, MATCH($B$2, resultados!$A$1:$ZZ$1, 0))</f>
        <v/>
      </c>
      <c r="C221">
        <f>INDEX(resultados!$A$2:$ZZ$290, 215, MATCH($B$3, resultados!$A$1:$ZZ$1, 0))</f>
        <v/>
      </c>
    </row>
    <row r="222">
      <c r="A222">
        <f>INDEX(resultados!$A$2:$ZZ$290, 216, MATCH($B$1, resultados!$A$1:$ZZ$1, 0))</f>
        <v/>
      </c>
      <c r="B222">
        <f>INDEX(resultados!$A$2:$ZZ$290, 216, MATCH($B$2, resultados!$A$1:$ZZ$1, 0))</f>
        <v/>
      </c>
      <c r="C222">
        <f>INDEX(resultados!$A$2:$ZZ$290, 216, MATCH($B$3, resultados!$A$1:$ZZ$1, 0))</f>
        <v/>
      </c>
    </row>
    <row r="223">
      <c r="A223">
        <f>INDEX(resultados!$A$2:$ZZ$290, 217, MATCH($B$1, resultados!$A$1:$ZZ$1, 0))</f>
        <v/>
      </c>
      <c r="B223">
        <f>INDEX(resultados!$A$2:$ZZ$290, 217, MATCH($B$2, resultados!$A$1:$ZZ$1, 0))</f>
        <v/>
      </c>
      <c r="C223">
        <f>INDEX(resultados!$A$2:$ZZ$290, 217, MATCH($B$3, resultados!$A$1:$ZZ$1, 0))</f>
        <v/>
      </c>
    </row>
    <row r="224">
      <c r="A224">
        <f>INDEX(resultados!$A$2:$ZZ$290, 218, MATCH($B$1, resultados!$A$1:$ZZ$1, 0))</f>
        <v/>
      </c>
      <c r="B224">
        <f>INDEX(resultados!$A$2:$ZZ$290, 218, MATCH($B$2, resultados!$A$1:$ZZ$1, 0))</f>
        <v/>
      </c>
      <c r="C224">
        <f>INDEX(resultados!$A$2:$ZZ$290, 218, MATCH($B$3, resultados!$A$1:$ZZ$1, 0))</f>
        <v/>
      </c>
    </row>
    <row r="225">
      <c r="A225">
        <f>INDEX(resultados!$A$2:$ZZ$290, 219, MATCH($B$1, resultados!$A$1:$ZZ$1, 0))</f>
        <v/>
      </c>
      <c r="B225">
        <f>INDEX(resultados!$A$2:$ZZ$290, 219, MATCH($B$2, resultados!$A$1:$ZZ$1, 0))</f>
        <v/>
      </c>
      <c r="C225">
        <f>INDEX(resultados!$A$2:$ZZ$290, 219, MATCH($B$3, resultados!$A$1:$ZZ$1, 0))</f>
        <v/>
      </c>
    </row>
    <row r="226">
      <c r="A226">
        <f>INDEX(resultados!$A$2:$ZZ$290, 220, MATCH($B$1, resultados!$A$1:$ZZ$1, 0))</f>
        <v/>
      </c>
      <c r="B226">
        <f>INDEX(resultados!$A$2:$ZZ$290, 220, MATCH($B$2, resultados!$A$1:$ZZ$1, 0))</f>
        <v/>
      </c>
      <c r="C226">
        <f>INDEX(resultados!$A$2:$ZZ$290, 220, MATCH($B$3, resultados!$A$1:$ZZ$1, 0))</f>
        <v/>
      </c>
    </row>
    <row r="227">
      <c r="A227">
        <f>INDEX(resultados!$A$2:$ZZ$290, 221, MATCH($B$1, resultados!$A$1:$ZZ$1, 0))</f>
        <v/>
      </c>
      <c r="B227">
        <f>INDEX(resultados!$A$2:$ZZ$290, 221, MATCH($B$2, resultados!$A$1:$ZZ$1, 0))</f>
        <v/>
      </c>
      <c r="C227">
        <f>INDEX(resultados!$A$2:$ZZ$290, 221, MATCH($B$3, resultados!$A$1:$ZZ$1, 0))</f>
        <v/>
      </c>
    </row>
    <row r="228">
      <c r="A228">
        <f>INDEX(resultados!$A$2:$ZZ$290, 222, MATCH($B$1, resultados!$A$1:$ZZ$1, 0))</f>
        <v/>
      </c>
      <c r="B228">
        <f>INDEX(resultados!$A$2:$ZZ$290, 222, MATCH($B$2, resultados!$A$1:$ZZ$1, 0))</f>
        <v/>
      </c>
      <c r="C228">
        <f>INDEX(resultados!$A$2:$ZZ$290, 222, MATCH($B$3, resultados!$A$1:$ZZ$1, 0))</f>
        <v/>
      </c>
    </row>
    <row r="229">
      <c r="A229">
        <f>INDEX(resultados!$A$2:$ZZ$290, 223, MATCH($B$1, resultados!$A$1:$ZZ$1, 0))</f>
        <v/>
      </c>
      <c r="B229">
        <f>INDEX(resultados!$A$2:$ZZ$290, 223, MATCH($B$2, resultados!$A$1:$ZZ$1, 0))</f>
        <v/>
      </c>
      <c r="C229">
        <f>INDEX(resultados!$A$2:$ZZ$290, 223, MATCH($B$3, resultados!$A$1:$ZZ$1, 0))</f>
        <v/>
      </c>
    </row>
    <row r="230">
      <c r="A230">
        <f>INDEX(resultados!$A$2:$ZZ$290, 224, MATCH($B$1, resultados!$A$1:$ZZ$1, 0))</f>
        <v/>
      </c>
      <c r="B230">
        <f>INDEX(resultados!$A$2:$ZZ$290, 224, MATCH($B$2, resultados!$A$1:$ZZ$1, 0))</f>
        <v/>
      </c>
      <c r="C230">
        <f>INDEX(resultados!$A$2:$ZZ$290, 224, MATCH($B$3, resultados!$A$1:$ZZ$1, 0))</f>
        <v/>
      </c>
    </row>
    <row r="231">
      <c r="A231">
        <f>INDEX(resultados!$A$2:$ZZ$290, 225, MATCH($B$1, resultados!$A$1:$ZZ$1, 0))</f>
        <v/>
      </c>
      <c r="B231">
        <f>INDEX(resultados!$A$2:$ZZ$290, 225, MATCH($B$2, resultados!$A$1:$ZZ$1, 0))</f>
        <v/>
      </c>
      <c r="C231">
        <f>INDEX(resultados!$A$2:$ZZ$290, 225, MATCH($B$3, resultados!$A$1:$ZZ$1, 0))</f>
        <v/>
      </c>
    </row>
    <row r="232">
      <c r="A232">
        <f>INDEX(resultados!$A$2:$ZZ$290, 226, MATCH($B$1, resultados!$A$1:$ZZ$1, 0))</f>
        <v/>
      </c>
      <c r="B232">
        <f>INDEX(resultados!$A$2:$ZZ$290, 226, MATCH($B$2, resultados!$A$1:$ZZ$1, 0))</f>
        <v/>
      </c>
      <c r="C232">
        <f>INDEX(resultados!$A$2:$ZZ$290, 226, MATCH($B$3, resultados!$A$1:$ZZ$1, 0))</f>
        <v/>
      </c>
    </row>
    <row r="233">
      <c r="A233">
        <f>INDEX(resultados!$A$2:$ZZ$290, 227, MATCH($B$1, resultados!$A$1:$ZZ$1, 0))</f>
        <v/>
      </c>
      <c r="B233">
        <f>INDEX(resultados!$A$2:$ZZ$290, 227, MATCH($B$2, resultados!$A$1:$ZZ$1, 0))</f>
        <v/>
      </c>
      <c r="C233">
        <f>INDEX(resultados!$A$2:$ZZ$290, 227, MATCH($B$3, resultados!$A$1:$ZZ$1, 0))</f>
        <v/>
      </c>
    </row>
    <row r="234">
      <c r="A234">
        <f>INDEX(resultados!$A$2:$ZZ$290, 228, MATCH($B$1, resultados!$A$1:$ZZ$1, 0))</f>
        <v/>
      </c>
      <c r="B234">
        <f>INDEX(resultados!$A$2:$ZZ$290, 228, MATCH($B$2, resultados!$A$1:$ZZ$1, 0))</f>
        <v/>
      </c>
      <c r="C234">
        <f>INDEX(resultados!$A$2:$ZZ$290, 228, MATCH($B$3, resultados!$A$1:$ZZ$1, 0))</f>
        <v/>
      </c>
    </row>
    <row r="235">
      <c r="A235">
        <f>INDEX(resultados!$A$2:$ZZ$290, 229, MATCH($B$1, resultados!$A$1:$ZZ$1, 0))</f>
        <v/>
      </c>
      <c r="B235">
        <f>INDEX(resultados!$A$2:$ZZ$290, 229, MATCH($B$2, resultados!$A$1:$ZZ$1, 0))</f>
        <v/>
      </c>
      <c r="C235">
        <f>INDEX(resultados!$A$2:$ZZ$290, 229, MATCH($B$3, resultados!$A$1:$ZZ$1, 0))</f>
        <v/>
      </c>
    </row>
    <row r="236">
      <c r="A236">
        <f>INDEX(resultados!$A$2:$ZZ$290, 230, MATCH($B$1, resultados!$A$1:$ZZ$1, 0))</f>
        <v/>
      </c>
      <c r="B236">
        <f>INDEX(resultados!$A$2:$ZZ$290, 230, MATCH($B$2, resultados!$A$1:$ZZ$1, 0))</f>
        <v/>
      </c>
      <c r="C236">
        <f>INDEX(resultados!$A$2:$ZZ$290, 230, MATCH($B$3, resultados!$A$1:$ZZ$1, 0))</f>
        <v/>
      </c>
    </row>
    <row r="237">
      <c r="A237">
        <f>INDEX(resultados!$A$2:$ZZ$290, 231, MATCH($B$1, resultados!$A$1:$ZZ$1, 0))</f>
        <v/>
      </c>
      <c r="B237">
        <f>INDEX(resultados!$A$2:$ZZ$290, 231, MATCH($B$2, resultados!$A$1:$ZZ$1, 0))</f>
        <v/>
      </c>
      <c r="C237">
        <f>INDEX(resultados!$A$2:$ZZ$290, 231, MATCH($B$3, resultados!$A$1:$ZZ$1, 0))</f>
        <v/>
      </c>
    </row>
    <row r="238">
      <c r="A238">
        <f>INDEX(resultados!$A$2:$ZZ$290, 232, MATCH($B$1, resultados!$A$1:$ZZ$1, 0))</f>
        <v/>
      </c>
      <c r="B238">
        <f>INDEX(resultados!$A$2:$ZZ$290, 232, MATCH($B$2, resultados!$A$1:$ZZ$1, 0))</f>
        <v/>
      </c>
      <c r="C238">
        <f>INDEX(resultados!$A$2:$ZZ$290, 232, MATCH($B$3, resultados!$A$1:$ZZ$1, 0))</f>
        <v/>
      </c>
    </row>
    <row r="239">
      <c r="A239">
        <f>INDEX(resultados!$A$2:$ZZ$290, 233, MATCH($B$1, resultados!$A$1:$ZZ$1, 0))</f>
        <v/>
      </c>
      <c r="B239">
        <f>INDEX(resultados!$A$2:$ZZ$290, 233, MATCH($B$2, resultados!$A$1:$ZZ$1, 0))</f>
        <v/>
      </c>
      <c r="C239">
        <f>INDEX(resultados!$A$2:$ZZ$290, 233, MATCH($B$3, resultados!$A$1:$ZZ$1, 0))</f>
        <v/>
      </c>
    </row>
    <row r="240">
      <c r="A240">
        <f>INDEX(resultados!$A$2:$ZZ$290, 234, MATCH($B$1, resultados!$A$1:$ZZ$1, 0))</f>
        <v/>
      </c>
      <c r="B240">
        <f>INDEX(resultados!$A$2:$ZZ$290, 234, MATCH($B$2, resultados!$A$1:$ZZ$1, 0))</f>
        <v/>
      </c>
      <c r="C240">
        <f>INDEX(resultados!$A$2:$ZZ$290, 234, MATCH($B$3, resultados!$A$1:$ZZ$1, 0))</f>
        <v/>
      </c>
    </row>
    <row r="241">
      <c r="A241">
        <f>INDEX(resultados!$A$2:$ZZ$290, 235, MATCH($B$1, resultados!$A$1:$ZZ$1, 0))</f>
        <v/>
      </c>
      <c r="B241">
        <f>INDEX(resultados!$A$2:$ZZ$290, 235, MATCH($B$2, resultados!$A$1:$ZZ$1, 0))</f>
        <v/>
      </c>
      <c r="C241">
        <f>INDEX(resultados!$A$2:$ZZ$290, 235, MATCH($B$3, resultados!$A$1:$ZZ$1, 0))</f>
        <v/>
      </c>
    </row>
    <row r="242">
      <c r="A242">
        <f>INDEX(resultados!$A$2:$ZZ$290, 236, MATCH($B$1, resultados!$A$1:$ZZ$1, 0))</f>
        <v/>
      </c>
      <c r="B242">
        <f>INDEX(resultados!$A$2:$ZZ$290, 236, MATCH($B$2, resultados!$A$1:$ZZ$1, 0))</f>
        <v/>
      </c>
      <c r="C242">
        <f>INDEX(resultados!$A$2:$ZZ$290, 236, MATCH($B$3, resultados!$A$1:$ZZ$1, 0))</f>
        <v/>
      </c>
    </row>
    <row r="243">
      <c r="A243">
        <f>INDEX(resultados!$A$2:$ZZ$290, 237, MATCH($B$1, resultados!$A$1:$ZZ$1, 0))</f>
        <v/>
      </c>
      <c r="B243">
        <f>INDEX(resultados!$A$2:$ZZ$290, 237, MATCH($B$2, resultados!$A$1:$ZZ$1, 0))</f>
        <v/>
      </c>
      <c r="C243">
        <f>INDEX(resultados!$A$2:$ZZ$290, 237, MATCH($B$3, resultados!$A$1:$ZZ$1, 0))</f>
        <v/>
      </c>
    </row>
    <row r="244">
      <c r="A244">
        <f>INDEX(resultados!$A$2:$ZZ$290, 238, MATCH($B$1, resultados!$A$1:$ZZ$1, 0))</f>
        <v/>
      </c>
      <c r="B244">
        <f>INDEX(resultados!$A$2:$ZZ$290, 238, MATCH($B$2, resultados!$A$1:$ZZ$1, 0))</f>
        <v/>
      </c>
      <c r="C244">
        <f>INDEX(resultados!$A$2:$ZZ$290, 238, MATCH($B$3, resultados!$A$1:$ZZ$1, 0))</f>
        <v/>
      </c>
    </row>
    <row r="245">
      <c r="A245">
        <f>INDEX(resultados!$A$2:$ZZ$290, 239, MATCH($B$1, resultados!$A$1:$ZZ$1, 0))</f>
        <v/>
      </c>
      <c r="B245">
        <f>INDEX(resultados!$A$2:$ZZ$290, 239, MATCH($B$2, resultados!$A$1:$ZZ$1, 0))</f>
        <v/>
      </c>
      <c r="C245">
        <f>INDEX(resultados!$A$2:$ZZ$290, 239, MATCH($B$3, resultados!$A$1:$ZZ$1, 0))</f>
        <v/>
      </c>
    </row>
    <row r="246">
      <c r="A246">
        <f>INDEX(resultados!$A$2:$ZZ$290, 240, MATCH($B$1, resultados!$A$1:$ZZ$1, 0))</f>
        <v/>
      </c>
      <c r="B246">
        <f>INDEX(resultados!$A$2:$ZZ$290, 240, MATCH($B$2, resultados!$A$1:$ZZ$1, 0))</f>
        <v/>
      </c>
      <c r="C246">
        <f>INDEX(resultados!$A$2:$ZZ$290, 240, MATCH($B$3, resultados!$A$1:$ZZ$1, 0))</f>
        <v/>
      </c>
    </row>
    <row r="247">
      <c r="A247">
        <f>INDEX(resultados!$A$2:$ZZ$290, 241, MATCH($B$1, resultados!$A$1:$ZZ$1, 0))</f>
        <v/>
      </c>
      <c r="B247">
        <f>INDEX(resultados!$A$2:$ZZ$290, 241, MATCH($B$2, resultados!$A$1:$ZZ$1, 0))</f>
        <v/>
      </c>
      <c r="C247">
        <f>INDEX(resultados!$A$2:$ZZ$290, 241, MATCH($B$3, resultados!$A$1:$ZZ$1, 0))</f>
        <v/>
      </c>
    </row>
    <row r="248">
      <c r="A248">
        <f>INDEX(resultados!$A$2:$ZZ$290, 242, MATCH($B$1, resultados!$A$1:$ZZ$1, 0))</f>
        <v/>
      </c>
      <c r="B248">
        <f>INDEX(resultados!$A$2:$ZZ$290, 242, MATCH($B$2, resultados!$A$1:$ZZ$1, 0))</f>
        <v/>
      </c>
      <c r="C248">
        <f>INDEX(resultados!$A$2:$ZZ$290, 242, MATCH($B$3, resultados!$A$1:$ZZ$1, 0))</f>
        <v/>
      </c>
    </row>
    <row r="249">
      <c r="A249">
        <f>INDEX(resultados!$A$2:$ZZ$290, 243, MATCH($B$1, resultados!$A$1:$ZZ$1, 0))</f>
        <v/>
      </c>
      <c r="B249">
        <f>INDEX(resultados!$A$2:$ZZ$290, 243, MATCH($B$2, resultados!$A$1:$ZZ$1, 0))</f>
        <v/>
      </c>
      <c r="C249">
        <f>INDEX(resultados!$A$2:$ZZ$290, 243, MATCH($B$3, resultados!$A$1:$ZZ$1, 0))</f>
        <v/>
      </c>
    </row>
    <row r="250">
      <c r="A250">
        <f>INDEX(resultados!$A$2:$ZZ$290, 244, MATCH($B$1, resultados!$A$1:$ZZ$1, 0))</f>
        <v/>
      </c>
      <c r="B250">
        <f>INDEX(resultados!$A$2:$ZZ$290, 244, MATCH($B$2, resultados!$A$1:$ZZ$1, 0))</f>
        <v/>
      </c>
      <c r="C250">
        <f>INDEX(resultados!$A$2:$ZZ$290, 244, MATCH($B$3, resultados!$A$1:$ZZ$1, 0))</f>
        <v/>
      </c>
    </row>
    <row r="251">
      <c r="A251">
        <f>INDEX(resultados!$A$2:$ZZ$290, 245, MATCH($B$1, resultados!$A$1:$ZZ$1, 0))</f>
        <v/>
      </c>
      <c r="B251">
        <f>INDEX(resultados!$A$2:$ZZ$290, 245, MATCH($B$2, resultados!$A$1:$ZZ$1, 0))</f>
        <v/>
      </c>
      <c r="C251">
        <f>INDEX(resultados!$A$2:$ZZ$290, 245, MATCH($B$3, resultados!$A$1:$ZZ$1, 0))</f>
        <v/>
      </c>
    </row>
    <row r="252">
      <c r="A252">
        <f>INDEX(resultados!$A$2:$ZZ$290, 246, MATCH($B$1, resultados!$A$1:$ZZ$1, 0))</f>
        <v/>
      </c>
      <c r="B252">
        <f>INDEX(resultados!$A$2:$ZZ$290, 246, MATCH($B$2, resultados!$A$1:$ZZ$1, 0))</f>
        <v/>
      </c>
      <c r="C252">
        <f>INDEX(resultados!$A$2:$ZZ$290, 246, MATCH($B$3, resultados!$A$1:$ZZ$1, 0))</f>
        <v/>
      </c>
    </row>
    <row r="253">
      <c r="A253">
        <f>INDEX(resultados!$A$2:$ZZ$290, 247, MATCH($B$1, resultados!$A$1:$ZZ$1, 0))</f>
        <v/>
      </c>
      <c r="B253">
        <f>INDEX(resultados!$A$2:$ZZ$290, 247, MATCH($B$2, resultados!$A$1:$ZZ$1, 0))</f>
        <v/>
      </c>
      <c r="C253">
        <f>INDEX(resultados!$A$2:$ZZ$290, 247, MATCH($B$3, resultados!$A$1:$ZZ$1, 0))</f>
        <v/>
      </c>
    </row>
    <row r="254">
      <c r="A254">
        <f>INDEX(resultados!$A$2:$ZZ$290, 248, MATCH($B$1, resultados!$A$1:$ZZ$1, 0))</f>
        <v/>
      </c>
      <c r="B254">
        <f>INDEX(resultados!$A$2:$ZZ$290, 248, MATCH($B$2, resultados!$A$1:$ZZ$1, 0))</f>
        <v/>
      </c>
      <c r="C254">
        <f>INDEX(resultados!$A$2:$ZZ$290, 248, MATCH($B$3, resultados!$A$1:$ZZ$1, 0))</f>
        <v/>
      </c>
    </row>
    <row r="255">
      <c r="A255">
        <f>INDEX(resultados!$A$2:$ZZ$290, 249, MATCH($B$1, resultados!$A$1:$ZZ$1, 0))</f>
        <v/>
      </c>
      <c r="B255">
        <f>INDEX(resultados!$A$2:$ZZ$290, 249, MATCH($B$2, resultados!$A$1:$ZZ$1, 0))</f>
        <v/>
      </c>
      <c r="C255">
        <f>INDEX(resultados!$A$2:$ZZ$290, 249, MATCH($B$3, resultados!$A$1:$ZZ$1, 0))</f>
        <v/>
      </c>
    </row>
    <row r="256">
      <c r="A256">
        <f>INDEX(resultados!$A$2:$ZZ$290, 250, MATCH($B$1, resultados!$A$1:$ZZ$1, 0))</f>
        <v/>
      </c>
      <c r="B256">
        <f>INDEX(resultados!$A$2:$ZZ$290, 250, MATCH($B$2, resultados!$A$1:$ZZ$1, 0))</f>
        <v/>
      </c>
      <c r="C256">
        <f>INDEX(resultados!$A$2:$ZZ$290, 250, MATCH($B$3, resultados!$A$1:$ZZ$1, 0))</f>
        <v/>
      </c>
    </row>
    <row r="257">
      <c r="A257">
        <f>INDEX(resultados!$A$2:$ZZ$290, 251, MATCH($B$1, resultados!$A$1:$ZZ$1, 0))</f>
        <v/>
      </c>
      <c r="B257">
        <f>INDEX(resultados!$A$2:$ZZ$290, 251, MATCH($B$2, resultados!$A$1:$ZZ$1, 0))</f>
        <v/>
      </c>
      <c r="C257">
        <f>INDEX(resultados!$A$2:$ZZ$290, 251, MATCH($B$3, resultados!$A$1:$ZZ$1, 0))</f>
        <v/>
      </c>
    </row>
    <row r="258">
      <c r="A258">
        <f>INDEX(resultados!$A$2:$ZZ$290, 252, MATCH($B$1, resultados!$A$1:$ZZ$1, 0))</f>
        <v/>
      </c>
      <c r="B258">
        <f>INDEX(resultados!$A$2:$ZZ$290, 252, MATCH($B$2, resultados!$A$1:$ZZ$1, 0))</f>
        <v/>
      </c>
      <c r="C258">
        <f>INDEX(resultados!$A$2:$ZZ$290, 252, MATCH($B$3, resultados!$A$1:$ZZ$1, 0))</f>
        <v/>
      </c>
    </row>
    <row r="259">
      <c r="A259">
        <f>INDEX(resultados!$A$2:$ZZ$290, 253, MATCH($B$1, resultados!$A$1:$ZZ$1, 0))</f>
        <v/>
      </c>
      <c r="B259">
        <f>INDEX(resultados!$A$2:$ZZ$290, 253, MATCH($B$2, resultados!$A$1:$ZZ$1, 0))</f>
        <v/>
      </c>
      <c r="C259">
        <f>INDEX(resultados!$A$2:$ZZ$290, 253, MATCH($B$3, resultados!$A$1:$ZZ$1, 0))</f>
        <v/>
      </c>
    </row>
    <row r="260">
      <c r="A260">
        <f>INDEX(resultados!$A$2:$ZZ$290, 254, MATCH($B$1, resultados!$A$1:$ZZ$1, 0))</f>
        <v/>
      </c>
      <c r="B260">
        <f>INDEX(resultados!$A$2:$ZZ$290, 254, MATCH($B$2, resultados!$A$1:$ZZ$1, 0))</f>
        <v/>
      </c>
      <c r="C260">
        <f>INDEX(resultados!$A$2:$ZZ$290, 254, MATCH($B$3, resultados!$A$1:$ZZ$1, 0))</f>
        <v/>
      </c>
    </row>
    <row r="261">
      <c r="A261">
        <f>INDEX(resultados!$A$2:$ZZ$290, 255, MATCH($B$1, resultados!$A$1:$ZZ$1, 0))</f>
        <v/>
      </c>
      <c r="B261">
        <f>INDEX(resultados!$A$2:$ZZ$290, 255, MATCH($B$2, resultados!$A$1:$ZZ$1, 0))</f>
        <v/>
      </c>
      <c r="C261">
        <f>INDEX(resultados!$A$2:$ZZ$290, 255, MATCH($B$3, resultados!$A$1:$ZZ$1, 0))</f>
        <v/>
      </c>
    </row>
    <row r="262">
      <c r="A262">
        <f>INDEX(resultados!$A$2:$ZZ$290, 256, MATCH($B$1, resultados!$A$1:$ZZ$1, 0))</f>
        <v/>
      </c>
      <c r="B262">
        <f>INDEX(resultados!$A$2:$ZZ$290, 256, MATCH($B$2, resultados!$A$1:$ZZ$1, 0))</f>
        <v/>
      </c>
      <c r="C262">
        <f>INDEX(resultados!$A$2:$ZZ$290, 256, MATCH($B$3, resultados!$A$1:$ZZ$1, 0))</f>
        <v/>
      </c>
    </row>
    <row r="263">
      <c r="A263">
        <f>INDEX(resultados!$A$2:$ZZ$290, 257, MATCH($B$1, resultados!$A$1:$ZZ$1, 0))</f>
        <v/>
      </c>
      <c r="B263">
        <f>INDEX(resultados!$A$2:$ZZ$290, 257, MATCH($B$2, resultados!$A$1:$ZZ$1, 0))</f>
        <v/>
      </c>
      <c r="C263">
        <f>INDEX(resultados!$A$2:$ZZ$290, 257, MATCH($B$3, resultados!$A$1:$ZZ$1, 0))</f>
        <v/>
      </c>
    </row>
    <row r="264">
      <c r="A264">
        <f>INDEX(resultados!$A$2:$ZZ$290, 258, MATCH($B$1, resultados!$A$1:$ZZ$1, 0))</f>
        <v/>
      </c>
      <c r="B264">
        <f>INDEX(resultados!$A$2:$ZZ$290, 258, MATCH($B$2, resultados!$A$1:$ZZ$1, 0))</f>
        <v/>
      </c>
      <c r="C264">
        <f>INDEX(resultados!$A$2:$ZZ$290, 258, MATCH($B$3, resultados!$A$1:$ZZ$1, 0))</f>
        <v/>
      </c>
    </row>
    <row r="265">
      <c r="A265">
        <f>INDEX(resultados!$A$2:$ZZ$290, 259, MATCH($B$1, resultados!$A$1:$ZZ$1, 0))</f>
        <v/>
      </c>
      <c r="B265">
        <f>INDEX(resultados!$A$2:$ZZ$290, 259, MATCH($B$2, resultados!$A$1:$ZZ$1, 0))</f>
        <v/>
      </c>
      <c r="C265">
        <f>INDEX(resultados!$A$2:$ZZ$290, 259, MATCH($B$3, resultados!$A$1:$ZZ$1, 0))</f>
        <v/>
      </c>
    </row>
    <row r="266">
      <c r="A266">
        <f>INDEX(resultados!$A$2:$ZZ$290, 260, MATCH($B$1, resultados!$A$1:$ZZ$1, 0))</f>
        <v/>
      </c>
      <c r="B266">
        <f>INDEX(resultados!$A$2:$ZZ$290, 260, MATCH($B$2, resultados!$A$1:$ZZ$1, 0))</f>
        <v/>
      </c>
      <c r="C266">
        <f>INDEX(resultados!$A$2:$ZZ$290, 260, MATCH($B$3, resultados!$A$1:$ZZ$1, 0))</f>
        <v/>
      </c>
    </row>
    <row r="267">
      <c r="A267">
        <f>INDEX(resultados!$A$2:$ZZ$290, 261, MATCH($B$1, resultados!$A$1:$ZZ$1, 0))</f>
        <v/>
      </c>
      <c r="B267">
        <f>INDEX(resultados!$A$2:$ZZ$290, 261, MATCH($B$2, resultados!$A$1:$ZZ$1, 0))</f>
        <v/>
      </c>
      <c r="C267">
        <f>INDEX(resultados!$A$2:$ZZ$290, 261, MATCH($B$3, resultados!$A$1:$ZZ$1, 0))</f>
        <v/>
      </c>
    </row>
    <row r="268">
      <c r="A268">
        <f>INDEX(resultados!$A$2:$ZZ$290, 262, MATCH($B$1, resultados!$A$1:$ZZ$1, 0))</f>
        <v/>
      </c>
      <c r="B268">
        <f>INDEX(resultados!$A$2:$ZZ$290, 262, MATCH($B$2, resultados!$A$1:$ZZ$1, 0))</f>
        <v/>
      </c>
      <c r="C268">
        <f>INDEX(resultados!$A$2:$ZZ$290, 262, MATCH($B$3, resultados!$A$1:$ZZ$1, 0))</f>
        <v/>
      </c>
    </row>
    <row r="269">
      <c r="A269">
        <f>INDEX(resultados!$A$2:$ZZ$290, 263, MATCH($B$1, resultados!$A$1:$ZZ$1, 0))</f>
        <v/>
      </c>
      <c r="B269">
        <f>INDEX(resultados!$A$2:$ZZ$290, 263, MATCH($B$2, resultados!$A$1:$ZZ$1, 0))</f>
        <v/>
      </c>
      <c r="C269">
        <f>INDEX(resultados!$A$2:$ZZ$290, 263, MATCH($B$3, resultados!$A$1:$ZZ$1, 0))</f>
        <v/>
      </c>
    </row>
    <row r="270">
      <c r="A270">
        <f>INDEX(resultados!$A$2:$ZZ$290, 264, MATCH($B$1, resultados!$A$1:$ZZ$1, 0))</f>
        <v/>
      </c>
      <c r="B270">
        <f>INDEX(resultados!$A$2:$ZZ$290, 264, MATCH($B$2, resultados!$A$1:$ZZ$1, 0))</f>
        <v/>
      </c>
      <c r="C270">
        <f>INDEX(resultados!$A$2:$ZZ$290, 264, MATCH($B$3, resultados!$A$1:$ZZ$1, 0))</f>
        <v/>
      </c>
    </row>
    <row r="271">
      <c r="A271">
        <f>INDEX(resultados!$A$2:$ZZ$290, 265, MATCH($B$1, resultados!$A$1:$ZZ$1, 0))</f>
        <v/>
      </c>
      <c r="B271">
        <f>INDEX(resultados!$A$2:$ZZ$290, 265, MATCH($B$2, resultados!$A$1:$ZZ$1, 0))</f>
        <v/>
      </c>
      <c r="C271">
        <f>INDEX(resultados!$A$2:$ZZ$290, 265, MATCH($B$3, resultados!$A$1:$ZZ$1, 0))</f>
        <v/>
      </c>
    </row>
    <row r="272">
      <c r="A272">
        <f>INDEX(resultados!$A$2:$ZZ$290, 266, MATCH($B$1, resultados!$A$1:$ZZ$1, 0))</f>
        <v/>
      </c>
      <c r="B272">
        <f>INDEX(resultados!$A$2:$ZZ$290, 266, MATCH($B$2, resultados!$A$1:$ZZ$1, 0))</f>
        <v/>
      </c>
      <c r="C272">
        <f>INDEX(resultados!$A$2:$ZZ$290, 266, MATCH($B$3, resultados!$A$1:$ZZ$1, 0))</f>
        <v/>
      </c>
    </row>
    <row r="273">
      <c r="A273">
        <f>INDEX(resultados!$A$2:$ZZ$290, 267, MATCH($B$1, resultados!$A$1:$ZZ$1, 0))</f>
        <v/>
      </c>
      <c r="B273">
        <f>INDEX(resultados!$A$2:$ZZ$290, 267, MATCH($B$2, resultados!$A$1:$ZZ$1, 0))</f>
        <v/>
      </c>
      <c r="C273">
        <f>INDEX(resultados!$A$2:$ZZ$290, 267, MATCH($B$3, resultados!$A$1:$ZZ$1, 0))</f>
        <v/>
      </c>
    </row>
    <row r="274">
      <c r="A274">
        <f>INDEX(resultados!$A$2:$ZZ$290, 268, MATCH($B$1, resultados!$A$1:$ZZ$1, 0))</f>
        <v/>
      </c>
      <c r="B274">
        <f>INDEX(resultados!$A$2:$ZZ$290, 268, MATCH($B$2, resultados!$A$1:$ZZ$1, 0))</f>
        <v/>
      </c>
      <c r="C274">
        <f>INDEX(resultados!$A$2:$ZZ$290, 268, MATCH($B$3, resultados!$A$1:$ZZ$1, 0))</f>
        <v/>
      </c>
    </row>
    <row r="275">
      <c r="A275">
        <f>INDEX(resultados!$A$2:$ZZ$290, 269, MATCH($B$1, resultados!$A$1:$ZZ$1, 0))</f>
        <v/>
      </c>
      <c r="B275">
        <f>INDEX(resultados!$A$2:$ZZ$290, 269, MATCH($B$2, resultados!$A$1:$ZZ$1, 0))</f>
        <v/>
      </c>
      <c r="C275">
        <f>INDEX(resultados!$A$2:$ZZ$290, 269, MATCH($B$3, resultados!$A$1:$ZZ$1, 0))</f>
        <v/>
      </c>
    </row>
    <row r="276">
      <c r="A276">
        <f>INDEX(resultados!$A$2:$ZZ$290, 270, MATCH($B$1, resultados!$A$1:$ZZ$1, 0))</f>
        <v/>
      </c>
      <c r="B276">
        <f>INDEX(resultados!$A$2:$ZZ$290, 270, MATCH($B$2, resultados!$A$1:$ZZ$1, 0))</f>
        <v/>
      </c>
      <c r="C276">
        <f>INDEX(resultados!$A$2:$ZZ$290, 270, MATCH($B$3, resultados!$A$1:$ZZ$1, 0))</f>
        <v/>
      </c>
    </row>
    <row r="277">
      <c r="A277">
        <f>INDEX(resultados!$A$2:$ZZ$290, 271, MATCH($B$1, resultados!$A$1:$ZZ$1, 0))</f>
        <v/>
      </c>
      <c r="B277">
        <f>INDEX(resultados!$A$2:$ZZ$290, 271, MATCH($B$2, resultados!$A$1:$ZZ$1, 0))</f>
        <v/>
      </c>
      <c r="C277">
        <f>INDEX(resultados!$A$2:$ZZ$290, 271, MATCH($B$3, resultados!$A$1:$ZZ$1, 0))</f>
        <v/>
      </c>
    </row>
    <row r="278">
      <c r="A278">
        <f>INDEX(resultados!$A$2:$ZZ$290, 272, MATCH($B$1, resultados!$A$1:$ZZ$1, 0))</f>
        <v/>
      </c>
      <c r="B278">
        <f>INDEX(resultados!$A$2:$ZZ$290, 272, MATCH($B$2, resultados!$A$1:$ZZ$1, 0))</f>
        <v/>
      </c>
      <c r="C278">
        <f>INDEX(resultados!$A$2:$ZZ$290, 272, MATCH($B$3, resultados!$A$1:$ZZ$1, 0))</f>
        <v/>
      </c>
    </row>
    <row r="279">
      <c r="A279">
        <f>INDEX(resultados!$A$2:$ZZ$290, 273, MATCH($B$1, resultados!$A$1:$ZZ$1, 0))</f>
        <v/>
      </c>
      <c r="B279">
        <f>INDEX(resultados!$A$2:$ZZ$290, 273, MATCH($B$2, resultados!$A$1:$ZZ$1, 0))</f>
        <v/>
      </c>
      <c r="C279">
        <f>INDEX(resultados!$A$2:$ZZ$290, 273, MATCH($B$3, resultados!$A$1:$ZZ$1, 0))</f>
        <v/>
      </c>
    </row>
    <row r="280">
      <c r="A280">
        <f>INDEX(resultados!$A$2:$ZZ$290, 274, MATCH($B$1, resultados!$A$1:$ZZ$1, 0))</f>
        <v/>
      </c>
      <c r="B280">
        <f>INDEX(resultados!$A$2:$ZZ$290, 274, MATCH($B$2, resultados!$A$1:$ZZ$1, 0))</f>
        <v/>
      </c>
      <c r="C280">
        <f>INDEX(resultados!$A$2:$ZZ$290, 274, MATCH($B$3, resultados!$A$1:$ZZ$1, 0))</f>
        <v/>
      </c>
    </row>
    <row r="281">
      <c r="A281">
        <f>INDEX(resultados!$A$2:$ZZ$290, 275, MATCH($B$1, resultados!$A$1:$ZZ$1, 0))</f>
        <v/>
      </c>
      <c r="B281">
        <f>INDEX(resultados!$A$2:$ZZ$290, 275, MATCH($B$2, resultados!$A$1:$ZZ$1, 0))</f>
        <v/>
      </c>
      <c r="C281">
        <f>INDEX(resultados!$A$2:$ZZ$290, 275, MATCH($B$3, resultados!$A$1:$ZZ$1, 0))</f>
        <v/>
      </c>
    </row>
    <row r="282">
      <c r="A282">
        <f>INDEX(resultados!$A$2:$ZZ$290, 276, MATCH($B$1, resultados!$A$1:$ZZ$1, 0))</f>
        <v/>
      </c>
      <c r="B282">
        <f>INDEX(resultados!$A$2:$ZZ$290, 276, MATCH($B$2, resultados!$A$1:$ZZ$1, 0))</f>
        <v/>
      </c>
      <c r="C282">
        <f>INDEX(resultados!$A$2:$ZZ$290, 276, MATCH($B$3, resultados!$A$1:$ZZ$1, 0))</f>
        <v/>
      </c>
    </row>
    <row r="283">
      <c r="A283">
        <f>INDEX(resultados!$A$2:$ZZ$290, 277, MATCH($B$1, resultados!$A$1:$ZZ$1, 0))</f>
        <v/>
      </c>
      <c r="B283">
        <f>INDEX(resultados!$A$2:$ZZ$290, 277, MATCH($B$2, resultados!$A$1:$ZZ$1, 0))</f>
        <v/>
      </c>
      <c r="C283">
        <f>INDEX(resultados!$A$2:$ZZ$290, 277, MATCH($B$3, resultados!$A$1:$ZZ$1, 0))</f>
        <v/>
      </c>
    </row>
    <row r="284">
      <c r="A284">
        <f>INDEX(resultados!$A$2:$ZZ$290, 278, MATCH($B$1, resultados!$A$1:$ZZ$1, 0))</f>
        <v/>
      </c>
      <c r="B284">
        <f>INDEX(resultados!$A$2:$ZZ$290, 278, MATCH($B$2, resultados!$A$1:$ZZ$1, 0))</f>
        <v/>
      </c>
      <c r="C284">
        <f>INDEX(resultados!$A$2:$ZZ$290, 278, MATCH($B$3, resultados!$A$1:$ZZ$1, 0))</f>
        <v/>
      </c>
    </row>
    <row r="285">
      <c r="A285">
        <f>INDEX(resultados!$A$2:$ZZ$290, 279, MATCH($B$1, resultados!$A$1:$ZZ$1, 0))</f>
        <v/>
      </c>
      <c r="B285">
        <f>INDEX(resultados!$A$2:$ZZ$290, 279, MATCH($B$2, resultados!$A$1:$ZZ$1, 0))</f>
        <v/>
      </c>
      <c r="C285">
        <f>INDEX(resultados!$A$2:$ZZ$290, 279, MATCH($B$3, resultados!$A$1:$ZZ$1, 0))</f>
        <v/>
      </c>
    </row>
    <row r="286">
      <c r="A286">
        <f>INDEX(resultados!$A$2:$ZZ$290, 280, MATCH($B$1, resultados!$A$1:$ZZ$1, 0))</f>
        <v/>
      </c>
      <c r="B286">
        <f>INDEX(resultados!$A$2:$ZZ$290, 280, MATCH($B$2, resultados!$A$1:$ZZ$1, 0))</f>
        <v/>
      </c>
      <c r="C286">
        <f>INDEX(resultados!$A$2:$ZZ$290, 280, MATCH($B$3, resultados!$A$1:$ZZ$1, 0))</f>
        <v/>
      </c>
    </row>
    <row r="287">
      <c r="A287">
        <f>INDEX(resultados!$A$2:$ZZ$290, 281, MATCH($B$1, resultados!$A$1:$ZZ$1, 0))</f>
        <v/>
      </c>
      <c r="B287">
        <f>INDEX(resultados!$A$2:$ZZ$290, 281, MATCH($B$2, resultados!$A$1:$ZZ$1, 0))</f>
        <v/>
      </c>
      <c r="C287">
        <f>INDEX(resultados!$A$2:$ZZ$290, 281, MATCH($B$3, resultados!$A$1:$ZZ$1, 0))</f>
        <v/>
      </c>
    </row>
    <row r="288">
      <c r="A288">
        <f>INDEX(resultados!$A$2:$ZZ$290, 282, MATCH($B$1, resultados!$A$1:$ZZ$1, 0))</f>
        <v/>
      </c>
      <c r="B288">
        <f>INDEX(resultados!$A$2:$ZZ$290, 282, MATCH($B$2, resultados!$A$1:$ZZ$1, 0))</f>
        <v/>
      </c>
      <c r="C288">
        <f>INDEX(resultados!$A$2:$ZZ$290, 282, MATCH($B$3, resultados!$A$1:$ZZ$1, 0))</f>
        <v/>
      </c>
    </row>
    <row r="289">
      <c r="A289">
        <f>INDEX(resultados!$A$2:$ZZ$290, 283, MATCH($B$1, resultados!$A$1:$ZZ$1, 0))</f>
        <v/>
      </c>
      <c r="B289">
        <f>INDEX(resultados!$A$2:$ZZ$290, 283, MATCH($B$2, resultados!$A$1:$ZZ$1, 0))</f>
        <v/>
      </c>
      <c r="C289">
        <f>INDEX(resultados!$A$2:$ZZ$290, 283, MATCH($B$3, resultados!$A$1:$ZZ$1, 0))</f>
        <v/>
      </c>
    </row>
    <row r="290">
      <c r="A290">
        <f>INDEX(resultados!$A$2:$ZZ$290, 284, MATCH($B$1, resultados!$A$1:$ZZ$1, 0))</f>
        <v/>
      </c>
      <c r="B290">
        <f>INDEX(resultados!$A$2:$ZZ$290, 284, MATCH($B$2, resultados!$A$1:$ZZ$1, 0))</f>
        <v/>
      </c>
      <c r="C290">
        <f>INDEX(resultados!$A$2:$ZZ$290, 284, MATCH($B$3, resultados!$A$1:$ZZ$1, 0))</f>
        <v/>
      </c>
    </row>
    <row r="291">
      <c r="A291">
        <f>INDEX(resultados!$A$2:$ZZ$290, 285, MATCH($B$1, resultados!$A$1:$ZZ$1, 0))</f>
        <v/>
      </c>
      <c r="B291">
        <f>INDEX(resultados!$A$2:$ZZ$290, 285, MATCH($B$2, resultados!$A$1:$ZZ$1, 0))</f>
        <v/>
      </c>
      <c r="C291">
        <f>INDEX(resultados!$A$2:$ZZ$290, 285, MATCH($B$3, resultados!$A$1:$ZZ$1, 0))</f>
        <v/>
      </c>
    </row>
    <row r="292">
      <c r="A292">
        <f>INDEX(resultados!$A$2:$ZZ$290, 286, MATCH($B$1, resultados!$A$1:$ZZ$1, 0))</f>
        <v/>
      </c>
      <c r="B292">
        <f>INDEX(resultados!$A$2:$ZZ$290, 286, MATCH($B$2, resultados!$A$1:$ZZ$1, 0))</f>
        <v/>
      </c>
      <c r="C292">
        <f>INDEX(resultados!$A$2:$ZZ$290, 286, MATCH($B$3, resultados!$A$1:$ZZ$1, 0))</f>
        <v/>
      </c>
    </row>
    <row r="293">
      <c r="A293">
        <f>INDEX(resultados!$A$2:$ZZ$290, 287, MATCH($B$1, resultados!$A$1:$ZZ$1, 0))</f>
        <v/>
      </c>
      <c r="B293">
        <f>INDEX(resultados!$A$2:$ZZ$290, 287, MATCH($B$2, resultados!$A$1:$ZZ$1, 0))</f>
        <v/>
      </c>
      <c r="C293">
        <f>INDEX(resultados!$A$2:$ZZ$290, 287, MATCH($B$3, resultados!$A$1:$ZZ$1, 0))</f>
        <v/>
      </c>
    </row>
    <row r="294">
      <c r="A294">
        <f>INDEX(resultados!$A$2:$ZZ$290, 288, MATCH($B$1, resultados!$A$1:$ZZ$1, 0))</f>
        <v/>
      </c>
      <c r="B294">
        <f>INDEX(resultados!$A$2:$ZZ$290, 288, MATCH($B$2, resultados!$A$1:$ZZ$1, 0))</f>
        <v/>
      </c>
      <c r="C294">
        <f>INDEX(resultados!$A$2:$ZZ$290, 288, MATCH($B$3, resultados!$A$1:$ZZ$1, 0))</f>
        <v/>
      </c>
    </row>
    <row r="295">
      <c r="A295">
        <f>INDEX(resultados!$A$2:$ZZ$290, 289, MATCH($B$1, resultados!$A$1:$ZZ$1, 0))</f>
        <v/>
      </c>
      <c r="B295">
        <f>INDEX(resultados!$A$2:$ZZ$290, 289, MATCH($B$2, resultados!$A$1:$ZZ$1, 0))</f>
        <v/>
      </c>
      <c r="C295">
        <f>INDEX(resultados!$A$2:$ZZ$290, 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4.1986</v>
      </c>
      <c r="E2" t="n">
        <v>23.82</v>
      </c>
      <c r="F2" t="n">
        <v>20.36</v>
      </c>
      <c r="G2" t="n">
        <v>11.74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102</v>
      </c>
      <c r="N2" t="n">
        <v>8.25</v>
      </c>
      <c r="O2" t="n">
        <v>9054.6</v>
      </c>
      <c r="P2" t="n">
        <v>142.43</v>
      </c>
      <c r="Q2" t="n">
        <v>446.3</v>
      </c>
      <c r="R2" t="n">
        <v>128.47</v>
      </c>
      <c r="S2" t="n">
        <v>28.73</v>
      </c>
      <c r="T2" t="n">
        <v>48717.82</v>
      </c>
      <c r="U2" t="n">
        <v>0.22</v>
      </c>
      <c r="V2" t="n">
        <v>0.8</v>
      </c>
      <c r="W2" t="n">
        <v>0.25</v>
      </c>
      <c r="X2" t="n">
        <v>3</v>
      </c>
      <c r="Y2" t="n">
        <v>0.5</v>
      </c>
      <c r="Z2" t="n">
        <v>10</v>
      </c>
      <c r="AA2" t="n">
        <v>396.6761365989043</v>
      </c>
      <c r="AB2" t="n">
        <v>542.7497902106724</v>
      </c>
      <c r="AC2" t="n">
        <v>490.9505119870798</v>
      </c>
      <c r="AD2" t="n">
        <v>396676.1365989043</v>
      </c>
      <c r="AE2" t="n">
        <v>542749.7902106723</v>
      </c>
      <c r="AF2" t="n">
        <v>9.253315427838953e-06</v>
      </c>
      <c r="AG2" t="n">
        <v>28</v>
      </c>
      <c r="AH2" t="n">
        <v>490950.5119870798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4.7153</v>
      </c>
      <c r="E3" t="n">
        <v>21.21</v>
      </c>
      <c r="F3" t="n">
        <v>18.65</v>
      </c>
      <c r="G3" t="n">
        <v>24.32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44</v>
      </c>
      <c r="N3" t="n">
        <v>8.43</v>
      </c>
      <c r="O3" t="n">
        <v>9200.25</v>
      </c>
      <c r="P3" t="n">
        <v>125.23</v>
      </c>
      <c r="Q3" t="n">
        <v>446.28</v>
      </c>
      <c r="R3" t="n">
        <v>72.81</v>
      </c>
      <c r="S3" t="n">
        <v>28.73</v>
      </c>
      <c r="T3" t="n">
        <v>21181.79</v>
      </c>
      <c r="U3" t="n">
        <v>0.39</v>
      </c>
      <c r="V3" t="n">
        <v>0.87</v>
      </c>
      <c r="W3" t="n">
        <v>0.15</v>
      </c>
      <c r="X3" t="n">
        <v>1.29</v>
      </c>
      <c r="Y3" t="n">
        <v>0.5</v>
      </c>
      <c r="Z3" t="n">
        <v>10</v>
      </c>
      <c r="AA3" t="n">
        <v>341.3556721135874</v>
      </c>
      <c r="AB3" t="n">
        <v>467.0578901352154</v>
      </c>
      <c r="AC3" t="n">
        <v>422.4825406205754</v>
      </c>
      <c r="AD3" t="n">
        <v>341355.6721135874</v>
      </c>
      <c r="AE3" t="n">
        <v>467057.8901352154</v>
      </c>
      <c r="AF3" t="n">
        <v>1.039207312839733e-05</v>
      </c>
      <c r="AG3" t="n">
        <v>25</v>
      </c>
      <c r="AH3" t="n">
        <v>422482.5406205754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4.8923</v>
      </c>
      <c r="E4" t="n">
        <v>20.44</v>
      </c>
      <c r="F4" t="n">
        <v>18.15</v>
      </c>
      <c r="G4" t="n">
        <v>37.54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116.73</v>
      </c>
      <c r="Q4" t="n">
        <v>446.27</v>
      </c>
      <c r="R4" t="n">
        <v>56.14</v>
      </c>
      <c r="S4" t="n">
        <v>28.73</v>
      </c>
      <c r="T4" t="n">
        <v>12932.02</v>
      </c>
      <c r="U4" t="n">
        <v>0.51</v>
      </c>
      <c r="V4" t="n">
        <v>0.9</v>
      </c>
      <c r="W4" t="n">
        <v>0.13</v>
      </c>
      <c r="X4" t="n">
        <v>0.79</v>
      </c>
      <c r="Y4" t="n">
        <v>0.5</v>
      </c>
      <c r="Z4" t="n">
        <v>10</v>
      </c>
      <c r="AA4" t="n">
        <v>322.8746896713156</v>
      </c>
      <c r="AB4" t="n">
        <v>441.7713946342962</v>
      </c>
      <c r="AC4" t="n">
        <v>399.6093527604447</v>
      </c>
      <c r="AD4" t="n">
        <v>322874.6896713156</v>
      </c>
      <c r="AE4" t="n">
        <v>441771.3946342962</v>
      </c>
      <c r="AF4" t="n">
        <v>1.078216430896406e-05</v>
      </c>
      <c r="AG4" t="n">
        <v>24</v>
      </c>
      <c r="AH4" t="n">
        <v>399609.3527604447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4.9746</v>
      </c>
      <c r="E5" t="n">
        <v>20.1</v>
      </c>
      <c r="F5" t="n">
        <v>17.93</v>
      </c>
      <c r="G5" t="n">
        <v>51.23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109.63</v>
      </c>
      <c r="Q5" t="n">
        <v>446.27</v>
      </c>
      <c r="R5" t="n">
        <v>49.32</v>
      </c>
      <c r="S5" t="n">
        <v>28.73</v>
      </c>
      <c r="T5" t="n">
        <v>9560.84</v>
      </c>
      <c r="U5" t="n">
        <v>0.58</v>
      </c>
      <c r="V5" t="n">
        <v>0.91</v>
      </c>
      <c r="W5" t="n">
        <v>0.11</v>
      </c>
      <c r="X5" t="n">
        <v>0.57</v>
      </c>
      <c r="Y5" t="n">
        <v>0.5</v>
      </c>
      <c r="Z5" t="n">
        <v>10</v>
      </c>
      <c r="AA5" t="n">
        <v>317.370865378024</v>
      </c>
      <c r="AB5" t="n">
        <v>434.2408194246236</v>
      </c>
      <c r="AC5" t="n">
        <v>392.7974850795546</v>
      </c>
      <c r="AD5" t="n">
        <v>317370.865378024</v>
      </c>
      <c r="AE5" t="n">
        <v>434240.8194246236</v>
      </c>
      <c r="AF5" t="n">
        <v>1.096354568840272e-05</v>
      </c>
      <c r="AG5" t="n">
        <v>24</v>
      </c>
      <c r="AH5" t="n">
        <v>392797.4850795546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5.0117</v>
      </c>
      <c r="E6" t="n">
        <v>19.95</v>
      </c>
      <c r="F6" t="n">
        <v>17.84</v>
      </c>
      <c r="G6" t="n">
        <v>62.98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5</v>
      </c>
      <c r="N6" t="n">
        <v>8.99</v>
      </c>
      <c r="O6" t="n">
        <v>9639.200000000001</v>
      </c>
      <c r="P6" t="n">
        <v>104.17</v>
      </c>
      <c r="Q6" t="n">
        <v>446.28</v>
      </c>
      <c r="R6" t="n">
        <v>46.08</v>
      </c>
      <c r="S6" t="n">
        <v>28.73</v>
      </c>
      <c r="T6" t="n">
        <v>7959.64</v>
      </c>
      <c r="U6" t="n">
        <v>0.62</v>
      </c>
      <c r="V6" t="n">
        <v>0.91</v>
      </c>
      <c r="W6" t="n">
        <v>0.12</v>
      </c>
      <c r="X6" t="n">
        <v>0.49</v>
      </c>
      <c r="Y6" t="n">
        <v>0.5</v>
      </c>
      <c r="Z6" t="n">
        <v>10</v>
      </c>
      <c r="AA6" t="n">
        <v>313.8775398168501</v>
      </c>
      <c r="AB6" t="n">
        <v>429.4610972771786</v>
      </c>
      <c r="AC6" t="n">
        <v>388.4739329054796</v>
      </c>
      <c r="AD6" t="n">
        <v>313877.5398168501</v>
      </c>
      <c r="AE6" t="n">
        <v>429461.0972771786</v>
      </c>
      <c r="AF6" t="n">
        <v>1.104531056297349e-05</v>
      </c>
      <c r="AG6" t="n">
        <v>24</v>
      </c>
      <c r="AH6" t="n">
        <v>388473.9329054796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5.0218</v>
      </c>
      <c r="E7" t="n">
        <v>19.91</v>
      </c>
      <c r="F7" t="n">
        <v>17.82</v>
      </c>
      <c r="G7" t="n">
        <v>66.83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104.36</v>
      </c>
      <c r="Q7" t="n">
        <v>446.27</v>
      </c>
      <c r="R7" t="n">
        <v>45.05</v>
      </c>
      <c r="S7" t="n">
        <v>28.73</v>
      </c>
      <c r="T7" t="n">
        <v>7451.65</v>
      </c>
      <c r="U7" t="n">
        <v>0.64</v>
      </c>
      <c r="V7" t="n">
        <v>0.91</v>
      </c>
      <c r="W7" t="n">
        <v>0.13</v>
      </c>
      <c r="X7" t="n">
        <v>0.46</v>
      </c>
      <c r="Y7" t="n">
        <v>0.5</v>
      </c>
      <c r="Z7" t="n">
        <v>10</v>
      </c>
      <c r="AA7" t="n">
        <v>313.7521887147361</v>
      </c>
      <c r="AB7" t="n">
        <v>429.2895863691659</v>
      </c>
      <c r="AC7" t="n">
        <v>388.3187907578106</v>
      </c>
      <c r="AD7" t="n">
        <v>313752.1887147361</v>
      </c>
      <c r="AE7" t="n">
        <v>429289.5863691659</v>
      </c>
      <c r="AF7" t="n">
        <v>1.106757000322052e-05</v>
      </c>
      <c r="AG7" t="n">
        <v>24</v>
      </c>
      <c r="AH7" t="n">
        <v>388318.7907578106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4.6581</v>
      </c>
      <c r="E2" t="n">
        <v>21.47</v>
      </c>
      <c r="F2" t="n">
        <v>19.09</v>
      </c>
      <c r="G2" t="n">
        <v>18.78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82.63</v>
      </c>
      <c r="Q2" t="n">
        <v>446.3</v>
      </c>
      <c r="R2" t="n">
        <v>87.06</v>
      </c>
      <c r="S2" t="n">
        <v>28.73</v>
      </c>
      <c r="T2" t="n">
        <v>28229.42</v>
      </c>
      <c r="U2" t="n">
        <v>0.33</v>
      </c>
      <c r="V2" t="n">
        <v>0.85</v>
      </c>
      <c r="W2" t="n">
        <v>0.18</v>
      </c>
      <c r="X2" t="n">
        <v>1.73</v>
      </c>
      <c r="Y2" t="n">
        <v>0.5</v>
      </c>
      <c r="Z2" t="n">
        <v>10</v>
      </c>
      <c r="AA2" t="n">
        <v>306.42005705204</v>
      </c>
      <c r="AB2" t="n">
        <v>419.2574403574457</v>
      </c>
      <c r="AC2" t="n">
        <v>379.2440986812435</v>
      </c>
      <c r="AD2" t="n">
        <v>306420.05705204</v>
      </c>
      <c r="AE2" t="n">
        <v>419257.4403574457</v>
      </c>
      <c r="AF2" t="n">
        <v>1.357774172918808e-05</v>
      </c>
      <c r="AG2" t="n">
        <v>25</v>
      </c>
      <c r="AH2" t="n">
        <v>379244.0986812435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4.9199</v>
      </c>
      <c r="E3" t="n">
        <v>20.33</v>
      </c>
      <c r="F3" t="n">
        <v>18.28</v>
      </c>
      <c r="G3" t="n">
        <v>35.39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2</v>
      </c>
      <c r="N3" t="n">
        <v>4.35</v>
      </c>
      <c r="O3" t="n">
        <v>5277.26</v>
      </c>
      <c r="P3" t="n">
        <v>72.14</v>
      </c>
      <c r="Q3" t="n">
        <v>446.29</v>
      </c>
      <c r="R3" t="n">
        <v>59.67</v>
      </c>
      <c r="S3" t="n">
        <v>28.73</v>
      </c>
      <c r="T3" t="n">
        <v>14684.89</v>
      </c>
      <c r="U3" t="n">
        <v>0.48</v>
      </c>
      <c r="V3" t="n">
        <v>0.89</v>
      </c>
      <c r="W3" t="n">
        <v>0.17</v>
      </c>
      <c r="X3" t="n">
        <v>0.92</v>
      </c>
      <c r="Y3" t="n">
        <v>0.5</v>
      </c>
      <c r="Z3" t="n">
        <v>10</v>
      </c>
      <c r="AA3" t="n">
        <v>286.7557121409591</v>
      </c>
      <c r="AB3" t="n">
        <v>392.3518161204344</v>
      </c>
      <c r="AC3" t="n">
        <v>354.9063094591319</v>
      </c>
      <c r="AD3" t="n">
        <v>286755.7121409591</v>
      </c>
      <c r="AE3" t="n">
        <v>392351.8161204344</v>
      </c>
      <c r="AF3" t="n">
        <v>1.434085389610194e-05</v>
      </c>
      <c r="AG3" t="n">
        <v>24</v>
      </c>
      <c r="AH3" t="n">
        <v>354906.3094591319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4.9197</v>
      </c>
      <c r="E4" t="n">
        <v>20.33</v>
      </c>
      <c r="F4" t="n">
        <v>18.28</v>
      </c>
      <c r="G4" t="n">
        <v>35.39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73.86</v>
      </c>
      <c r="Q4" t="n">
        <v>446.29</v>
      </c>
      <c r="R4" t="n">
        <v>59.54</v>
      </c>
      <c r="S4" t="n">
        <v>28.73</v>
      </c>
      <c r="T4" t="n">
        <v>14619.13</v>
      </c>
      <c r="U4" t="n">
        <v>0.48</v>
      </c>
      <c r="V4" t="n">
        <v>0.89</v>
      </c>
      <c r="W4" t="n">
        <v>0.17</v>
      </c>
      <c r="X4" t="n">
        <v>0.93</v>
      </c>
      <c r="Y4" t="n">
        <v>0.5</v>
      </c>
      <c r="Z4" t="n">
        <v>10</v>
      </c>
      <c r="AA4" t="n">
        <v>287.6039355795526</v>
      </c>
      <c r="AB4" t="n">
        <v>393.5123928500951</v>
      </c>
      <c r="AC4" t="n">
        <v>355.9561223745934</v>
      </c>
      <c r="AD4" t="n">
        <v>287603.9355795525</v>
      </c>
      <c r="AE4" t="n">
        <v>393512.3928500951</v>
      </c>
      <c r="AF4" t="n">
        <v>1.434027092271239e-05</v>
      </c>
      <c r="AG4" t="n">
        <v>24</v>
      </c>
      <c r="AH4" t="n">
        <v>355956.1223745934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3.2743</v>
      </c>
      <c r="E2" t="n">
        <v>30.54</v>
      </c>
      <c r="F2" t="n">
        <v>22.88</v>
      </c>
      <c r="G2" t="n">
        <v>7.3</v>
      </c>
      <c r="H2" t="n">
        <v>0.12</v>
      </c>
      <c r="I2" t="n">
        <v>188</v>
      </c>
      <c r="J2" t="n">
        <v>141.81</v>
      </c>
      <c r="K2" t="n">
        <v>47.83</v>
      </c>
      <c r="L2" t="n">
        <v>1</v>
      </c>
      <c r="M2" t="n">
        <v>186</v>
      </c>
      <c r="N2" t="n">
        <v>22.98</v>
      </c>
      <c r="O2" t="n">
        <v>17723.39</v>
      </c>
      <c r="P2" t="n">
        <v>258.32</v>
      </c>
      <c r="Q2" t="n">
        <v>446.34</v>
      </c>
      <c r="R2" t="n">
        <v>211.46</v>
      </c>
      <c r="S2" t="n">
        <v>28.73</v>
      </c>
      <c r="T2" t="n">
        <v>89795.56</v>
      </c>
      <c r="U2" t="n">
        <v>0.14</v>
      </c>
      <c r="V2" t="n">
        <v>0.71</v>
      </c>
      <c r="W2" t="n">
        <v>0.38</v>
      </c>
      <c r="X2" t="n">
        <v>5.52</v>
      </c>
      <c r="Y2" t="n">
        <v>0.5</v>
      </c>
      <c r="Z2" t="n">
        <v>10</v>
      </c>
      <c r="AA2" t="n">
        <v>643.8094481802648</v>
      </c>
      <c r="AB2" t="n">
        <v>880.8884898685191</v>
      </c>
      <c r="AC2" t="n">
        <v>796.8177287302274</v>
      </c>
      <c r="AD2" t="n">
        <v>643809.4481802648</v>
      </c>
      <c r="AE2" t="n">
        <v>880888.489868519</v>
      </c>
      <c r="AF2" t="n">
        <v>5.127211935515118e-06</v>
      </c>
      <c r="AG2" t="n">
        <v>36</v>
      </c>
      <c r="AH2" t="n">
        <v>796817.7287302273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4.1395</v>
      </c>
      <c r="E3" t="n">
        <v>24.16</v>
      </c>
      <c r="F3" t="n">
        <v>19.62</v>
      </c>
      <c r="G3" t="n">
        <v>14.71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218.96</v>
      </c>
      <c r="Q3" t="n">
        <v>446.27</v>
      </c>
      <c r="R3" t="n">
        <v>104.34</v>
      </c>
      <c r="S3" t="n">
        <v>28.73</v>
      </c>
      <c r="T3" t="n">
        <v>36773.43</v>
      </c>
      <c r="U3" t="n">
        <v>0.28</v>
      </c>
      <c r="V3" t="n">
        <v>0.83</v>
      </c>
      <c r="W3" t="n">
        <v>0.21</v>
      </c>
      <c r="X3" t="n">
        <v>2.26</v>
      </c>
      <c r="Y3" t="n">
        <v>0.5</v>
      </c>
      <c r="Z3" t="n">
        <v>10</v>
      </c>
      <c r="AA3" t="n">
        <v>470.2923159848444</v>
      </c>
      <c r="AB3" t="n">
        <v>643.4746945631379</v>
      </c>
      <c r="AC3" t="n">
        <v>582.062372836437</v>
      </c>
      <c r="AD3" t="n">
        <v>470292.3159848445</v>
      </c>
      <c r="AE3" t="n">
        <v>643474.6945631378</v>
      </c>
      <c r="AF3" t="n">
        <v>6.482024801351382e-06</v>
      </c>
      <c r="AG3" t="n">
        <v>28</v>
      </c>
      <c r="AH3" t="n">
        <v>582062.3728364371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4.4519</v>
      </c>
      <c r="E4" t="n">
        <v>22.46</v>
      </c>
      <c r="F4" t="n">
        <v>18.76</v>
      </c>
      <c r="G4" t="n">
        <v>22.07</v>
      </c>
      <c r="H4" t="n">
        <v>0.37</v>
      </c>
      <c r="I4" t="n">
        <v>51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207.35</v>
      </c>
      <c r="Q4" t="n">
        <v>446.28</v>
      </c>
      <c r="R4" t="n">
        <v>76.36</v>
      </c>
      <c r="S4" t="n">
        <v>28.73</v>
      </c>
      <c r="T4" t="n">
        <v>22932.49</v>
      </c>
      <c r="U4" t="n">
        <v>0.38</v>
      </c>
      <c r="V4" t="n">
        <v>0.87</v>
      </c>
      <c r="W4" t="n">
        <v>0.16</v>
      </c>
      <c r="X4" t="n">
        <v>1.4</v>
      </c>
      <c r="Y4" t="n">
        <v>0.5</v>
      </c>
      <c r="Z4" t="n">
        <v>10</v>
      </c>
      <c r="AA4" t="n">
        <v>427.8778582906759</v>
      </c>
      <c r="AB4" t="n">
        <v>585.4413623521651</v>
      </c>
      <c r="AC4" t="n">
        <v>529.5676604013864</v>
      </c>
      <c r="AD4" t="n">
        <v>427877.8582906759</v>
      </c>
      <c r="AE4" t="n">
        <v>585441.3623521652</v>
      </c>
      <c r="AF4" t="n">
        <v>6.971210584161426e-06</v>
      </c>
      <c r="AG4" t="n">
        <v>26</v>
      </c>
      <c r="AH4" t="n">
        <v>529567.6604013864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4.6135</v>
      </c>
      <c r="E5" t="n">
        <v>21.68</v>
      </c>
      <c r="F5" t="n">
        <v>18.38</v>
      </c>
      <c r="G5" t="n">
        <v>29.8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200.92</v>
      </c>
      <c r="Q5" t="n">
        <v>446.28</v>
      </c>
      <c r="R5" t="n">
        <v>63.85</v>
      </c>
      <c r="S5" t="n">
        <v>28.73</v>
      </c>
      <c r="T5" t="n">
        <v>16745.1</v>
      </c>
      <c r="U5" t="n">
        <v>0.45</v>
      </c>
      <c r="V5" t="n">
        <v>0.88</v>
      </c>
      <c r="W5" t="n">
        <v>0.14</v>
      </c>
      <c r="X5" t="n">
        <v>1.02</v>
      </c>
      <c r="Y5" t="n">
        <v>0.5</v>
      </c>
      <c r="Z5" t="n">
        <v>10</v>
      </c>
      <c r="AA5" t="n">
        <v>417.1984991576172</v>
      </c>
      <c r="AB5" t="n">
        <v>570.8293920462406</v>
      </c>
      <c r="AC5" t="n">
        <v>516.3502360334302</v>
      </c>
      <c r="AD5" t="n">
        <v>417198.4991576172</v>
      </c>
      <c r="AE5" t="n">
        <v>570829.3920462406</v>
      </c>
      <c r="AF5" t="n">
        <v>7.224259311760986e-06</v>
      </c>
      <c r="AG5" t="n">
        <v>26</v>
      </c>
      <c r="AH5" t="n">
        <v>516350.2360334302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4.7018</v>
      </c>
      <c r="E6" t="n">
        <v>21.27</v>
      </c>
      <c r="F6" t="n">
        <v>18.17</v>
      </c>
      <c r="G6" t="n">
        <v>36.35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196.36</v>
      </c>
      <c r="Q6" t="n">
        <v>446.27</v>
      </c>
      <c r="R6" t="n">
        <v>57.12</v>
      </c>
      <c r="S6" t="n">
        <v>28.73</v>
      </c>
      <c r="T6" t="n">
        <v>13416.69</v>
      </c>
      <c r="U6" t="n">
        <v>0.5</v>
      </c>
      <c r="V6" t="n">
        <v>0.89</v>
      </c>
      <c r="W6" t="n">
        <v>0.13</v>
      </c>
      <c r="X6" t="n">
        <v>0.82</v>
      </c>
      <c r="Y6" t="n">
        <v>0.5</v>
      </c>
      <c r="Z6" t="n">
        <v>10</v>
      </c>
      <c r="AA6" t="n">
        <v>401.4066977321727</v>
      </c>
      <c r="AB6" t="n">
        <v>549.222352650838</v>
      </c>
      <c r="AC6" t="n">
        <v>496.8053421522545</v>
      </c>
      <c r="AD6" t="n">
        <v>401406.6977321727</v>
      </c>
      <c r="AE6" t="n">
        <v>549222.3526508381</v>
      </c>
      <c r="AF6" t="n">
        <v>7.362527892497629e-06</v>
      </c>
      <c r="AG6" t="n">
        <v>25</v>
      </c>
      <c r="AH6" t="n">
        <v>496805.3421522545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4.7731</v>
      </c>
      <c r="E7" t="n">
        <v>20.95</v>
      </c>
      <c r="F7" t="n">
        <v>18.03</v>
      </c>
      <c r="G7" t="n">
        <v>45.07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192.29</v>
      </c>
      <c r="Q7" t="n">
        <v>446.27</v>
      </c>
      <c r="R7" t="n">
        <v>52.53</v>
      </c>
      <c r="S7" t="n">
        <v>28.73</v>
      </c>
      <c r="T7" t="n">
        <v>11147.86</v>
      </c>
      <c r="U7" t="n">
        <v>0.55</v>
      </c>
      <c r="V7" t="n">
        <v>0.9</v>
      </c>
      <c r="W7" t="n">
        <v>0.12</v>
      </c>
      <c r="X7" t="n">
        <v>0.67</v>
      </c>
      <c r="Y7" t="n">
        <v>0.5</v>
      </c>
      <c r="Z7" t="n">
        <v>10</v>
      </c>
      <c r="AA7" t="n">
        <v>396.5625349962888</v>
      </c>
      <c r="AB7" t="n">
        <v>542.5943554862249</v>
      </c>
      <c r="AC7" t="n">
        <v>490.8099117345795</v>
      </c>
      <c r="AD7" t="n">
        <v>396562.5349962888</v>
      </c>
      <c r="AE7" t="n">
        <v>542594.3554862249</v>
      </c>
      <c r="AF7" t="n">
        <v>7.474176248177385e-06</v>
      </c>
      <c r="AG7" t="n">
        <v>25</v>
      </c>
      <c r="AH7" t="n">
        <v>490809.9117345795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4.8141</v>
      </c>
      <c r="E8" t="n">
        <v>20.77</v>
      </c>
      <c r="F8" t="n">
        <v>17.94</v>
      </c>
      <c r="G8" t="n">
        <v>51.25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189.51</v>
      </c>
      <c r="Q8" t="n">
        <v>446.27</v>
      </c>
      <c r="R8" t="n">
        <v>49.54</v>
      </c>
      <c r="S8" t="n">
        <v>28.73</v>
      </c>
      <c r="T8" t="n">
        <v>9670.17</v>
      </c>
      <c r="U8" t="n">
        <v>0.58</v>
      </c>
      <c r="V8" t="n">
        <v>0.91</v>
      </c>
      <c r="W8" t="n">
        <v>0.12</v>
      </c>
      <c r="X8" t="n">
        <v>0.58</v>
      </c>
      <c r="Y8" t="n">
        <v>0.5</v>
      </c>
      <c r="Z8" t="n">
        <v>10</v>
      </c>
      <c r="AA8" t="n">
        <v>393.592249649825</v>
      </c>
      <c r="AB8" t="n">
        <v>538.5302800354519</v>
      </c>
      <c r="AC8" t="n">
        <v>487.1337059408628</v>
      </c>
      <c r="AD8" t="n">
        <v>393592.249649825</v>
      </c>
      <c r="AE8" t="n">
        <v>538530.280035452</v>
      </c>
      <c r="AF8" t="n">
        <v>7.538377967432223e-06</v>
      </c>
      <c r="AG8" t="n">
        <v>25</v>
      </c>
      <c r="AH8" t="n">
        <v>487133.7059408628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4.8555</v>
      </c>
      <c r="E9" t="n">
        <v>20.6</v>
      </c>
      <c r="F9" t="n">
        <v>17.85</v>
      </c>
      <c r="G9" t="n">
        <v>59.49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186.26</v>
      </c>
      <c r="Q9" t="n">
        <v>446.27</v>
      </c>
      <c r="R9" t="n">
        <v>46.59</v>
      </c>
      <c r="S9" t="n">
        <v>28.73</v>
      </c>
      <c r="T9" t="n">
        <v>8208.68</v>
      </c>
      <c r="U9" t="n">
        <v>0.62</v>
      </c>
      <c r="V9" t="n">
        <v>0.91</v>
      </c>
      <c r="W9" t="n">
        <v>0.11</v>
      </c>
      <c r="X9" t="n">
        <v>0.49</v>
      </c>
      <c r="Y9" t="n">
        <v>0.5</v>
      </c>
      <c r="Z9" t="n">
        <v>10</v>
      </c>
      <c r="AA9" t="n">
        <v>380.7050106301979</v>
      </c>
      <c r="AB9" t="n">
        <v>520.8973910639385</v>
      </c>
      <c r="AC9" t="n">
        <v>471.1836751448754</v>
      </c>
      <c r="AD9" t="n">
        <v>380705.0106301979</v>
      </c>
      <c r="AE9" t="n">
        <v>520897.3910639385</v>
      </c>
      <c r="AF9" t="n">
        <v>7.603206044923696e-06</v>
      </c>
      <c r="AG9" t="n">
        <v>24</v>
      </c>
      <c r="AH9" t="n">
        <v>471183.6751448754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4.8833</v>
      </c>
      <c r="E10" t="n">
        <v>20.48</v>
      </c>
      <c r="F10" t="n">
        <v>17.79</v>
      </c>
      <c r="G10" t="n">
        <v>66.7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183.14</v>
      </c>
      <c r="Q10" t="n">
        <v>446.27</v>
      </c>
      <c r="R10" t="n">
        <v>44.64</v>
      </c>
      <c r="S10" t="n">
        <v>28.73</v>
      </c>
      <c r="T10" t="n">
        <v>7244.46</v>
      </c>
      <c r="U10" t="n">
        <v>0.64</v>
      </c>
      <c r="V10" t="n">
        <v>0.91</v>
      </c>
      <c r="W10" t="n">
        <v>0.11</v>
      </c>
      <c r="X10" t="n">
        <v>0.43</v>
      </c>
      <c r="Y10" t="n">
        <v>0.5</v>
      </c>
      <c r="Z10" t="n">
        <v>10</v>
      </c>
      <c r="AA10" t="n">
        <v>378.1458594456221</v>
      </c>
      <c r="AB10" t="n">
        <v>517.3958475114198</v>
      </c>
      <c r="AC10" t="n">
        <v>468.0163139945619</v>
      </c>
      <c r="AD10" t="n">
        <v>378145.8594456221</v>
      </c>
      <c r="AE10" t="n">
        <v>517395.8475114198</v>
      </c>
      <c r="AF10" t="n">
        <v>7.64673794236966e-06</v>
      </c>
      <c r="AG10" t="n">
        <v>24</v>
      </c>
      <c r="AH10" t="n">
        <v>468016.3139945619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4.9198</v>
      </c>
      <c r="E11" t="n">
        <v>20.33</v>
      </c>
      <c r="F11" t="n">
        <v>17.69</v>
      </c>
      <c r="G11" t="n">
        <v>75.83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180.65</v>
      </c>
      <c r="Q11" t="n">
        <v>446.27</v>
      </c>
      <c r="R11" t="n">
        <v>41.28</v>
      </c>
      <c r="S11" t="n">
        <v>28.73</v>
      </c>
      <c r="T11" t="n">
        <v>5576.2</v>
      </c>
      <c r="U11" t="n">
        <v>0.7</v>
      </c>
      <c r="V11" t="n">
        <v>0.92</v>
      </c>
      <c r="W11" t="n">
        <v>0.11</v>
      </c>
      <c r="X11" t="n">
        <v>0.34</v>
      </c>
      <c r="Y11" t="n">
        <v>0.5</v>
      </c>
      <c r="Z11" t="n">
        <v>10</v>
      </c>
      <c r="AA11" t="n">
        <v>375.5563947754461</v>
      </c>
      <c r="AB11" t="n">
        <v>513.8528277105662</v>
      </c>
      <c r="AC11" t="n">
        <v>464.8114350308423</v>
      </c>
      <c r="AD11" t="n">
        <v>375556.394775446</v>
      </c>
      <c r="AE11" t="n">
        <v>513852.8277105662</v>
      </c>
      <c r="AF11" t="n">
        <v>7.703893131462383e-06</v>
      </c>
      <c r="AG11" t="n">
        <v>24</v>
      </c>
      <c r="AH11" t="n">
        <v>464811.4350308423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4.9231</v>
      </c>
      <c r="E12" t="n">
        <v>20.31</v>
      </c>
      <c r="F12" t="n">
        <v>17.71</v>
      </c>
      <c r="G12" t="n">
        <v>81.73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177.9</v>
      </c>
      <c r="Q12" t="n">
        <v>446.27</v>
      </c>
      <c r="R12" t="n">
        <v>42.08</v>
      </c>
      <c r="S12" t="n">
        <v>28.73</v>
      </c>
      <c r="T12" t="n">
        <v>5981.02</v>
      </c>
      <c r="U12" t="n">
        <v>0.68</v>
      </c>
      <c r="V12" t="n">
        <v>0.92</v>
      </c>
      <c r="W12" t="n">
        <v>0.1</v>
      </c>
      <c r="X12" t="n">
        <v>0.35</v>
      </c>
      <c r="Y12" t="n">
        <v>0.5</v>
      </c>
      <c r="Z12" t="n">
        <v>10</v>
      </c>
      <c r="AA12" t="n">
        <v>374.1699876872214</v>
      </c>
      <c r="AB12" t="n">
        <v>511.9558843684932</v>
      </c>
      <c r="AC12" t="n">
        <v>463.09553329896</v>
      </c>
      <c r="AD12" t="n">
        <v>374169.9876872214</v>
      </c>
      <c r="AE12" t="n">
        <v>511955.8843684932</v>
      </c>
      <c r="AF12" t="n">
        <v>7.7090605869146e-06</v>
      </c>
      <c r="AG12" t="n">
        <v>24</v>
      </c>
      <c r="AH12" t="n">
        <v>463095.5332989601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4.939</v>
      </c>
      <c r="E13" t="n">
        <v>20.25</v>
      </c>
      <c r="F13" t="n">
        <v>17.67</v>
      </c>
      <c r="G13" t="n">
        <v>88.36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176.31</v>
      </c>
      <c r="Q13" t="n">
        <v>446.27</v>
      </c>
      <c r="R13" t="n">
        <v>40.88</v>
      </c>
      <c r="S13" t="n">
        <v>28.73</v>
      </c>
      <c r="T13" t="n">
        <v>5385.81</v>
      </c>
      <c r="U13" t="n">
        <v>0.7</v>
      </c>
      <c r="V13" t="n">
        <v>0.92</v>
      </c>
      <c r="W13" t="n">
        <v>0.1</v>
      </c>
      <c r="X13" t="n">
        <v>0.31</v>
      </c>
      <c r="Y13" t="n">
        <v>0.5</v>
      </c>
      <c r="Z13" t="n">
        <v>10</v>
      </c>
      <c r="AA13" t="n">
        <v>372.8222479780864</v>
      </c>
      <c r="AB13" t="n">
        <v>510.111847440375</v>
      </c>
      <c r="AC13" t="n">
        <v>461.4274886671393</v>
      </c>
      <c r="AD13" t="n">
        <v>372822.2479780864</v>
      </c>
      <c r="AE13" t="n">
        <v>510111.847440375</v>
      </c>
      <c r="AF13" t="n">
        <v>7.733958326820747e-06</v>
      </c>
      <c r="AG13" t="n">
        <v>24</v>
      </c>
      <c r="AH13" t="n">
        <v>461427.4886671393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4.9554</v>
      </c>
      <c r="E14" t="n">
        <v>20.18</v>
      </c>
      <c r="F14" t="n">
        <v>17.63</v>
      </c>
      <c r="G14" t="n">
        <v>96.18000000000001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171.85</v>
      </c>
      <c r="Q14" t="n">
        <v>446.27</v>
      </c>
      <c r="R14" t="n">
        <v>39.56</v>
      </c>
      <c r="S14" t="n">
        <v>28.73</v>
      </c>
      <c r="T14" t="n">
        <v>4727.56</v>
      </c>
      <c r="U14" t="n">
        <v>0.73</v>
      </c>
      <c r="V14" t="n">
        <v>0.92</v>
      </c>
      <c r="W14" t="n">
        <v>0.1</v>
      </c>
      <c r="X14" t="n">
        <v>0.28</v>
      </c>
      <c r="Y14" t="n">
        <v>0.5</v>
      </c>
      <c r="Z14" t="n">
        <v>10</v>
      </c>
      <c r="AA14" t="n">
        <v>370.0685039574486</v>
      </c>
      <c r="AB14" t="n">
        <v>506.3440533847265</v>
      </c>
      <c r="AC14" t="n">
        <v>458.0192875880297</v>
      </c>
      <c r="AD14" t="n">
        <v>370068.5039574486</v>
      </c>
      <c r="AE14" t="n">
        <v>506344.0533847265</v>
      </c>
      <c r="AF14" t="n">
        <v>7.759639014522681e-06</v>
      </c>
      <c r="AG14" t="n">
        <v>24</v>
      </c>
      <c r="AH14" t="n">
        <v>458019.2875880298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4.9727</v>
      </c>
      <c r="E15" t="n">
        <v>20.11</v>
      </c>
      <c r="F15" t="n">
        <v>17.59</v>
      </c>
      <c r="G15" t="n">
        <v>105.56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169.91</v>
      </c>
      <c r="Q15" t="n">
        <v>446.27</v>
      </c>
      <c r="R15" t="n">
        <v>38.14</v>
      </c>
      <c r="S15" t="n">
        <v>28.73</v>
      </c>
      <c r="T15" t="n">
        <v>4023.03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368.5345173409897</v>
      </c>
      <c r="AB15" t="n">
        <v>504.245185221374</v>
      </c>
      <c r="AC15" t="n">
        <v>456.1207324564077</v>
      </c>
      <c r="AD15" t="n">
        <v>368534.5173409897</v>
      </c>
      <c r="AE15" t="n">
        <v>504245.185221374</v>
      </c>
      <c r="AF15" t="n">
        <v>7.78672900825704e-06</v>
      </c>
      <c r="AG15" t="n">
        <v>24</v>
      </c>
      <c r="AH15" t="n">
        <v>456120.7324564077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4.9835</v>
      </c>
      <c r="E16" t="n">
        <v>20.07</v>
      </c>
      <c r="F16" t="n">
        <v>17.58</v>
      </c>
      <c r="G16" t="n">
        <v>117.19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165.61</v>
      </c>
      <c r="Q16" t="n">
        <v>446.27</v>
      </c>
      <c r="R16" t="n">
        <v>37.85</v>
      </c>
      <c r="S16" t="n">
        <v>28.73</v>
      </c>
      <c r="T16" t="n">
        <v>3883.98</v>
      </c>
      <c r="U16" t="n">
        <v>0.76</v>
      </c>
      <c r="V16" t="n">
        <v>0.92</v>
      </c>
      <c r="W16" t="n">
        <v>0.09</v>
      </c>
      <c r="X16" t="n">
        <v>0.22</v>
      </c>
      <c r="Y16" t="n">
        <v>0.5</v>
      </c>
      <c r="Z16" t="n">
        <v>10</v>
      </c>
      <c r="AA16" t="n">
        <v>366.1270684292217</v>
      </c>
      <c r="AB16" t="n">
        <v>500.9512074111428</v>
      </c>
      <c r="AC16" t="n">
        <v>453.141127265258</v>
      </c>
      <c r="AD16" t="n">
        <v>366127.0684292216</v>
      </c>
      <c r="AE16" t="n">
        <v>500951.2074111428</v>
      </c>
      <c r="AF16" t="n">
        <v>7.80364068064612e-06</v>
      </c>
      <c r="AG16" t="n">
        <v>24</v>
      </c>
      <c r="AH16" t="n">
        <v>453141.127265258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4.9793</v>
      </c>
      <c r="E17" t="n">
        <v>20.08</v>
      </c>
      <c r="F17" t="n">
        <v>17.59</v>
      </c>
      <c r="G17" t="n">
        <v>117.3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163.97</v>
      </c>
      <c r="Q17" t="n">
        <v>446.27</v>
      </c>
      <c r="R17" t="n">
        <v>38.45</v>
      </c>
      <c r="S17" t="n">
        <v>28.73</v>
      </c>
      <c r="T17" t="n">
        <v>4185.45</v>
      </c>
      <c r="U17" t="n">
        <v>0.75</v>
      </c>
      <c r="V17" t="n">
        <v>0.92</v>
      </c>
      <c r="W17" t="n">
        <v>0.09</v>
      </c>
      <c r="X17" t="n">
        <v>0.24</v>
      </c>
      <c r="Y17" t="n">
        <v>0.5</v>
      </c>
      <c r="Z17" t="n">
        <v>10</v>
      </c>
      <c r="AA17" t="n">
        <v>365.4711218396569</v>
      </c>
      <c r="AB17" t="n">
        <v>500.0537123489791</v>
      </c>
      <c r="AC17" t="n">
        <v>452.329287872185</v>
      </c>
      <c r="AD17" t="n">
        <v>365471.1218396568</v>
      </c>
      <c r="AE17" t="n">
        <v>500053.7123489791</v>
      </c>
      <c r="AF17" t="n">
        <v>7.797063919161478e-06</v>
      </c>
      <c r="AG17" t="n">
        <v>24</v>
      </c>
      <c r="AH17" t="n">
        <v>452329.287872185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4.9943</v>
      </c>
      <c r="E18" t="n">
        <v>20.02</v>
      </c>
      <c r="F18" t="n">
        <v>17.56</v>
      </c>
      <c r="G18" t="n">
        <v>131.72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4</v>
      </c>
      <c r="N18" t="n">
        <v>29.36</v>
      </c>
      <c r="O18" t="n">
        <v>20483.57</v>
      </c>
      <c r="P18" t="n">
        <v>161.08</v>
      </c>
      <c r="Q18" t="n">
        <v>446.27</v>
      </c>
      <c r="R18" t="n">
        <v>37.21</v>
      </c>
      <c r="S18" t="n">
        <v>28.73</v>
      </c>
      <c r="T18" t="n">
        <v>3571.44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363.5893702475983</v>
      </c>
      <c r="AB18" t="n">
        <v>497.4790168037035</v>
      </c>
      <c r="AC18" t="n">
        <v>450.0003176561426</v>
      </c>
      <c r="AD18" t="n">
        <v>363589.3702475983</v>
      </c>
      <c r="AE18" t="n">
        <v>497479.0168037034</v>
      </c>
      <c r="AF18" t="n">
        <v>7.820552353035199e-06</v>
      </c>
      <c r="AG18" t="n">
        <v>24</v>
      </c>
      <c r="AH18" t="n">
        <v>450000.3176561426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4.9932</v>
      </c>
      <c r="E19" t="n">
        <v>20.03</v>
      </c>
      <c r="F19" t="n">
        <v>17.57</v>
      </c>
      <c r="G19" t="n">
        <v>131.76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2</v>
      </c>
      <c r="N19" t="n">
        <v>29.8</v>
      </c>
      <c r="O19" t="n">
        <v>20660.89</v>
      </c>
      <c r="P19" t="n">
        <v>160.76</v>
      </c>
      <c r="Q19" t="n">
        <v>446.27</v>
      </c>
      <c r="R19" t="n">
        <v>37.29</v>
      </c>
      <c r="S19" t="n">
        <v>28.73</v>
      </c>
      <c r="T19" t="n">
        <v>3611.64</v>
      </c>
      <c r="U19" t="n">
        <v>0.77</v>
      </c>
      <c r="V19" t="n">
        <v>0.93</v>
      </c>
      <c r="W19" t="n">
        <v>0.1</v>
      </c>
      <c r="X19" t="n">
        <v>0.21</v>
      </c>
      <c r="Y19" t="n">
        <v>0.5</v>
      </c>
      <c r="Z19" t="n">
        <v>10</v>
      </c>
      <c r="AA19" t="n">
        <v>363.4921595861071</v>
      </c>
      <c r="AB19" t="n">
        <v>497.3460088880195</v>
      </c>
      <c r="AC19" t="n">
        <v>449.8800038292537</v>
      </c>
      <c r="AD19" t="n">
        <v>363492.1595861071</v>
      </c>
      <c r="AE19" t="n">
        <v>497346.0088880195</v>
      </c>
      <c r="AF19" t="n">
        <v>7.818829867884459e-06</v>
      </c>
      <c r="AG19" t="n">
        <v>24</v>
      </c>
      <c r="AH19" t="n">
        <v>449880.0038292537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4.9928</v>
      </c>
      <c r="E20" t="n">
        <v>20.03</v>
      </c>
      <c r="F20" t="n">
        <v>17.57</v>
      </c>
      <c r="G20" t="n">
        <v>131.77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161.23</v>
      </c>
      <c r="Q20" t="n">
        <v>446.27</v>
      </c>
      <c r="R20" t="n">
        <v>37.18</v>
      </c>
      <c r="S20" t="n">
        <v>28.73</v>
      </c>
      <c r="T20" t="n">
        <v>3552.56</v>
      </c>
      <c r="U20" t="n">
        <v>0.77</v>
      </c>
      <c r="V20" t="n">
        <v>0.93</v>
      </c>
      <c r="W20" t="n">
        <v>0.1</v>
      </c>
      <c r="X20" t="n">
        <v>0.21</v>
      </c>
      <c r="Y20" t="n">
        <v>0.5</v>
      </c>
      <c r="Z20" t="n">
        <v>10</v>
      </c>
      <c r="AA20" t="n">
        <v>363.7302009382111</v>
      </c>
      <c r="AB20" t="n">
        <v>497.6717075676115</v>
      </c>
      <c r="AC20" t="n">
        <v>450.1746182839863</v>
      </c>
      <c r="AD20" t="n">
        <v>363730.2009382111</v>
      </c>
      <c r="AE20" t="n">
        <v>497671.7075676115</v>
      </c>
      <c r="AF20" t="n">
        <v>7.818203509647828e-06</v>
      </c>
      <c r="AG20" t="n">
        <v>24</v>
      </c>
      <c r="AH20" t="n">
        <v>450174.6182839863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2.8807</v>
      </c>
      <c r="E2" t="n">
        <v>34.71</v>
      </c>
      <c r="F2" t="n">
        <v>24.15</v>
      </c>
      <c r="G2" t="n">
        <v>6.33</v>
      </c>
      <c r="H2" t="n">
        <v>0.1</v>
      </c>
      <c r="I2" t="n">
        <v>229</v>
      </c>
      <c r="J2" t="n">
        <v>176.73</v>
      </c>
      <c r="K2" t="n">
        <v>52.44</v>
      </c>
      <c r="L2" t="n">
        <v>1</v>
      </c>
      <c r="M2" t="n">
        <v>227</v>
      </c>
      <c r="N2" t="n">
        <v>33.29</v>
      </c>
      <c r="O2" t="n">
        <v>22031.19</v>
      </c>
      <c r="P2" t="n">
        <v>315.11</v>
      </c>
      <c r="Q2" t="n">
        <v>446.36</v>
      </c>
      <c r="R2" t="n">
        <v>252.87</v>
      </c>
      <c r="S2" t="n">
        <v>28.73</v>
      </c>
      <c r="T2" t="n">
        <v>110294.25</v>
      </c>
      <c r="U2" t="n">
        <v>0.11</v>
      </c>
      <c r="V2" t="n">
        <v>0.67</v>
      </c>
      <c r="W2" t="n">
        <v>0.45</v>
      </c>
      <c r="X2" t="n">
        <v>6.79</v>
      </c>
      <c r="Y2" t="n">
        <v>0.5</v>
      </c>
      <c r="Z2" t="n">
        <v>10</v>
      </c>
      <c r="AA2" t="n">
        <v>804.4023886728812</v>
      </c>
      <c r="AB2" t="n">
        <v>1100.618835911027</v>
      </c>
      <c r="AC2" t="n">
        <v>995.5773189399156</v>
      </c>
      <c r="AD2" t="n">
        <v>804402.3886728812</v>
      </c>
      <c r="AE2" t="n">
        <v>1100618.835911027</v>
      </c>
      <c r="AF2" t="n">
        <v>4.076011931152324e-06</v>
      </c>
      <c r="AG2" t="n">
        <v>41</v>
      </c>
      <c r="AH2" t="n">
        <v>995577.3189399156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3.8641</v>
      </c>
      <c r="E3" t="n">
        <v>25.88</v>
      </c>
      <c r="F3" t="n">
        <v>20.08</v>
      </c>
      <c r="G3" t="n">
        <v>12.68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260.02</v>
      </c>
      <c r="Q3" t="n">
        <v>446.28</v>
      </c>
      <c r="R3" t="n">
        <v>119.53</v>
      </c>
      <c r="S3" t="n">
        <v>28.73</v>
      </c>
      <c r="T3" t="n">
        <v>44295.71</v>
      </c>
      <c r="U3" t="n">
        <v>0.24</v>
      </c>
      <c r="V3" t="n">
        <v>0.8100000000000001</v>
      </c>
      <c r="W3" t="n">
        <v>0.23</v>
      </c>
      <c r="X3" t="n">
        <v>2.72</v>
      </c>
      <c r="Y3" t="n">
        <v>0.5</v>
      </c>
      <c r="Z3" t="n">
        <v>10</v>
      </c>
      <c r="AA3" t="n">
        <v>542.8159082856859</v>
      </c>
      <c r="AB3" t="n">
        <v>742.7046730642309</v>
      </c>
      <c r="AC3" t="n">
        <v>671.8219814595354</v>
      </c>
      <c r="AD3" t="n">
        <v>542815.9082856858</v>
      </c>
      <c r="AE3" t="n">
        <v>742704.6730642308</v>
      </c>
      <c r="AF3" t="n">
        <v>5.467461972147636e-06</v>
      </c>
      <c r="AG3" t="n">
        <v>30</v>
      </c>
      <c r="AH3" t="n">
        <v>671821.9814595354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4.235</v>
      </c>
      <c r="E4" t="n">
        <v>23.61</v>
      </c>
      <c r="F4" t="n">
        <v>19.06</v>
      </c>
      <c r="G4" t="n">
        <v>19.06</v>
      </c>
      <c r="H4" t="n">
        <v>0.3</v>
      </c>
      <c r="I4" t="n">
        <v>60</v>
      </c>
      <c r="J4" t="n">
        <v>179.7</v>
      </c>
      <c r="K4" t="n">
        <v>52.44</v>
      </c>
      <c r="L4" t="n">
        <v>3</v>
      </c>
      <c r="M4" t="n">
        <v>58</v>
      </c>
      <c r="N4" t="n">
        <v>34.26</v>
      </c>
      <c r="O4" t="n">
        <v>22397.24</v>
      </c>
      <c r="P4" t="n">
        <v>245.13</v>
      </c>
      <c r="Q4" t="n">
        <v>446.27</v>
      </c>
      <c r="R4" t="n">
        <v>86.05</v>
      </c>
      <c r="S4" t="n">
        <v>28.73</v>
      </c>
      <c r="T4" t="n">
        <v>27729.15</v>
      </c>
      <c r="U4" t="n">
        <v>0.33</v>
      </c>
      <c r="V4" t="n">
        <v>0.85</v>
      </c>
      <c r="W4" t="n">
        <v>0.18</v>
      </c>
      <c r="X4" t="n">
        <v>1.7</v>
      </c>
      <c r="Y4" t="n">
        <v>0.5</v>
      </c>
      <c r="Z4" t="n">
        <v>10</v>
      </c>
      <c r="AA4" t="n">
        <v>489.1228202576483</v>
      </c>
      <c r="AB4" t="n">
        <v>669.2394212524056</v>
      </c>
      <c r="AC4" t="n">
        <v>605.3681501715023</v>
      </c>
      <c r="AD4" t="n">
        <v>489122.8202576483</v>
      </c>
      <c r="AE4" t="n">
        <v>669239.4212524056</v>
      </c>
      <c r="AF4" t="n">
        <v>5.992262480796366e-06</v>
      </c>
      <c r="AG4" t="n">
        <v>28</v>
      </c>
      <c r="AH4" t="n">
        <v>605368.1501715023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18.59</v>
      </c>
      <c r="G5" t="n">
        <v>25.35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237.32</v>
      </c>
      <c r="Q5" t="n">
        <v>446.29</v>
      </c>
      <c r="R5" t="n">
        <v>70.64</v>
      </c>
      <c r="S5" t="n">
        <v>28.73</v>
      </c>
      <c r="T5" t="n">
        <v>20103.04</v>
      </c>
      <c r="U5" t="n">
        <v>0.41</v>
      </c>
      <c r="V5" t="n">
        <v>0.87</v>
      </c>
      <c r="W5" t="n">
        <v>0.15</v>
      </c>
      <c r="X5" t="n">
        <v>1.23</v>
      </c>
      <c r="Y5" t="n">
        <v>0.5</v>
      </c>
      <c r="Z5" t="n">
        <v>10</v>
      </c>
      <c r="AA5" t="n">
        <v>463.9193530000217</v>
      </c>
      <c r="AB5" t="n">
        <v>634.7549254520193</v>
      </c>
      <c r="AC5" t="n">
        <v>574.174806251011</v>
      </c>
      <c r="AD5" t="n">
        <v>463919.3530000217</v>
      </c>
      <c r="AE5" t="n">
        <v>634754.9254520193</v>
      </c>
      <c r="AF5" t="n">
        <v>6.268741368340074e-06</v>
      </c>
      <c r="AG5" t="n">
        <v>27</v>
      </c>
      <c r="AH5" t="n">
        <v>574174.806251011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4.5482</v>
      </c>
      <c r="E6" t="n">
        <v>21.99</v>
      </c>
      <c r="F6" t="n">
        <v>18.32</v>
      </c>
      <c r="G6" t="n">
        <v>31.41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232.41</v>
      </c>
      <c r="Q6" t="n">
        <v>446.27</v>
      </c>
      <c r="R6" t="n">
        <v>61.94</v>
      </c>
      <c r="S6" t="n">
        <v>28.73</v>
      </c>
      <c r="T6" t="n">
        <v>15801.31</v>
      </c>
      <c r="U6" t="n">
        <v>0.46</v>
      </c>
      <c r="V6" t="n">
        <v>0.89</v>
      </c>
      <c r="W6" t="n">
        <v>0.14</v>
      </c>
      <c r="X6" t="n">
        <v>0.96</v>
      </c>
      <c r="Y6" t="n">
        <v>0.5</v>
      </c>
      <c r="Z6" t="n">
        <v>10</v>
      </c>
      <c r="AA6" t="n">
        <v>445.3967252778092</v>
      </c>
      <c r="AB6" t="n">
        <v>609.4114490418254</v>
      </c>
      <c r="AC6" t="n">
        <v>551.2500756596136</v>
      </c>
      <c r="AD6" t="n">
        <v>445396.7252778092</v>
      </c>
      <c r="AE6" t="n">
        <v>609411.4490418255</v>
      </c>
      <c r="AF6" t="n">
        <v>6.435421066153017e-06</v>
      </c>
      <c r="AG6" t="n">
        <v>26</v>
      </c>
      <c r="AH6" t="n">
        <v>551250.0756596136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4.6351</v>
      </c>
      <c r="E7" t="n">
        <v>21.57</v>
      </c>
      <c r="F7" t="n">
        <v>18.12</v>
      </c>
      <c r="G7" t="n">
        <v>37.5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228.44</v>
      </c>
      <c r="Q7" t="n">
        <v>446.27</v>
      </c>
      <c r="R7" t="n">
        <v>55.48</v>
      </c>
      <c r="S7" t="n">
        <v>28.73</v>
      </c>
      <c r="T7" t="n">
        <v>12597.65</v>
      </c>
      <c r="U7" t="n">
        <v>0.52</v>
      </c>
      <c r="V7" t="n">
        <v>0.9</v>
      </c>
      <c r="W7" t="n">
        <v>0.13</v>
      </c>
      <c r="X7" t="n">
        <v>0.77</v>
      </c>
      <c r="Y7" t="n">
        <v>0.5</v>
      </c>
      <c r="Z7" t="n">
        <v>10</v>
      </c>
      <c r="AA7" t="n">
        <v>429.25100780602</v>
      </c>
      <c r="AB7" t="n">
        <v>587.3201660981401</v>
      </c>
      <c r="AC7" t="n">
        <v>531.2671537547632</v>
      </c>
      <c r="AD7" t="n">
        <v>429251.00780602</v>
      </c>
      <c r="AE7" t="n">
        <v>587320.1660981402</v>
      </c>
      <c r="AF7" t="n">
        <v>6.558379179395333e-06</v>
      </c>
      <c r="AG7" t="n">
        <v>25</v>
      </c>
      <c r="AH7" t="n">
        <v>531267.1537547632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4.6761</v>
      </c>
      <c r="E8" t="n">
        <v>21.39</v>
      </c>
      <c r="F8" t="n">
        <v>18.08</v>
      </c>
      <c r="G8" t="n">
        <v>43.38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225.96</v>
      </c>
      <c r="Q8" t="n">
        <v>446.28</v>
      </c>
      <c r="R8" t="n">
        <v>54.14</v>
      </c>
      <c r="S8" t="n">
        <v>28.73</v>
      </c>
      <c r="T8" t="n">
        <v>11948.71</v>
      </c>
      <c r="U8" t="n">
        <v>0.53</v>
      </c>
      <c r="V8" t="n">
        <v>0.9</v>
      </c>
      <c r="W8" t="n">
        <v>0.12</v>
      </c>
      <c r="X8" t="n">
        <v>0.72</v>
      </c>
      <c r="Y8" t="n">
        <v>0.5</v>
      </c>
      <c r="Z8" t="n">
        <v>10</v>
      </c>
      <c r="AA8" t="n">
        <v>426.2300261861957</v>
      </c>
      <c r="AB8" t="n">
        <v>583.1867257695936</v>
      </c>
      <c r="AC8" t="n">
        <v>527.5282031698532</v>
      </c>
      <c r="AD8" t="n">
        <v>426230.0261861957</v>
      </c>
      <c r="AE8" t="n">
        <v>583186.7257695936</v>
      </c>
      <c r="AF8" t="n">
        <v>6.616391637887103e-06</v>
      </c>
      <c r="AG8" t="n">
        <v>25</v>
      </c>
      <c r="AH8" t="n">
        <v>527528.2031698532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4.74</v>
      </c>
      <c r="E9" t="n">
        <v>21.1</v>
      </c>
      <c r="F9" t="n">
        <v>17.93</v>
      </c>
      <c r="G9" t="n">
        <v>51.23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222.76</v>
      </c>
      <c r="Q9" t="n">
        <v>446.28</v>
      </c>
      <c r="R9" t="n">
        <v>49.22</v>
      </c>
      <c r="S9" t="n">
        <v>28.73</v>
      </c>
      <c r="T9" t="n">
        <v>9512.26</v>
      </c>
      <c r="U9" t="n">
        <v>0.58</v>
      </c>
      <c r="V9" t="n">
        <v>0.91</v>
      </c>
      <c r="W9" t="n">
        <v>0.11</v>
      </c>
      <c r="X9" t="n">
        <v>0.57</v>
      </c>
      <c r="Y9" t="n">
        <v>0.5</v>
      </c>
      <c r="Z9" t="n">
        <v>10</v>
      </c>
      <c r="AA9" t="n">
        <v>421.6660759129031</v>
      </c>
      <c r="AB9" t="n">
        <v>576.942127658399</v>
      </c>
      <c r="AC9" t="n">
        <v>521.8795807380425</v>
      </c>
      <c r="AD9" t="n">
        <v>421666.0759129031</v>
      </c>
      <c r="AE9" t="n">
        <v>576942.1276583991</v>
      </c>
      <c r="AF9" t="n">
        <v>6.706806176853547e-06</v>
      </c>
      <c r="AG9" t="n">
        <v>25</v>
      </c>
      <c r="AH9" t="n">
        <v>521879.5807380425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4.7693</v>
      </c>
      <c r="E10" t="n">
        <v>20.97</v>
      </c>
      <c r="F10" t="n">
        <v>17.87</v>
      </c>
      <c r="G10" t="n">
        <v>56.44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221.17</v>
      </c>
      <c r="Q10" t="n">
        <v>446.27</v>
      </c>
      <c r="R10" t="n">
        <v>47.4</v>
      </c>
      <c r="S10" t="n">
        <v>28.73</v>
      </c>
      <c r="T10" t="n">
        <v>8607.530000000001</v>
      </c>
      <c r="U10" t="n">
        <v>0.61</v>
      </c>
      <c r="V10" t="n">
        <v>0.91</v>
      </c>
      <c r="W10" t="n">
        <v>0.11</v>
      </c>
      <c r="X10" t="n">
        <v>0.51</v>
      </c>
      <c r="Y10" t="n">
        <v>0.5</v>
      </c>
      <c r="Z10" t="n">
        <v>10</v>
      </c>
      <c r="AA10" t="n">
        <v>419.5818260596172</v>
      </c>
      <c r="AB10" t="n">
        <v>574.0903650585193</v>
      </c>
      <c r="AC10" t="n">
        <v>519.2999863582213</v>
      </c>
      <c r="AD10" t="n">
        <v>419581.8260596172</v>
      </c>
      <c r="AE10" t="n">
        <v>574090.3650585193</v>
      </c>
      <c r="AF10" t="n">
        <v>6.748263860604984e-06</v>
      </c>
      <c r="AG10" t="n">
        <v>25</v>
      </c>
      <c r="AH10" t="n">
        <v>519299.9863582213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17.81</v>
      </c>
      <c r="G11" t="n">
        <v>62.88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218.59</v>
      </c>
      <c r="Q11" t="n">
        <v>446.27</v>
      </c>
      <c r="R11" t="n">
        <v>45.53</v>
      </c>
      <c r="S11" t="n">
        <v>28.73</v>
      </c>
      <c r="T11" t="n">
        <v>7686.57</v>
      </c>
      <c r="U11" t="n">
        <v>0.63</v>
      </c>
      <c r="V11" t="n">
        <v>0.91</v>
      </c>
      <c r="W11" t="n">
        <v>0.11</v>
      </c>
      <c r="X11" t="n">
        <v>0.46</v>
      </c>
      <c r="Y11" t="n">
        <v>0.5</v>
      </c>
      <c r="Z11" t="n">
        <v>10</v>
      </c>
      <c r="AA11" t="n">
        <v>417.0275847579101</v>
      </c>
      <c r="AB11" t="n">
        <v>570.5955394243502</v>
      </c>
      <c r="AC11" t="n">
        <v>516.1387019775589</v>
      </c>
      <c r="AD11" t="n">
        <v>417027.5847579101</v>
      </c>
      <c r="AE11" t="n">
        <v>570595.5394243503</v>
      </c>
      <c r="AF11" t="n">
        <v>6.78958005055522e-06</v>
      </c>
      <c r="AG11" t="n">
        <v>25</v>
      </c>
      <c r="AH11" t="n">
        <v>516138.7019775589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4.8129</v>
      </c>
      <c r="E12" t="n">
        <v>20.78</v>
      </c>
      <c r="F12" t="n">
        <v>17.79</v>
      </c>
      <c r="G12" t="n">
        <v>66.70999999999999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216.23</v>
      </c>
      <c r="Q12" t="n">
        <v>446.27</v>
      </c>
      <c r="R12" t="n">
        <v>44.56</v>
      </c>
      <c r="S12" t="n">
        <v>28.73</v>
      </c>
      <c r="T12" t="n">
        <v>7206.05</v>
      </c>
      <c r="U12" t="n">
        <v>0.64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415.2650169999246</v>
      </c>
      <c r="AB12" t="n">
        <v>568.183916458873</v>
      </c>
      <c r="AC12" t="n">
        <v>513.9572409231725</v>
      </c>
      <c r="AD12" t="n">
        <v>415265.0169999246</v>
      </c>
      <c r="AE12" t="n">
        <v>568183.916458873</v>
      </c>
      <c r="AF12" t="n">
        <v>6.80995515792794e-06</v>
      </c>
      <c r="AG12" t="n">
        <v>25</v>
      </c>
      <c r="AH12" t="n">
        <v>513957.2409231726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4.8607</v>
      </c>
      <c r="E13" t="n">
        <v>20.57</v>
      </c>
      <c r="F13" t="n">
        <v>17.66</v>
      </c>
      <c r="G13" t="n">
        <v>75.66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213.93</v>
      </c>
      <c r="Q13" t="n">
        <v>446.28</v>
      </c>
      <c r="R13" t="n">
        <v>39.8</v>
      </c>
      <c r="S13" t="n">
        <v>28.73</v>
      </c>
      <c r="T13" t="n">
        <v>4832.72</v>
      </c>
      <c r="U13" t="n">
        <v>0.72</v>
      </c>
      <c r="V13" t="n">
        <v>0.92</v>
      </c>
      <c r="W13" t="n">
        <v>0.11</v>
      </c>
      <c r="X13" t="n">
        <v>0.3</v>
      </c>
      <c r="Y13" t="n">
        <v>0.5</v>
      </c>
      <c r="Z13" t="n">
        <v>10</v>
      </c>
      <c r="AA13" t="n">
        <v>402.1941947019057</v>
      </c>
      <c r="AB13" t="n">
        <v>550.2998407467413</v>
      </c>
      <c r="AC13" t="n">
        <v>497.7799962965489</v>
      </c>
      <c r="AD13" t="n">
        <v>402194.1947019057</v>
      </c>
      <c r="AE13" t="n">
        <v>550299.8407467413</v>
      </c>
      <c r="AF13" t="n">
        <v>6.877589194901272e-06</v>
      </c>
      <c r="AG13" t="n">
        <v>24</v>
      </c>
      <c r="AH13" t="n">
        <v>497779.9962965489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4.8552</v>
      </c>
      <c r="E14" t="n">
        <v>20.6</v>
      </c>
      <c r="F14" t="n">
        <v>17.71</v>
      </c>
      <c r="G14" t="n">
        <v>81.76000000000001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212.47</v>
      </c>
      <c r="Q14" t="n">
        <v>446.27</v>
      </c>
      <c r="R14" t="n">
        <v>42.28</v>
      </c>
      <c r="S14" t="n">
        <v>28.73</v>
      </c>
      <c r="T14" t="n">
        <v>6078.08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401.8207138205408</v>
      </c>
      <c r="AB14" t="n">
        <v>549.7888277280442</v>
      </c>
      <c r="AC14" t="n">
        <v>497.317753643145</v>
      </c>
      <c r="AD14" t="n">
        <v>401820.7138205409</v>
      </c>
      <c r="AE14" t="n">
        <v>549788.8277280442</v>
      </c>
      <c r="AF14" t="n">
        <v>6.869807035835304e-06</v>
      </c>
      <c r="AG14" t="n">
        <v>24</v>
      </c>
      <c r="AH14" t="n">
        <v>497317.753643145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4.875</v>
      </c>
      <c r="E15" t="n">
        <v>20.51</v>
      </c>
      <c r="F15" t="n">
        <v>17.67</v>
      </c>
      <c r="G15" t="n">
        <v>88.33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210.39</v>
      </c>
      <c r="Q15" t="n">
        <v>446.27</v>
      </c>
      <c r="R15" t="n">
        <v>40.71</v>
      </c>
      <c r="S15" t="n">
        <v>28.73</v>
      </c>
      <c r="T15" t="n">
        <v>5299.58</v>
      </c>
      <c r="U15" t="n">
        <v>0.71</v>
      </c>
      <c r="V15" t="n">
        <v>0.92</v>
      </c>
      <c r="W15" t="n">
        <v>0.1</v>
      </c>
      <c r="X15" t="n">
        <v>0.31</v>
      </c>
      <c r="Y15" t="n">
        <v>0.5</v>
      </c>
      <c r="Z15" t="n">
        <v>10</v>
      </c>
      <c r="AA15" t="n">
        <v>399.9863697663081</v>
      </c>
      <c r="AB15" t="n">
        <v>547.2789972674947</v>
      </c>
      <c r="AC15" t="n">
        <v>495.0474578791811</v>
      </c>
      <c r="AD15" t="n">
        <v>399986.3697663081</v>
      </c>
      <c r="AE15" t="n">
        <v>547278.9972674947</v>
      </c>
      <c r="AF15" t="n">
        <v>6.897822808472793e-06</v>
      </c>
      <c r="AG15" t="n">
        <v>24</v>
      </c>
      <c r="AH15" t="n">
        <v>495047.4578791811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4.8905</v>
      </c>
      <c r="E16" t="n">
        <v>20.45</v>
      </c>
      <c r="F16" t="n">
        <v>17.64</v>
      </c>
      <c r="G16" t="n">
        <v>96.2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208.39</v>
      </c>
      <c r="Q16" t="n">
        <v>446.27</v>
      </c>
      <c r="R16" t="n">
        <v>39.67</v>
      </c>
      <c r="S16" t="n">
        <v>28.73</v>
      </c>
      <c r="T16" t="n">
        <v>4785.22</v>
      </c>
      <c r="U16" t="n">
        <v>0.72</v>
      </c>
      <c r="V16" t="n">
        <v>0.92</v>
      </c>
      <c r="W16" t="n">
        <v>0.1</v>
      </c>
      <c r="X16" t="n">
        <v>0.28</v>
      </c>
      <c r="Y16" t="n">
        <v>0.5</v>
      </c>
      <c r="Z16" t="n">
        <v>10</v>
      </c>
      <c r="AA16" t="n">
        <v>398.3812665527358</v>
      </c>
      <c r="AB16" t="n">
        <v>545.082824238529</v>
      </c>
      <c r="AC16" t="n">
        <v>493.0608845217518</v>
      </c>
      <c r="AD16" t="n">
        <v>398381.2665527358</v>
      </c>
      <c r="AE16" t="n">
        <v>545082.8242385291</v>
      </c>
      <c r="AF16" t="n">
        <v>6.919754347658708e-06</v>
      </c>
      <c r="AG16" t="n">
        <v>24</v>
      </c>
      <c r="AH16" t="n">
        <v>493060.8845217518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4.8873</v>
      </c>
      <c r="E17" t="n">
        <v>20.46</v>
      </c>
      <c r="F17" t="n">
        <v>17.65</v>
      </c>
      <c r="G17" t="n">
        <v>96.27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206.71</v>
      </c>
      <c r="Q17" t="n">
        <v>446.3</v>
      </c>
      <c r="R17" t="n">
        <v>40.14</v>
      </c>
      <c r="S17" t="n">
        <v>28.73</v>
      </c>
      <c r="T17" t="n">
        <v>5018.99</v>
      </c>
      <c r="U17" t="n">
        <v>0.72</v>
      </c>
      <c r="V17" t="n">
        <v>0.92</v>
      </c>
      <c r="W17" t="n">
        <v>0.1</v>
      </c>
      <c r="X17" t="n">
        <v>0.29</v>
      </c>
      <c r="Y17" t="n">
        <v>0.5</v>
      </c>
      <c r="Z17" t="n">
        <v>10</v>
      </c>
      <c r="AA17" t="n">
        <v>397.6886665865488</v>
      </c>
      <c r="AB17" t="n">
        <v>544.1351784094379</v>
      </c>
      <c r="AC17" t="n">
        <v>492.2036806805598</v>
      </c>
      <c r="AD17" t="n">
        <v>397688.6665865488</v>
      </c>
      <c r="AE17" t="n">
        <v>544135.1784094379</v>
      </c>
      <c r="AF17" t="n">
        <v>6.915226546020324e-06</v>
      </c>
      <c r="AG17" t="n">
        <v>24</v>
      </c>
      <c r="AH17" t="n">
        <v>492203.6806805598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4.9083</v>
      </c>
      <c r="E18" t="n">
        <v>20.37</v>
      </c>
      <c r="F18" t="n">
        <v>17.6</v>
      </c>
      <c r="G18" t="n">
        <v>105.59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205.18</v>
      </c>
      <c r="Q18" t="n">
        <v>446.27</v>
      </c>
      <c r="R18" t="n">
        <v>38.25</v>
      </c>
      <c r="S18" t="n">
        <v>28.73</v>
      </c>
      <c r="T18" t="n">
        <v>4077.64</v>
      </c>
      <c r="U18" t="n">
        <v>0.75</v>
      </c>
      <c r="V18" t="n">
        <v>0.92</v>
      </c>
      <c r="W18" t="n">
        <v>0.1</v>
      </c>
      <c r="X18" t="n">
        <v>0.24</v>
      </c>
      <c r="Y18" t="n">
        <v>0.5</v>
      </c>
      <c r="Z18" t="n">
        <v>10</v>
      </c>
      <c r="AA18" t="n">
        <v>396.0821930465614</v>
      </c>
      <c r="AB18" t="n">
        <v>541.9371304394166</v>
      </c>
      <c r="AC18" t="n">
        <v>490.2154113238177</v>
      </c>
      <c r="AD18" t="n">
        <v>396082.1930465614</v>
      </c>
      <c r="AE18" t="n">
        <v>541937.1304394166</v>
      </c>
      <c r="AF18" t="n">
        <v>6.944940244272207e-06</v>
      </c>
      <c r="AG18" t="n">
        <v>24</v>
      </c>
      <c r="AH18" t="n">
        <v>490215.4113238177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4.8999</v>
      </c>
      <c r="E19" t="n">
        <v>20.41</v>
      </c>
      <c r="F19" t="n">
        <v>17.63</v>
      </c>
      <c r="G19" t="n">
        <v>105.8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202.28</v>
      </c>
      <c r="Q19" t="n">
        <v>446.27</v>
      </c>
      <c r="R19" t="n">
        <v>39.64</v>
      </c>
      <c r="S19" t="n">
        <v>28.73</v>
      </c>
      <c r="T19" t="n">
        <v>4776.83</v>
      </c>
      <c r="U19" t="n">
        <v>0.72</v>
      </c>
      <c r="V19" t="n">
        <v>0.92</v>
      </c>
      <c r="W19" t="n">
        <v>0.1</v>
      </c>
      <c r="X19" t="n">
        <v>0.28</v>
      </c>
      <c r="Y19" t="n">
        <v>0.5</v>
      </c>
      <c r="Z19" t="n">
        <v>10</v>
      </c>
      <c r="AA19" t="n">
        <v>395.0225897591129</v>
      </c>
      <c r="AB19" t="n">
        <v>540.4873344751315</v>
      </c>
      <c r="AC19" t="n">
        <v>488.9039818515626</v>
      </c>
      <c r="AD19" t="n">
        <v>395022.5897591129</v>
      </c>
      <c r="AE19" t="n">
        <v>540487.3344751316</v>
      </c>
      <c r="AF19" t="n">
        <v>6.933054764971454e-06</v>
      </c>
      <c r="AG19" t="n">
        <v>24</v>
      </c>
      <c r="AH19" t="n">
        <v>488903.9818515626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4.9216</v>
      </c>
      <c r="E20" t="n">
        <v>20.32</v>
      </c>
      <c r="F20" t="n">
        <v>17.58</v>
      </c>
      <c r="G20" t="n">
        <v>117.19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201.01</v>
      </c>
      <c r="Q20" t="n">
        <v>446.27</v>
      </c>
      <c r="R20" t="n">
        <v>37.85</v>
      </c>
      <c r="S20" t="n">
        <v>28.73</v>
      </c>
      <c r="T20" t="n">
        <v>3883.2</v>
      </c>
      <c r="U20" t="n">
        <v>0.76</v>
      </c>
      <c r="V20" t="n">
        <v>0.92</v>
      </c>
      <c r="W20" t="n">
        <v>0.09</v>
      </c>
      <c r="X20" t="n">
        <v>0.22</v>
      </c>
      <c r="Y20" t="n">
        <v>0.5</v>
      </c>
      <c r="Z20" t="n">
        <v>10</v>
      </c>
      <c r="AA20" t="n">
        <v>393.5371243558546</v>
      </c>
      <c r="AB20" t="n">
        <v>538.4548551762853</v>
      </c>
      <c r="AC20" t="n">
        <v>487.0654795243955</v>
      </c>
      <c r="AD20" t="n">
        <v>393537.1243558546</v>
      </c>
      <c r="AE20" t="n">
        <v>538454.8551762853</v>
      </c>
      <c r="AF20" t="n">
        <v>6.963758919831733e-06</v>
      </c>
      <c r="AG20" t="n">
        <v>24</v>
      </c>
      <c r="AH20" t="n">
        <v>487065.4795243955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4.9181</v>
      </c>
      <c r="E21" t="n">
        <v>20.33</v>
      </c>
      <c r="F21" t="n">
        <v>17.59</v>
      </c>
      <c r="G21" t="n">
        <v>117.28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199.9</v>
      </c>
      <c r="Q21" t="n">
        <v>446.27</v>
      </c>
      <c r="R21" t="n">
        <v>38.25</v>
      </c>
      <c r="S21" t="n">
        <v>28.73</v>
      </c>
      <c r="T21" t="n">
        <v>4086.06</v>
      </c>
      <c r="U21" t="n">
        <v>0.75</v>
      </c>
      <c r="V21" t="n">
        <v>0.92</v>
      </c>
      <c r="W21" t="n">
        <v>0.1</v>
      </c>
      <c r="X21" t="n">
        <v>0.23</v>
      </c>
      <c r="Y21" t="n">
        <v>0.5</v>
      </c>
      <c r="Z21" t="n">
        <v>10</v>
      </c>
      <c r="AA21" t="n">
        <v>393.1355789679251</v>
      </c>
      <c r="AB21" t="n">
        <v>537.9054430615879</v>
      </c>
      <c r="AC21" t="n">
        <v>486.5685025308201</v>
      </c>
      <c r="AD21" t="n">
        <v>393135.5789679252</v>
      </c>
      <c r="AE21" t="n">
        <v>537905.4430615879</v>
      </c>
      <c r="AF21" t="n">
        <v>6.958806636789753e-06</v>
      </c>
      <c r="AG21" t="n">
        <v>24</v>
      </c>
      <c r="AH21" t="n">
        <v>486568.5025308201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4.9349</v>
      </c>
      <c r="E22" t="n">
        <v>20.26</v>
      </c>
      <c r="F22" t="n">
        <v>17.56</v>
      </c>
      <c r="G22" t="n">
        <v>131.69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197.38</v>
      </c>
      <c r="Q22" t="n">
        <v>446.27</v>
      </c>
      <c r="R22" t="n">
        <v>37.14</v>
      </c>
      <c r="S22" t="n">
        <v>28.73</v>
      </c>
      <c r="T22" t="n">
        <v>3534.25</v>
      </c>
      <c r="U22" t="n">
        <v>0.77</v>
      </c>
      <c r="V22" t="n">
        <v>0.93</v>
      </c>
      <c r="W22" t="n">
        <v>0.1</v>
      </c>
      <c r="X22" t="n">
        <v>0.2</v>
      </c>
      <c r="Y22" t="n">
        <v>0.5</v>
      </c>
      <c r="Z22" t="n">
        <v>10</v>
      </c>
      <c r="AA22" t="n">
        <v>391.2704339267627</v>
      </c>
      <c r="AB22" t="n">
        <v>535.3534693318776</v>
      </c>
      <c r="AC22" t="n">
        <v>484.2600855921557</v>
      </c>
      <c r="AD22" t="n">
        <v>391270.4339267627</v>
      </c>
      <c r="AE22" t="n">
        <v>535353.4693318775</v>
      </c>
      <c r="AF22" t="n">
        <v>6.982577595391259e-06</v>
      </c>
      <c r="AG22" t="n">
        <v>24</v>
      </c>
      <c r="AH22" t="n">
        <v>484260.0855921557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4.9476</v>
      </c>
      <c r="E23" t="n">
        <v>20.21</v>
      </c>
      <c r="F23" t="n">
        <v>17.51</v>
      </c>
      <c r="G23" t="n">
        <v>131.3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194.51</v>
      </c>
      <c r="Q23" t="n">
        <v>446.27</v>
      </c>
      <c r="R23" t="n">
        <v>35.38</v>
      </c>
      <c r="S23" t="n">
        <v>28.73</v>
      </c>
      <c r="T23" t="n">
        <v>2655.11</v>
      </c>
      <c r="U23" t="n">
        <v>0.8100000000000001</v>
      </c>
      <c r="V23" t="n">
        <v>0.93</v>
      </c>
      <c r="W23" t="n">
        <v>0.09</v>
      </c>
      <c r="X23" t="n">
        <v>0.15</v>
      </c>
      <c r="Y23" t="n">
        <v>0.5</v>
      </c>
      <c r="Z23" t="n">
        <v>10</v>
      </c>
      <c r="AA23" t="n">
        <v>389.3077800438652</v>
      </c>
      <c r="AB23" t="n">
        <v>532.6680797031189</v>
      </c>
      <c r="AC23" t="n">
        <v>481.8309857805977</v>
      </c>
      <c r="AD23" t="n">
        <v>389307.7800438652</v>
      </c>
      <c r="AE23" t="n">
        <v>532668.0797031189</v>
      </c>
      <c r="AF23" t="n">
        <v>7.000547308143589e-06</v>
      </c>
      <c r="AG23" t="n">
        <v>24</v>
      </c>
      <c r="AH23" t="n">
        <v>481830.9857805977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4.9527</v>
      </c>
      <c r="E24" t="n">
        <v>20.19</v>
      </c>
      <c r="F24" t="n">
        <v>17.52</v>
      </c>
      <c r="G24" t="n">
        <v>150.19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192.3</v>
      </c>
      <c r="Q24" t="n">
        <v>446.27</v>
      </c>
      <c r="R24" t="n">
        <v>35.93</v>
      </c>
      <c r="S24" t="n">
        <v>28.73</v>
      </c>
      <c r="T24" t="n">
        <v>2932.8</v>
      </c>
      <c r="U24" t="n">
        <v>0.8</v>
      </c>
      <c r="V24" t="n">
        <v>0.93</v>
      </c>
      <c r="W24" t="n">
        <v>0.09</v>
      </c>
      <c r="X24" t="n">
        <v>0.16</v>
      </c>
      <c r="Y24" t="n">
        <v>0.5</v>
      </c>
      <c r="Z24" t="n">
        <v>10</v>
      </c>
      <c r="AA24" t="n">
        <v>388.1043140525891</v>
      </c>
      <c r="AB24" t="n">
        <v>531.0214444406826</v>
      </c>
      <c r="AC24" t="n">
        <v>480.3415030765412</v>
      </c>
      <c r="AD24" t="n">
        <v>388104.3140525891</v>
      </c>
      <c r="AE24" t="n">
        <v>531021.4444406825</v>
      </c>
      <c r="AF24" t="n">
        <v>7.007763492004761e-06</v>
      </c>
      <c r="AG24" t="n">
        <v>24</v>
      </c>
      <c r="AH24" t="n">
        <v>480341.5030765412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4.9522</v>
      </c>
      <c r="E25" t="n">
        <v>20.19</v>
      </c>
      <c r="F25" t="n">
        <v>17.52</v>
      </c>
      <c r="G25" t="n">
        <v>150.2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191.97</v>
      </c>
      <c r="Q25" t="n">
        <v>446.28</v>
      </c>
      <c r="R25" t="n">
        <v>36.04</v>
      </c>
      <c r="S25" t="n">
        <v>28.73</v>
      </c>
      <c r="T25" t="n">
        <v>2989.5</v>
      </c>
      <c r="U25" t="n">
        <v>0.8</v>
      </c>
      <c r="V25" t="n">
        <v>0.93</v>
      </c>
      <c r="W25" t="n">
        <v>0.09</v>
      </c>
      <c r="X25" t="n">
        <v>0.17</v>
      </c>
      <c r="Y25" t="n">
        <v>0.5</v>
      </c>
      <c r="Z25" t="n">
        <v>10</v>
      </c>
      <c r="AA25" t="n">
        <v>387.9584034797755</v>
      </c>
      <c r="AB25" t="n">
        <v>530.8218031578388</v>
      </c>
      <c r="AC25" t="n">
        <v>480.1609152775338</v>
      </c>
      <c r="AD25" t="n">
        <v>387958.4034797755</v>
      </c>
      <c r="AE25" t="n">
        <v>530821.8031578388</v>
      </c>
      <c r="AF25" t="n">
        <v>7.007056022998764e-06</v>
      </c>
      <c r="AG25" t="n">
        <v>24</v>
      </c>
      <c r="AH25" t="n">
        <v>480160.9152775338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4.949</v>
      </c>
      <c r="E26" t="n">
        <v>20.21</v>
      </c>
      <c r="F26" t="n">
        <v>17.54</v>
      </c>
      <c r="G26" t="n">
        <v>150.31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190.01</v>
      </c>
      <c r="Q26" t="n">
        <v>446.27</v>
      </c>
      <c r="R26" t="n">
        <v>36.51</v>
      </c>
      <c r="S26" t="n">
        <v>28.73</v>
      </c>
      <c r="T26" t="n">
        <v>3222.59</v>
      </c>
      <c r="U26" t="n">
        <v>0.79</v>
      </c>
      <c r="V26" t="n">
        <v>0.93</v>
      </c>
      <c r="W26" t="n">
        <v>0.09</v>
      </c>
      <c r="X26" t="n">
        <v>0.18</v>
      </c>
      <c r="Y26" t="n">
        <v>0.5</v>
      </c>
      <c r="Z26" t="n">
        <v>10</v>
      </c>
      <c r="AA26" t="n">
        <v>387.1635553837689</v>
      </c>
      <c r="AB26" t="n">
        <v>529.7342569266593</v>
      </c>
      <c r="AC26" t="n">
        <v>479.1771629322774</v>
      </c>
      <c r="AD26" t="n">
        <v>387163.5553837689</v>
      </c>
      <c r="AE26" t="n">
        <v>529734.2569266594</v>
      </c>
      <c r="AF26" t="n">
        <v>7.00252822136038e-06</v>
      </c>
      <c r="AG26" t="n">
        <v>24</v>
      </c>
      <c r="AH26" t="n">
        <v>479177.1629322774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4.9523</v>
      </c>
      <c r="E27" t="n">
        <v>20.19</v>
      </c>
      <c r="F27" t="n">
        <v>17.52</v>
      </c>
      <c r="G27" t="n">
        <v>150.2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188.97</v>
      </c>
      <c r="Q27" t="n">
        <v>446.27</v>
      </c>
      <c r="R27" t="n">
        <v>35.89</v>
      </c>
      <c r="S27" t="n">
        <v>28.73</v>
      </c>
      <c r="T27" t="n">
        <v>2916.15</v>
      </c>
      <c r="U27" t="n">
        <v>0.8</v>
      </c>
      <c r="V27" t="n">
        <v>0.93</v>
      </c>
      <c r="W27" t="n">
        <v>0.1</v>
      </c>
      <c r="X27" t="n">
        <v>0.17</v>
      </c>
      <c r="Y27" t="n">
        <v>0.5</v>
      </c>
      <c r="Z27" t="n">
        <v>10</v>
      </c>
      <c r="AA27" t="n">
        <v>386.4901876443494</v>
      </c>
      <c r="AB27" t="n">
        <v>528.8129254786975</v>
      </c>
      <c r="AC27" t="n">
        <v>478.3437620646122</v>
      </c>
      <c r="AD27" t="n">
        <v>386490.1876443494</v>
      </c>
      <c r="AE27" t="n">
        <v>528812.9254786975</v>
      </c>
      <c r="AF27" t="n">
        <v>7.007197516799963e-06</v>
      </c>
      <c r="AG27" t="n">
        <v>24</v>
      </c>
      <c r="AH27" t="n">
        <v>478343.7620646122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4.956</v>
      </c>
      <c r="E28" t="n">
        <v>20.18</v>
      </c>
      <c r="F28" t="n">
        <v>17.51</v>
      </c>
      <c r="G28" t="n">
        <v>150.07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186.82</v>
      </c>
      <c r="Q28" t="n">
        <v>446.27</v>
      </c>
      <c r="R28" t="n">
        <v>35.27</v>
      </c>
      <c r="S28" t="n">
        <v>28.73</v>
      </c>
      <c r="T28" t="n">
        <v>2606.45</v>
      </c>
      <c r="U28" t="n">
        <v>0.8100000000000001</v>
      </c>
      <c r="V28" t="n">
        <v>0.93</v>
      </c>
      <c r="W28" t="n">
        <v>0.1</v>
      </c>
      <c r="X28" t="n">
        <v>0.15</v>
      </c>
      <c r="Y28" t="n">
        <v>0.5</v>
      </c>
      <c r="Z28" t="n">
        <v>10</v>
      </c>
      <c r="AA28" t="n">
        <v>385.2966452595434</v>
      </c>
      <c r="AB28" t="n">
        <v>527.1798681324323</v>
      </c>
      <c r="AC28" t="n">
        <v>476.8665614194641</v>
      </c>
      <c r="AD28" t="n">
        <v>385296.6452595434</v>
      </c>
      <c r="AE28" t="n">
        <v>527179.8681324322</v>
      </c>
      <c r="AF28" t="n">
        <v>7.012432787444343e-06</v>
      </c>
      <c r="AG28" t="n">
        <v>24</v>
      </c>
      <c r="AH28" t="n">
        <v>476866.5614194641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4.9757</v>
      </c>
      <c r="E29" t="n">
        <v>20.1</v>
      </c>
      <c r="F29" t="n">
        <v>17.46</v>
      </c>
      <c r="G29" t="n">
        <v>174.64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186.81</v>
      </c>
      <c r="Q29" t="n">
        <v>446.27</v>
      </c>
      <c r="R29" t="n">
        <v>33.88</v>
      </c>
      <c r="S29" t="n">
        <v>28.73</v>
      </c>
      <c r="T29" t="n">
        <v>1916.02</v>
      </c>
      <c r="U29" t="n">
        <v>0.85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384.5418510124508</v>
      </c>
      <c r="AB29" t="n">
        <v>526.1471253443881</v>
      </c>
      <c r="AC29" t="n">
        <v>475.9323821536473</v>
      </c>
      <c r="AD29" t="n">
        <v>384541.8510124508</v>
      </c>
      <c r="AE29" t="n">
        <v>526147.1253443881</v>
      </c>
      <c r="AF29" t="n">
        <v>7.040307066280632e-06</v>
      </c>
      <c r="AG29" t="n">
        <v>24</v>
      </c>
      <c r="AH29" t="n">
        <v>475932.3821536473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4.9744</v>
      </c>
      <c r="E30" t="n">
        <v>20.1</v>
      </c>
      <c r="F30" t="n">
        <v>17.47</v>
      </c>
      <c r="G30" t="n">
        <v>174.69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188.08</v>
      </c>
      <c r="Q30" t="n">
        <v>446.27</v>
      </c>
      <c r="R30" t="n">
        <v>34.01</v>
      </c>
      <c r="S30" t="n">
        <v>28.73</v>
      </c>
      <c r="T30" t="n">
        <v>1982.46</v>
      </c>
      <c r="U30" t="n">
        <v>0.84</v>
      </c>
      <c r="V30" t="n">
        <v>0.93</v>
      </c>
      <c r="W30" t="n">
        <v>0.09</v>
      </c>
      <c r="X30" t="n">
        <v>0.11</v>
      </c>
      <c r="Y30" t="n">
        <v>0.5</v>
      </c>
      <c r="Z30" t="n">
        <v>10</v>
      </c>
      <c r="AA30" t="n">
        <v>385.2304494077697</v>
      </c>
      <c r="AB30" t="n">
        <v>527.0892960476807</v>
      </c>
      <c r="AC30" t="n">
        <v>476.7846334073625</v>
      </c>
      <c r="AD30" t="n">
        <v>385230.4494077697</v>
      </c>
      <c r="AE30" t="n">
        <v>527089.2960476807</v>
      </c>
      <c r="AF30" t="n">
        <v>7.038467646865039e-06</v>
      </c>
      <c r="AG30" t="n">
        <v>24</v>
      </c>
      <c r="AH30" t="n">
        <v>476784.6334073625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4.7944</v>
      </c>
      <c r="E2" t="n">
        <v>20.86</v>
      </c>
      <c r="F2" t="n">
        <v>18.7</v>
      </c>
      <c r="G2" t="n">
        <v>24.39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53.92</v>
      </c>
      <c r="Q2" t="n">
        <v>446.3</v>
      </c>
      <c r="R2" t="n">
        <v>72.64</v>
      </c>
      <c r="S2" t="n">
        <v>28.73</v>
      </c>
      <c r="T2" t="n">
        <v>21097.34</v>
      </c>
      <c r="U2" t="n">
        <v>0.4</v>
      </c>
      <c r="V2" t="n">
        <v>0.87</v>
      </c>
      <c r="W2" t="n">
        <v>0.21</v>
      </c>
      <c r="X2" t="n">
        <v>1.34</v>
      </c>
      <c r="Y2" t="n">
        <v>0.5</v>
      </c>
      <c r="Z2" t="n">
        <v>10</v>
      </c>
      <c r="AA2" t="n">
        <v>282.3392048599761</v>
      </c>
      <c r="AB2" t="n">
        <v>386.3089560160435</v>
      </c>
      <c r="AC2" t="n">
        <v>349.4401714418966</v>
      </c>
      <c r="AD2" t="n">
        <v>282339.2048599761</v>
      </c>
      <c r="AE2" t="n">
        <v>386308.9560160435</v>
      </c>
      <c r="AF2" t="n">
        <v>1.645820930953296e-05</v>
      </c>
      <c r="AG2" t="n">
        <v>25</v>
      </c>
      <c r="AH2" t="n">
        <v>349440.1714418966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4.7937</v>
      </c>
      <c r="E3" t="n">
        <v>20.86</v>
      </c>
      <c r="F3" t="n">
        <v>18.7</v>
      </c>
      <c r="G3" t="n">
        <v>24.39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56.03</v>
      </c>
      <c r="Q3" t="n">
        <v>446.29</v>
      </c>
      <c r="R3" t="n">
        <v>72.56999999999999</v>
      </c>
      <c r="S3" t="n">
        <v>28.73</v>
      </c>
      <c r="T3" t="n">
        <v>21061.27</v>
      </c>
      <c r="U3" t="n">
        <v>0.4</v>
      </c>
      <c r="V3" t="n">
        <v>0.87</v>
      </c>
      <c r="W3" t="n">
        <v>0.21</v>
      </c>
      <c r="X3" t="n">
        <v>1.34</v>
      </c>
      <c r="Y3" t="n">
        <v>0.5</v>
      </c>
      <c r="Z3" t="n">
        <v>10</v>
      </c>
      <c r="AA3" t="n">
        <v>283.4115704296869</v>
      </c>
      <c r="AB3" t="n">
        <v>387.7762138979519</v>
      </c>
      <c r="AC3" t="n">
        <v>350.767396290865</v>
      </c>
      <c r="AD3" t="n">
        <v>283411.5704296869</v>
      </c>
      <c r="AE3" t="n">
        <v>387776.2138979519</v>
      </c>
      <c r="AF3" t="n">
        <v>1.645580635055651e-05</v>
      </c>
      <c r="AG3" t="n">
        <v>25</v>
      </c>
      <c r="AH3" t="n">
        <v>350767.396290865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3.8262</v>
      </c>
      <c r="E2" t="n">
        <v>26.14</v>
      </c>
      <c r="F2" t="n">
        <v>21.33</v>
      </c>
      <c r="G2" t="n">
        <v>9.34</v>
      </c>
      <c r="H2" t="n">
        <v>0.18</v>
      </c>
      <c r="I2" t="n">
        <v>137</v>
      </c>
      <c r="J2" t="n">
        <v>98.70999999999999</v>
      </c>
      <c r="K2" t="n">
        <v>39.72</v>
      </c>
      <c r="L2" t="n">
        <v>1</v>
      </c>
      <c r="M2" t="n">
        <v>135</v>
      </c>
      <c r="N2" t="n">
        <v>12.99</v>
      </c>
      <c r="O2" t="n">
        <v>12407.75</v>
      </c>
      <c r="P2" t="n">
        <v>188.18</v>
      </c>
      <c r="Q2" t="n">
        <v>446.31</v>
      </c>
      <c r="R2" t="n">
        <v>160.41</v>
      </c>
      <c r="S2" t="n">
        <v>28.73</v>
      </c>
      <c r="T2" t="n">
        <v>64525.55</v>
      </c>
      <c r="U2" t="n">
        <v>0.18</v>
      </c>
      <c r="V2" t="n">
        <v>0.76</v>
      </c>
      <c r="W2" t="n">
        <v>0.3</v>
      </c>
      <c r="X2" t="n">
        <v>3.97</v>
      </c>
      <c r="Y2" t="n">
        <v>0.5</v>
      </c>
      <c r="Z2" t="n">
        <v>10</v>
      </c>
      <c r="AA2" t="n">
        <v>483.8798600670319</v>
      </c>
      <c r="AB2" t="n">
        <v>662.0657718165252</v>
      </c>
      <c r="AC2" t="n">
        <v>598.879143769502</v>
      </c>
      <c r="AD2" t="n">
        <v>483879.8600670319</v>
      </c>
      <c r="AE2" t="n">
        <v>662065.7718165251</v>
      </c>
      <c r="AF2" t="n">
        <v>7.160295600677028e-06</v>
      </c>
      <c r="AG2" t="n">
        <v>31</v>
      </c>
      <c r="AH2" t="n">
        <v>598879.1437695019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19.05</v>
      </c>
      <c r="G3" t="n">
        <v>19.05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58</v>
      </c>
      <c r="N3" t="n">
        <v>13.24</v>
      </c>
      <c r="O3" t="n">
        <v>12561.45</v>
      </c>
      <c r="P3" t="n">
        <v>164.5</v>
      </c>
      <c r="Q3" t="n">
        <v>446.27</v>
      </c>
      <c r="R3" t="n">
        <v>85.8</v>
      </c>
      <c r="S3" t="n">
        <v>28.73</v>
      </c>
      <c r="T3" t="n">
        <v>27606.72</v>
      </c>
      <c r="U3" t="n">
        <v>0.33</v>
      </c>
      <c r="V3" t="n">
        <v>0.85</v>
      </c>
      <c r="W3" t="n">
        <v>0.18</v>
      </c>
      <c r="X3" t="n">
        <v>1.69</v>
      </c>
      <c r="Y3" t="n">
        <v>0.5</v>
      </c>
      <c r="Z3" t="n">
        <v>10</v>
      </c>
      <c r="AA3" t="n">
        <v>389.5364224869867</v>
      </c>
      <c r="AB3" t="n">
        <v>532.9809183807904</v>
      </c>
      <c r="AC3" t="n">
        <v>482.1139675739441</v>
      </c>
      <c r="AD3" t="n">
        <v>389536.4224869867</v>
      </c>
      <c r="AE3" t="n">
        <v>532980.9183807904</v>
      </c>
      <c r="AF3" t="n">
        <v>8.401772810830481e-06</v>
      </c>
      <c r="AG3" t="n">
        <v>26</v>
      </c>
      <c r="AH3" t="n">
        <v>482113.9675739441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4.7107</v>
      </c>
      <c r="E4" t="n">
        <v>21.23</v>
      </c>
      <c r="F4" t="n">
        <v>18.44</v>
      </c>
      <c r="G4" t="n">
        <v>28.37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155.77</v>
      </c>
      <c r="Q4" t="n">
        <v>446.28</v>
      </c>
      <c r="R4" t="n">
        <v>65.68000000000001</v>
      </c>
      <c r="S4" t="n">
        <v>28.73</v>
      </c>
      <c r="T4" t="n">
        <v>17651.35</v>
      </c>
      <c r="U4" t="n">
        <v>0.44</v>
      </c>
      <c r="V4" t="n">
        <v>0.88</v>
      </c>
      <c r="W4" t="n">
        <v>0.15</v>
      </c>
      <c r="X4" t="n">
        <v>1.08</v>
      </c>
      <c r="Y4" t="n">
        <v>0.5</v>
      </c>
      <c r="Z4" t="n">
        <v>10</v>
      </c>
      <c r="AA4" t="n">
        <v>367.3301980941341</v>
      </c>
      <c r="AB4" t="n">
        <v>502.5973824970109</v>
      </c>
      <c r="AC4" t="n">
        <v>454.630193711352</v>
      </c>
      <c r="AD4" t="n">
        <v>367330.1980941341</v>
      </c>
      <c r="AE4" t="n">
        <v>502597.3824970109</v>
      </c>
      <c r="AF4" t="n">
        <v>8.815536168028142e-06</v>
      </c>
      <c r="AG4" t="n">
        <v>25</v>
      </c>
      <c r="AH4" t="n">
        <v>454630.193711352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4.842</v>
      </c>
      <c r="E5" t="n">
        <v>20.65</v>
      </c>
      <c r="F5" t="n">
        <v>18.09</v>
      </c>
      <c r="G5" t="n">
        <v>38.76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149</v>
      </c>
      <c r="Q5" t="n">
        <v>446.27</v>
      </c>
      <c r="R5" t="n">
        <v>54.18</v>
      </c>
      <c r="S5" t="n">
        <v>28.73</v>
      </c>
      <c r="T5" t="n">
        <v>11953.37</v>
      </c>
      <c r="U5" t="n">
        <v>0.53</v>
      </c>
      <c r="V5" t="n">
        <v>0.9</v>
      </c>
      <c r="W5" t="n">
        <v>0.13</v>
      </c>
      <c r="X5" t="n">
        <v>0.73</v>
      </c>
      <c r="Y5" t="n">
        <v>0.5</v>
      </c>
      <c r="Z5" t="n">
        <v>10</v>
      </c>
      <c r="AA5" t="n">
        <v>350.053070195954</v>
      </c>
      <c r="AB5" t="n">
        <v>478.9580538936324</v>
      </c>
      <c r="AC5" t="n">
        <v>433.2469694518739</v>
      </c>
      <c r="AD5" t="n">
        <v>350053.0701959541</v>
      </c>
      <c r="AE5" t="n">
        <v>478958.0538936324</v>
      </c>
      <c r="AF5" t="n">
        <v>9.061249097924355e-06</v>
      </c>
      <c r="AG5" t="n">
        <v>24</v>
      </c>
      <c r="AH5" t="n">
        <v>433246.9694518739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4.9032</v>
      </c>
      <c r="E6" t="n">
        <v>20.4</v>
      </c>
      <c r="F6" t="n">
        <v>17.95</v>
      </c>
      <c r="G6" t="n">
        <v>48.97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144.44</v>
      </c>
      <c r="Q6" t="n">
        <v>446.27</v>
      </c>
      <c r="R6" t="n">
        <v>50.1</v>
      </c>
      <c r="S6" t="n">
        <v>28.73</v>
      </c>
      <c r="T6" t="n">
        <v>9944.5</v>
      </c>
      <c r="U6" t="n">
        <v>0.57</v>
      </c>
      <c r="V6" t="n">
        <v>0.91</v>
      </c>
      <c r="W6" t="n">
        <v>0.11</v>
      </c>
      <c r="X6" t="n">
        <v>0.6</v>
      </c>
      <c r="Y6" t="n">
        <v>0.5</v>
      </c>
      <c r="Z6" t="n">
        <v>10</v>
      </c>
      <c r="AA6" t="n">
        <v>345.954870356191</v>
      </c>
      <c r="AB6" t="n">
        <v>473.3507160730518</v>
      </c>
      <c r="AC6" t="n">
        <v>428.1747880829416</v>
      </c>
      <c r="AD6" t="n">
        <v>345954.870356191</v>
      </c>
      <c r="AE6" t="n">
        <v>473350.7160730519</v>
      </c>
      <c r="AF6" t="n">
        <v>9.175777896931578e-06</v>
      </c>
      <c r="AG6" t="n">
        <v>24</v>
      </c>
      <c r="AH6" t="n">
        <v>428174.7880829416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4.9504</v>
      </c>
      <c r="E7" t="n">
        <v>20.2</v>
      </c>
      <c r="F7" t="n">
        <v>17.84</v>
      </c>
      <c r="G7" t="n">
        <v>59.47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139.66</v>
      </c>
      <c r="Q7" t="n">
        <v>446.27</v>
      </c>
      <c r="R7" t="n">
        <v>46.45</v>
      </c>
      <c r="S7" t="n">
        <v>28.73</v>
      </c>
      <c r="T7" t="n">
        <v>8142</v>
      </c>
      <c r="U7" t="n">
        <v>0.62</v>
      </c>
      <c r="V7" t="n">
        <v>0.91</v>
      </c>
      <c r="W7" t="n">
        <v>0.11</v>
      </c>
      <c r="X7" t="n">
        <v>0.48</v>
      </c>
      <c r="Y7" t="n">
        <v>0.5</v>
      </c>
      <c r="Z7" t="n">
        <v>10</v>
      </c>
      <c r="AA7" t="n">
        <v>342.2412313338574</v>
      </c>
      <c r="AB7" t="n">
        <v>468.2695513285041</v>
      </c>
      <c r="AC7" t="n">
        <v>423.578562570154</v>
      </c>
      <c r="AD7" t="n">
        <v>342241.2313338574</v>
      </c>
      <c r="AE7" t="n">
        <v>468269.5513285041</v>
      </c>
      <c r="AF7" t="n">
        <v>9.264107297473096e-06</v>
      </c>
      <c r="AG7" t="n">
        <v>24</v>
      </c>
      <c r="AH7" t="n">
        <v>423578.562570154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4.9884</v>
      </c>
      <c r="E8" t="n">
        <v>20.05</v>
      </c>
      <c r="F8" t="n">
        <v>17.75</v>
      </c>
      <c r="G8" t="n">
        <v>71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135.05</v>
      </c>
      <c r="Q8" t="n">
        <v>446.27</v>
      </c>
      <c r="R8" t="n">
        <v>43.29</v>
      </c>
      <c r="S8" t="n">
        <v>28.73</v>
      </c>
      <c r="T8" t="n">
        <v>6575.86</v>
      </c>
      <c r="U8" t="n">
        <v>0.66</v>
      </c>
      <c r="V8" t="n">
        <v>0.92</v>
      </c>
      <c r="W8" t="n">
        <v>0.11</v>
      </c>
      <c r="X8" t="n">
        <v>0.39</v>
      </c>
      <c r="Y8" t="n">
        <v>0.5</v>
      </c>
      <c r="Z8" t="n">
        <v>10</v>
      </c>
      <c r="AA8" t="n">
        <v>338.9296570979197</v>
      </c>
      <c r="AB8" t="n">
        <v>463.7385093625498</v>
      </c>
      <c r="AC8" t="n">
        <v>419.479956890073</v>
      </c>
      <c r="AD8" t="n">
        <v>338929.6570979197</v>
      </c>
      <c r="AE8" t="n">
        <v>463738.5093625499</v>
      </c>
      <c r="AF8" t="n">
        <v>9.335219950451437e-06</v>
      </c>
      <c r="AG8" t="n">
        <v>24</v>
      </c>
      <c r="AH8" t="n">
        <v>419479.956890073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5.0081</v>
      </c>
      <c r="E9" t="n">
        <v>19.97</v>
      </c>
      <c r="F9" t="n">
        <v>17.71</v>
      </c>
      <c r="G9" t="n">
        <v>81.75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130.13</v>
      </c>
      <c r="Q9" t="n">
        <v>446.27</v>
      </c>
      <c r="R9" t="n">
        <v>42.22</v>
      </c>
      <c r="S9" t="n">
        <v>28.73</v>
      </c>
      <c r="T9" t="n">
        <v>6050.56</v>
      </c>
      <c r="U9" t="n">
        <v>0.68</v>
      </c>
      <c r="V9" t="n">
        <v>0.92</v>
      </c>
      <c r="W9" t="n">
        <v>0.1</v>
      </c>
      <c r="X9" t="n">
        <v>0.35</v>
      </c>
      <c r="Y9" t="n">
        <v>0.5</v>
      </c>
      <c r="Z9" t="n">
        <v>10</v>
      </c>
      <c r="AA9" t="n">
        <v>336.0270174025646</v>
      </c>
      <c r="AB9" t="n">
        <v>459.7669896759394</v>
      </c>
      <c r="AC9" t="n">
        <v>415.8874734682898</v>
      </c>
      <c r="AD9" t="n">
        <v>336027.0174025646</v>
      </c>
      <c r="AE9" t="n">
        <v>459766.9896759394</v>
      </c>
      <c r="AF9" t="n">
        <v>9.372086246863891e-06</v>
      </c>
      <c r="AG9" t="n">
        <v>24</v>
      </c>
      <c r="AH9" t="n">
        <v>415887.4734682898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5.0213</v>
      </c>
      <c r="E10" t="n">
        <v>19.92</v>
      </c>
      <c r="F10" t="n">
        <v>17.68</v>
      </c>
      <c r="G10" t="n">
        <v>88.40000000000001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127.21</v>
      </c>
      <c r="Q10" t="n">
        <v>446.27</v>
      </c>
      <c r="R10" t="n">
        <v>40.95</v>
      </c>
      <c r="S10" t="n">
        <v>28.73</v>
      </c>
      <c r="T10" t="n">
        <v>5420.5</v>
      </c>
      <c r="U10" t="n">
        <v>0.7</v>
      </c>
      <c r="V10" t="n">
        <v>0.92</v>
      </c>
      <c r="W10" t="n">
        <v>0.11</v>
      </c>
      <c r="X10" t="n">
        <v>0.32</v>
      </c>
      <c r="Y10" t="n">
        <v>0.5</v>
      </c>
      <c r="Z10" t="n">
        <v>10</v>
      </c>
      <c r="AA10" t="n">
        <v>334.2684764593597</v>
      </c>
      <c r="AB10" t="n">
        <v>457.3608763760955</v>
      </c>
      <c r="AC10" t="n">
        <v>413.7109962447818</v>
      </c>
      <c r="AD10" t="n">
        <v>334268.4764593597</v>
      </c>
      <c r="AE10" t="n">
        <v>457360.8763760955</v>
      </c>
      <c r="AF10" t="n">
        <v>9.396788536845843e-06</v>
      </c>
      <c r="AG10" t="n">
        <v>24</v>
      </c>
      <c r="AH10" t="n">
        <v>413710.9962447818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5.0334</v>
      </c>
      <c r="E11" t="n">
        <v>19.87</v>
      </c>
      <c r="F11" t="n">
        <v>17.65</v>
      </c>
      <c r="G11" t="n">
        <v>96.29000000000001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126.66</v>
      </c>
      <c r="Q11" t="n">
        <v>446.27</v>
      </c>
      <c r="R11" t="n">
        <v>39.94</v>
      </c>
      <c r="S11" t="n">
        <v>28.73</v>
      </c>
      <c r="T11" t="n">
        <v>4920.92</v>
      </c>
      <c r="U11" t="n">
        <v>0.72</v>
      </c>
      <c r="V11" t="n">
        <v>0.92</v>
      </c>
      <c r="W11" t="n">
        <v>0.11</v>
      </c>
      <c r="X11" t="n">
        <v>0.3</v>
      </c>
      <c r="Y11" t="n">
        <v>0.5</v>
      </c>
      <c r="Z11" t="n">
        <v>10</v>
      </c>
      <c r="AA11" t="n">
        <v>324.1368297454487</v>
      </c>
      <c r="AB11" t="n">
        <v>443.4983103654155</v>
      </c>
      <c r="AC11" t="n">
        <v>401.1714540779274</v>
      </c>
      <c r="AD11" t="n">
        <v>324136.8297454487</v>
      </c>
      <c r="AE11" t="n">
        <v>443498.3103654155</v>
      </c>
      <c r="AF11" t="n">
        <v>9.41943230266263e-06</v>
      </c>
      <c r="AG11" t="n">
        <v>23</v>
      </c>
      <c r="AH11" t="n">
        <v>401171.4540779274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5.0332</v>
      </c>
      <c r="E12" t="n">
        <v>19.87</v>
      </c>
      <c r="F12" t="n">
        <v>17.65</v>
      </c>
      <c r="G12" t="n">
        <v>96.29000000000001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128.04</v>
      </c>
      <c r="Q12" t="n">
        <v>446.27</v>
      </c>
      <c r="R12" t="n">
        <v>39.93</v>
      </c>
      <c r="S12" t="n">
        <v>28.73</v>
      </c>
      <c r="T12" t="n">
        <v>4913.44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324.8040965938845</v>
      </c>
      <c r="AB12" t="n">
        <v>444.4112943051811</v>
      </c>
      <c r="AC12" t="n">
        <v>401.9973041118628</v>
      </c>
      <c r="AD12" t="n">
        <v>324804.0965938845</v>
      </c>
      <c r="AE12" t="n">
        <v>444411.2943051811</v>
      </c>
      <c r="AF12" t="n">
        <v>9.41905802554169e-06</v>
      </c>
      <c r="AG12" t="n">
        <v>23</v>
      </c>
      <c r="AH12" t="n">
        <v>401997.3041118628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3.4834</v>
      </c>
      <c r="E2" t="n">
        <v>28.71</v>
      </c>
      <c r="F2" t="n">
        <v>22.28</v>
      </c>
      <c r="G2" t="n">
        <v>7.96</v>
      </c>
      <c r="H2" t="n">
        <v>0.14</v>
      </c>
      <c r="I2" t="n">
        <v>168</v>
      </c>
      <c r="J2" t="n">
        <v>124.63</v>
      </c>
      <c r="K2" t="n">
        <v>45</v>
      </c>
      <c r="L2" t="n">
        <v>1</v>
      </c>
      <c r="M2" t="n">
        <v>166</v>
      </c>
      <c r="N2" t="n">
        <v>18.64</v>
      </c>
      <c r="O2" t="n">
        <v>15605.44</v>
      </c>
      <c r="P2" t="n">
        <v>230.72</v>
      </c>
      <c r="Q2" t="n">
        <v>446.34</v>
      </c>
      <c r="R2" t="n">
        <v>191.46</v>
      </c>
      <c r="S2" t="n">
        <v>28.73</v>
      </c>
      <c r="T2" t="n">
        <v>79894.89</v>
      </c>
      <c r="U2" t="n">
        <v>0.15</v>
      </c>
      <c r="V2" t="n">
        <v>0.73</v>
      </c>
      <c r="W2" t="n">
        <v>0.35</v>
      </c>
      <c r="X2" t="n">
        <v>4.92</v>
      </c>
      <c r="Y2" t="n">
        <v>0.5</v>
      </c>
      <c r="Z2" t="n">
        <v>10</v>
      </c>
      <c r="AA2" t="n">
        <v>577.2336755477957</v>
      </c>
      <c r="AB2" t="n">
        <v>789.7965806369772</v>
      </c>
      <c r="AC2" t="n">
        <v>714.4195034674462</v>
      </c>
      <c r="AD2" t="n">
        <v>577233.6755477956</v>
      </c>
      <c r="AE2" t="n">
        <v>789796.5806369772</v>
      </c>
      <c r="AF2" t="n">
        <v>5.80457386773697e-06</v>
      </c>
      <c r="AG2" t="n">
        <v>34</v>
      </c>
      <c r="AH2" t="n">
        <v>714419.5034674462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4.2665</v>
      </c>
      <c r="E3" t="n">
        <v>23.44</v>
      </c>
      <c r="F3" t="n">
        <v>19.44</v>
      </c>
      <c r="G3" t="n">
        <v>15.98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198.54</v>
      </c>
      <c r="Q3" t="n">
        <v>446.29</v>
      </c>
      <c r="R3" t="n">
        <v>98.54000000000001</v>
      </c>
      <c r="S3" t="n">
        <v>28.73</v>
      </c>
      <c r="T3" t="n">
        <v>33910.25</v>
      </c>
      <c r="U3" t="n">
        <v>0.29</v>
      </c>
      <c r="V3" t="n">
        <v>0.84</v>
      </c>
      <c r="W3" t="n">
        <v>0.2</v>
      </c>
      <c r="X3" t="n">
        <v>2.08</v>
      </c>
      <c r="Y3" t="n">
        <v>0.5</v>
      </c>
      <c r="Z3" t="n">
        <v>10</v>
      </c>
      <c r="AA3" t="n">
        <v>446.3783718946353</v>
      </c>
      <c r="AB3" t="n">
        <v>610.754581250159</v>
      </c>
      <c r="AC3" t="n">
        <v>552.4650212150816</v>
      </c>
      <c r="AD3" t="n">
        <v>446378.3718946353</v>
      </c>
      <c r="AE3" t="n">
        <v>610754.5812501591</v>
      </c>
      <c r="AF3" t="n">
        <v>7.109494863265712e-06</v>
      </c>
      <c r="AG3" t="n">
        <v>28</v>
      </c>
      <c r="AH3" t="n">
        <v>552465.0212150816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4.5541</v>
      </c>
      <c r="E4" t="n">
        <v>21.96</v>
      </c>
      <c r="F4" t="n">
        <v>18.65</v>
      </c>
      <c r="G4" t="n">
        <v>24.33</v>
      </c>
      <c r="H4" t="n">
        <v>0.42</v>
      </c>
      <c r="I4" t="n">
        <v>46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187.64</v>
      </c>
      <c r="Q4" t="n">
        <v>446.28</v>
      </c>
      <c r="R4" t="n">
        <v>72.8</v>
      </c>
      <c r="S4" t="n">
        <v>28.73</v>
      </c>
      <c r="T4" t="n">
        <v>21177.19</v>
      </c>
      <c r="U4" t="n">
        <v>0.39</v>
      </c>
      <c r="V4" t="n">
        <v>0.87</v>
      </c>
      <c r="W4" t="n">
        <v>0.15</v>
      </c>
      <c r="X4" t="n">
        <v>1.29</v>
      </c>
      <c r="Y4" t="n">
        <v>0.5</v>
      </c>
      <c r="Z4" t="n">
        <v>10</v>
      </c>
      <c r="AA4" t="n">
        <v>407.8336491874872</v>
      </c>
      <c r="AB4" t="n">
        <v>558.0159911690866</v>
      </c>
      <c r="AC4" t="n">
        <v>504.7597281522707</v>
      </c>
      <c r="AD4" t="n">
        <v>407833.6491874872</v>
      </c>
      <c r="AE4" t="n">
        <v>558015.9911690867</v>
      </c>
      <c r="AF4" t="n">
        <v>7.588737971826645e-06</v>
      </c>
      <c r="AG4" t="n">
        <v>26</v>
      </c>
      <c r="AH4" t="n">
        <v>504759.7281522707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4.6952</v>
      </c>
      <c r="E5" t="n">
        <v>21.3</v>
      </c>
      <c r="F5" t="n">
        <v>18.3</v>
      </c>
      <c r="G5" t="n">
        <v>32.29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181.69</v>
      </c>
      <c r="Q5" t="n">
        <v>446.28</v>
      </c>
      <c r="R5" t="n">
        <v>61.08</v>
      </c>
      <c r="S5" t="n">
        <v>28.73</v>
      </c>
      <c r="T5" t="n">
        <v>15372.71</v>
      </c>
      <c r="U5" t="n">
        <v>0.47</v>
      </c>
      <c r="V5" t="n">
        <v>0.89</v>
      </c>
      <c r="W5" t="n">
        <v>0.14</v>
      </c>
      <c r="X5" t="n">
        <v>0.9399999999999999</v>
      </c>
      <c r="Y5" t="n">
        <v>0.5</v>
      </c>
      <c r="Z5" t="n">
        <v>10</v>
      </c>
      <c r="AA5" t="n">
        <v>389.4031590585557</v>
      </c>
      <c r="AB5" t="n">
        <v>532.7985814788437</v>
      </c>
      <c r="AC5" t="n">
        <v>481.9490326500076</v>
      </c>
      <c r="AD5" t="n">
        <v>389403.1590585557</v>
      </c>
      <c r="AE5" t="n">
        <v>532798.5814788437</v>
      </c>
      <c r="AF5" t="n">
        <v>7.823860373140787e-06</v>
      </c>
      <c r="AG5" t="n">
        <v>25</v>
      </c>
      <c r="AH5" t="n">
        <v>481949.0326500076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4.8199</v>
      </c>
      <c r="E6" t="n">
        <v>20.75</v>
      </c>
      <c r="F6" t="n">
        <v>17.93</v>
      </c>
      <c r="G6" t="n">
        <v>39.83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175.11</v>
      </c>
      <c r="Q6" t="n">
        <v>446.3</v>
      </c>
      <c r="R6" t="n">
        <v>48.94</v>
      </c>
      <c r="S6" t="n">
        <v>28.73</v>
      </c>
      <c r="T6" t="n">
        <v>9341.110000000001</v>
      </c>
      <c r="U6" t="n">
        <v>0.59</v>
      </c>
      <c r="V6" t="n">
        <v>0.91</v>
      </c>
      <c r="W6" t="n">
        <v>0.11</v>
      </c>
      <c r="X6" t="n">
        <v>0.57</v>
      </c>
      <c r="Y6" t="n">
        <v>0.5</v>
      </c>
      <c r="Z6" t="n">
        <v>10</v>
      </c>
      <c r="AA6" t="n">
        <v>381.2395322828825</v>
      </c>
      <c r="AB6" t="n">
        <v>521.6287471705726</v>
      </c>
      <c r="AC6" t="n">
        <v>471.845231651157</v>
      </c>
      <c r="AD6" t="n">
        <v>381239.5322828825</v>
      </c>
      <c r="AE6" t="n">
        <v>521628.7471705726</v>
      </c>
      <c r="AF6" t="n">
        <v>8.031654586066894e-06</v>
      </c>
      <c r="AG6" t="n">
        <v>25</v>
      </c>
      <c r="AH6" t="n">
        <v>471845.231651157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4.8424</v>
      </c>
      <c r="E7" t="n">
        <v>20.65</v>
      </c>
      <c r="F7" t="n">
        <v>17.96</v>
      </c>
      <c r="G7" t="n">
        <v>48.97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173.06</v>
      </c>
      <c r="Q7" t="n">
        <v>446.27</v>
      </c>
      <c r="R7" t="n">
        <v>50.19</v>
      </c>
      <c r="S7" t="n">
        <v>28.73</v>
      </c>
      <c r="T7" t="n">
        <v>9989.83</v>
      </c>
      <c r="U7" t="n">
        <v>0.57</v>
      </c>
      <c r="V7" t="n">
        <v>0.91</v>
      </c>
      <c r="W7" t="n">
        <v>0.11</v>
      </c>
      <c r="X7" t="n">
        <v>0.6</v>
      </c>
      <c r="Y7" t="n">
        <v>0.5</v>
      </c>
      <c r="Z7" t="n">
        <v>10</v>
      </c>
      <c r="AA7" t="n">
        <v>369.9995305311218</v>
      </c>
      <c r="AB7" t="n">
        <v>506.2496808999333</v>
      </c>
      <c r="AC7" t="n">
        <v>457.9339218807325</v>
      </c>
      <c r="AD7" t="n">
        <v>369999.5305311218</v>
      </c>
      <c r="AE7" t="n">
        <v>506249.6808999333</v>
      </c>
      <c r="AF7" t="n">
        <v>8.069147527452919e-06</v>
      </c>
      <c r="AG7" t="n">
        <v>24</v>
      </c>
      <c r="AH7" t="n">
        <v>457933.9218807325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4.8792</v>
      </c>
      <c r="E8" t="n">
        <v>20.5</v>
      </c>
      <c r="F8" t="n">
        <v>17.88</v>
      </c>
      <c r="G8" t="n">
        <v>56.46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169.77</v>
      </c>
      <c r="Q8" t="n">
        <v>446.27</v>
      </c>
      <c r="R8" t="n">
        <v>47.56</v>
      </c>
      <c r="S8" t="n">
        <v>28.73</v>
      </c>
      <c r="T8" t="n">
        <v>8688.549999999999</v>
      </c>
      <c r="U8" t="n">
        <v>0.6</v>
      </c>
      <c r="V8" t="n">
        <v>0.91</v>
      </c>
      <c r="W8" t="n">
        <v>0.11</v>
      </c>
      <c r="X8" t="n">
        <v>0.52</v>
      </c>
      <c r="Y8" t="n">
        <v>0.5</v>
      </c>
      <c r="Z8" t="n">
        <v>10</v>
      </c>
      <c r="AA8" t="n">
        <v>367.1070761746644</v>
      </c>
      <c r="AB8" t="n">
        <v>502.2920972433479</v>
      </c>
      <c r="AC8" t="n">
        <v>454.3540444538282</v>
      </c>
      <c r="AD8" t="n">
        <v>367107.0761746644</v>
      </c>
      <c r="AE8" t="n">
        <v>502292.097243348</v>
      </c>
      <c r="AF8" t="n">
        <v>8.130469316030954e-06</v>
      </c>
      <c r="AG8" t="n">
        <v>24</v>
      </c>
      <c r="AH8" t="n">
        <v>454354.0444538282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4.9215</v>
      </c>
      <c r="E9" t="n">
        <v>20.32</v>
      </c>
      <c r="F9" t="n">
        <v>17.78</v>
      </c>
      <c r="G9" t="n">
        <v>66.67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165.49</v>
      </c>
      <c r="Q9" t="n">
        <v>446.27</v>
      </c>
      <c r="R9" t="n">
        <v>44.31</v>
      </c>
      <c r="S9" t="n">
        <v>28.73</v>
      </c>
      <c r="T9" t="n">
        <v>7079</v>
      </c>
      <c r="U9" t="n">
        <v>0.65</v>
      </c>
      <c r="V9" t="n">
        <v>0.91</v>
      </c>
      <c r="W9" t="n">
        <v>0.1</v>
      </c>
      <c r="X9" t="n">
        <v>0.42</v>
      </c>
      <c r="Y9" t="n">
        <v>0.5</v>
      </c>
      <c r="Z9" t="n">
        <v>10</v>
      </c>
      <c r="AA9" t="n">
        <v>363.568424617617</v>
      </c>
      <c r="AB9" t="n">
        <v>497.4503580687071</v>
      </c>
      <c r="AC9" t="n">
        <v>449.9743940705914</v>
      </c>
      <c r="AD9" t="n">
        <v>363568.424617617</v>
      </c>
      <c r="AE9" t="n">
        <v>497450.3580687071</v>
      </c>
      <c r="AF9" t="n">
        <v>8.200956045836681e-06</v>
      </c>
      <c r="AG9" t="n">
        <v>24</v>
      </c>
      <c r="AH9" t="n">
        <v>449974.3940705914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4.9545</v>
      </c>
      <c r="E10" t="n">
        <v>20.18</v>
      </c>
      <c r="F10" t="n">
        <v>17.69</v>
      </c>
      <c r="G10" t="n">
        <v>75.83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162.66</v>
      </c>
      <c r="Q10" t="n">
        <v>446.28</v>
      </c>
      <c r="R10" t="n">
        <v>41.27</v>
      </c>
      <c r="S10" t="n">
        <v>28.73</v>
      </c>
      <c r="T10" t="n">
        <v>5571.57</v>
      </c>
      <c r="U10" t="n">
        <v>0.7</v>
      </c>
      <c r="V10" t="n">
        <v>0.92</v>
      </c>
      <c r="W10" t="n">
        <v>0.11</v>
      </c>
      <c r="X10" t="n">
        <v>0.34</v>
      </c>
      <c r="Y10" t="n">
        <v>0.5</v>
      </c>
      <c r="Z10" t="n">
        <v>10</v>
      </c>
      <c r="AA10" t="n">
        <v>361.0649749440325</v>
      </c>
      <c r="AB10" t="n">
        <v>494.0250277809039</v>
      </c>
      <c r="AC10" t="n">
        <v>446.875972497975</v>
      </c>
      <c r="AD10" t="n">
        <v>361064.9749440325</v>
      </c>
      <c r="AE10" t="n">
        <v>494025.0277809039</v>
      </c>
      <c r="AF10" t="n">
        <v>8.255945693202853e-06</v>
      </c>
      <c r="AG10" t="n">
        <v>24</v>
      </c>
      <c r="AH10" t="n">
        <v>446875.972497975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4.959</v>
      </c>
      <c r="E11" t="n">
        <v>20.17</v>
      </c>
      <c r="F11" t="n">
        <v>17.7</v>
      </c>
      <c r="G11" t="n">
        <v>81.7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159.11</v>
      </c>
      <c r="Q11" t="n">
        <v>446.27</v>
      </c>
      <c r="R11" t="n">
        <v>41.88</v>
      </c>
      <c r="S11" t="n">
        <v>28.73</v>
      </c>
      <c r="T11" t="n">
        <v>5878.87</v>
      </c>
      <c r="U11" t="n">
        <v>0.6899999999999999</v>
      </c>
      <c r="V11" t="n">
        <v>0.92</v>
      </c>
      <c r="W11" t="n">
        <v>0.1</v>
      </c>
      <c r="X11" t="n">
        <v>0.34</v>
      </c>
      <c r="Y11" t="n">
        <v>0.5</v>
      </c>
      <c r="Z11" t="n">
        <v>10</v>
      </c>
      <c r="AA11" t="n">
        <v>359.24466991085</v>
      </c>
      <c r="AB11" t="n">
        <v>491.5344061283133</v>
      </c>
      <c r="AC11" t="n">
        <v>444.6230522802981</v>
      </c>
      <c r="AD11" t="n">
        <v>359244.66991085</v>
      </c>
      <c r="AE11" t="n">
        <v>491534.4061283133</v>
      </c>
      <c r="AF11" t="n">
        <v>8.263444281480056e-06</v>
      </c>
      <c r="AG11" t="n">
        <v>24</v>
      </c>
      <c r="AH11" t="n">
        <v>444623.0522802981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4.9686</v>
      </c>
      <c r="E12" t="n">
        <v>20.13</v>
      </c>
      <c r="F12" t="n">
        <v>17.69</v>
      </c>
      <c r="G12" t="n">
        <v>88.44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156.09</v>
      </c>
      <c r="Q12" t="n">
        <v>446.27</v>
      </c>
      <c r="R12" t="n">
        <v>41.39</v>
      </c>
      <c r="S12" t="n">
        <v>28.73</v>
      </c>
      <c r="T12" t="n">
        <v>5640.04</v>
      </c>
      <c r="U12" t="n">
        <v>0.6899999999999999</v>
      </c>
      <c r="V12" t="n">
        <v>0.92</v>
      </c>
      <c r="W12" t="n">
        <v>0.1</v>
      </c>
      <c r="X12" t="n">
        <v>0.33</v>
      </c>
      <c r="Y12" t="n">
        <v>0.5</v>
      </c>
      <c r="Z12" t="n">
        <v>10</v>
      </c>
      <c r="AA12" t="n">
        <v>357.5022258610729</v>
      </c>
      <c r="AB12" t="n">
        <v>489.1503173082021</v>
      </c>
      <c r="AC12" t="n">
        <v>442.4664975510887</v>
      </c>
      <c r="AD12" t="n">
        <v>357502.2258610729</v>
      </c>
      <c r="AE12" t="n">
        <v>489150.3173082022</v>
      </c>
      <c r="AF12" t="n">
        <v>8.279441269804762e-06</v>
      </c>
      <c r="AG12" t="n">
        <v>24</v>
      </c>
      <c r="AH12" t="n">
        <v>442466.4975510887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4.9861</v>
      </c>
      <c r="E13" t="n">
        <v>20.06</v>
      </c>
      <c r="F13" t="n">
        <v>17.64</v>
      </c>
      <c r="G13" t="n">
        <v>96.23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152.2</v>
      </c>
      <c r="Q13" t="n">
        <v>446.27</v>
      </c>
      <c r="R13" t="n">
        <v>39.89</v>
      </c>
      <c r="S13" t="n">
        <v>28.73</v>
      </c>
      <c r="T13" t="n">
        <v>4896.99</v>
      </c>
      <c r="U13" t="n">
        <v>0.72</v>
      </c>
      <c r="V13" t="n">
        <v>0.92</v>
      </c>
      <c r="W13" t="n">
        <v>0.1</v>
      </c>
      <c r="X13" t="n">
        <v>0.28</v>
      </c>
      <c r="Y13" t="n">
        <v>0.5</v>
      </c>
      <c r="Z13" t="n">
        <v>10</v>
      </c>
      <c r="AA13" t="n">
        <v>355.0391112887189</v>
      </c>
      <c r="AB13" t="n">
        <v>485.7801752853616</v>
      </c>
      <c r="AC13" t="n">
        <v>439.417997152884</v>
      </c>
      <c r="AD13" t="n">
        <v>355039.1112887189</v>
      </c>
      <c r="AE13" t="n">
        <v>485780.1752853616</v>
      </c>
      <c r="AF13" t="n">
        <v>8.308602446438338e-06</v>
      </c>
      <c r="AG13" t="n">
        <v>24</v>
      </c>
      <c r="AH13" t="n">
        <v>439417.997152884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4.9888</v>
      </c>
      <c r="E14" t="n">
        <v>20.05</v>
      </c>
      <c r="F14" t="n">
        <v>17.66</v>
      </c>
      <c r="G14" t="n">
        <v>105.94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7</v>
      </c>
      <c r="N14" t="n">
        <v>22.68</v>
      </c>
      <c r="O14" t="n">
        <v>17583.88</v>
      </c>
      <c r="P14" t="n">
        <v>149.31</v>
      </c>
      <c r="Q14" t="n">
        <v>446.27</v>
      </c>
      <c r="R14" t="n">
        <v>40.64</v>
      </c>
      <c r="S14" t="n">
        <v>28.73</v>
      </c>
      <c r="T14" t="n">
        <v>5275.02</v>
      </c>
      <c r="U14" t="n">
        <v>0.71</v>
      </c>
      <c r="V14" t="n">
        <v>0.92</v>
      </c>
      <c r="W14" t="n">
        <v>0.09</v>
      </c>
      <c r="X14" t="n">
        <v>0.3</v>
      </c>
      <c r="Y14" t="n">
        <v>0.5</v>
      </c>
      <c r="Z14" t="n">
        <v>10</v>
      </c>
      <c r="AA14" t="n">
        <v>353.6268123320735</v>
      </c>
      <c r="AB14" t="n">
        <v>483.8478055466467</v>
      </c>
      <c r="AC14" t="n">
        <v>437.6700500699341</v>
      </c>
      <c r="AD14" t="n">
        <v>353626.8123320735</v>
      </c>
      <c r="AE14" t="n">
        <v>483847.8055466467</v>
      </c>
      <c r="AF14" t="n">
        <v>8.313101599404662e-06</v>
      </c>
      <c r="AG14" t="n">
        <v>24</v>
      </c>
      <c r="AH14" t="n">
        <v>437670.0500699341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5.0111</v>
      </c>
      <c r="E15" t="n">
        <v>19.96</v>
      </c>
      <c r="F15" t="n">
        <v>17.59</v>
      </c>
      <c r="G15" t="n">
        <v>117.29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146.72</v>
      </c>
      <c r="Q15" t="n">
        <v>446.27</v>
      </c>
      <c r="R15" t="n">
        <v>38.06</v>
      </c>
      <c r="S15" t="n">
        <v>28.73</v>
      </c>
      <c r="T15" t="n">
        <v>3988.41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351.6462085162727</v>
      </c>
      <c r="AB15" t="n">
        <v>481.1378560277946</v>
      </c>
      <c r="AC15" t="n">
        <v>435.2187343297232</v>
      </c>
      <c r="AD15" t="n">
        <v>351646.2085162727</v>
      </c>
      <c r="AE15" t="n">
        <v>481137.8560277946</v>
      </c>
      <c r="AF15" t="n">
        <v>8.350261270200588e-06</v>
      </c>
      <c r="AG15" t="n">
        <v>24</v>
      </c>
      <c r="AH15" t="n">
        <v>435218.7343297232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5.0074</v>
      </c>
      <c r="E16" t="n">
        <v>19.97</v>
      </c>
      <c r="F16" t="n">
        <v>17.61</v>
      </c>
      <c r="G16" t="n">
        <v>117.39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147.69</v>
      </c>
      <c r="Q16" t="n">
        <v>446.27</v>
      </c>
      <c r="R16" t="n">
        <v>38.6</v>
      </c>
      <c r="S16" t="n">
        <v>28.73</v>
      </c>
      <c r="T16" t="n">
        <v>4261.08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352.2575760440458</v>
      </c>
      <c r="AB16" t="n">
        <v>481.9743560509256</v>
      </c>
      <c r="AC16" t="n">
        <v>435.9753999646817</v>
      </c>
      <c r="AD16" t="n">
        <v>352257.5760440459</v>
      </c>
      <c r="AE16" t="n">
        <v>481974.3560509256</v>
      </c>
      <c r="AF16" t="n">
        <v>8.344095764283774e-06</v>
      </c>
      <c r="AG16" t="n">
        <v>24</v>
      </c>
      <c r="AH16" t="n">
        <v>435975.3999646817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5.0035</v>
      </c>
      <c r="E17" t="n">
        <v>19.99</v>
      </c>
      <c r="F17" t="n">
        <v>17.62</v>
      </c>
      <c r="G17" t="n">
        <v>117.49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149.36</v>
      </c>
      <c r="Q17" t="n">
        <v>446.27</v>
      </c>
      <c r="R17" t="n">
        <v>39.02</v>
      </c>
      <c r="S17" t="n">
        <v>28.73</v>
      </c>
      <c r="T17" t="n">
        <v>4467.64</v>
      </c>
      <c r="U17" t="n">
        <v>0.74</v>
      </c>
      <c r="V17" t="n">
        <v>0.92</v>
      </c>
      <c r="W17" t="n">
        <v>0.11</v>
      </c>
      <c r="X17" t="n">
        <v>0.27</v>
      </c>
      <c r="Y17" t="n">
        <v>0.5</v>
      </c>
      <c r="Z17" t="n">
        <v>10</v>
      </c>
      <c r="AA17" t="n">
        <v>353.1855680713711</v>
      </c>
      <c r="AB17" t="n">
        <v>483.2440756828307</v>
      </c>
      <c r="AC17" t="n">
        <v>437.1239393369806</v>
      </c>
      <c r="AD17" t="n">
        <v>353185.5680713711</v>
      </c>
      <c r="AE17" t="n">
        <v>483244.0756828307</v>
      </c>
      <c r="AF17" t="n">
        <v>8.337596987776864e-06</v>
      </c>
      <c r="AG17" t="n">
        <v>24</v>
      </c>
      <c r="AH17" t="n">
        <v>437123.9393369806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2024-09-25T21:13:26Z</dcterms:created>
  <dcterms:modified xmlns:dcterms="http://purl.org/dc/terms/" xmlns:xsi="http://www.w3.org/2001/XMLSchema-instance" xsi:type="dcterms:W3CDTF">2024-09-25T21:13:26Z</dcterms:modified>
</cp:coreProperties>
</file>