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gráficos!$A$7:$A$434</f>
              <numCache>
                <formatCode>General</formatCode>
                <ptCount val="4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</numCache>
            </numRef>
          </xVal>
          <yVal>
            <numRef>
              <f>gráficos!$B$7:$B$434</f>
              <numCache>
                <formatCode>General</formatCode>
                <ptCount val="4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1.7765</v>
      </c>
      <c r="E2" t="n">
        <v>56.29</v>
      </c>
      <c r="F2" t="n">
        <v>38.57</v>
      </c>
      <c r="G2" t="n">
        <v>5.92</v>
      </c>
      <c r="H2" t="n">
        <v>0.09</v>
      </c>
      <c r="I2" t="n">
        <v>391</v>
      </c>
      <c r="J2" t="n">
        <v>194.77</v>
      </c>
      <c r="K2" t="n">
        <v>54.38</v>
      </c>
      <c r="L2" t="n">
        <v>1</v>
      </c>
      <c r="M2" t="n">
        <v>389</v>
      </c>
      <c r="N2" t="n">
        <v>39.4</v>
      </c>
      <c r="O2" t="n">
        <v>24256.19</v>
      </c>
      <c r="P2" t="n">
        <v>538.92</v>
      </c>
      <c r="Q2" t="n">
        <v>446.71</v>
      </c>
      <c r="R2" t="n">
        <v>434.11</v>
      </c>
      <c r="S2" t="n">
        <v>40.63</v>
      </c>
      <c r="T2" t="n">
        <v>189752.56</v>
      </c>
      <c r="U2" t="n">
        <v>0.09</v>
      </c>
      <c r="V2" t="n">
        <v>0.54</v>
      </c>
      <c r="W2" t="n">
        <v>3.27</v>
      </c>
      <c r="X2" t="n">
        <v>11.73</v>
      </c>
      <c r="Y2" t="n">
        <v>0.5</v>
      </c>
      <c r="Z2" t="n">
        <v>10</v>
      </c>
      <c r="AA2" t="n">
        <v>1753.83946783201</v>
      </c>
      <c r="AB2" t="n">
        <v>2399.680533824298</v>
      </c>
      <c r="AC2" t="n">
        <v>2170.658391648888</v>
      </c>
      <c r="AD2" t="n">
        <v>1753839.46783201</v>
      </c>
      <c r="AE2" t="n">
        <v>2399680.533824298</v>
      </c>
      <c r="AF2" t="n">
        <v>2.409048357830818e-06</v>
      </c>
      <c r="AG2" t="n">
        <v>66</v>
      </c>
      <c r="AH2" t="n">
        <v>2170658.391648889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2.4902</v>
      </c>
      <c r="E3" t="n">
        <v>40.16</v>
      </c>
      <c r="F3" t="n">
        <v>31.46</v>
      </c>
      <c r="G3" t="n">
        <v>11.87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438.38</v>
      </c>
      <c r="Q3" t="n">
        <v>446.63</v>
      </c>
      <c r="R3" t="n">
        <v>201.96</v>
      </c>
      <c r="S3" t="n">
        <v>40.63</v>
      </c>
      <c r="T3" t="n">
        <v>74836.33</v>
      </c>
      <c r="U3" t="n">
        <v>0.2</v>
      </c>
      <c r="V3" t="n">
        <v>0.66</v>
      </c>
      <c r="W3" t="n">
        <v>2.88</v>
      </c>
      <c r="X3" t="n">
        <v>4.63</v>
      </c>
      <c r="Y3" t="n">
        <v>0.5</v>
      </c>
      <c r="Z3" t="n">
        <v>10</v>
      </c>
      <c r="AA3" t="n">
        <v>1104.741559640743</v>
      </c>
      <c r="AB3" t="n">
        <v>1511.556139658338</v>
      </c>
      <c r="AC3" t="n">
        <v>1367.295343171712</v>
      </c>
      <c r="AD3" t="n">
        <v>1104741.559640743</v>
      </c>
      <c r="AE3" t="n">
        <v>1511556.139658338</v>
      </c>
      <c r="AF3" t="n">
        <v>3.376871500518043e-06</v>
      </c>
      <c r="AG3" t="n">
        <v>47</v>
      </c>
      <c r="AH3" t="n">
        <v>1367295.343171712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2.7704</v>
      </c>
      <c r="E4" t="n">
        <v>36.1</v>
      </c>
      <c r="F4" t="n">
        <v>29.69</v>
      </c>
      <c r="G4" t="n">
        <v>17.81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412.63</v>
      </c>
      <c r="Q4" t="n">
        <v>446.59</v>
      </c>
      <c r="R4" t="n">
        <v>144.57</v>
      </c>
      <c r="S4" t="n">
        <v>40.63</v>
      </c>
      <c r="T4" t="n">
        <v>46436.25</v>
      </c>
      <c r="U4" t="n">
        <v>0.28</v>
      </c>
      <c r="V4" t="n">
        <v>0.7</v>
      </c>
      <c r="W4" t="n">
        <v>2.77</v>
      </c>
      <c r="X4" t="n">
        <v>2.86</v>
      </c>
      <c r="Y4" t="n">
        <v>0.5</v>
      </c>
      <c r="Z4" t="n">
        <v>10</v>
      </c>
      <c r="AA4" t="n">
        <v>957.3909847770352</v>
      </c>
      <c r="AB4" t="n">
        <v>1309.944582481243</v>
      </c>
      <c r="AC4" t="n">
        <v>1184.925310048001</v>
      </c>
      <c r="AD4" t="n">
        <v>957390.9847770352</v>
      </c>
      <c r="AE4" t="n">
        <v>1309944.582481243</v>
      </c>
      <c r="AF4" t="n">
        <v>3.756840737705882e-06</v>
      </c>
      <c r="AG4" t="n">
        <v>42</v>
      </c>
      <c r="AH4" t="n">
        <v>1184925.310048001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2.9195</v>
      </c>
      <c r="E5" t="n">
        <v>34.25</v>
      </c>
      <c r="F5" t="n">
        <v>28.9</v>
      </c>
      <c r="G5" t="n">
        <v>23.75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400.64</v>
      </c>
      <c r="Q5" t="n">
        <v>446.61</v>
      </c>
      <c r="R5" t="n">
        <v>118.46</v>
      </c>
      <c r="S5" t="n">
        <v>40.63</v>
      </c>
      <c r="T5" t="n">
        <v>33513.95</v>
      </c>
      <c r="U5" t="n">
        <v>0.34</v>
      </c>
      <c r="V5" t="n">
        <v>0.72</v>
      </c>
      <c r="W5" t="n">
        <v>2.73</v>
      </c>
      <c r="X5" t="n">
        <v>2.07</v>
      </c>
      <c r="Y5" t="n">
        <v>0.5</v>
      </c>
      <c r="Z5" t="n">
        <v>10</v>
      </c>
      <c r="AA5" t="n">
        <v>895.4727571870696</v>
      </c>
      <c r="AB5" t="n">
        <v>1225.22533185324</v>
      </c>
      <c r="AC5" t="n">
        <v>1108.29154579572</v>
      </c>
      <c r="AD5" t="n">
        <v>895472.7571870696</v>
      </c>
      <c r="AE5" t="n">
        <v>1225225.33185324</v>
      </c>
      <c r="AF5" t="n">
        <v>3.95902993565273e-06</v>
      </c>
      <c r="AG5" t="n">
        <v>40</v>
      </c>
      <c r="AH5" t="n">
        <v>1108291.54579572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3.0073</v>
      </c>
      <c r="E6" t="n">
        <v>33.25</v>
      </c>
      <c r="F6" t="n">
        <v>28.48</v>
      </c>
      <c r="G6" t="n">
        <v>29.46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393.94</v>
      </c>
      <c r="Q6" t="n">
        <v>446.59</v>
      </c>
      <c r="R6" t="n">
        <v>105.15</v>
      </c>
      <c r="S6" t="n">
        <v>40.63</v>
      </c>
      <c r="T6" t="n">
        <v>26935.48</v>
      </c>
      <c r="U6" t="n">
        <v>0.39</v>
      </c>
      <c r="V6" t="n">
        <v>0.73</v>
      </c>
      <c r="W6" t="n">
        <v>2.7</v>
      </c>
      <c r="X6" t="n">
        <v>1.65</v>
      </c>
      <c r="Y6" t="n">
        <v>0.5</v>
      </c>
      <c r="Z6" t="n">
        <v>10</v>
      </c>
      <c r="AA6" t="n">
        <v>863.2673235025389</v>
      </c>
      <c r="AB6" t="n">
        <v>1181.160436682606</v>
      </c>
      <c r="AC6" t="n">
        <v>1068.432142374703</v>
      </c>
      <c r="AD6" t="n">
        <v>863267.323502539</v>
      </c>
      <c r="AE6" t="n">
        <v>1181160.436682606</v>
      </c>
      <c r="AF6" t="n">
        <v>4.078092387562409e-06</v>
      </c>
      <c r="AG6" t="n">
        <v>39</v>
      </c>
      <c r="AH6" t="n">
        <v>1068432.142374702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3.0712</v>
      </c>
      <c r="E7" t="n">
        <v>32.56</v>
      </c>
      <c r="F7" t="n">
        <v>28.18</v>
      </c>
      <c r="G7" t="n">
        <v>35.22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388.81</v>
      </c>
      <c r="Q7" t="n">
        <v>446.57</v>
      </c>
      <c r="R7" t="n">
        <v>95.43000000000001</v>
      </c>
      <c r="S7" t="n">
        <v>40.63</v>
      </c>
      <c r="T7" t="n">
        <v>22127.18</v>
      </c>
      <c r="U7" t="n">
        <v>0.43</v>
      </c>
      <c r="V7" t="n">
        <v>0.74</v>
      </c>
      <c r="W7" t="n">
        <v>2.68</v>
      </c>
      <c r="X7" t="n">
        <v>1.35</v>
      </c>
      <c r="Y7" t="n">
        <v>0.5</v>
      </c>
      <c r="Z7" t="n">
        <v>10</v>
      </c>
      <c r="AA7" t="n">
        <v>837.7701906778306</v>
      </c>
      <c r="AB7" t="n">
        <v>1146.274134697729</v>
      </c>
      <c r="AC7" t="n">
        <v>1036.875340088029</v>
      </c>
      <c r="AD7" t="n">
        <v>837770.1906778306</v>
      </c>
      <c r="AE7" t="n">
        <v>1146274.134697729</v>
      </c>
      <c r="AF7" t="n">
        <v>4.164744900968201e-06</v>
      </c>
      <c r="AG7" t="n">
        <v>38</v>
      </c>
      <c r="AH7" t="n">
        <v>1036875.340088029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3.1159</v>
      </c>
      <c r="E8" t="n">
        <v>32.09</v>
      </c>
      <c r="F8" t="n">
        <v>27.98</v>
      </c>
      <c r="G8" t="n">
        <v>40.95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385.3</v>
      </c>
      <c r="Q8" t="n">
        <v>446.56</v>
      </c>
      <c r="R8" t="n">
        <v>88.8</v>
      </c>
      <c r="S8" t="n">
        <v>40.63</v>
      </c>
      <c r="T8" t="n">
        <v>18847.05</v>
      </c>
      <c r="U8" t="n">
        <v>0.46</v>
      </c>
      <c r="V8" t="n">
        <v>0.74</v>
      </c>
      <c r="W8" t="n">
        <v>2.68</v>
      </c>
      <c r="X8" t="n">
        <v>1.15</v>
      </c>
      <c r="Y8" t="n">
        <v>0.5</v>
      </c>
      <c r="Z8" t="n">
        <v>10</v>
      </c>
      <c r="AA8" t="n">
        <v>827.3467940707405</v>
      </c>
      <c r="AB8" t="n">
        <v>1132.012383612104</v>
      </c>
      <c r="AC8" t="n">
        <v>1023.974710509523</v>
      </c>
      <c r="AD8" t="n">
        <v>827346.7940707406</v>
      </c>
      <c r="AE8" t="n">
        <v>1132012.383612104</v>
      </c>
      <c r="AF8" t="n">
        <v>4.225360978421079e-06</v>
      </c>
      <c r="AG8" t="n">
        <v>38</v>
      </c>
      <c r="AH8" t="n">
        <v>1023974.710509523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3.1484</v>
      </c>
      <c r="E9" t="n">
        <v>31.76</v>
      </c>
      <c r="F9" t="n">
        <v>27.84</v>
      </c>
      <c r="G9" t="n">
        <v>46.41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382.84</v>
      </c>
      <c r="Q9" t="n">
        <v>446.56</v>
      </c>
      <c r="R9" t="n">
        <v>84.44</v>
      </c>
      <c r="S9" t="n">
        <v>40.63</v>
      </c>
      <c r="T9" t="n">
        <v>16691.52</v>
      </c>
      <c r="U9" t="n">
        <v>0.48</v>
      </c>
      <c r="V9" t="n">
        <v>0.75</v>
      </c>
      <c r="W9" t="n">
        <v>2.66</v>
      </c>
      <c r="X9" t="n">
        <v>1.02</v>
      </c>
      <c r="Y9" t="n">
        <v>0.5</v>
      </c>
      <c r="Z9" t="n">
        <v>10</v>
      </c>
      <c r="AA9" t="n">
        <v>810.1648142405895</v>
      </c>
      <c r="AB9" t="n">
        <v>1108.503240793039</v>
      </c>
      <c r="AC9" t="n">
        <v>1002.709247285821</v>
      </c>
      <c r="AD9" t="n">
        <v>810164.8142405895</v>
      </c>
      <c r="AE9" t="n">
        <v>1108503.240793039</v>
      </c>
      <c r="AF9" t="n">
        <v>4.269433070528876e-06</v>
      </c>
      <c r="AG9" t="n">
        <v>37</v>
      </c>
      <c r="AH9" t="n">
        <v>1002709.247285821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3.1766</v>
      </c>
      <c r="E10" t="n">
        <v>31.48</v>
      </c>
      <c r="F10" t="n">
        <v>27.72</v>
      </c>
      <c r="G10" t="n">
        <v>51.97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380.24</v>
      </c>
      <c r="Q10" t="n">
        <v>446.57</v>
      </c>
      <c r="R10" t="n">
        <v>80.31</v>
      </c>
      <c r="S10" t="n">
        <v>40.63</v>
      </c>
      <c r="T10" t="n">
        <v>14646.7</v>
      </c>
      <c r="U10" t="n">
        <v>0.51</v>
      </c>
      <c r="V10" t="n">
        <v>0.75</v>
      </c>
      <c r="W10" t="n">
        <v>2.66</v>
      </c>
      <c r="X10" t="n">
        <v>0.89</v>
      </c>
      <c r="Y10" t="n">
        <v>0.5</v>
      </c>
      <c r="Z10" t="n">
        <v>10</v>
      </c>
      <c r="AA10" t="n">
        <v>803.6111056523085</v>
      </c>
      <c r="AB10" t="n">
        <v>1099.536167573336</v>
      </c>
      <c r="AC10" t="n">
        <v>994.5979789488397</v>
      </c>
      <c r="AD10" t="n">
        <v>803611.1056523086</v>
      </c>
      <c r="AE10" t="n">
        <v>1099536.167573336</v>
      </c>
      <c r="AF10" t="n">
        <v>4.307674085834718e-06</v>
      </c>
      <c r="AG10" t="n">
        <v>37</v>
      </c>
      <c r="AH10" t="n">
        <v>994597.9789488397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3.1978</v>
      </c>
      <c r="E11" t="n">
        <v>31.27</v>
      </c>
      <c r="F11" t="n">
        <v>27.63</v>
      </c>
      <c r="G11" t="n">
        <v>57.16</v>
      </c>
      <c r="H11" t="n">
        <v>0.85</v>
      </c>
      <c r="I11" t="n">
        <v>29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377.84</v>
      </c>
      <c r="Q11" t="n">
        <v>446.57</v>
      </c>
      <c r="R11" t="n">
        <v>77.13</v>
      </c>
      <c r="S11" t="n">
        <v>40.63</v>
      </c>
      <c r="T11" t="n">
        <v>13069.15</v>
      </c>
      <c r="U11" t="n">
        <v>0.53</v>
      </c>
      <c r="V11" t="n">
        <v>0.75</v>
      </c>
      <c r="W11" t="n">
        <v>2.66</v>
      </c>
      <c r="X11" t="n">
        <v>0.8</v>
      </c>
      <c r="Y11" t="n">
        <v>0.5</v>
      </c>
      <c r="Z11" t="n">
        <v>10</v>
      </c>
      <c r="AA11" t="n">
        <v>798.4245692138509</v>
      </c>
      <c r="AB11" t="n">
        <v>1092.439719604399</v>
      </c>
      <c r="AC11" t="n">
        <v>988.1788060141312</v>
      </c>
      <c r="AD11" t="n">
        <v>798424.5692138509</v>
      </c>
      <c r="AE11" t="n">
        <v>1092439.7196044</v>
      </c>
      <c r="AF11" t="n">
        <v>4.336422650532728e-06</v>
      </c>
      <c r="AG11" t="n">
        <v>37</v>
      </c>
      <c r="AH11" t="n">
        <v>988178.8060141312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3.2188</v>
      </c>
      <c r="E12" t="n">
        <v>31.07</v>
      </c>
      <c r="F12" t="n">
        <v>27.54</v>
      </c>
      <c r="G12" t="n">
        <v>63.55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376.15</v>
      </c>
      <c r="Q12" t="n">
        <v>446.56</v>
      </c>
      <c r="R12" t="n">
        <v>74.3</v>
      </c>
      <c r="S12" t="n">
        <v>40.63</v>
      </c>
      <c r="T12" t="n">
        <v>11669.77</v>
      </c>
      <c r="U12" t="n">
        <v>0.55</v>
      </c>
      <c r="V12" t="n">
        <v>0.75</v>
      </c>
      <c r="W12" t="n">
        <v>2.65</v>
      </c>
      <c r="X12" t="n">
        <v>0.71</v>
      </c>
      <c r="Y12" t="n">
        <v>0.5</v>
      </c>
      <c r="Z12" t="n">
        <v>10</v>
      </c>
      <c r="AA12" t="n">
        <v>783.9773598103815</v>
      </c>
      <c r="AB12" t="n">
        <v>1072.672410332677</v>
      </c>
      <c r="AC12" t="n">
        <v>970.298060995709</v>
      </c>
      <c r="AD12" t="n">
        <v>783977.3598103814</v>
      </c>
      <c r="AE12" t="n">
        <v>1072672.410332677</v>
      </c>
      <c r="AF12" t="n">
        <v>4.364900002356227e-06</v>
      </c>
      <c r="AG12" t="n">
        <v>36</v>
      </c>
      <c r="AH12" t="n">
        <v>970298.0609957089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3.2317</v>
      </c>
      <c r="E13" t="n">
        <v>30.94</v>
      </c>
      <c r="F13" t="n">
        <v>27.49</v>
      </c>
      <c r="G13" t="n">
        <v>68.73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22</v>
      </c>
      <c r="N13" t="n">
        <v>45.78</v>
      </c>
      <c r="O13" t="n">
        <v>26400.51</v>
      </c>
      <c r="P13" t="n">
        <v>374.35</v>
      </c>
      <c r="Q13" t="n">
        <v>446.57</v>
      </c>
      <c r="R13" t="n">
        <v>73</v>
      </c>
      <c r="S13" t="n">
        <v>40.63</v>
      </c>
      <c r="T13" t="n">
        <v>11028.14</v>
      </c>
      <c r="U13" t="n">
        <v>0.5600000000000001</v>
      </c>
      <c r="V13" t="n">
        <v>0.76</v>
      </c>
      <c r="W13" t="n">
        <v>2.65</v>
      </c>
      <c r="X13" t="n">
        <v>0.67</v>
      </c>
      <c r="Y13" t="n">
        <v>0.5</v>
      </c>
      <c r="Z13" t="n">
        <v>10</v>
      </c>
      <c r="AA13" t="n">
        <v>780.6641171381609</v>
      </c>
      <c r="AB13" t="n">
        <v>1068.139085538594</v>
      </c>
      <c r="AC13" t="n">
        <v>966.1973903574121</v>
      </c>
      <c r="AD13" t="n">
        <v>780664.117138161</v>
      </c>
      <c r="AE13" t="n">
        <v>1068139.085538594</v>
      </c>
      <c r="AF13" t="n">
        <v>4.382393232762091e-06</v>
      </c>
      <c r="AG13" t="n">
        <v>36</v>
      </c>
      <c r="AH13" t="n">
        <v>966197.3903574122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3.2464</v>
      </c>
      <c r="E14" t="n">
        <v>30.8</v>
      </c>
      <c r="F14" t="n">
        <v>27.43</v>
      </c>
      <c r="G14" t="n">
        <v>74.81</v>
      </c>
      <c r="H14" t="n">
        <v>1.08</v>
      </c>
      <c r="I14" t="n">
        <v>22</v>
      </c>
      <c r="J14" t="n">
        <v>213.78</v>
      </c>
      <c r="K14" t="n">
        <v>54.38</v>
      </c>
      <c r="L14" t="n">
        <v>13</v>
      </c>
      <c r="M14" t="n">
        <v>20</v>
      </c>
      <c r="N14" t="n">
        <v>46.4</v>
      </c>
      <c r="O14" t="n">
        <v>26600.32</v>
      </c>
      <c r="P14" t="n">
        <v>372.96</v>
      </c>
      <c r="Q14" t="n">
        <v>446.57</v>
      </c>
      <c r="R14" t="n">
        <v>70.95</v>
      </c>
      <c r="S14" t="n">
        <v>40.63</v>
      </c>
      <c r="T14" t="n">
        <v>10014.45</v>
      </c>
      <c r="U14" t="n">
        <v>0.57</v>
      </c>
      <c r="V14" t="n">
        <v>0.76</v>
      </c>
      <c r="W14" t="n">
        <v>2.64</v>
      </c>
      <c r="X14" t="n">
        <v>0.6</v>
      </c>
      <c r="Y14" t="n">
        <v>0.5</v>
      </c>
      <c r="Z14" t="n">
        <v>10</v>
      </c>
      <c r="AA14" t="n">
        <v>777.3975193854012</v>
      </c>
      <c r="AB14" t="n">
        <v>1063.669582381146</v>
      </c>
      <c r="AC14" t="n">
        <v>962.154450308324</v>
      </c>
      <c r="AD14" t="n">
        <v>777397.5193854012</v>
      </c>
      <c r="AE14" t="n">
        <v>1063669.582381146</v>
      </c>
      <c r="AF14" t="n">
        <v>4.402327379038541e-06</v>
      </c>
      <c r="AG14" t="n">
        <v>36</v>
      </c>
      <c r="AH14" t="n">
        <v>962154.4503083241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3.2608</v>
      </c>
      <c r="E15" t="n">
        <v>30.67</v>
      </c>
      <c r="F15" t="n">
        <v>27.37</v>
      </c>
      <c r="G15" t="n">
        <v>82.12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370.59</v>
      </c>
      <c r="Q15" t="n">
        <v>446.56</v>
      </c>
      <c r="R15" t="n">
        <v>68.89</v>
      </c>
      <c r="S15" t="n">
        <v>40.63</v>
      </c>
      <c r="T15" t="n">
        <v>8996.469999999999</v>
      </c>
      <c r="U15" t="n">
        <v>0.59</v>
      </c>
      <c r="V15" t="n">
        <v>0.76</v>
      </c>
      <c r="W15" t="n">
        <v>2.64</v>
      </c>
      <c r="X15" t="n">
        <v>0.55</v>
      </c>
      <c r="Y15" t="n">
        <v>0.5</v>
      </c>
      <c r="Z15" t="n">
        <v>10</v>
      </c>
      <c r="AA15" t="n">
        <v>773.471862460176</v>
      </c>
      <c r="AB15" t="n">
        <v>1058.298325388293</v>
      </c>
      <c r="AC15" t="n">
        <v>957.2958185442616</v>
      </c>
      <c r="AD15" t="n">
        <v>773471.862460176</v>
      </c>
      <c r="AE15" t="n">
        <v>1058298.325388293</v>
      </c>
      <c r="AF15" t="n">
        <v>4.421854706003227e-06</v>
      </c>
      <c r="AG15" t="n">
        <v>36</v>
      </c>
      <c r="AH15" t="n">
        <v>957295.8185442616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3.2658</v>
      </c>
      <c r="E16" t="n">
        <v>30.62</v>
      </c>
      <c r="F16" t="n">
        <v>27.36</v>
      </c>
      <c r="G16" t="n">
        <v>86.41</v>
      </c>
      <c r="H16" t="n">
        <v>1.23</v>
      </c>
      <c r="I16" t="n">
        <v>19</v>
      </c>
      <c r="J16" t="n">
        <v>217.04</v>
      </c>
      <c r="K16" t="n">
        <v>54.38</v>
      </c>
      <c r="L16" t="n">
        <v>15</v>
      </c>
      <c r="M16" t="n">
        <v>17</v>
      </c>
      <c r="N16" t="n">
        <v>47.66</v>
      </c>
      <c r="O16" t="n">
        <v>27002.55</v>
      </c>
      <c r="P16" t="n">
        <v>370.56</v>
      </c>
      <c r="Q16" t="n">
        <v>446.56</v>
      </c>
      <c r="R16" t="n">
        <v>68.65000000000001</v>
      </c>
      <c r="S16" t="n">
        <v>40.63</v>
      </c>
      <c r="T16" t="n">
        <v>8881.23</v>
      </c>
      <c r="U16" t="n">
        <v>0.59</v>
      </c>
      <c r="V16" t="n">
        <v>0.76</v>
      </c>
      <c r="W16" t="n">
        <v>2.64</v>
      </c>
      <c r="X16" t="n">
        <v>0.54</v>
      </c>
      <c r="Y16" t="n">
        <v>0.5</v>
      </c>
      <c r="Z16" t="n">
        <v>10</v>
      </c>
      <c r="AA16" t="n">
        <v>772.7601254612902</v>
      </c>
      <c r="AB16" t="n">
        <v>1057.324495426797</v>
      </c>
      <c r="AC16" t="n">
        <v>956.414929547512</v>
      </c>
      <c r="AD16" t="n">
        <v>772760.1254612901</v>
      </c>
      <c r="AE16" t="n">
        <v>1057324.495426797</v>
      </c>
      <c r="AF16" t="n">
        <v>4.428635027865965e-06</v>
      </c>
      <c r="AG16" t="n">
        <v>36</v>
      </c>
      <c r="AH16" t="n">
        <v>956414.929547512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3.2767</v>
      </c>
      <c r="E17" t="n">
        <v>30.52</v>
      </c>
      <c r="F17" t="n">
        <v>27.3</v>
      </c>
      <c r="G17" t="n">
        <v>91.01000000000001</v>
      </c>
      <c r="H17" t="n">
        <v>1.3</v>
      </c>
      <c r="I17" t="n">
        <v>18</v>
      </c>
      <c r="J17" t="n">
        <v>218.68</v>
      </c>
      <c r="K17" t="n">
        <v>54.38</v>
      </c>
      <c r="L17" t="n">
        <v>16</v>
      </c>
      <c r="M17" t="n">
        <v>16</v>
      </c>
      <c r="N17" t="n">
        <v>48.31</v>
      </c>
      <c r="O17" t="n">
        <v>27204.98</v>
      </c>
      <c r="P17" t="n">
        <v>368.94</v>
      </c>
      <c r="Q17" t="n">
        <v>446.57</v>
      </c>
      <c r="R17" t="n">
        <v>66.73999999999999</v>
      </c>
      <c r="S17" t="n">
        <v>40.63</v>
      </c>
      <c r="T17" t="n">
        <v>7928.2</v>
      </c>
      <c r="U17" t="n">
        <v>0.61</v>
      </c>
      <c r="V17" t="n">
        <v>0.76</v>
      </c>
      <c r="W17" t="n">
        <v>2.64</v>
      </c>
      <c r="X17" t="n">
        <v>0.47</v>
      </c>
      <c r="Y17" t="n">
        <v>0.5</v>
      </c>
      <c r="Z17" t="n">
        <v>10</v>
      </c>
      <c r="AA17" t="n">
        <v>769.8717270766959</v>
      </c>
      <c r="AB17" t="n">
        <v>1053.372461329852</v>
      </c>
      <c r="AC17" t="n">
        <v>952.8400720380647</v>
      </c>
      <c r="AD17" t="n">
        <v>769871.727076696</v>
      </c>
      <c r="AE17" t="n">
        <v>1053372.461329852</v>
      </c>
      <c r="AF17" t="n">
        <v>4.443416129526733e-06</v>
      </c>
      <c r="AG17" t="n">
        <v>36</v>
      </c>
      <c r="AH17" t="n">
        <v>952840.0720380647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3.2832</v>
      </c>
      <c r="E18" t="n">
        <v>30.46</v>
      </c>
      <c r="F18" t="n">
        <v>27.28</v>
      </c>
      <c r="G18" t="n">
        <v>96.28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367.87</v>
      </c>
      <c r="Q18" t="n">
        <v>446.56</v>
      </c>
      <c r="R18" t="n">
        <v>65.91</v>
      </c>
      <c r="S18" t="n">
        <v>40.63</v>
      </c>
      <c r="T18" t="n">
        <v>7518.63</v>
      </c>
      <c r="U18" t="n">
        <v>0.62</v>
      </c>
      <c r="V18" t="n">
        <v>0.76</v>
      </c>
      <c r="W18" t="n">
        <v>2.64</v>
      </c>
      <c r="X18" t="n">
        <v>0.45</v>
      </c>
      <c r="Y18" t="n">
        <v>0.5</v>
      </c>
      <c r="Z18" t="n">
        <v>10</v>
      </c>
      <c r="AA18" t="n">
        <v>768.1629911777395</v>
      </c>
      <c r="AB18" t="n">
        <v>1051.034493488792</v>
      </c>
      <c r="AC18" t="n">
        <v>950.7252365663971</v>
      </c>
      <c r="AD18" t="n">
        <v>768162.9911777395</v>
      </c>
      <c r="AE18" t="n">
        <v>1051034.493488792</v>
      </c>
      <c r="AF18" t="n">
        <v>4.452230547948293e-06</v>
      </c>
      <c r="AG18" t="n">
        <v>36</v>
      </c>
      <c r="AH18" t="n">
        <v>950725.2365663971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3.2907</v>
      </c>
      <c r="E19" t="n">
        <v>30.39</v>
      </c>
      <c r="F19" t="n">
        <v>27.25</v>
      </c>
      <c r="G19" t="n">
        <v>102.19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14</v>
      </c>
      <c r="N19" t="n">
        <v>49.61</v>
      </c>
      <c r="O19" t="n">
        <v>27612.53</v>
      </c>
      <c r="P19" t="n">
        <v>366.94</v>
      </c>
      <c r="Q19" t="n">
        <v>446.56</v>
      </c>
      <c r="R19" t="n">
        <v>65.13</v>
      </c>
      <c r="S19" t="n">
        <v>40.63</v>
      </c>
      <c r="T19" t="n">
        <v>7135.58</v>
      </c>
      <c r="U19" t="n">
        <v>0.62</v>
      </c>
      <c r="V19" t="n">
        <v>0.76</v>
      </c>
      <c r="W19" t="n">
        <v>2.63</v>
      </c>
      <c r="X19" t="n">
        <v>0.42</v>
      </c>
      <c r="Y19" t="n">
        <v>0.5</v>
      </c>
      <c r="Z19" t="n">
        <v>10</v>
      </c>
      <c r="AA19" t="n">
        <v>766.3881305317261</v>
      </c>
      <c r="AB19" t="n">
        <v>1048.606050851591</v>
      </c>
      <c r="AC19" t="n">
        <v>948.5285610861501</v>
      </c>
      <c r="AD19" t="n">
        <v>766388.1305317262</v>
      </c>
      <c r="AE19" t="n">
        <v>1048606.050851591</v>
      </c>
      <c r="AF19" t="n">
        <v>4.4624010307424e-06</v>
      </c>
      <c r="AG19" t="n">
        <v>36</v>
      </c>
      <c r="AH19" t="n">
        <v>948528.5610861501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3.2982</v>
      </c>
      <c r="E20" t="n">
        <v>30.32</v>
      </c>
      <c r="F20" t="n">
        <v>27.22</v>
      </c>
      <c r="G20" t="n">
        <v>108.88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13</v>
      </c>
      <c r="N20" t="n">
        <v>50.27</v>
      </c>
      <c r="O20" t="n">
        <v>27817.81</v>
      </c>
      <c r="P20" t="n">
        <v>365.05</v>
      </c>
      <c r="Q20" t="n">
        <v>446.56</v>
      </c>
      <c r="R20" t="n">
        <v>64.11</v>
      </c>
      <c r="S20" t="n">
        <v>40.63</v>
      </c>
      <c r="T20" t="n">
        <v>6631.99</v>
      </c>
      <c r="U20" t="n">
        <v>0.63</v>
      </c>
      <c r="V20" t="n">
        <v>0.76</v>
      </c>
      <c r="W20" t="n">
        <v>2.63</v>
      </c>
      <c r="X20" t="n">
        <v>0.39</v>
      </c>
      <c r="Y20" t="n">
        <v>0.5</v>
      </c>
      <c r="Z20" t="n">
        <v>10</v>
      </c>
      <c r="AA20" t="n">
        <v>763.9173510778141</v>
      </c>
      <c r="AB20" t="n">
        <v>1045.225421399652</v>
      </c>
      <c r="AC20" t="n">
        <v>945.470574164361</v>
      </c>
      <c r="AD20" t="n">
        <v>763917.3510778141</v>
      </c>
      <c r="AE20" t="n">
        <v>1045225.421399652</v>
      </c>
      <c r="AF20" t="n">
        <v>4.472571513536507e-06</v>
      </c>
      <c r="AG20" t="n">
        <v>36</v>
      </c>
      <c r="AH20" t="n">
        <v>945470.574164361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3.2965</v>
      </c>
      <c r="E21" t="n">
        <v>30.34</v>
      </c>
      <c r="F21" t="n">
        <v>27.24</v>
      </c>
      <c r="G21" t="n">
        <v>108.94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365.13</v>
      </c>
      <c r="Q21" t="n">
        <v>446.56</v>
      </c>
      <c r="R21" t="n">
        <v>64.34999999999999</v>
      </c>
      <c r="S21" t="n">
        <v>40.63</v>
      </c>
      <c r="T21" t="n">
        <v>6751.8</v>
      </c>
      <c r="U21" t="n">
        <v>0.63</v>
      </c>
      <c r="V21" t="n">
        <v>0.76</v>
      </c>
      <c r="W21" t="n">
        <v>2.64</v>
      </c>
      <c r="X21" t="n">
        <v>0.41</v>
      </c>
      <c r="Y21" t="n">
        <v>0.5</v>
      </c>
      <c r="Z21" t="n">
        <v>10</v>
      </c>
      <c r="AA21" t="n">
        <v>764.2883952196903</v>
      </c>
      <c r="AB21" t="n">
        <v>1045.733100363879</v>
      </c>
      <c r="AC21" t="n">
        <v>945.9298009607743</v>
      </c>
      <c r="AD21" t="n">
        <v>764288.3952196903</v>
      </c>
      <c r="AE21" t="n">
        <v>1045733.100363879</v>
      </c>
      <c r="AF21" t="n">
        <v>4.470266204103176e-06</v>
      </c>
      <c r="AG21" t="n">
        <v>36</v>
      </c>
      <c r="AH21" t="n">
        <v>945929.8009607743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3.3063</v>
      </c>
      <c r="E22" t="n">
        <v>30.24</v>
      </c>
      <c r="F22" t="n">
        <v>27.18</v>
      </c>
      <c r="G22" t="n">
        <v>116.5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12</v>
      </c>
      <c r="N22" t="n">
        <v>51.62</v>
      </c>
      <c r="O22" t="n">
        <v>28230.92</v>
      </c>
      <c r="P22" t="n">
        <v>363.24</v>
      </c>
      <c r="Q22" t="n">
        <v>446.56</v>
      </c>
      <c r="R22" t="n">
        <v>63.03</v>
      </c>
      <c r="S22" t="n">
        <v>40.63</v>
      </c>
      <c r="T22" t="n">
        <v>6093</v>
      </c>
      <c r="U22" t="n">
        <v>0.64</v>
      </c>
      <c r="V22" t="n">
        <v>0.76</v>
      </c>
      <c r="W22" t="n">
        <v>2.62</v>
      </c>
      <c r="X22" t="n">
        <v>0.36</v>
      </c>
      <c r="Y22" t="n">
        <v>0.5</v>
      </c>
      <c r="Z22" t="n">
        <v>10</v>
      </c>
      <c r="AA22" t="n">
        <v>751.5028229140546</v>
      </c>
      <c r="AB22" t="n">
        <v>1028.239316275668</v>
      </c>
      <c r="AC22" t="n">
        <v>930.1055990732615</v>
      </c>
      <c r="AD22" t="n">
        <v>751502.8229140546</v>
      </c>
      <c r="AE22" t="n">
        <v>1028239.316275668</v>
      </c>
      <c r="AF22" t="n">
        <v>4.483555634954142e-06</v>
      </c>
      <c r="AG22" t="n">
        <v>35</v>
      </c>
      <c r="AH22" t="n">
        <v>930105.5990732615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3.3111</v>
      </c>
      <c r="E23" t="n">
        <v>30.2</v>
      </c>
      <c r="F23" t="n">
        <v>27.18</v>
      </c>
      <c r="G23" t="n">
        <v>125.44</v>
      </c>
      <c r="H23" t="n">
        <v>1.71</v>
      </c>
      <c r="I23" t="n">
        <v>13</v>
      </c>
      <c r="J23" t="n">
        <v>228.69</v>
      </c>
      <c r="K23" t="n">
        <v>54.38</v>
      </c>
      <c r="L23" t="n">
        <v>22</v>
      </c>
      <c r="M23" t="n">
        <v>11</v>
      </c>
      <c r="N23" t="n">
        <v>52.31</v>
      </c>
      <c r="O23" t="n">
        <v>28438.91</v>
      </c>
      <c r="P23" t="n">
        <v>362.9</v>
      </c>
      <c r="Q23" t="n">
        <v>446.56</v>
      </c>
      <c r="R23" t="n">
        <v>62.64</v>
      </c>
      <c r="S23" t="n">
        <v>40.63</v>
      </c>
      <c r="T23" t="n">
        <v>5904.74</v>
      </c>
      <c r="U23" t="n">
        <v>0.65</v>
      </c>
      <c r="V23" t="n">
        <v>0.76</v>
      </c>
      <c r="W23" t="n">
        <v>2.63</v>
      </c>
      <c r="X23" t="n">
        <v>0.35</v>
      </c>
      <c r="Y23" t="n">
        <v>0.5</v>
      </c>
      <c r="Z23" t="n">
        <v>10</v>
      </c>
      <c r="AA23" t="n">
        <v>750.6680467595941</v>
      </c>
      <c r="AB23" t="n">
        <v>1027.09713871341</v>
      </c>
      <c r="AC23" t="n">
        <v>929.0724293344894</v>
      </c>
      <c r="AD23" t="n">
        <v>750668.0467595941</v>
      </c>
      <c r="AE23" t="n">
        <v>1027097.13871341</v>
      </c>
      <c r="AF23" t="n">
        <v>4.490064743942372e-06</v>
      </c>
      <c r="AG23" t="n">
        <v>35</v>
      </c>
      <c r="AH23" t="n">
        <v>929072.4293344894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3.3111</v>
      </c>
      <c r="E24" t="n">
        <v>30.2</v>
      </c>
      <c r="F24" t="n">
        <v>27.18</v>
      </c>
      <c r="G24" t="n">
        <v>125.44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362.77</v>
      </c>
      <c r="Q24" t="n">
        <v>446.56</v>
      </c>
      <c r="R24" t="n">
        <v>62.65</v>
      </c>
      <c r="S24" t="n">
        <v>40.63</v>
      </c>
      <c r="T24" t="n">
        <v>5908.16</v>
      </c>
      <c r="U24" t="n">
        <v>0.65</v>
      </c>
      <c r="V24" t="n">
        <v>0.76</v>
      </c>
      <c r="W24" t="n">
        <v>2.63</v>
      </c>
      <c r="X24" t="n">
        <v>0.35</v>
      </c>
      <c r="Y24" t="n">
        <v>0.5</v>
      </c>
      <c r="Z24" t="n">
        <v>10</v>
      </c>
      <c r="AA24" t="n">
        <v>750.5730860901014</v>
      </c>
      <c r="AB24" t="n">
        <v>1026.967209336041</v>
      </c>
      <c r="AC24" t="n">
        <v>928.9549002345393</v>
      </c>
      <c r="AD24" t="n">
        <v>750573.0860901014</v>
      </c>
      <c r="AE24" t="n">
        <v>1026967.209336041</v>
      </c>
      <c r="AF24" t="n">
        <v>4.490064743942372e-06</v>
      </c>
      <c r="AG24" t="n">
        <v>35</v>
      </c>
      <c r="AH24" t="n">
        <v>928954.9002345393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3.3196</v>
      </c>
      <c r="E25" t="n">
        <v>30.12</v>
      </c>
      <c r="F25" t="n">
        <v>27.14</v>
      </c>
      <c r="G25" t="n">
        <v>135.71</v>
      </c>
      <c r="H25" t="n">
        <v>1.84</v>
      </c>
      <c r="I25" t="n">
        <v>12</v>
      </c>
      <c r="J25" t="n">
        <v>232.08</v>
      </c>
      <c r="K25" t="n">
        <v>54.38</v>
      </c>
      <c r="L25" t="n">
        <v>24</v>
      </c>
      <c r="M25" t="n">
        <v>10</v>
      </c>
      <c r="N25" t="n">
        <v>53.71</v>
      </c>
      <c r="O25" t="n">
        <v>28857.81</v>
      </c>
      <c r="P25" t="n">
        <v>361.22</v>
      </c>
      <c r="Q25" t="n">
        <v>446.56</v>
      </c>
      <c r="R25" t="n">
        <v>61.42</v>
      </c>
      <c r="S25" t="n">
        <v>40.63</v>
      </c>
      <c r="T25" t="n">
        <v>5299.83</v>
      </c>
      <c r="U25" t="n">
        <v>0.66</v>
      </c>
      <c r="V25" t="n">
        <v>0.77</v>
      </c>
      <c r="W25" t="n">
        <v>2.63</v>
      </c>
      <c r="X25" t="n">
        <v>0.31</v>
      </c>
      <c r="Y25" t="n">
        <v>0.5</v>
      </c>
      <c r="Z25" t="n">
        <v>10</v>
      </c>
      <c r="AA25" t="n">
        <v>748.2069070699511</v>
      </c>
      <c r="AB25" t="n">
        <v>1023.72969881222</v>
      </c>
      <c r="AC25" t="n">
        <v>926.0263731712375</v>
      </c>
      <c r="AD25" t="n">
        <v>748206.9070699511</v>
      </c>
      <c r="AE25" t="n">
        <v>1023729.69881222</v>
      </c>
      <c r="AF25" t="n">
        <v>4.501591291109026e-06</v>
      </c>
      <c r="AG25" t="n">
        <v>35</v>
      </c>
      <c r="AH25" t="n">
        <v>926026.3731712375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3.3189</v>
      </c>
      <c r="E26" t="n">
        <v>30.13</v>
      </c>
      <c r="F26" t="n">
        <v>27.15</v>
      </c>
      <c r="G26" t="n">
        <v>135.74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360.69</v>
      </c>
      <c r="Q26" t="n">
        <v>446.56</v>
      </c>
      <c r="R26" t="n">
        <v>61.57</v>
      </c>
      <c r="S26" t="n">
        <v>40.63</v>
      </c>
      <c r="T26" t="n">
        <v>5374.71</v>
      </c>
      <c r="U26" t="n">
        <v>0.66</v>
      </c>
      <c r="V26" t="n">
        <v>0.77</v>
      </c>
      <c r="W26" t="n">
        <v>2.63</v>
      </c>
      <c r="X26" t="n">
        <v>0.32</v>
      </c>
      <c r="Y26" t="n">
        <v>0.5</v>
      </c>
      <c r="Z26" t="n">
        <v>10</v>
      </c>
      <c r="AA26" t="n">
        <v>747.9561650901096</v>
      </c>
      <c r="AB26" t="n">
        <v>1023.386622573446</v>
      </c>
      <c r="AC26" t="n">
        <v>925.7160396471813</v>
      </c>
      <c r="AD26" t="n">
        <v>747956.1650901096</v>
      </c>
      <c r="AE26" t="n">
        <v>1023386.622573446</v>
      </c>
      <c r="AF26" t="n">
        <v>4.500642046048243e-06</v>
      </c>
      <c r="AG26" t="n">
        <v>35</v>
      </c>
      <c r="AH26" t="n">
        <v>925716.0396471813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3.3285</v>
      </c>
      <c r="E27" t="n">
        <v>30.04</v>
      </c>
      <c r="F27" t="n">
        <v>27.1</v>
      </c>
      <c r="G27" t="n">
        <v>147.82</v>
      </c>
      <c r="H27" t="n">
        <v>1.96</v>
      </c>
      <c r="I27" t="n">
        <v>11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358.89</v>
      </c>
      <c r="Q27" t="n">
        <v>446.56</v>
      </c>
      <c r="R27" t="n">
        <v>60.03</v>
      </c>
      <c r="S27" t="n">
        <v>40.63</v>
      </c>
      <c r="T27" t="n">
        <v>4610.02</v>
      </c>
      <c r="U27" t="n">
        <v>0.68</v>
      </c>
      <c r="V27" t="n">
        <v>0.77</v>
      </c>
      <c r="W27" t="n">
        <v>2.63</v>
      </c>
      <c r="X27" t="n">
        <v>0.27</v>
      </c>
      <c r="Y27" t="n">
        <v>0.5</v>
      </c>
      <c r="Z27" t="n">
        <v>10</v>
      </c>
      <c r="AA27" t="n">
        <v>745.2380953327997</v>
      </c>
      <c r="AB27" t="n">
        <v>1019.66763961872</v>
      </c>
      <c r="AC27" t="n">
        <v>922.3519912060287</v>
      </c>
      <c r="AD27" t="n">
        <v>745238.0953327997</v>
      </c>
      <c r="AE27" t="n">
        <v>1019667.63961872</v>
      </c>
      <c r="AF27" t="n">
        <v>4.513660264024699e-06</v>
      </c>
      <c r="AG27" t="n">
        <v>35</v>
      </c>
      <c r="AH27" t="n">
        <v>922351.9912060287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3.3272</v>
      </c>
      <c r="E28" t="n">
        <v>30.06</v>
      </c>
      <c r="F28" t="n">
        <v>27.11</v>
      </c>
      <c r="G28" t="n">
        <v>147.88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359.19</v>
      </c>
      <c r="Q28" t="n">
        <v>446.56</v>
      </c>
      <c r="R28" t="n">
        <v>60.54</v>
      </c>
      <c r="S28" t="n">
        <v>40.63</v>
      </c>
      <c r="T28" t="n">
        <v>4864.91</v>
      </c>
      <c r="U28" t="n">
        <v>0.67</v>
      </c>
      <c r="V28" t="n">
        <v>0.77</v>
      </c>
      <c r="W28" t="n">
        <v>2.62</v>
      </c>
      <c r="X28" t="n">
        <v>0.28</v>
      </c>
      <c r="Y28" t="n">
        <v>0.5</v>
      </c>
      <c r="Z28" t="n">
        <v>10</v>
      </c>
      <c r="AA28" t="n">
        <v>745.6625255901947</v>
      </c>
      <c r="AB28" t="n">
        <v>1020.248363821429</v>
      </c>
      <c r="AC28" t="n">
        <v>922.8772919058832</v>
      </c>
      <c r="AD28" t="n">
        <v>745662.5255901947</v>
      </c>
      <c r="AE28" t="n">
        <v>1020248.363821429</v>
      </c>
      <c r="AF28" t="n">
        <v>4.511897380340388e-06</v>
      </c>
      <c r="AG28" t="n">
        <v>35</v>
      </c>
      <c r="AH28" t="n">
        <v>922877.2919058832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3.3275</v>
      </c>
      <c r="E29" t="n">
        <v>30.05</v>
      </c>
      <c r="F29" t="n">
        <v>27.11</v>
      </c>
      <c r="G29" t="n">
        <v>147.86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358.29</v>
      </c>
      <c r="Q29" t="n">
        <v>446.56</v>
      </c>
      <c r="R29" t="n">
        <v>60.38</v>
      </c>
      <c r="S29" t="n">
        <v>40.63</v>
      </c>
      <c r="T29" t="n">
        <v>4786.26</v>
      </c>
      <c r="U29" t="n">
        <v>0.67</v>
      </c>
      <c r="V29" t="n">
        <v>0.77</v>
      </c>
      <c r="W29" t="n">
        <v>2.63</v>
      </c>
      <c r="X29" t="n">
        <v>0.28</v>
      </c>
      <c r="Y29" t="n">
        <v>0.5</v>
      </c>
      <c r="Z29" t="n">
        <v>10</v>
      </c>
      <c r="AA29" t="n">
        <v>744.9724018426225</v>
      </c>
      <c r="AB29" t="n">
        <v>1019.30410606389</v>
      </c>
      <c r="AC29" t="n">
        <v>922.0231527834493</v>
      </c>
      <c r="AD29" t="n">
        <v>744972.4018426226</v>
      </c>
      <c r="AE29" t="n">
        <v>1019304.10606389</v>
      </c>
      <c r="AF29" t="n">
        <v>4.512304199652152e-06</v>
      </c>
      <c r="AG29" t="n">
        <v>35</v>
      </c>
      <c r="AH29" t="n">
        <v>922023.1527834493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3.3347</v>
      </c>
      <c r="E30" t="n">
        <v>29.99</v>
      </c>
      <c r="F30" t="n">
        <v>27.08</v>
      </c>
      <c r="G30" t="n">
        <v>162.5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357.41</v>
      </c>
      <c r="Q30" t="n">
        <v>446.56</v>
      </c>
      <c r="R30" t="n">
        <v>59.6</v>
      </c>
      <c r="S30" t="n">
        <v>40.63</v>
      </c>
      <c r="T30" t="n">
        <v>4397.87</v>
      </c>
      <c r="U30" t="n">
        <v>0.68</v>
      </c>
      <c r="V30" t="n">
        <v>0.77</v>
      </c>
      <c r="W30" t="n">
        <v>2.62</v>
      </c>
      <c r="X30" t="n">
        <v>0.26</v>
      </c>
      <c r="Y30" t="n">
        <v>0.5</v>
      </c>
      <c r="Z30" t="n">
        <v>10</v>
      </c>
      <c r="AA30" t="n">
        <v>743.3229451433432</v>
      </c>
      <c r="AB30" t="n">
        <v>1017.047246639042</v>
      </c>
      <c r="AC30" t="n">
        <v>919.9816848545871</v>
      </c>
      <c r="AD30" t="n">
        <v>743322.9451433432</v>
      </c>
      <c r="AE30" t="n">
        <v>1017047.246639042</v>
      </c>
      <c r="AF30" t="n">
        <v>4.522067863134496e-06</v>
      </c>
      <c r="AG30" t="n">
        <v>35</v>
      </c>
      <c r="AH30" t="n">
        <v>919981.6848545871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3.3345</v>
      </c>
      <c r="E31" t="n">
        <v>29.99</v>
      </c>
      <c r="F31" t="n">
        <v>27.08</v>
      </c>
      <c r="G31" t="n">
        <v>162.5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357.62</v>
      </c>
      <c r="Q31" t="n">
        <v>446.56</v>
      </c>
      <c r="R31" t="n">
        <v>59.62</v>
      </c>
      <c r="S31" t="n">
        <v>40.63</v>
      </c>
      <c r="T31" t="n">
        <v>4412.56</v>
      </c>
      <c r="U31" t="n">
        <v>0.68</v>
      </c>
      <c r="V31" t="n">
        <v>0.77</v>
      </c>
      <c r="W31" t="n">
        <v>2.62</v>
      </c>
      <c r="X31" t="n">
        <v>0.26</v>
      </c>
      <c r="Y31" t="n">
        <v>0.5</v>
      </c>
      <c r="Z31" t="n">
        <v>10</v>
      </c>
      <c r="AA31" t="n">
        <v>743.4990386443185</v>
      </c>
      <c r="AB31" t="n">
        <v>1017.288185535773</v>
      </c>
      <c r="AC31" t="n">
        <v>920.1996288811741</v>
      </c>
      <c r="AD31" t="n">
        <v>743499.0386443185</v>
      </c>
      <c r="AE31" t="n">
        <v>1017288.185535773</v>
      </c>
      <c r="AF31" t="n">
        <v>4.521796650259985e-06</v>
      </c>
      <c r="AG31" t="n">
        <v>35</v>
      </c>
      <c r="AH31" t="n">
        <v>920199.6288811741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3.3357</v>
      </c>
      <c r="E32" t="n">
        <v>29.98</v>
      </c>
      <c r="F32" t="n">
        <v>27.07</v>
      </c>
      <c r="G32" t="n">
        <v>162.44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354.21</v>
      </c>
      <c r="Q32" t="n">
        <v>446.56</v>
      </c>
      <c r="R32" t="n">
        <v>59.28</v>
      </c>
      <c r="S32" t="n">
        <v>40.63</v>
      </c>
      <c r="T32" t="n">
        <v>4239.71</v>
      </c>
      <c r="U32" t="n">
        <v>0.6899999999999999</v>
      </c>
      <c r="V32" t="n">
        <v>0.77</v>
      </c>
      <c r="W32" t="n">
        <v>2.62</v>
      </c>
      <c r="X32" t="n">
        <v>0.25</v>
      </c>
      <c r="Y32" t="n">
        <v>0.5</v>
      </c>
      <c r="Z32" t="n">
        <v>10</v>
      </c>
      <c r="AA32" t="n">
        <v>740.8332568863727</v>
      </c>
      <c r="AB32" t="n">
        <v>1013.640745328561</v>
      </c>
      <c r="AC32" t="n">
        <v>916.9002952481236</v>
      </c>
      <c r="AD32" t="n">
        <v>740833.2568863727</v>
      </c>
      <c r="AE32" t="n">
        <v>1013640.745328561</v>
      </c>
      <c r="AF32" t="n">
        <v>4.523423927507043e-06</v>
      </c>
      <c r="AG32" t="n">
        <v>35</v>
      </c>
      <c r="AH32" t="n">
        <v>916900.2952481236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3.3428</v>
      </c>
      <c r="E33" t="n">
        <v>29.92</v>
      </c>
      <c r="F33" t="n">
        <v>27.05</v>
      </c>
      <c r="G33" t="n">
        <v>180.32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353.19</v>
      </c>
      <c r="Q33" t="n">
        <v>446.56</v>
      </c>
      <c r="R33" t="n">
        <v>58.38</v>
      </c>
      <c r="S33" t="n">
        <v>40.63</v>
      </c>
      <c r="T33" t="n">
        <v>3796.17</v>
      </c>
      <c r="U33" t="n">
        <v>0.7</v>
      </c>
      <c r="V33" t="n">
        <v>0.77</v>
      </c>
      <c r="W33" t="n">
        <v>2.62</v>
      </c>
      <c r="X33" t="n">
        <v>0.22</v>
      </c>
      <c r="Y33" t="n">
        <v>0.5</v>
      </c>
      <c r="Z33" t="n">
        <v>10</v>
      </c>
      <c r="AA33" t="n">
        <v>739.1577073977834</v>
      </c>
      <c r="AB33" t="n">
        <v>1011.348184598247</v>
      </c>
      <c r="AC33" t="n">
        <v>914.8265332962812</v>
      </c>
      <c r="AD33" t="n">
        <v>739157.7073977834</v>
      </c>
      <c r="AE33" t="n">
        <v>1011348.184598247</v>
      </c>
      <c r="AF33" t="n">
        <v>4.533051984552131e-06</v>
      </c>
      <c r="AG33" t="n">
        <v>35</v>
      </c>
      <c r="AH33" t="n">
        <v>914826.5332962812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3.3434</v>
      </c>
      <c r="E34" t="n">
        <v>29.91</v>
      </c>
      <c r="F34" t="n">
        <v>27.04</v>
      </c>
      <c r="G34" t="n">
        <v>180.29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7</v>
      </c>
      <c r="N34" t="n">
        <v>60.41</v>
      </c>
      <c r="O34" t="n">
        <v>30794.11</v>
      </c>
      <c r="P34" t="n">
        <v>354.94</v>
      </c>
      <c r="Q34" t="n">
        <v>446.56</v>
      </c>
      <c r="R34" t="n">
        <v>58.37</v>
      </c>
      <c r="S34" t="n">
        <v>40.63</v>
      </c>
      <c r="T34" t="n">
        <v>3790.92</v>
      </c>
      <c r="U34" t="n">
        <v>0.7</v>
      </c>
      <c r="V34" t="n">
        <v>0.77</v>
      </c>
      <c r="W34" t="n">
        <v>2.62</v>
      </c>
      <c r="X34" t="n">
        <v>0.22</v>
      </c>
      <c r="Y34" t="n">
        <v>0.5</v>
      </c>
      <c r="Z34" t="n">
        <v>10</v>
      </c>
      <c r="AA34" t="n">
        <v>740.3027962783694</v>
      </c>
      <c r="AB34" t="n">
        <v>1012.914945722421</v>
      </c>
      <c r="AC34" t="n">
        <v>916.2437649377273</v>
      </c>
      <c r="AD34" t="n">
        <v>740302.7962783695</v>
      </c>
      <c r="AE34" t="n">
        <v>1012914.945722421</v>
      </c>
      <c r="AF34" t="n">
        <v>4.53386562317566e-06</v>
      </c>
      <c r="AG34" t="n">
        <v>35</v>
      </c>
      <c r="AH34" t="n">
        <v>916243.7649377272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3.3415</v>
      </c>
      <c r="E35" t="n">
        <v>29.93</v>
      </c>
      <c r="F35" t="n">
        <v>27.06</v>
      </c>
      <c r="G35" t="n">
        <v>180.4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7</v>
      </c>
      <c r="N35" t="n">
        <v>61.2</v>
      </c>
      <c r="O35" t="n">
        <v>31014.73</v>
      </c>
      <c r="P35" t="n">
        <v>354.79</v>
      </c>
      <c r="Q35" t="n">
        <v>446.56</v>
      </c>
      <c r="R35" t="n">
        <v>58.75</v>
      </c>
      <c r="S35" t="n">
        <v>40.63</v>
      </c>
      <c r="T35" t="n">
        <v>3979.79</v>
      </c>
      <c r="U35" t="n">
        <v>0.6899999999999999</v>
      </c>
      <c r="V35" t="n">
        <v>0.77</v>
      </c>
      <c r="W35" t="n">
        <v>2.63</v>
      </c>
      <c r="X35" t="n">
        <v>0.23</v>
      </c>
      <c r="Y35" t="n">
        <v>0.5</v>
      </c>
      <c r="Z35" t="n">
        <v>10</v>
      </c>
      <c r="AA35" t="n">
        <v>740.5189231917876</v>
      </c>
      <c r="AB35" t="n">
        <v>1013.210660100206</v>
      </c>
      <c r="AC35" t="n">
        <v>916.5112567503343</v>
      </c>
      <c r="AD35" t="n">
        <v>740518.9231917877</v>
      </c>
      <c r="AE35" t="n">
        <v>1013210.660100206</v>
      </c>
      <c r="AF35" t="n">
        <v>4.531289100867818e-06</v>
      </c>
      <c r="AG35" t="n">
        <v>35</v>
      </c>
      <c r="AH35" t="n">
        <v>916511.2567503343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3.3404</v>
      </c>
      <c r="E36" t="n">
        <v>29.94</v>
      </c>
      <c r="F36" t="n">
        <v>27.07</v>
      </c>
      <c r="G36" t="n">
        <v>180.47</v>
      </c>
      <c r="H36" t="n">
        <v>2.48</v>
      </c>
      <c r="I36" t="n">
        <v>9</v>
      </c>
      <c r="J36" t="n">
        <v>251.37</v>
      </c>
      <c r="K36" t="n">
        <v>54.38</v>
      </c>
      <c r="L36" t="n">
        <v>35</v>
      </c>
      <c r="M36" t="n">
        <v>7</v>
      </c>
      <c r="N36" t="n">
        <v>61.99</v>
      </c>
      <c r="O36" t="n">
        <v>31236.5</v>
      </c>
      <c r="P36" t="n">
        <v>352.96</v>
      </c>
      <c r="Q36" t="n">
        <v>446.56</v>
      </c>
      <c r="R36" t="n">
        <v>59.23</v>
      </c>
      <c r="S36" t="n">
        <v>40.63</v>
      </c>
      <c r="T36" t="n">
        <v>4218.74</v>
      </c>
      <c r="U36" t="n">
        <v>0.6899999999999999</v>
      </c>
      <c r="V36" t="n">
        <v>0.77</v>
      </c>
      <c r="W36" t="n">
        <v>2.62</v>
      </c>
      <c r="X36" t="n">
        <v>0.24</v>
      </c>
      <c r="Y36" t="n">
        <v>0.5</v>
      </c>
      <c r="Z36" t="n">
        <v>10</v>
      </c>
      <c r="AA36" t="n">
        <v>739.374030906494</v>
      </c>
      <c r="AB36" t="n">
        <v>1011.644167966384</v>
      </c>
      <c r="AC36" t="n">
        <v>915.0942684271791</v>
      </c>
      <c r="AD36" t="n">
        <v>739374.030906494</v>
      </c>
      <c r="AE36" t="n">
        <v>1011644.167966384</v>
      </c>
      <c r="AF36" t="n">
        <v>4.529797430058015e-06</v>
      </c>
      <c r="AG36" t="n">
        <v>35</v>
      </c>
      <c r="AH36" t="n">
        <v>915094.2684271792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3.3508</v>
      </c>
      <c r="E37" t="n">
        <v>29.84</v>
      </c>
      <c r="F37" t="n">
        <v>27.02</v>
      </c>
      <c r="G37" t="n">
        <v>202.62</v>
      </c>
      <c r="H37" t="n">
        <v>2.53</v>
      </c>
      <c r="I37" t="n">
        <v>8</v>
      </c>
      <c r="J37" t="n">
        <v>253.18</v>
      </c>
      <c r="K37" t="n">
        <v>54.38</v>
      </c>
      <c r="L37" t="n">
        <v>36</v>
      </c>
      <c r="M37" t="n">
        <v>6</v>
      </c>
      <c r="N37" t="n">
        <v>62.8</v>
      </c>
      <c r="O37" t="n">
        <v>31459.45</v>
      </c>
      <c r="P37" t="n">
        <v>350.53</v>
      </c>
      <c r="Q37" t="n">
        <v>446.56</v>
      </c>
      <c r="R37" t="n">
        <v>57.33</v>
      </c>
      <c r="S37" t="n">
        <v>40.63</v>
      </c>
      <c r="T37" t="n">
        <v>3272.82</v>
      </c>
      <c r="U37" t="n">
        <v>0.71</v>
      </c>
      <c r="V37" t="n">
        <v>0.77</v>
      </c>
      <c r="W37" t="n">
        <v>2.62</v>
      </c>
      <c r="X37" t="n">
        <v>0.19</v>
      </c>
      <c r="Y37" t="n">
        <v>0.5</v>
      </c>
      <c r="Z37" t="n">
        <v>10</v>
      </c>
      <c r="AA37" t="n">
        <v>736.1502137432058</v>
      </c>
      <c r="AB37" t="n">
        <v>1007.233199098798</v>
      </c>
      <c r="AC37" t="n">
        <v>911.1042762374815</v>
      </c>
      <c r="AD37" t="n">
        <v>736150.2137432058</v>
      </c>
      <c r="AE37" t="n">
        <v>1007233.199098798</v>
      </c>
      <c r="AF37" t="n">
        <v>4.543900499532512e-06</v>
      </c>
      <c r="AG37" t="n">
        <v>35</v>
      </c>
      <c r="AH37" t="n">
        <v>911104.2762374815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3.3504</v>
      </c>
      <c r="E38" t="n">
        <v>29.85</v>
      </c>
      <c r="F38" t="n">
        <v>27.02</v>
      </c>
      <c r="G38" t="n">
        <v>202.64</v>
      </c>
      <c r="H38" t="n">
        <v>2.58</v>
      </c>
      <c r="I38" t="n">
        <v>8</v>
      </c>
      <c r="J38" t="n">
        <v>255</v>
      </c>
      <c r="K38" t="n">
        <v>54.38</v>
      </c>
      <c r="L38" t="n">
        <v>37</v>
      </c>
      <c r="M38" t="n">
        <v>6</v>
      </c>
      <c r="N38" t="n">
        <v>63.62</v>
      </c>
      <c r="O38" t="n">
        <v>31683.59</v>
      </c>
      <c r="P38" t="n">
        <v>351.47</v>
      </c>
      <c r="Q38" t="n">
        <v>446.56</v>
      </c>
      <c r="R38" t="n">
        <v>57.5</v>
      </c>
      <c r="S38" t="n">
        <v>40.63</v>
      </c>
      <c r="T38" t="n">
        <v>3359.52</v>
      </c>
      <c r="U38" t="n">
        <v>0.71</v>
      </c>
      <c r="V38" t="n">
        <v>0.77</v>
      </c>
      <c r="W38" t="n">
        <v>2.62</v>
      </c>
      <c r="X38" t="n">
        <v>0.19</v>
      </c>
      <c r="Y38" t="n">
        <v>0.5</v>
      </c>
      <c r="Z38" t="n">
        <v>10</v>
      </c>
      <c r="AA38" t="n">
        <v>736.8752601724307</v>
      </c>
      <c r="AB38" t="n">
        <v>1008.225239610054</v>
      </c>
      <c r="AC38" t="n">
        <v>912.0016377946811</v>
      </c>
      <c r="AD38" t="n">
        <v>736875.2601724307</v>
      </c>
      <c r="AE38" t="n">
        <v>1008225.239610054</v>
      </c>
      <c r="AF38" t="n">
        <v>4.543358073783492e-06</v>
      </c>
      <c r="AG38" t="n">
        <v>35</v>
      </c>
      <c r="AH38" t="n">
        <v>912001.6377946811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3.3506</v>
      </c>
      <c r="E39" t="n">
        <v>29.84</v>
      </c>
      <c r="F39" t="n">
        <v>27.02</v>
      </c>
      <c r="G39" t="n">
        <v>202.63</v>
      </c>
      <c r="H39" t="n">
        <v>2.63</v>
      </c>
      <c r="I39" t="n">
        <v>8</v>
      </c>
      <c r="J39" t="n">
        <v>256.82</v>
      </c>
      <c r="K39" t="n">
        <v>54.38</v>
      </c>
      <c r="L39" t="n">
        <v>38</v>
      </c>
      <c r="M39" t="n">
        <v>6</v>
      </c>
      <c r="N39" t="n">
        <v>64.45</v>
      </c>
      <c r="O39" t="n">
        <v>31909.08</v>
      </c>
      <c r="P39" t="n">
        <v>352.19</v>
      </c>
      <c r="Q39" t="n">
        <v>446.56</v>
      </c>
      <c r="R39" t="n">
        <v>57.3</v>
      </c>
      <c r="S39" t="n">
        <v>40.63</v>
      </c>
      <c r="T39" t="n">
        <v>3262.39</v>
      </c>
      <c r="U39" t="n">
        <v>0.71</v>
      </c>
      <c r="V39" t="n">
        <v>0.77</v>
      </c>
      <c r="W39" t="n">
        <v>2.62</v>
      </c>
      <c r="X39" t="n">
        <v>0.19</v>
      </c>
      <c r="Y39" t="n">
        <v>0.5</v>
      </c>
      <c r="Z39" t="n">
        <v>10</v>
      </c>
      <c r="AA39" t="n">
        <v>737.3717230842478</v>
      </c>
      <c r="AB39" t="n">
        <v>1008.9045220684</v>
      </c>
      <c r="AC39" t="n">
        <v>912.6160904885817</v>
      </c>
      <c r="AD39" t="n">
        <v>737371.7230842478</v>
      </c>
      <c r="AE39" t="n">
        <v>1008904.5220684</v>
      </c>
      <c r="AF39" t="n">
        <v>4.543629286658002e-06</v>
      </c>
      <c r="AG39" t="n">
        <v>35</v>
      </c>
      <c r="AH39" t="n">
        <v>912616.0904885817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3.3493</v>
      </c>
      <c r="E40" t="n">
        <v>29.86</v>
      </c>
      <c r="F40" t="n">
        <v>27.03</v>
      </c>
      <c r="G40" t="n">
        <v>202.72</v>
      </c>
      <c r="H40" t="n">
        <v>2.68</v>
      </c>
      <c r="I40" t="n">
        <v>8</v>
      </c>
      <c r="J40" t="n">
        <v>258.66</v>
      </c>
      <c r="K40" t="n">
        <v>54.38</v>
      </c>
      <c r="L40" t="n">
        <v>39</v>
      </c>
      <c r="M40" t="n">
        <v>6</v>
      </c>
      <c r="N40" t="n">
        <v>65.28</v>
      </c>
      <c r="O40" t="n">
        <v>32135.68</v>
      </c>
      <c r="P40" t="n">
        <v>352.17</v>
      </c>
      <c r="Q40" t="n">
        <v>446.56</v>
      </c>
      <c r="R40" t="n">
        <v>57.85</v>
      </c>
      <c r="S40" t="n">
        <v>40.63</v>
      </c>
      <c r="T40" t="n">
        <v>3533.4</v>
      </c>
      <c r="U40" t="n">
        <v>0.7</v>
      </c>
      <c r="V40" t="n">
        <v>0.77</v>
      </c>
      <c r="W40" t="n">
        <v>2.62</v>
      </c>
      <c r="X40" t="n">
        <v>0.2</v>
      </c>
      <c r="Y40" t="n">
        <v>0.5</v>
      </c>
      <c r="Z40" t="n">
        <v>10</v>
      </c>
      <c r="AA40" t="n">
        <v>737.5592161806701</v>
      </c>
      <c r="AB40" t="n">
        <v>1009.161058394537</v>
      </c>
      <c r="AC40" t="n">
        <v>912.8481433478028</v>
      </c>
      <c r="AD40" t="n">
        <v>737559.2161806701</v>
      </c>
      <c r="AE40" t="n">
        <v>1009161.058394537</v>
      </c>
      <c r="AF40" t="n">
        <v>4.54186640297369e-06</v>
      </c>
      <c r="AG40" t="n">
        <v>35</v>
      </c>
      <c r="AH40" t="n">
        <v>912848.1433478028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3.3493</v>
      </c>
      <c r="E41" t="n">
        <v>29.86</v>
      </c>
      <c r="F41" t="n">
        <v>27.03</v>
      </c>
      <c r="G41" t="n">
        <v>202.72</v>
      </c>
      <c r="H41" t="n">
        <v>2.73</v>
      </c>
      <c r="I41" t="n">
        <v>8</v>
      </c>
      <c r="J41" t="n">
        <v>260.51</v>
      </c>
      <c r="K41" t="n">
        <v>54.38</v>
      </c>
      <c r="L41" t="n">
        <v>40</v>
      </c>
      <c r="M41" t="n">
        <v>6</v>
      </c>
      <c r="N41" t="n">
        <v>66.13</v>
      </c>
      <c r="O41" t="n">
        <v>32363.54</v>
      </c>
      <c r="P41" t="n">
        <v>349.94</v>
      </c>
      <c r="Q41" t="n">
        <v>446.56</v>
      </c>
      <c r="R41" t="n">
        <v>57.84</v>
      </c>
      <c r="S41" t="n">
        <v>40.63</v>
      </c>
      <c r="T41" t="n">
        <v>3528.21</v>
      </c>
      <c r="U41" t="n">
        <v>0.7</v>
      </c>
      <c r="V41" t="n">
        <v>0.77</v>
      </c>
      <c r="W41" t="n">
        <v>2.62</v>
      </c>
      <c r="X41" t="n">
        <v>0.2</v>
      </c>
      <c r="Y41" t="n">
        <v>0.5</v>
      </c>
      <c r="Z41" t="n">
        <v>10</v>
      </c>
      <c r="AA41" t="n">
        <v>735.9488541342965</v>
      </c>
      <c r="AB41" t="n">
        <v>1006.957689998529</v>
      </c>
      <c r="AC41" t="n">
        <v>910.8550613390629</v>
      </c>
      <c r="AD41" t="n">
        <v>735948.8541342965</v>
      </c>
      <c r="AE41" t="n">
        <v>1006957.689998529</v>
      </c>
      <c r="AF41" t="n">
        <v>4.54186640297369e-06</v>
      </c>
      <c r="AG41" t="n">
        <v>35</v>
      </c>
      <c r="AH41" t="n">
        <v>910855.0613390629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2.0319</v>
      </c>
      <c r="E2" t="n">
        <v>49.21</v>
      </c>
      <c r="F2" t="n">
        <v>36.45</v>
      </c>
      <c r="G2" t="n">
        <v>6.75</v>
      </c>
      <c r="H2" t="n">
        <v>0.11</v>
      </c>
      <c r="I2" t="n">
        <v>324</v>
      </c>
      <c r="J2" t="n">
        <v>159.12</v>
      </c>
      <c r="K2" t="n">
        <v>50.28</v>
      </c>
      <c r="L2" t="n">
        <v>1</v>
      </c>
      <c r="M2" t="n">
        <v>322</v>
      </c>
      <c r="N2" t="n">
        <v>27.84</v>
      </c>
      <c r="O2" t="n">
        <v>19859.16</v>
      </c>
      <c r="P2" t="n">
        <v>447.13</v>
      </c>
      <c r="Q2" t="n">
        <v>446.72</v>
      </c>
      <c r="R2" t="n">
        <v>365.29</v>
      </c>
      <c r="S2" t="n">
        <v>40.63</v>
      </c>
      <c r="T2" t="n">
        <v>155675.2</v>
      </c>
      <c r="U2" t="n">
        <v>0.11</v>
      </c>
      <c r="V2" t="n">
        <v>0.57</v>
      </c>
      <c r="W2" t="n">
        <v>3.15</v>
      </c>
      <c r="X2" t="n">
        <v>9.609999999999999</v>
      </c>
      <c r="Y2" t="n">
        <v>0.5</v>
      </c>
      <c r="Z2" t="n">
        <v>10</v>
      </c>
      <c r="AA2" t="n">
        <v>1367.433889613916</v>
      </c>
      <c r="AB2" t="n">
        <v>1870.983374695309</v>
      </c>
      <c r="AC2" t="n">
        <v>1692.419347356047</v>
      </c>
      <c r="AD2" t="n">
        <v>1367433.889613916</v>
      </c>
      <c r="AE2" t="n">
        <v>1870983.374695309</v>
      </c>
      <c r="AF2" t="n">
        <v>3.01490085892937e-06</v>
      </c>
      <c r="AG2" t="n">
        <v>57</v>
      </c>
      <c r="AH2" t="n">
        <v>1692419.347356047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2.6699</v>
      </c>
      <c r="E3" t="n">
        <v>37.45</v>
      </c>
      <c r="F3" t="n">
        <v>30.75</v>
      </c>
      <c r="G3" t="n">
        <v>13.57</v>
      </c>
      <c r="H3" t="n">
        <v>0.22</v>
      </c>
      <c r="I3" t="n">
        <v>136</v>
      </c>
      <c r="J3" t="n">
        <v>160.54</v>
      </c>
      <c r="K3" t="n">
        <v>50.28</v>
      </c>
      <c r="L3" t="n">
        <v>2</v>
      </c>
      <c r="M3" t="n">
        <v>134</v>
      </c>
      <c r="N3" t="n">
        <v>28.26</v>
      </c>
      <c r="O3" t="n">
        <v>20034.4</v>
      </c>
      <c r="P3" t="n">
        <v>375.45</v>
      </c>
      <c r="Q3" t="n">
        <v>446.59</v>
      </c>
      <c r="R3" t="n">
        <v>179.59</v>
      </c>
      <c r="S3" t="n">
        <v>40.63</v>
      </c>
      <c r="T3" t="n">
        <v>63766.25</v>
      </c>
      <c r="U3" t="n">
        <v>0.23</v>
      </c>
      <c r="V3" t="n">
        <v>0.68</v>
      </c>
      <c r="W3" t="n">
        <v>2.81</v>
      </c>
      <c r="X3" t="n">
        <v>3.92</v>
      </c>
      <c r="Y3" t="n">
        <v>0.5</v>
      </c>
      <c r="Z3" t="n">
        <v>10</v>
      </c>
      <c r="AA3" t="n">
        <v>949.0730664627778</v>
      </c>
      <c r="AB3" t="n">
        <v>1298.563639683018</v>
      </c>
      <c r="AC3" t="n">
        <v>1174.630548457186</v>
      </c>
      <c r="AD3" t="n">
        <v>949073.0664627778</v>
      </c>
      <c r="AE3" t="n">
        <v>1298563.639683018</v>
      </c>
      <c r="AF3" t="n">
        <v>3.961555097817573e-06</v>
      </c>
      <c r="AG3" t="n">
        <v>44</v>
      </c>
      <c r="AH3" t="n">
        <v>1174630.548457186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2.9017</v>
      </c>
      <c r="E4" t="n">
        <v>34.46</v>
      </c>
      <c r="F4" t="n">
        <v>29.34</v>
      </c>
      <c r="G4" t="n">
        <v>20.23</v>
      </c>
      <c r="H4" t="n">
        <v>0.33</v>
      </c>
      <c r="I4" t="n">
        <v>87</v>
      </c>
      <c r="J4" t="n">
        <v>161.97</v>
      </c>
      <c r="K4" t="n">
        <v>50.28</v>
      </c>
      <c r="L4" t="n">
        <v>3</v>
      </c>
      <c r="M4" t="n">
        <v>85</v>
      </c>
      <c r="N4" t="n">
        <v>28.69</v>
      </c>
      <c r="O4" t="n">
        <v>20210.21</v>
      </c>
      <c r="P4" t="n">
        <v>356.58</v>
      </c>
      <c r="Q4" t="n">
        <v>446.59</v>
      </c>
      <c r="R4" t="n">
        <v>132.6</v>
      </c>
      <c r="S4" t="n">
        <v>40.63</v>
      </c>
      <c r="T4" t="n">
        <v>40513.27</v>
      </c>
      <c r="U4" t="n">
        <v>0.31</v>
      </c>
      <c r="V4" t="n">
        <v>0.71</v>
      </c>
      <c r="W4" t="n">
        <v>2.76</v>
      </c>
      <c r="X4" t="n">
        <v>2.51</v>
      </c>
      <c r="Y4" t="n">
        <v>0.5</v>
      </c>
      <c r="Z4" t="n">
        <v>10</v>
      </c>
      <c r="AA4" t="n">
        <v>845.3550818314471</v>
      </c>
      <c r="AB4" t="n">
        <v>1156.652117395888</v>
      </c>
      <c r="AC4" t="n">
        <v>1046.262862683066</v>
      </c>
      <c r="AD4" t="n">
        <v>845355.0818314471</v>
      </c>
      <c r="AE4" t="n">
        <v>1156652.117395888</v>
      </c>
      <c r="AF4" t="n">
        <v>4.305496246053129e-06</v>
      </c>
      <c r="AG4" t="n">
        <v>40</v>
      </c>
      <c r="AH4" t="n">
        <v>1046262.862683066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3.0273</v>
      </c>
      <c r="E5" t="n">
        <v>33.03</v>
      </c>
      <c r="F5" t="n">
        <v>28.65</v>
      </c>
      <c r="G5" t="n">
        <v>26.86</v>
      </c>
      <c r="H5" t="n">
        <v>0.43</v>
      </c>
      <c r="I5" t="n">
        <v>64</v>
      </c>
      <c r="J5" t="n">
        <v>163.4</v>
      </c>
      <c r="K5" t="n">
        <v>50.28</v>
      </c>
      <c r="L5" t="n">
        <v>4</v>
      </c>
      <c r="M5" t="n">
        <v>62</v>
      </c>
      <c r="N5" t="n">
        <v>29.12</v>
      </c>
      <c r="O5" t="n">
        <v>20386.62</v>
      </c>
      <c r="P5" t="n">
        <v>346.91</v>
      </c>
      <c r="Q5" t="n">
        <v>446.57</v>
      </c>
      <c r="R5" t="n">
        <v>110.37</v>
      </c>
      <c r="S5" t="n">
        <v>40.63</v>
      </c>
      <c r="T5" t="n">
        <v>29514.41</v>
      </c>
      <c r="U5" t="n">
        <v>0.37</v>
      </c>
      <c r="V5" t="n">
        <v>0.73</v>
      </c>
      <c r="W5" t="n">
        <v>2.72</v>
      </c>
      <c r="X5" t="n">
        <v>1.82</v>
      </c>
      <c r="Y5" t="n">
        <v>0.5</v>
      </c>
      <c r="Z5" t="n">
        <v>10</v>
      </c>
      <c r="AA5" t="n">
        <v>805.5264893230869</v>
      </c>
      <c r="AB5" t="n">
        <v>1102.156880012459</v>
      </c>
      <c r="AC5" t="n">
        <v>996.9685742709655</v>
      </c>
      <c r="AD5" t="n">
        <v>805526.4893230869</v>
      </c>
      <c r="AE5" t="n">
        <v>1102156.880012459</v>
      </c>
      <c r="AF5" t="n">
        <v>4.491859525683785e-06</v>
      </c>
      <c r="AG5" t="n">
        <v>39</v>
      </c>
      <c r="AH5" t="n">
        <v>996968.5742709655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3.1084</v>
      </c>
      <c r="E6" t="n">
        <v>32.17</v>
      </c>
      <c r="F6" t="n">
        <v>28.24</v>
      </c>
      <c r="G6" t="n">
        <v>33.88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340.41</v>
      </c>
      <c r="Q6" t="n">
        <v>446.56</v>
      </c>
      <c r="R6" t="n">
        <v>97</v>
      </c>
      <c r="S6" t="n">
        <v>40.63</v>
      </c>
      <c r="T6" t="n">
        <v>22902.44</v>
      </c>
      <c r="U6" t="n">
        <v>0.42</v>
      </c>
      <c r="V6" t="n">
        <v>0.74</v>
      </c>
      <c r="W6" t="n">
        <v>2.69</v>
      </c>
      <c r="X6" t="n">
        <v>1.41</v>
      </c>
      <c r="Y6" t="n">
        <v>0.5</v>
      </c>
      <c r="Z6" t="n">
        <v>10</v>
      </c>
      <c r="AA6" t="n">
        <v>777.6110361887538</v>
      </c>
      <c r="AB6" t="n">
        <v>1063.96172549119</v>
      </c>
      <c r="AC6" t="n">
        <v>962.4187116899707</v>
      </c>
      <c r="AD6" t="n">
        <v>777611.0361887538</v>
      </c>
      <c r="AE6" t="n">
        <v>1063961.72549119</v>
      </c>
      <c r="AF6" t="n">
        <v>4.612194414044025e-06</v>
      </c>
      <c r="AG6" t="n">
        <v>38</v>
      </c>
      <c r="AH6" t="n">
        <v>962418.7116899707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3.1557</v>
      </c>
      <c r="E7" t="n">
        <v>31.69</v>
      </c>
      <c r="F7" t="n">
        <v>28.01</v>
      </c>
      <c r="G7" t="n">
        <v>40.02</v>
      </c>
      <c r="H7" t="n">
        <v>0.64</v>
      </c>
      <c r="I7" t="n">
        <v>42</v>
      </c>
      <c r="J7" t="n">
        <v>166.27</v>
      </c>
      <c r="K7" t="n">
        <v>50.28</v>
      </c>
      <c r="L7" t="n">
        <v>6</v>
      </c>
      <c r="M7" t="n">
        <v>40</v>
      </c>
      <c r="N7" t="n">
        <v>29.99</v>
      </c>
      <c r="O7" t="n">
        <v>20741.2</v>
      </c>
      <c r="P7" t="n">
        <v>336.27</v>
      </c>
      <c r="Q7" t="n">
        <v>446.56</v>
      </c>
      <c r="R7" t="n">
        <v>89.43000000000001</v>
      </c>
      <c r="S7" t="n">
        <v>40.63</v>
      </c>
      <c r="T7" t="n">
        <v>19154.77</v>
      </c>
      <c r="U7" t="n">
        <v>0.45</v>
      </c>
      <c r="V7" t="n">
        <v>0.74</v>
      </c>
      <c r="W7" t="n">
        <v>2.69</v>
      </c>
      <c r="X7" t="n">
        <v>1.18</v>
      </c>
      <c r="Y7" t="n">
        <v>0.5</v>
      </c>
      <c r="Z7" t="n">
        <v>10</v>
      </c>
      <c r="AA7" t="n">
        <v>757.4609299295219</v>
      </c>
      <c r="AB7" t="n">
        <v>1036.39146114736</v>
      </c>
      <c r="AC7" t="n">
        <v>937.479714680007</v>
      </c>
      <c r="AD7" t="n">
        <v>757460.9299295219</v>
      </c>
      <c r="AE7" t="n">
        <v>1036391.46114736</v>
      </c>
      <c r="AF7" t="n">
        <v>4.682377400720219e-06</v>
      </c>
      <c r="AG7" t="n">
        <v>37</v>
      </c>
      <c r="AH7" t="n">
        <v>937479.714680007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3.1915</v>
      </c>
      <c r="E8" t="n">
        <v>31.33</v>
      </c>
      <c r="F8" t="n">
        <v>27.85</v>
      </c>
      <c r="G8" t="n">
        <v>46.41</v>
      </c>
      <c r="H8" t="n">
        <v>0.74</v>
      </c>
      <c r="I8" t="n">
        <v>36</v>
      </c>
      <c r="J8" t="n">
        <v>167.72</v>
      </c>
      <c r="K8" t="n">
        <v>50.28</v>
      </c>
      <c r="L8" t="n">
        <v>7</v>
      </c>
      <c r="M8" t="n">
        <v>34</v>
      </c>
      <c r="N8" t="n">
        <v>30.44</v>
      </c>
      <c r="O8" t="n">
        <v>20919.39</v>
      </c>
      <c r="P8" t="n">
        <v>333.16</v>
      </c>
      <c r="Q8" t="n">
        <v>446.58</v>
      </c>
      <c r="R8" t="n">
        <v>84.40000000000001</v>
      </c>
      <c r="S8" t="n">
        <v>40.63</v>
      </c>
      <c r="T8" t="n">
        <v>16668.37</v>
      </c>
      <c r="U8" t="n">
        <v>0.48</v>
      </c>
      <c r="V8" t="n">
        <v>0.75</v>
      </c>
      <c r="W8" t="n">
        <v>2.67</v>
      </c>
      <c r="X8" t="n">
        <v>1.02</v>
      </c>
      <c r="Y8" t="n">
        <v>0.5</v>
      </c>
      <c r="Z8" t="n">
        <v>10</v>
      </c>
      <c r="AA8" t="n">
        <v>749.9030644976741</v>
      </c>
      <c r="AB8" t="n">
        <v>1026.050456234015</v>
      </c>
      <c r="AC8" t="n">
        <v>928.1256407619002</v>
      </c>
      <c r="AD8" t="n">
        <v>749903.0644976741</v>
      </c>
      <c r="AE8" t="n">
        <v>1026050.456234016</v>
      </c>
      <c r="AF8" t="n">
        <v>4.73549687055125e-06</v>
      </c>
      <c r="AG8" t="n">
        <v>37</v>
      </c>
      <c r="AH8" t="n">
        <v>928125.6407619002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3.2246</v>
      </c>
      <c r="E9" t="n">
        <v>31.01</v>
      </c>
      <c r="F9" t="n">
        <v>27.69</v>
      </c>
      <c r="G9" t="n">
        <v>53.59</v>
      </c>
      <c r="H9" t="n">
        <v>0.84</v>
      </c>
      <c r="I9" t="n">
        <v>31</v>
      </c>
      <c r="J9" t="n">
        <v>169.17</v>
      </c>
      <c r="K9" t="n">
        <v>50.28</v>
      </c>
      <c r="L9" t="n">
        <v>8</v>
      </c>
      <c r="M9" t="n">
        <v>29</v>
      </c>
      <c r="N9" t="n">
        <v>30.89</v>
      </c>
      <c r="O9" t="n">
        <v>21098.19</v>
      </c>
      <c r="P9" t="n">
        <v>329.71</v>
      </c>
      <c r="Q9" t="n">
        <v>446.57</v>
      </c>
      <c r="R9" t="n">
        <v>79.26000000000001</v>
      </c>
      <c r="S9" t="n">
        <v>40.63</v>
      </c>
      <c r="T9" t="n">
        <v>14125.29</v>
      </c>
      <c r="U9" t="n">
        <v>0.51</v>
      </c>
      <c r="V9" t="n">
        <v>0.75</v>
      </c>
      <c r="W9" t="n">
        <v>2.66</v>
      </c>
      <c r="X9" t="n">
        <v>0.86</v>
      </c>
      <c r="Y9" t="n">
        <v>0.5</v>
      </c>
      <c r="Z9" t="n">
        <v>10</v>
      </c>
      <c r="AA9" t="n">
        <v>732.7947971624586</v>
      </c>
      <c r="AB9" t="n">
        <v>1002.642170102488</v>
      </c>
      <c r="AC9" t="n">
        <v>906.9514086050293</v>
      </c>
      <c r="AD9" t="n">
        <v>732794.7971624586</v>
      </c>
      <c r="AE9" t="n">
        <v>1002642.170102488</v>
      </c>
      <c r="AF9" t="n">
        <v>4.784610123383852e-06</v>
      </c>
      <c r="AG9" t="n">
        <v>36</v>
      </c>
      <c r="AH9" t="n">
        <v>906951.4086050293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3.2505</v>
      </c>
      <c r="E10" t="n">
        <v>30.76</v>
      </c>
      <c r="F10" t="n">
        <v>27.57</v>
      </c>
      <c r="G10" t="n">
        <v>61.27</v>
      </c>
      <c r="H10" t="n">
        <v>0.9399999999999999</v>
      </c>
      <c r="I10" t="n">
        <v>27</v>
      </c>
      <c r="J10" t="n">
        <v>170.62</v>
      </c>
      <c r="K10" t="n">
        <v>50.28</v>
      </c>
      <c r="L10" t="n">
        <v>9</v>
      </c>
      <c r="M10" t="n">
        <v>25</v>
      </c>
      <c r="N10" t="n">
        <v>31.34</v>
      </c>
      <c r="O10" t="n">
        <v>21277.6</v>
      </c>
      <c r="P10" t="n">
        <v>326.7</v>
      </c>
      <c r="Q10" t="n">
        <v>446.56</v>
      </c>
      <c r="R10" t="n">
        <v>75.3</v>
      </c>
      <c r="S10" t="n">
        <v>40.63</v>
      </c>
      <c r="T10" t="n">
        <v>12167.48</v>
      </c>
      <c r="U10" t="n">
        <v>0.54</v>
      </c>
      <c r="V10" t="n">
        <v>0.75</v>
      </c>
      <c r="W10" t="n">
        <v>2.65</v>
      </c>
      <c r="X10" t="n">
        <v>0.74</v>
      </c>
      <c r="Y10" t="n">
        <v>0.5</v>
      </c>
      <c r="Z10" t="n">
        <v>10</v>
      </c>
      <c r="AA10" t="n">
        <v>726.9591266600918</v>
      </c>
      <c r="AB10" t="n">
        <v>994.6575482695368</v>
      </c>
      <c r="AC10" t="n">
        <v>899.7288278733282</v>
      </c>
      <c r="AD10" t="n">
        <v>726959.1266600918</v>
      </c>
      <c r="AE10" t="n">
        <v>994657.5482695368</v>
      </c>
      <c r="AF10" t="n">
        <v>4.823040130887307e-06</v>
      </c>
      <c r="AG10" t="n">
        <v>36</v>
      </c>
      <c r="AH10" t="n">
        <v>899728.8278733282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3.2637</v>
      </c>
      <c r="E11" t="n">
        <v>30.64</v>
      </c>
      <c r="F11" t="n">
        <v>27.51</v>
      </c>
      <c r="G11" t="n">
        <v>66.02</v>
      </c>
      <c r="H11" t="n">
        <v>1.03</v>
      </c>
      <c r="I11" t="n">
        <v>25</v>
      </c>
      <c r="J11" t="n">
        <v>172.08</v>
      </c>
      <c r="K11" t="n">
        <v>50.28</v>
      </c>
      <c r="L11" t="n">
        <v>10</v>
      </c>
      <c r="M11" t="n">
        <v>23</v>
      </c>
      <c r="N11" t="n">
        <v>31.8</v>
      </c>
      <c r="O11" t="n">
        <v>21457.64</v>
      </c>
      <c r="P11" t="n">
        <v>324.74</v>
      </c>
      <c r="Q11" t="n">
        <v>446.56</v>
      </c>
      <c r="R11" t="n">
        <v>73.33</v>
      </c>
      <c r="S11" t="n">
        <v>40.63</v>
      </c>
      <c r="T11" t="n">
        <v>11191.54</v>
      </c>
      <c r="U11" t="n">
        <v>0.55</v>
      </c>
      <c r="V11" t="n">
        <v>0.76</v>
      </c>
      <c r="W11" t="n">
        <v>2.65</v>
      </c>
      <c r="X11" t="n">
        <v>0.68</v>
      </c>
      <c r="Y11" t="n">
        <v>0.5</v>
      </c>
      <c r="Z11" t="n">
        <v>10</v>
      </c>
      <c r="AA11" t="n">
        <v>723.7104121309319</v>
      </c>
      <c r="AB11" t="n">
        <v>990.2125137275704</v>
      </c>
      <c r="AC11" t="n">
        <v>895.7080211894018</v>
      </c>
      <c r="AD11" t="n">
        <v>723710.4121309319</v>
      </c>
      <c r="AE11" t="n">
        <v>990212.5137275703</v>
      </c>
      <c r="AF11" t="n">
        <v>4.842626080657407e-06</v>
      </c>
      <c r="AG11" t="n">
        <v>36</v>
      </c>
      <c r="AH11" t="n">
        <v>895708.0211894019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3.2844</v>
      </c>
      <c r="E12" t="n">
        <v>30.45</v>
      </c>
      <c r="F12" t="n">
        <v>27.41</v>
      </c>
      <c r="G12" t="n">
        <v>74.77</v>
      </c>
      <c r="H12" t="n">
        <v>1.12</v>
      </c>
      <c r="I12" t="n">
        <v>22</v>
      </c>
      <c r="J12" t="n">
        <v>173.55</v>
      </c>
      <c r="K12" t="n">
        <v>50.28</v>
      </c>
      <c r="L12" t="n">
        <v>11</v>
      </c>
      <c r="M12" t="n">
        <v>20</v>
      </c>
      <c r="N12" t="n">
        <v>32.27</v>
      </c>
      <c r="O12" t="n">
        <v>21638.31</v>
      </c>
      <c r="P12" t="n">
        <v>322.18</v>
      </c>
      <c r="Q12" t="n">
        <v>446.56</v>
      </c>
      <c r="R12" t="n">
        <v>70.18000000000001</v>
      </c>
      <c r="S12" t="n">
        <v>40.63</v>
      </c>
      <c r="T12" t="n">
        <v>9629.940000000001</v>
      </c>
      <c r="U12" t="n">
        <v>0.58</v>
      </c>
      <c r="V12" t="n">
        <v>0.76</v>
      </c>
      <c r="W12" t="n">
        <v>2.65</v>
      </c>
      <c r="X12" t="n">
        <v>0.59</v>
      </c>
      <c r="Y12" t="n">
        <v>0.5</v>
      </c>
      <c r="Z12" t="n">
        <v>10</v>
      </c>
      <c r="AA12" t="n">
        <v>719.0189031625065</v>
      </c>
      <c r="AB12" t="n">
        <v>983.7933841822027</v>
      </c>
      <c r="AC12" t="n">
        <v>889.9015243585392</v>
      </c>
      <c r="AD12" t="n">
        <v>719018.9031625065</v>
      </c>
      <c r="AE12" t="n">
        <v>983793.3841822026</v>
      </c>
      <c r="AF12" t="n">
        <v>4.873340410978702e-06</v>
      </c>
      <c r="AG12" t="n">
        <v>36</v>
      </c>
      <c r="AH12" t="n">
        <v>889901.5243585391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3.2903</v>
      </c>
      <c r="E13" t="n">
        <v>30.39</v>
      </c>
      <c r="F13" t="n">
        <v>27.39</v>
      </c>
      <c r="G13" t="n">
        <v>78.26000000000001</v>
      </c>
      <c r="H13" t="n">
        <v>1.22</v>
      </c>
      <c r="I13" t="n">
        <v>21</v>
      </c>
      <c r="J13" t="n">
        <v>175.02</v>
      </c>
      <c r="K13" t="n">
        <v>50.28</v>
      </c>
      <c r="L13" t="n">
        <v>12</v>
      </c>
      <c r="M13" t="n">
        <v>19</v>
      </c>
      <c r="N13" t="n">
        <v>32.74</v>
      </c>
      <c r="O13" t="n">
        <v>21819.6</v>
      </c>
      <c r="P13" t="n">
        <v>319.75</v>
      </c>
      <c r="Q13" t="n">
        <v>446.56</v>
      </c>
      <c r="R13" t="n">
        <v>69.61</v>
      </c>
      <c r="S13" t="n">
        <v>40.63</v>
      </c>
      <c r="T13" t="n">
        <v>9351.209999999999</v>
      </c>
      <c r="U13" t="n">
        <v>0.58</v>
      </c>
      <c r="V13" t="n">
        <v>0.76</v>
      </c>
      <c r="W13" t="n">
        <v>2.64</v>
      </c>
      <c r="X13" t="n">
        <v>0.5600000000000001</v>
      </c>
      <c r="Y13" t="n">
        <v>0.5</v>
      </c>
      <c r="Z13" t="n">
        <v>10</v>
      </c>
      <c r="AA13" t="n">
        <v>716.4825023587696</v>
      </c>
      <c r="AB13" t="n">
        <v>980.3229687044235</v>
      </c>
      <c r="AC13" t="n">
        <v>886.7623204632008</v>
      </c>
      <c r="AD13" t="n">
        <v>716482.5023587695</v>
      </c>
      <c r="AE13" t="n">
        <v>980322.9687044235</v>
      </c>
      <c r="AF13" t="n">
        <v>4.882094737012307e-06</v>
      </c>
      <c r="AG13" t="n">
        <v>36</v>
      </c>
      <c r="AH13" t="n">
        <v>886762.3204632008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3.3004</v>
      </c>
      <c r="E14" t="n">
        <v>30.3</v>
      </c>
      <c r="F14" t="n">
        <v>27.36</v>
      </c>
      <c r="G14" t="n">
        <v>86.41</v>
      </c>
      <c r="H14" t="n">
        <v>1.31</v>
      </c>
      <c r="I14" t="n">
        <v>19</v>
      </c>
      <c r="J14" t="n">
        <v>176.49</v>
      </c>
      <c r="K14" t="n">
        <v>50.28</v>
      </c>
      <c r="L14" t="n">
        <v>13</v>
      </c>
      <c r="M14" t="n">
        <v>17</v>
      </c>
      <c r="N14" t="n">
        <v>33.21</v>
      </c>
      <c r="O14" t="n">
        <v>22001.54</v>
      </c>
      <c r="P14" t="n">
        <v>319.69</v>
      </c>
      <c r="Q14" t="n">
        <v>446.58</v>
      </c>
      <c r="R14" t="n">
        <v>68.56</v>
      </c>
      <c r="S14" t="n">
        <v>40.63</v>
      </c>
      <c r="T14" t="n">
        <v>8837.43</v>
      </c>
      <c r="U14" t="n">
        <v>0.59</v>
      </c>
      <c r="V14" t="n">
        <v>0.76</v>
      </c>
      <c r="W14" t="n">
        <v>2.64</v>
      </c>
      <c r="X14" t="n">
        <v>0.54</v>
      </c>
      <c r="Y14" t="n">
        <v>0.5</v>
      </c>
      <c r="Z14" t="n">
        <v>10</v>
      </c>
      <c r="AA14" t="n">
        <v>715.1858874175591</v>
      </c>
      <c r="AB14" t="n">
        <v>978.5488829392455</v>
      </c>
      <c r="AC14" t="n">
        <v>885.1575509535063</v>
      </c>
      <c r="AD14" t="n">
        <v>715185.8874175592</v>
      </c>
      <c r="AE14" t="n">
        <v>978548.8829392454</v>
      </c>
      <c r="AF14" t="n">
        <v>4.89708095615458e-06</v>
      </c>
      <c r="AG14" t="n">
        <v>36</v>
      </c>
      <c r="AH14" t="n">
        <v>885157.5509535063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3.3099</v>
      </c>
      <c r="E15" t="n">
        <v>30.21</v>
      </c>
      <c r="F15" t="n">
        <v>27.31</v>
      </c>
      <c r="G15" t="n">
        <v>91.03</v>
      </c>
      <c r="H15" t="n">
        <v>1.4</v>
      </c>
      <c r="I15" t="n">
        <v>18</v>
      </c>
      <c r="J15" t="n">
        <v>177.97</v>
      </c>
      <c r="K15" t="n">
        <v>50.28</v>
      </c>
      <c r="L15" t="n">
        <v>14</v>
      </c>
      <c r="M15" t="n">
        <v>16</v>
      </c>
      <c r="N15" t="n">
        <v>33.69</v>
      </c>
      <c r="O15" t="n">
        <v>22184.13</v>
      </c>
      <c r="P15" t="n">
        <v>316.33</v>
      </c>
      <c r="Q15" t="n">
        <v>446.57</v>
      </c>
      <c r="R15" t="n">
        <v>66.79000000000001</v>
      </c>
      <c r="S15" t="n">
        <v>40.63</v>
      </c>
      <c r="T15" t="n">
        <v>7957.49</v>
      </c>
      <c r="U15" t="n">
        <v>0.61</v>
      </c>
      <c r="V15" t="n">
        <v>0.76</v>
      </c>
      <c r="W15" t="n">
        <v>2.64</v>
      </c>
      <c r="X15" t="n">
        <v>0.48</v>
      </c>
      <c r="Y15" t="n">
        <v>0.5</v>
      </c>
      <c r="Z15" t="n">
        <v>10</v>
      </c>
      <c r="AA15" t="n">
        <v>701.6769308209496</v>
      </c>
      <c r="AB15" t="n">
        <v>960.0653325506611</v>
      </c>
      <c r="AC15" t="n">
        <v>868.4380446721823</v>
      </c>
      <c r="AD15" t="n">
        <v>701676.9308209496</v>
      </c>
      <c r="AE15" t="n">
        <v>960065.3325506611</v>
      </c>
      <c r="AF15" t="n">
        <v>4.911176904852759e-06</v>
      </c>
      <c r="AG15" t="n">
        <v>35</v>
      </c>
      <c r="AH15" t="n">
        <v>868438.0446721823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3.3152</v>
      </c>
      <c r="E16" t="n">
        <v>30.16</v>
      </c>
      <c r="F16" t="n">
        <v>27.29</v>
      </c>
      <c r="G16" t="n">
        <v>96.33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315.08</v>
      </c>
      <c r="Q16" t="n">
        <v>446.56</v>
      </c>
      <c r="R16" t="n">
        <v>66.43000000000001</v>
      </c>
      <c r="S16" t="n">
        <v>40.63</v>
      </c>
      <c r="T16" t="n">
        <v>7777.77</v>
      </c>
      <c r="U16" t="n">
        <v>0.61</v>
      </c>
      <c r="V16" t="n">
        <v>0.76</v>
      </c>
      <c r="W16" t="n">
        <v>2.64</v>
      </c>
      <c r="X16" t="n">
        <v>0.47</v>
      </c>
      <c r="Y16" t="n">
        <v>0.5</v>
      </c>
      <c r="Z16" t="n">
        <v>10</v>
      </c>
      <c r="AA16" t="n">
        <v>700.0987990992015</v>
      </c>
      <c r="AB16" t="n">
        <v>957.9060631067074</v>
      </c>
      <c r="AC16" t="n">
        <v>866.4848528734059</v>
      </c>
      <c r="AD16" t="n">
        <v>700098.7990992016</v>
      </c>
      <c r="AE16" t="n">
        <v>957906.0631067074</v>
      </c>
      <c r="AF16" t="n">
        <v>4.919040960442269e-06</v>
      </c>
      <c r="AG16" t="n">
        <v>35</v>
      </c>
      <c r="AH16" t="n">
        <v>866484.8528734059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3.3313</v>
      </c>
      <c r="E17" t="n">
        <v>30.02</v>
      </c>
      <c r="F17" t="n">
        <v>27.21</v>
      </c>
      <c r="G17" t="n">
        <v>108.84</v>
      </c>
      <c r="H17" t="n">
        <v>1.57</v>
      </c>
      <c r="I17" t="n">
        <v>15</v>
      </c>
      <c r="J17" t="n">
        <v>180.95</v>
      </c>
      <c r="K17" t="n">
        <v>50.28</v>
      </c>
      <c r="L17" t="n">
        <v>16</v>
      </c>
      <c r="M17" t="n">
        <v>13</v>
      </c>
      <c r="N17" t="n">
        <v>34.67</v>
      </c>
      <c r="O17" t="n">
        <v>22551.28</v>
      </c>
      <c r="P17" t="n">
        <v>312.66</v>
      </c>
      <c r="Q17" t="n">
        <v>446.56</v>
      </c>
      <c r="R17" t="n">
        <v>63.68</v>
      </c>
      <c r="S17" t="n">
        <v>40.63</v>
      </c>
      <c r="T17" t="n">
        <v>6413.66</v>
      </c>
      <c r="U17" t="n">
        <v>0.64</v>
      </c>
      <c r="V17" t="n">
        <v>0.76</v>
      </c>
      <c r="W17" t="n">
        <v>2.63</v>
      </c>
      <c r="X17" t="n">
        <v>0.38</v>
      </c>
      <c r="Y17" t="n">
        <v>0.5</v>
      </c>
      <c r="Z17" t="n">
        <v>10</v>
      </c>
      <c r="AA17" t="n">
        <v>696.2463795034529</v>
      </c>
      <c r="AB17" t="n">
        <v>952.6350126590465</v>
      </c>
      <c r="AC17" t="n">
        <v>861.7168640825041</v>
      </c>
      <c r="AD17" t="n">
        <v>696246.3795034529</v>
      </c>
      <c r="AE17" t="n">
        <v>952635.0126590466</v>
      </c>
      <c r="AF17" t="n">
        <v>4.942929884025498e-06</v>
      </c>
      <c r="AG17" t="n">
        <v>35</v>
      </c>
      <c r="AH17" t="n">
        <v>861716.8640825041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3.33</v>
      </c>
      <c r="E18" t="n">
        <v>30.03</v>
      </c>
      <c r="F18" t="n">
        <v>27.22</v>
      </c>
      <c r="G18" t="n">
        <v>108.89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312.13</v>
      </c>
      <c r="Q18" t="n">
        <v>446.56</v>
      </c>
      <c r="R18" t="n">
        <v>64.09</v>
      </c>
      <c r="S18" t="n">
        <v>40.63</v>
      </c>
      <c r="T18" t="n">
        <v>6618.8</v>
      </c>
      <c r="U18" t="n">
        <v>0.63</v>
      </c>
      <c r="V18" t="n">
        <v>0.76</v>
      </c>
      <c r="W18" t="n">
        <v>2.63</v>
      </c>
      <c r="X18" t="n">
        <v>0.4</v>
      </c>
      <c r="Y18" t="n">
        <v>0.5</v>
      </c>
      <c r="Z18" t="n">
        <v>10</v>
      </c>
      <c r="AA18" t="n">
        <v>696.0455916715589</v>
      </c>
      <c r="AB18" t="n">
        <v>952.360285889315</v>
      </c>
      <c r="AC18" t="n">
        <v>861.4683568500944</v>
      </c>
      <c r="AD18" t="n">
        <v>696045.5916715589</v>
      </c>
      <c r="AE18" t="n">
        <v>952360.2858893151</v>
      </c>
      <c r="AF18" t="n">
        <v>4.941000964729959e-06</v>
      </c>
      <c r="AG18" t="n">
        <v>35</v>
      </c>
      <c r="AH18" t="n">
        <v>861468.3568500944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3.3372</v>
      </c>
      <c r="E19" t="n">
        <v>29.97</v>
      </c>
      <c r="F19" t="n">
        <v>27.19</v>
      </c>
      <c r="G19" t="n">
        <v>116.53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309.99</v>
      </c>
      <c r="Q19" t="n">
        <v>446.56</v>
      </c>
      <c r="R19" t="n">
        <v>63.09</v>
      </c>
      <c r="S19" t="n">
        <v>40.63</v>
      </c>
      <c r="T19" t="n">
        <v>6125.92</v>
      </c>
      <c r="U19" t="n">
        <v>0.64</v>
      </c>
      <c r="V19" t="n">
        <v>0.76</v>
      </c>
      <c r="W19" t="n">
        <v>2.63</v>
      </c>
      <c r="X19" t="n">
        <v>0.36</v>
      </c>
      <c r="Y19" t="n">
        <v>0.5</v>
      </c>
      <c r="Z19" t="n">
        <v>10</v>
      </c>
      <c r="AA19" t="n">
        <v>693.5946519194995</v>
      </c>
      <c r="AB19" t="n">
        <v>949.0068019927171</v>
      </c>
      <c r="AC19" t="n">
        <v>858.4349247499434</v>
      </c>
      <c r="AD19" t="n">
        <v>693594.6519194995</v>
      </c>
      <c r="AE19" t="n">
        <v>949006.8019927171</v>
      </c>
      <c r="AF19" t="n">
        <v>4.951684210059105e-06</v>
      </c>
      <c r="AG19" t="n">
        <v>35</v>
      </c>
      <c r="AH19" t="n">
        <v>858434.9247499434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3.3435</v>
      </c>
      <c r="E20" t="n">
        <v>29.91</v>
      </c>
      <c r="F20" t="n">
        <v>27.17</v>
      </c>
      <c r="G20" t="n">
        <v>125.38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309.6</v>
      </c>
      <c r="Q20" t="n">
        <v>446.58</v>
      </c>
      <c r="R20" t="n">
        <v>62.14</v>
      </c>
      <c r="S20" t="n">
        <v>40.63</v>
      </c>
      <c r="T20" t="n">
        <v>5657.59</v>
      </c>
      <c r="U20" t="n">
        <v>0.65</v>
      </c>
      <c r="V20" t="n">
        <v>0.76</v>
      </c>
      <c r="W20" t="n">
        <v>2.63</v>
      </c>
      <c r="X20" t="n">
        <v>0.34</v>
      </c>
      <c r="Y20" t="n">
        <v>0.5</v>
      </c>
      <c r="Z20" t="n">
        <v>10</v>
      </c>
      <c r="AA20" t="n">
        <v>692.5600062875357</v>
      </c>
      <c r="AB20" t="n">
        <v>947.5911541937202</v>
      </c>
      <c r="AC20" t="n">
        <v>857.1543843900087</v>
      </c>
      <c r="AD20" t="n">
        <v>692560.0062875357</v>
      </c>
      <c r="AE20" t="n">
        <v>947591.1541937202</v>
      </c>
      <c r="AF20" t="n">
        <v>4.961032049722107e-06</v>
      </c>
      <c r="AG20" t="n">
        <v>35</v>
      </c>
      <c r="AH20" t="n">
        <v>857154.3843900086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3.351</v>
      </c>
      <c r="E21" t="n">
        <v>29.84</v>
      </c>
      <c r="F21" t="n">
        <v>27.13</v>
      </c>
      <c r="G21" t="n">
        <v>135.66</v>
      </c>
      <c r="H21" t="n">
        <v>1.9</v>
      </c>
      <c r="I21" t="n">
        <v>12</v>
      </c>
      <c r="J21" t="n">
        <v>186.97</v>
      </c>
      <c r="K21" t="n">
        <v>50.28</v>
      </c>
      <c r="L21" t="n">
        <v>20</v>
      </c>
      <c r="M21" t="n">
        <v>10</v>
      </c>
      <c r="N21" t="n">
        <v>36.69</v>
      </c>
      <c r="O21" t="n">
        <v>23293.82</v>
      </c>
      <c r="P21" t="n">
        <v>306.14</v>
      </c>
      <c r="Q21" t="n">
        <v>446.56</v>
      </c>
      <c r="R21" t="n">
        <v>61.07</v>
      </c>
      <c r="S21" t="n">
        <v>40.63</v>
      </c>
      <c r="T21" t="n">
        <v>5127.45</v>
      </c>
      <c r="U21" t="n">
        <v>0.67</v>
      </c>
      <c r="V21" t="n">
        <v>0.77</v>
      </c>
      <c r="W21" t="n">
        <v>2.63</v>
      </c>
      <c r="X21" t="n">
        <v>0.3</v>
      </c>
      <c r="Y21" t="n">
        <v>0.5</v>
      </c>
      <c r="Z21" t="n">
        <v>10</v>
      </c>
      <c r="AA21" t="n">
        <v>689.0965896624078</v>
      </c>
      <c r="AB21" t="n">
        <v>942.8523547720627</v>
      </c>
      <c r="AC21" t="n">
        <v>852.8678493342073</v>
      </c>
      <c r="AD21" t="n">
        <v>689096.5896624079</v>
      </c>
      <c r="AE21" t="n">
        <v>942852.3547720626</v>
      </c>
      <c r="AF21" t="n">
        <v>4.9721604302733e-06</v>
      </c>
      <c r="AG21" t="n">
        <v>35</v>
      </c>
      <c r="AH21" t="n">
        <v>852867.8493342074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3.3506</v>
      </c>
      <c r="E22" t="n">
        <v>29.84</v>
      </c>
      <c r="F22" t="n">
        <v>27.13</v>
      </c>
      <c r="G22" t="n">
        <v>135.67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10</v>
      </c>
      <c r="N22" t="n">
        <v>37.21</v>
      </c>
      <c r="O22" t="n">
        <v>23481.16</v>
      </c>
      <c r="P22" t="n">
        <v>305.82</v>
      </c>
      <c r="Q22" t="n">
        <v>446.57</v>
      </c>
      <c r="R22" t="n">
        <v>61.22</v>
      </c>
      <c r="S22" t="n">
        <v>40.63</v>
      </c>
      <c r="T22" t="n">
        <v>5200.79</v>
      </c>
      <c r="U22" t="n">
        <v>0.66</v>
      </c>
      <c r="V22" t="n">
        <v>0.77</v>
      </c>
      <c r="W22" t="n">
        <v>2.63</v>
      </c>
      <c r="X22" t="n">
        <v>0.31</v>
      </c>
      <c r="Y22" t="n">
        <v>0.5</v>
      </c>
      <c r="Z22" t="n">
        <v>10</v>
      </c>
      <c r="AA22" t="n">
        <v>688.9068889876119</v>
      </c>
      <c r="AB22" t="n">
        <v>942.5927979398035</v>
      </c>
      <c r="AC22" t="n">
        <v>852.6330642417288</v>
      </c>
      <c r="AD22" t="n">
        <v>688906.8889876119</v>
      </c>
      <c r="AE22" t="n">
        <v>942592.7979398036</v>
      </c>
      <c r="AF22" t="n">
        <v>4.971566916643903e-06</v>
      </c>
      <c r="AG22" t="n">
        <v>35</v>
      </c>
      <c r="AH22" t="n">
        <v>852633.0642417287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3.3582</v>
      </c>
      <c r="E23" t="n">
        <v>29.78</v>
      </c>
      <c r="F23" t="n">
        <v>27.1</v>
      </c>
      <c r="G23" t="n">
        <v>147.81</v>
      </c>
      <c r="H23" t="n">
        <v>2.05</v>
      </c>
      <c r="I23" t="n">
        <v>11</v>
      </c>
      <c r="J23" t="n">
        <v>190.01</v>
      </c>
      <c r="K23" t="n">
        <v>50.28</v>
      </c>
      <c r="L23" t="n">
        <v>22</v>
      </c>
      <c r="M23" t="n">
        <v>9</v>
      </c>
      <c r="N23" t="n">
        <v>37.74</v>
      </c>
      <c r="O23" t="n">
        <v>23669.2</v>
      </c>
      <c r="P23" t="n">
        <v>303.45</v>
      </c>
      <c r="Q23" t="n">
        <v>446.56</v>
      </c>
      <c r="R23" t="n">
        <v>60.06</v>
      </c>
      <c r="S23" t="n">
        <v>40.63</v>
      </c>
      <c r="T23" t="n">
        <v>4624.13</v>
      </c>
      <c r="U23" t="n">
        <v>0.68</v>
      </c>
      <c r="V23" t="n">
        <v>0.77</v>
      </c>
      <c r="W23" t="n">
        <v>2.63</v>
      </c>
      <c r="X23" t="n">
        <v>0.27</v>
      </c>
      <c r="Y23" t="n">
        <v>0.5</v>
      </c>
      <c r="Z23" t="n">
        <v>10</v>
      </c>
      <c r="AA23" t="n">
        <v>686.2797533022459</v>
      </c>
      <c r="AB23" t="n">
        <v>938.9982349940392</v>
      </c>
      <c r="AC23" t="n">
        <v>849.3815613385074</v>
      </c>
      <c r="AD23" t="n">
        <v>686279.7533022459</v>
      </c>
      <c r="AE23" t="n">
        <v>938998.2349940392</v>
      </c>
      <c r="AF23" t="n">
        <v>4.982843675602446e-06</v>
      </c>
      <c r="AG23" t="n">
        <v>35</v>
      </c>
      <c r="AH23" t="n">
        <v>849381.5613385073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3.3561</v>
      </c>
      <c r="E24" t="n">
        <v>29.8</v>
      </c>
      <c r="F24" t="n">
        <v>27.12</v>
      </c>
      <c r="G24" t="n">
        <v>147.91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9</v>
      </c>
      <c r="N24" t="n">
        <v>38.27</v>
      </c>
      <c r="O24" t="n">
        <v>23857.96</v>
      </c>
      <c r="P24" t="n">
        <v>303.9</v>
      </c>
      <c r="Q24" t="n">
        <v>446.56</v>
      </c>
      <c r="R24" t="n">
        <v>60.61</v>
      </c>
      <c r="S24" t="n">
        <v>40.63</v>
      </c>
      <c r="T24" t="n">
        <v>4900.5</v>
      </c>
      <c r="U24" t="n">
        <v>0.67</v>
      </c>
      <c r="V24" t="n">
        <v>0.77</v>
      </c>
      <c r="W24" t="n">
        <v>2.63</v>
      </c>
      <c r="X24" t="n">
        <v>0.29</v>
      </c>
      <c r="Y24" t="n">
        <v>0.5</v>
      </c>
      <c r="Z24" t="n">
        <v>10</v>
      </c>
      <c r="AA24" t="n">
        <v>686.9106825476663</v>
      </c>
      <c r="AB24" t="n">
        <v>939.8615002222573</v>
      </c>
      <c r="AC24" t="n">
        <v>850.1624377449448</v>
      </c>
      <c r="AD24" t="n">
        <v>686910.6825476662</v>
      </c>
      <c r="AE24" t="n">
        <v>939861.5002222573</v>
      </c>
      <c r="AF24" t="n">
        <v>4.979727729048112e-06</v>
      </c>
      <c r="AG24" t="n">
        <v>35</v>
      </c>
      <c r="AH24" t="n">
        <v>850162.4377449448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3.3642</v>
      </c>
      <c r="E25" t="n">
        <v>29.72</v>
      </c>
      <c r="F25" t="n">
        <v>27.08</v>
      </c>
      <c r="G25" t="n">
        <v>162.47</v>
      </c>
      <c r="H25" t="n">
        <v>2.21</v>
      </c>
      <c r="I25" t="n">
        <v>10</v>
      </c>
      <c r="J25" t="n">
        <v>193.08</v>
      </c>
      <c r="K25" t="n">
        <v>50.28</v>
      </c>
      <c r="L25" t="n">
        <v>24</v>
      </c>
      <c r="M25" t="n">
        <v>8</v>
      </c>
      <c r="N25" t="n">
        <v>38.8</v>
      </c>
      <c r="O25" t="n">
        <v>24047.45</v>
      </c>
      <c r="P25" t="n">
        <v>300.29</v>
      </c>
      <c r="Q25" t="n">
        <v>446.56</v>
      </c>
      <c r="R25" t="n">
        <v>59.59</v>
      </c>
      <c r="S25" t="n">
        <v>40.63</v>
      </c>
      <c r="T25" t="n">
        <v>4393.46</v>
      </c>
      <c r="U25" t="n">
        <v>0.68</v>
      </c>
      <c r="V25" t="n">
        <v>0.77</v>
      </c>
      <c r="W25" t="n">
        <v>2.62</v>
      </c>
      <c r="X25" t="n">
        <v>0.25</v>
      </c>
      <c r="Y25" t="n">
        <v>0.5</v>
      </c>
      <c r="Z25" t="n">
        <v>10</v>
      </c>
      <c r="AA25" t="n">
        <v>683.3043097351771</v>
      </c>
      <c r="AB25" t="n">
        <v>934.9271018382699</v>
      </c>
      <c r="AC25" t="n">
        <v>845.6989714172533</v>
      </c>
      <c r="AD25" t="n">
        <v>683304.3097351771</v>
      </c>
      <c r="AE25" t="n">
        <v>934927.1018382699</v>
      </c>
      <c r="AF25" t="n">
        <v>4.991746380043401e-06</v>
      </c>
      <c r="AG25" t="n">
        <v>35</v>
      </c>
      <c r="AH25" t="n">
        <v>845698.9714172534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3.3628</v>
      </c>
      <c r="E26" t="n">
        <v>29.74</v>
      </c>
      <c r="F26" t="n">
        <v>27.09</v>
      </c>
      <c r="G26" t="n">
        <v>162.54</v>
      </c>
      <c r="H26" t="n">
        <v>2.28</v>
      </c>
      <c r="I26" t="n">
        <v>10</v>
      </c>
      <c r="J26" t="n">
        <v>194.62</v>
      </c>
      <c r="K26" t="n">
        <v>50.28</v>
      </c>
      <c r="L26" t="n">
        <v>25</v>
      </c>
      <c r="M26" t="n">
        <v>8</v>
      </c>
      <c r="N26" t="n">
        <v>39.34</v>
      </c>
      <c r="O26" t="n">
        <v>24237.67</v>
      </c>
      <c r="P26" t="n">
        <v>300.81</v>
      </c>
      <c r="Q26" t="n">
        <v>446.56</v>
      </c>
      <c r="R26" t="n">
        <v>59.78</v>
      </c>
      <c r="S26" t="n">
        <v>40.63</v>
      </c>
      <c r="T26" t="n">
        <v>4490.8</v>
      </c>
      <c r="U26" t="n">
        <v>0.68</v>
      </c>
      <c r="V26" t="n">
        <v>0.77</v>
      </c>
      <c r="W26" t="n">
        <v>2.62</v>
      </c>
      <c r="X26" t="n">
        <v>0.26</v>
      </c>
      <c r="Y26" t="n">
        <v>0.5</v>
      </c>
      <c r="Z26" t="n">
        <v>10</v>
      </c>
      <c r="AA26" t="n">
        <v>683.8657889654605</v>
      </c>
      <c r="AB26" t="n">
        <v>935.6953424918592</v>
      </c>
      <c r="AC26" t="n">
        <v>846.3938922610967</v>
      </c>
      <c r="AD26" t="n">
        <v>683865.7889654605</v>
      </c>
      <c r="AE26" t="n">
        <v>935695.3424918591</v>
      </c>
      <c r="AF26" t="n">
        <v>4.989669082340512e-06</v>
      </c>
      <c r="AG26" t="n">
        <v>35</v>
      </c>
      <c r="AH26" t="n">
        <v>846393.8922610966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3.3637</v>
      </c>
      <c r="E27" t="n">
        <v>29.73</v>
      </c>
      <c r="F27" t="n">
        <v>27.08</v>
      </c>
      <c r="G27" t="n">
        <v>162.5</v>
      </c>
      <c r="H27" t="n">
        <v>2.35</v>
      </c>
      <c r="I27" t="n">
        <v>10</v>
      </c>
      <c r="J27" t="n">
        <v>196.17</v>
      </c>
      <c r="K27" t="n">
        <v>50.28</v>
      </c>
      <c r="L27" t="n">
        <v>26</v>
      </c>
      <c r="M27" t="n">
        <v>8</v>
      </c>
      <c r="N27" t="n">
        <v>39.89</v>
      </c>
      <c r="O27" t="n">
        <v>24428.62</v>
      </c>
      <c r="P27" t="n">
        <v>296.47</v>
      </c>
      <c r="Q27" t="n">
        <v>446.56</v>
      </c>
      <c r="R27" t="n">
        <v>59.48</v>
      </c>
      <c r="S27" t="n">
        <v>40.63</v>
      </c>
      <c r="T27" t="n">
        <v>4340.01</v>
      </c>
      <c r="U27" t="n">
        <v>0.68</v>
      </c>
      <c r="V27" t="n">
        <v>0.77</v>
      </c>
      <c r="W27" t="n">
        <v>2.63</v>
      </c>
      <c r="X27" t="n">
        <v>0.26</v>
      </c>
      <c r="Y27" t="n">
        <v>0.5</v>
      </c>
      <c r="Z27" t="n">
        <v>10</v>
      </c>
      <c r="AA27" t="n">
        <v>680.6081159566133</v>
      </c>
      <c r="AB27" t="n">
        <v>931.2380505627646</v>
      </c>
      <c r="AC27" t="n">
        <v>842.3619980178662</v>
      </c>
      <c r="AD27" t="n">
        <v>680608.1159566133</v>
      </c>
      <c r="AE27" t="n">
        <v>931238.0505627645</v>
      </c>
      <c r="AF27" t="n">
        <v>4.991004488006655e-06</v>
      </c>
      <c r="AG27" t="n">
        <v>35</v>
      </c>
      <c r="AH27" t="n">
        <v>842361.9980178662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3.3706</v>
      </c>
      <c r="E28" t="n">
        <v>29.67</v>
      </c>
      <c r="F28" t="n">
        <v>27.05</v>
      </c>
      <c r="G28" t="n">
        <v>180.36</v>
      </c>
      <c r="H28" t="n">
        <v>2.42</v>
      </c>
      <c r="I28" t="n">
        <v>9</v>
      </c>
      <c r="J28" t="n">
        <v>197.73</v>
      </c>
      <c r="K28" t="n">
        <v>50.28</v>
      </c>
      <c r="L28" t="n">
        <v>27</v>
      </c>
      <c r="M28" t="n">
        <v>7</v>
      </c>
      <c r="N28" t="n">
        <v>40.45</v>
      </c>
      <c r="O28" t="n">
        <v>24620.33</v>
      </c>
      <c r="P28" t="n">
        <v>295.56</v>
      </c>
      <c r="Q28" t="n">
        <v>446.56</v>
      </c>
      <c r="R28" t="n">
        <v>58.59</v>
      </c>
      <c r="S28" t="n">
        <v>40.63</v>
      </c>
      <c r="T28" t="n">
        <v>3900.86</v>
      </c>
      <c r="U28" t="n">
        <v>0.6899999999999999</v>
      </c>
      <c r="V28" t="n">
        <v>0.77</v>
      </c>
      <c r="W28" t="n">
        <v>2.62</v>
      </c>
      <c r="X28" t="n">
        <v>0.23</v>
      </c>
      <c r="Y28" t="n">
        <v>0.5</v>
      </c>
      <c r="Z28" t="n">
        <v>10</v>
      </c>
      <c r="AA28" t="n">
        <v>679.1270834289172</v>
      </c>
      <c r="AB28" t="n">
        <v>929.2116365198269</v>
      </c>
      <c r="AC28" t="n">
        <v>840.5289820870967</v>
      </c>
      <c r="AD28" t="n">
        <v>679127.0834289172</v>
      </c>
      <c r="AE28" t="n">
        <v>929211.6365198269</v>
      </c>
      <c r="AF28" t="n">
        <v>5.001242598113753e-06</v>
      </c>
      <c r="AG28" t="n">
        <v>35</v>
      </c>
      <c r="AH28" t="n">
        <v>840528.9820870967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3.3695</v>
      </c>
      <c r="E29" t="n">
        <v>29.68</v>
      </c>
      <c r="F29" t="n">
        <v>27.06</v>
      </c>
      <c r="G29" t="n">
        <v>180.43</v>
      </c>
      <c r="H29" t="n">
        <v>2.49</v>
      </c>
      <c r="I29" t="n">
        <v>9</v>
      </c>
      <c r="J29" t="n">
        <v>199.29</v>
      </c>
      <c r="K29" t="n">
        <v>50.28</v>
      </c>
      <c r="L29" t="n">
        <v>28</v>
      </c>
      <c r="M29" t="n">
        <v>7</v>
      </c>
      <c r="N29" t="n">
        <v>41.01</v>
      </c>
      <c r="O29" t="n">
        <v>24812.8</v>
      </c>
      <c r="P29" t="n">
        <v>296.73</v>
      </c>
      <c r="Q29" t="n">
        <v>446.56</v>
      </c>
      <c r="R29" t="n">
        <v>58.87</v>
      </c>
      <c r="S29" t="n">
        <v>40.63</v>
      </c>
      <c r="T29" t="n">
        <v>4041.64</v>
      </c>
      <c r="U29" t="n">
        <v>0.6899999999999999</v>
      </c>
      <c r="V29" t="n">
        <v>0.77</v>
      </c>
      <c r="W29" t="n">
        <v>2.63</v>
      </c>
      <c r="X29" t="n">
        <v>0.24</v>
      </c>
      <c r="Y29" t="n">
        <v>0.5</v>
      </c>
      <c r="Z29" t="n">
        <v>10</v>
      </c>
      <c r="AA29" t="n">
        <v>680.1223762571351</v>
      </c>
      <c r="AB29" t="n">
        <v>930.5734400766152</v>
      </c>
      <c r="AC29" t="n">
        <v>841.7608170237284</v>
      </c>
      <c r="AD29" t="n">
        <v>680122.3762571351</v>
      </c>
      <c r="AE29" t="n">
        <v>930573.4400766152</v>
      </c>
      <c r="AF29" t="n">
        <v>4.999610435632912e-06</v>
      </c>
      <c r="AG29" t="n">
        <v>35</v>
      </c>
      <c r="AH29" t="n">
        <v>841760.8170237284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3.3691</v>
      </c>
      <c r="E30" t="n">
        <v>29.68</v>
      </c>
      <c r="F30" t="n">
        <v>27.07</v>
      </c>
      <c r="G30" t="n">
        <v>180.45</v>
      </c>
      <c r="H30" t="n">
        <v>2.56</v>
      </c>
      <c r="I30" t="n">
        <v>9</v>
      </c>
      <c r="J30" t="n">
        <v>200.85</v>
      </c>
      <c r="K30" t="n">
        <v>50.28</v>
      </c>
      <c r="L30" t="n">
        <v>29</v>
      </c>
      <c r="M30" t="n">
        <v>7</v>
      </c>
      <c r="N30" t="n">
        <v>41.57</v>
      </c>
      <c r="O30" t="n">
        <v>25006.03</v>
      </c>
      <c r="P30" t="n">
        <v>292.97</v>
      </c>
      <c r="Q30" t="n">
        <v>446.56</v>
      </c>
      <c r="R30" t="n">
        <v>59.15</v>
      </c>
      <c r="S30" t="n">
        <v>40.63</v>
      </c>
      <c r="T30" t="n">
        <v>4181</v>
      </c>
      <c r="U30" t="n">
        <v>0.6899999999999999</v>
      </c>
      <c r="V30" t="n">
        <v>0.77</v>
      </c>
      <c r="W30" t="n">
        <v>2.62</v>
      </c>
      <c r="X30" t="n">
        <v>0.24</v>
      </c>
      <c r="Y30" t="n">
        <v>0.5</v>
      </c>
      <c r="Z30" t="n">
        <v>10</v>
      </c>
      <c r="AA30" t="n">
        <v>677.508905729248</v>
      </c>
      <c r="AB30" t="n">
        <v>926.9975744021777</v>
      </c>
      <c r="AC30" t="n">
        <v>838.5262269505001</v>
      </c>
      <c r="AD30" t="n">
        <v>677508.905729248</v>
      </c>
      <c r="AE30" t="n">
        <v>926997.5744021777</v>
      </c>
      <c r="AF30" t="n">
        <v>4.999016922003514e-06</v>
      </c>
      <c r="AG30" t="n">
        <v>35</v>
      </c>
      <c r="AH30" t="n">
        <v>838526.2269505002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3.3784</v>
      </c>
      <c r="E31" t="n">
        <v>29.6</v>
      </c>
      <c r="F31" t="n">
        <v>27.02</v>
      </c>
      <c r="G31" t="n">
        <v>202.63</v>
      </c>
      <c r="H31" t="n">
        <v>2.63</v>
      </c>
      <c r="I31" t="n">
        <v>8</v>
      </c>
      <c r="J31" t="n">
        <v>202.43</v>
      </c>
      <c r="K31" t="n">
        <v>50.28</v>
      </c>
      <c r="L31" t="n">
        <v>30</v>
      </c>
      <c r="M31" t="n">
        <v>6</v>
      </c>
      <c r="N31" t="n">
        <v>42.15</v>
      </c>
      <c r="O31" t="n">
        <v>25200.04</v>
      </c>
      <c r="P31" t="n">
        <v>290.49</v>
      </c>
      <c r="Q31" t="n">
        <v>446.56</v>
      </c>
      <c r="R31" t="n">
        <v>57.45</v>
      </c>
      <c r="S31" t="n">
        <v>40.63</v>
      </c>
      <c r="T31" t="n">
        <v>3334.82</v>
      </c>
      <c r="U31" t="n">
        <v>0.71</v>
      </c>
      <c r="V31" t="n">
        <v>0.77</v>
      </c>
      <c r="W31" t="n">
        <v>2.62</v>
      </c>
      <c r="X31" t="n">
        <v>0.19</v>
      </c>
      <c r="Y31" t="n">
        <v>0.5</v>
      </c>
      <c r="Z31" t="n">
        <v>10</v>
      </c>
      <c r="AA31" t="n">
        <v>674.5847985913358</v>
      </c>
      <c r="AB31" t="n">
        <v>922.9966820135838</v>
      </c>
      <c r="AC31" t="n">
        <v>834.9071741161861</v>
      </c>
      <c r="AD31" t="n">
        <v>674584.7985913358</v>
      </c>
      <c r="AE31" t="n">
        <v>922996.6820135838</v>
      </c>
      <c r="AF31" t="n">
        <v>5.012816113886994e-06</v>
      </c>
      <c r="AG31" t="n">
        <v>35</v>
      </c>
      <c r="AH31" t="n">
        <v>834907.1741161861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3.3778</v>
      </c>
      <c r="E32" t="n">
        <v>29.61</v>
      </c>
      <c r="F32" t="n">
        <v>27.02</v>
      </c>
      <c r="G32" t="n">
        <v>202.67</v>
      </c>
      <c r="H32" t="n">
        <v>2.7</v>
      </c>
      <c r="I32" t="n">
        <v>8</v>
      </c>
      <c r="J32" t="n">
        <v>204.01</v>
      </c>
      <c r="K32" t="n">
        <v>50.28</v>
      </c>
      <c r="L32" t="n">
        <v>31</v>
      </c>
      <c r="M32" t="n">
        <v>6</v>
      </c>
      <c r="N32" t="n">
        <v>42.73</v>
      </c>
      <c r="O32" t="n">
        <v>25394.96</v>
      </c>
      <c r="P32" t="n">
        <v>291.12</v>
      </c>
      <c r="Q32" t="n">
        <v>446.56</v>
      </c>
      <c r="R32" t="n">
        <v>57.59</v>
      </c>
      <c r="S32" t="n">
        <v>40.63</v>
      </c>
      <c r="T32" t="n">
        <v>3405.35</v>
      </c>
      <c r="U32" t="n">
        <v>0.71</v>
      </c>
      <c r="V32" t="n">
        <v>0.77</v>
      </c>
      <c r="W32" t="n">
        <v>2.62</v>
      </c>
      <c r="X32" t="n">
        <v>0.2</v>
      </c>
      <c r="Y32" t="n">
        <v>0.5</v>
      </c>
      <c r="Z32" t="n">
        <v>10</v>
      </c>
      <c r="AA32" t="n">
        <v>675.0947683537847</v>
      </c>
      <c r="AB32" t="n">
        <v>923.6944451408444</v>
      </c>
      <c r="AC32" t="n">
        <v>835.5383437098977</v>
      </c>
      <c r="AD32" t="n">
        <v>675094.7683537847</v>
      </c>
      <c r="AE32" t="n">
        <v>923694.4451408444</v>
      </c>
      <c r="AF32" t="n">
        <v>5.011925843442899e-06</v>
      </c>
      <c r="AG32" t="n">
        <v>35</v>
      </c>
      <c r="AH32" t="n">
        <v>835538.3437098977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3.3769</v>
      </c>
      <c r="E33" t="n">
        <v>29.61</v>
      </c>
      <c r="F33" t="n">
        <v>27.03</v>
      </c>
      <c r="G33" t="n">
        <v>202.73</v>
      </c>
      <c r="H33" t="n">
        <v>2.76</v>
      </c>
      <c r="I33" t="n">
        <v>8</v>
      </c>
      <c r="J33" t="n">
        <v>205.59</v>
      </c>
      <c r="K33" t="n">
        <v>50.28</v>
      </c>
      <c r="L33" t="n">
        <v>32</v>
      </c>
      <c r="M33" t="n">
        <v>6</v>
      </c>
      <c r="N33" t="n">
        <v>43.31</v>
      </c>
      <c r="O33" t="n">
        <v>25590.57</v>
      </c>
      <c r="P33" t="n">
        <v>290.21</v>
      </c>
      <c r="Q33" t="n">
        <v>446.56</v>
      </c>
      <c r="R33" t="n">
        <v>57.89</v>
      </c>
      <c r="S33" t="n">
        <v>40.63</v>
      </c>
      <c r="T33" t="n">
        <v>3556.88</v>
      </c>
      <c r="U33" t="n">
        <v>0.7</v>
      </c>
      <c r="V33" t="n">
        <v>0.77</v>
      </c>
      <c r="W33" t="n">
        <v>2.62</v>
      </c>
      <c r="X33" t="n">
        <v>0.2</v>
      </c>
      <c r="Y33" t="n">
        <v>0.5</v>
      </c>
      <c r="Z33" t="n">
        <v>10</v>
      </c>
      <c r="AA33" t="n">
        <v>674.5771449294623</v>
      </c>
      <c r="AB33" t="n">
        <v>922.9862099357529</v>
      </c>
      <c r="AC33" t="n">
        <v>834.8977014787656</v>
      </c>
      <c r="AD33" t="n">
        <v>674577.1449294623</v>
      </c>
      <c r="AE33" t="n">
        <v>922986.2099357529</v>
      </c>
      <c r="AF33" t="n">
        <v>5.010590437776756e-06</v>
      </c>
      <c r="AG33" t="n">
        <v>35</v>
      </c>
      <c r="AH33" t="n">
        <v>834897.7014787656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3.3777</v>
      </c>
      <c r="E34" t="n">
        <v>29.61</v>
      </c>
      <c r="F34" t="n">
        <v>27.02</v>
      </c>
      <c r="G34" t="n">
        <v>202.68</v>
      </c>
      <c r="H34" t="n">
        <v>2.83</v>
      </c>
      <c r="I34" t="n">
        <v>8</v>
      </c>
      <c r="J34" t="n">
        <v>207.19</v>
      </c>
      <c r="K34" t="n">
        <v>50.28</v>
      </c>
      <c r="L34" t="n">
        <v>33</v>
      </c>
      <c r="M34" t="n">
        <v>5</v>
      </c>
      <c r="N34" t="n">
        <v>43.91</v>
      </c>
      <c r="O34" t="n">
        <v>25786.97</v>
      </c>
      <c r="P34" t="n">
        <v>287.6</v>
      </c>
      <c r="Q34" t="n">
        <v>446.56</v>
      </c>
      <c r="R34" t="n">
        <v>57.7</v>
      </c>
      <c r="S34" t="n">
        <v>40.63</v>
      </c>
      <c r="T34" t="n">
        <v>3458.17</v>
      </c>
      <c r="U34" t="n">
        <v>0.7</v>
      </c>
      <c r="V34" t="n">
        <v>0.77</v>
      </c>
      <c r="W34" t="n">
        <v>2.62</v>
      </c>
      <c r="X34" t="n">
        <v>0.2</v>
      </c>
      <c r="Y34" t="n">
        <v>0.5</v>
      </c>
      <c r="Z34" t="n">
        <v>10</v>
      </c>
      <c r="AA34" t="n">
        <v>672.5840501315654</v>
      </c>
      <c r="AB34" t="n">
        <v>920.2591697041336</v>
      </c>
      <c r="AC34" t="n">
        <v>832.430926139427</v>
      </c>
      <c r="AD34" t="n">
        <v>672584.0501315654</v>
      </c>
      <c r="AE34" t="n">
        <v>920259.1697041335</v>
      </c>
      <c r="AF34" t="n">
        <v>5.011777465035549e-06</v>
      </c>
      <c r="AG34" t="n">
        <v>35</v>
      </c>
      <c r="AH34" t="n">
        <v>832430.926139427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3.3828</v>
      </c>
      <c r="E35" t="n">
        <v>29.56</v>
      </c>
      <c r="F35" t="n">
        <v>27.01</v>
      </c>
      <c r="G35" t="n">
        <v>231.53</v>
      </c>
      <c r="H35" t="n">
        <v>2.89</v>
      </c>
      <c r="I35" t="n">
        <v>7</v>
      </c>
      <c r="J35" t="n">
        <v>208.78</v>
      </c>
      <c r="K35" t="n">
        <v>50.28</v>
      </c>
      <c r="L35" t="n">
        <v>34</v>
      </c>
      <c r="M35" t="n">
        <v>4</v>
      </c>
      <c r="N35" t="n">
        <v>44.5</v>
      </c>
      <c r="O35" t="n">
        <v>25984.2</v>
      </c>
      <c r="P35" t="n">
        <v>283.24</v>
      </c>
      <c r="Q35" t="n">
        <v>446.56</v>
      </c>
      <c r="R35" t="n">
        <v>57.21</v>
      </c>
      <c r="S35" t="n">
        <v>40.63</v>
      </c>
      <c r="T35" t="n">
        <v>3220.2</v>
      </c>
      <c r="U35" t="n">
        <v>0.71</v>
      </c>
      <c r="V35" t="n">
        <v>0.77</v>
      </c>
      <c r="W35" t="n">
        <v>2.62</v>
      </c>
      <c r="X35" t="n">
        <v>0.18</v>
      </c>
      <c r="Y35" t="n">
        <v>0.5</v>
      </c>
      <c r="Z35" t="n">
        <v>10</v>
      </c>
      <c r="AA35" t="n">
        <v>668.924524528403</v>
      </c>
      <c r="AB35" t="n">
        <v>915.2520453270115</v>
      </c>
      <c r="AC35" t="n">
        <v>827.9016746853143</v>
      </c>
      <c r="AD35" t="n">
        <v>668924.5245284031</v>
      </c>
      <c r="AE35" t="n">
        <v>915252.0453270115</v>
      </c>
      <c r="AF35" t="n">
        <v>5.019344763810362e-06</v>
      </c>
      <c r="AG35" t="n">
        <v>35</v>
      </c>
      <c r="AH35" t="n">
        <v>827901.6746853143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3.3829</v>
      </c>
      <c r="E36" t="n">
        <v>29.56</v>
      </c>
      <c r="F36" t="n">
        <v>27.01</v>
      </c>
      <c r="G36" t="n">
        <v>231.52</v>
      </c>
      <c r="H36" t="n">
        <v>2.96</v>
      </c>
      <c r="I36" t="n">
        <v>7</v>
      </c>
      <c r="J36" t="n">
        <v>210.39</v>
      </c>
      <c r="K36" t="n">
        <v>50.28</v>
      </c>
      <c r="L36" t="n">
        <v>35</v>
      </c>
      <c r="M36" t="n">
        <v>2</v>
      </c>
      <c r="N36" t="n">
        <v>45.11</v>
      </c>
      <c r="O36" t="n">
        <v>26182.25</v>
      </c>
      <c r="P36" t="n">
        <v>285.22</v>
      </c>
      <c r="Q36" t="n">
        <v>446.56</v>
      </c>
      <c r="R36" t="n">
        <v>57.09</v>
      </c>
      <c r="S36" t="n">
        <v>40.63</v>
      </c>
      <c r="T36" t="n">
        <v>3162.23</v>
      </c>
      <c r="U36" t="n">
        <v>0.71</v>
      </c>
      <c r="V36" t="n">
        <v>0.77</v>
      </c>
      <c r="W36" t="n">
        <v>2.62</v>
      </c>
      <c r="X36" t="n">
        <v>0.18</v>
      </c>
      <c r="Y36" t="n">
        <v>0.5</v>
      </c>
      <c r="Z36" t="n">
        <v>10</v>
      </c>
      <c r="AA36" t="n">
        <v>670.3305228303101</v>
      </c>
      <c r="AB36" t="n">
        <v>917.1757942319481</v>
      </c>
      <c r="AC36" t="n">
        <v>829.6418236947623</v>
      </c>
      <c r="AD36" t="n">
        <v>670330.52283031</v>
      </c>
      <c r="AE36" t="n">
        <v>917175.7942319481</v>
      </c>
      <c r="AF36" t="n">
        <v>5.01949314221771e-06</v>
      </c>
      <c r="AG36" t="n">
        <v>35</v>
      </c>
      <c r="AH36" t="n">
        <v>829641.8236947623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3.3836</v>
      </c>
      <c r="E37" t="n">
        <v>29.55</v>
      </c>
      <c r="F37" t="n">
        <v>27</v>
      </c>
      <c r="G37" t="n">
        <v>231.46</v>
      </c>
      <c r="H37" t="n">
        <v>3.02</v>
      </c>
      <c r="I37" t="n">
        <v>7</v>
      </c>
      <c r="J37" t="n">
        <v>212</v>
      </c>
      <c r="K37" t="n">
        <v>50.28</v>
      </c>
      <c r="L37" t="n">
        <v>36</v>
      </c>
      <c r="M37" t="n">
        <v>3</v>
      </c>
      <c r="N37" t="n">
        <v>45.72</v>
      </c>
      <c r="O37" t="n">
        <v>26381.14</v>
      </c>
      <c r="P37" t="n">
        <v>287.01</v>
      </c>
      <c r="Q37" t="n">
        <v>446.56</v>
      </c>
      <c r="R37" t="n">
        <v>56.91</v>
      </c>
      <c r="S37" t="n">
        <v>40.63</v>
      </c>
      <c r="T37" t="n">
        <v>3071.18</v>
      </c>
      <c r="U37" t="n">
        <v>0.71</v>
      </c>
      <c r="V37" t="n">
        <v>0.77</v>
      </c>
      <c r="W37" t="n">
        <v>2.62</v>
      </c>
      <c r="X37" t="n">
        <v>0.18</v>
      </c>
      <c r="Y37" t="n">
        <v>0.5</v>
      </c>
      <c r="Z37" t="n">
        <v>10</v>
      </c>
      <c r="AA37" t="n">
        <v>671.4967616856045</v>
      </c>
      <c r="AB37" t="n">
        <v>918.7714936845889</v>
      </c>
      <c r="AC37" t="n">
        <v>831.0852318312212</v>
      </c>
      <c r="AD37" t="n">
        <v>671496.7616856045</v>
      </c>
      <c r="AE37" t="n">
        <v>918771.4936845889</v>
      </c>
      <c r="AF37" t="n">
        <v>5.020531791069155e-06</v>
      </c>
      <c r="AG37" t="n">
        <v>35</v>
      </c>
      <c r="AH37" t="n">
        <v>831085.2318312213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3.3842</v>
      </c>
      <c r="E38" t="n">
        <v>29.55</v>
      </c>
      <c r="F38" t="n">
        <v>27</v>
      </c>
      <c r="G38" t="n">
        <v>231.42</v>
      </c>
      <c r="H38" t="n">
        <v>3.08</v>
      </c>
      <c r="I38" t="n">
        <v>7</v>
      </c>
      <c r="J38" t="n">
        <v>213.62</v>
      </c>
      <c r="K38" t="n">
        <v>50.28</v>
      </c>
      <c r="L38" t="n">
        <v>37</v>
      </c>
      <c r="M38" t="n">
        <v>1</v>
      </c>
      <c r="N38" t="n">
        <v>46.34</v>
      </c>
      <c r="O38" t="n">
        <v>26580.87</v>
      </c>
      <c r="P38" t="n">
        <v>288.62</v>
      </c>
      <c r="Q38" t="n">
        <v>446.56</v>
      </c>
      <c r="R38" t="n">
        <v>56.63</v>
      </c>
      <c r="S38" t="n">
        <v>40.63</v>
      </c>
      <c r="T38" t="n">
        <v>2932.21</v>
      </c>
      <c r="U38" t="n">
        <v>0.72</v>
      </c>
      <c r="V38" t="n">
        <v>0.77</v>
      </c>
      <c r="W38" t="n">
        <v>2.63</v>
      </c>
      <c r="X38" t="n">
        <v>0.17</v>
      </c>
      <c r="Y38" t="n">
        <v>0.5</v>
      </c>
      <c r="Z38" t="n">
        <v>10</v>
      </c>
      <c r="AA38" t="n">
        <v>672.5892057027968</v>
      </c>
      <c r="AB38" t="n">
        <v>920.2662237841402</v>
      </c>
      <c r="AC38" t="n">
        <v>832.4373069879382</v>
      </c>
      <c r="AD38" t="n">
        <v>672589.2057027968</v>
      </c>
      <c r="AE38" t="n">
        <v>920266.2237841402</v>
      </c>
      <c r="AF38" t="n">
        <v>5.02142206151325e-06</v>
      </c>
      <c r="AG38" t="n">
        <v>35</v>
      </c>
      <c r="AH38" t="n">
        <v>832437.3069879382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3.3844</v>
      </c>
      <c r="E39" t="n">
        <v>29.55</v>
      </c>
      <c r="F39" t="n">
        <v>27</v>
      </c>
      <c r="G39" t="n">
        <v>231.4</v>
      </c>
      <c r="H39" t="n">
        <v>3.14</v>
      </c>
      <c r="I39" t="n">
        <v>7</v>
      </c>
      <c r="J39" t="n">
        <v>215.25</v>
      </c>
      <c r="K39" t="n">
        <v>50.28</v>
      </c>
      <c r="L39" t="n">
        <v>38</v>
      </c>
      <c r="M39" t="n">
        <v>1</v>
      </c>
      <c r="N39" t="n">
        <v>46.97</v>
      </c>
      <c r="O39" t="n">
        <v>26781.46</v>
      </c>
      <c r="P39" t="n">
        <v>290.13</v>
      </c>
      <c r="Q39" t="n">
        <v>446.56</v>
      </c>
      <c r="R39" t="n">
        <v>56.67</v>
      </c>
      <c r="S39" t="n">
        <v>40.63</v>
      </c>
      <c r="T39" t="n">
        <v>2952.14</v>
      </c>
      <c r="U39" t="n">
        <v>0.72</v>
      </c>
      <c r="V39" t="n">
        <v>0.77</v>
      </c>
      <c r="W39" t="n">
        <v>2.62</v>
      </c>
      <c r="X39" t="n">
        <v>0.17</v>
      </c>
      <c r="Y39" t="n">
        <v>0.5</v>
      </c>
      <c r="Z39" t="n">
        <v>10</v>
      </c>
      <c r="AA39" t="n">
        <v>673.6488564998222</v>
      </c>
      <c r="AB39" t="n">
        <v>921.7160847531241</v>
      </c>
      <c r="AC39" t="n">
        <v>833.7487952609349</v>
      </c>
      <c r="AD39" t="n">
        <v>673648.8564998221</v>
      </c>
      <c r="AE39" t="n">
        <v>921716.084753124</v>
      </c>
      <c r="AF39" t="n">
        <v>5.021718818327949e-06</v>
      </c>
      <c r="AG39" t="n">
        <v>35</v>
      </c>
      <c r="AH39" t="n">
        <v>833748.7952609349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3.3843</v>
      </c>
      <c r="E40" t="n">
        <v>29.55</v>
      </c>
      <c r="F40" t="n">
        <v>27</v>
      </c>
      <c r="G40" t="n">
        <v>231.41</v>
      </c>
      <c r="H40" t="n">
        <v>3.2</v>
      </c>
      <c r="I40" t="n">
        <v>7</v>
      </c>
      <c r="J40" t="n">
        <v>216.88</v>
      </c>
      <c r="K40" t="n">
        <v>50.28</v>
      </c>
      <c r="L40" t="n">
        <v>39</v>
      </c>
      <c r="M40" t="n">
        <v>0</v>
      </c>
      <c r="N40" t="n">
        <v>47.6</v>
      </c>
      <c r="O40" t="n">
        <v>26982.93</v>
      </c>
      <c r="P40" t="n">
        <v>292.1</v>
      </c>
      <c r="Q40" t="n">
        <v>446.56</v>
      </c>
      <c r="R40" t="n">
        <v>56.63</v>
      </c>
      <c r="S40" t="n">
        <v>40.63</v>
      </c>
      <c r="T40" t="n">
        <v>2931.89</v>
      </c>
      <c r="U40" t="n">
        <v>0.72</v>
      </c>
      <c r="V40" t="n">
        <v>0.77</v>
      </c>
      <c r="W40" t="n">
        <v>2.62</v>
      </c>
      <c r="X40" t="n">
        <v>0.17</v>
      </c>
      <c r="Y40" t="n">
        <v>0.5</v>
      </c>
      <c r="Z40" t="n">
        <v>10</v>
      </c>
      <c r="AA40" t="n">
        <v>675.0665149145617</v>
      </c>
      <c r="AB40" t="n">
        <v>923.6557875388459</v>
      </c>
      <c r="AC40" t="n">
        <v>835.5033755351775</v>
      </c>
      <c r="AD40" t="n">
        <v>675066.5149145618</v>
      </c>
      <c r="AE40" t="n">
        <v>923655.7875388459</v>
      </c>
      <c r="AF40" t="n">
        <v>5.0215704399206e-06</v>
      </c>
      <c r="AG40" t="n">
        <v>35</v>
      </c>
      <c r="AH40" t="n">
        <v>835503.3755351775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2.6954</v>
      </c>
      <c r="E2" t="n">
        <v>37.1</v>
      </c>
      <c r="F2" t="n">
        <v>32.09</v>
      </c>
      <c r="G2" t="n">
        <v>10.64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179</v>
      </c>
      <c r="N2" t="n">
        <v>9.74</v>
      </c>
      <c r="O2" t="n">
        <v>10204.21</v>
      </c>
      <c r="P2" t="n">
        <v>249.3</v>
      </c>
      <c r="Q2" t="n">
        <v>446.63</v>
      </c>
      <c r="R2" t="n">
        <v>222.82</v>
      </c>
      <c r="S2" t="n">
        <v>40.63</v>
      </c>
      <c r="T2" t="n">
        <v>85154.7</v>
      </c>
      <c r="U2" t="n">
        <v>0.18</v>
      </c>
      <c r="V2" t="n">
        <v>0.65</v>
      </c>
      <c r="W2" t="n">
        <v>2.9</v>
      </c>
      <c r="X2" t="n">
        <v>5.26</v>
      </c>
      <c r="Y2" t="n">
        <v>0.5</v>
      </c>
      <c r="Z2" t="n">
        <v>10</v>
      </c>
      <c r="AA2" t="n">
        <v>762.7967827178757</v>
      </c>
      <c r="AB2" t="n">
        <v>1043.692210333597</v>
      </c>
      <c r="AC2" t="n">
        <v>944.0836906105754</v>
      </c>
      <c r="AD2" t="n">
        <v>762796.7827178757</v>
      </c>
      <c r="AE2" t="n">
        <v>1043692.210333597</v>
      </c>
      <c r="AF2" t="n">
        <v>5.582283593727159e-06</v>
      </c>
      <c r="AG2" t="n">
        <v>43</v>
      </c>
      <c r="AH2" t="n">
        <v>944083.6906105755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3.0827</v>
      </c>
      <c r="E3" t="n">
        <v>32.44</v>
      </c>
      <c r="F3" t="n">
        <v>29.15</v>
      </c>
      <c r="G3" t="n">
        <v>21.59</v>
      </c>
      <c r="H3" t="n">
        <v>0.43</v>
      </c>
      <c r="I3" t="n">
        <v>81</v>
      </c>
      <c r="J3" t="n">
        <v>82.04000000000001</v>
      </c>
      <c r="K3" t="n">
        <v>35.1</v>
      </c>
      <c r="L3" t="n">
        <v>2</v>
      </c>
      <c r="M3" t="n">
        <v>79</v>
      </c>
      <c r="N3" t="n">
        <v>9.94</v>
      </c>
      <c r="O3" t="n">
        <v>10352.53</v>
      </c>
      <c r="P3" t="n">
        <v>222.73</v>
      </c>
      <c r="Q3" t="n">
        <v>446.59</v>
      </c>
      <c r="R3" t="n">
        <v>126.32</v>
      </c>
      <c r="S3" t="n">
        <v>40.63</v>
      </c>
      <c r="T3" t="n">
        <v>37405.58</v>
      </c>
      <c r="U3" t="n">
        <v>0.32</v>
      </c>
      <c r="V3" t="n">
        <v>0.71</v>
      </c>
      <c r="W3" t="n">
        <v>2.76</v>
      </c>
      <c r="X3" t="n">
        <v>2.32</v>
      </c>
      <c r="Y3" t="n">
        <v>0.5</v>
      </c>
      <c r="Z3" t="n">
        <v>10</v>
      </c>
      <c r="AA3" t="n">
        <v>639.4857186947833</v>
      </c>
      <c r="AB3" t="n">
        <v>874.9725724370007</v>
      </c>
      <c r="AC3" t="n">
        <v>791.4664181553306</v>
      </c>
      <c r="AD3" t="n">
        <v>639485.7186947833</v>
      </c>
      <c r="AE3" t="n">
        <v>874972.5724370007</v>
      </c>
      <c r="AF3" t="n">
        <v>6.384397727380988e-06</v>
      </c>
      <c r="AG3" t="n">
        <v>38</v>
      </c>
      <c r="AH3" t="n">
        <v>791466.4181553307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3.2187</v>
      </c>
      <c r="E4" t="n">
        <v>31.07</v>
      </c>
      <c r="F4" t="n">
        <v>28.28</v>
      </c>
      <c r="G4" t="n">
        <v>32.63</v>
      </c>
      <c r="H4" t="n">
        <v>0.63</v>
      </c>
      <c r="I4" t="n">
        <v>52</v>
      </c>
      <c r="J4" t="n">
        <v>83.25</v>
      </c>
      <c r="K4" t="n">
        <v>35.1</v>
      </c>
      <c r="L4" t="n">
        <v>3</v>
      </c>
      <c r="M4" t="n">
        <v>50</v>
      </c>
      <c r="N4" t="n">
        <v>10.15</v>
      </c>
      <c r="O4" t="n">
        <v>10501.19</v>
      </c>
      <c r="P4" t="n">
        <v>212.03</v>
      </c>
      <c r="Q4" t="n">
        <v>446.59</v>
      </c>
      <c r="R4" t="n">
        <v>98.52</v>
      </c>
      <c r="S4" t="n">
        <v>40.63</v>
      </c>
      <c r="T4" t="n">
        <v>23648.31</v>
      </c>
      <c r="U4" t="n">
        <v>0.41</v>
      </c>
      <c r="V4" t="n">
        <v>0.73</v>
      </c>
      <c r="W4" t="n">
        <v>2.69</v>
      </c>
      <c r="X4" t="n">
        <v>1.45</v>
      </c>
      <c r="Y4" t="n">
        <v>0.5</v>
      </c>
      <c r="Z4" t="n">
        <v>10</v>
      </c>
      <c r="AA4" t="n">
        <v>597.7444127446679</v>
      </c>
      <c r="AB4" t="n">
        <v>817.8602761396003</v>
      </c>
      <c r="AC4" t="n">
        <v>739.8048392589433</v>
      </c>
      <c r="AD4" t="n">
        <v>597744.4127446678</v>
      </c>
      <c r="AE4" t="n">
        <v>817860.2761396003</v>
      </c>
      <c r="AF4" t="n">
        <v>6.666059287352382e-06</v>
      </c>
      <c r="AG4" t="n">
        <v>36</v>
      </c>
      <c r="AH4" t="n">
        <v>739804.8392589432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3.2868</v>
      </c>
      <c r="E5" t="n">
        <v>30.42</v>
      </c>
      <c r="F5" t="n">
        <v>27.88</v>
      </c>
      <c r="G5" t="n">
        <v>44.02</v>
      </c>
      <c r="H5" t="n">
        <v>0.83</v>
      </c>
      <c r="I5" t="n">
        <v>38</v>
      </c>
      <c r="J5" t="n">
        <v>84.45999999999999</v>
      </c>
      <c r="K5" t="n">
        <v>35.1</v>
      </c>
      <c r="L5" t="n">
        <v>4</v>
      </c>
      <c r="M5" t="n">
        <v>36</v>
      </c>
      <c r="N5" t="n">
        <v>10.36</v>
      </c>
      <c r="O5" t="n">
        <v>10650.22</v>
      </c>
      <c r="P5" t="n">
        <v>204.86</v>
      </c>
      <c r="Q5" t="n">
        <v>446.58</v>
      </c>
      <c r="R5" t="n">
        <v>85.27</v>
      </c>
      <c r="S5" t="n">
        <v>40.63</v>
      </c>
      <c r="T5" t="n">
        <v>17095.45</v>
      </c>
      <c r="U5" t="n">
        <v>0.48</v>
      </c>
      <c r="V5" t="n">
        <v>0.75</v>
      </c>
      <c r="W5" t="n">
        <v>2.67</v>
      </c>
      <c r="X5" t="n">
        <v>1.05</v>
      </c>
      <c r="Y5" t="n">
        <v>0.5</v>
      </c>
      <c r="Z5" t="n">
        <v>10</v>
      </c>
      <c r="AA5" t="n">
        <v>585.8091751413019</v>
      </c>
      <c r="AB5" t="n">
        <v>801.5299575051539</v>
      </c>
      <c r="AC5" t="n">
        <v>725.0330633152221</v>
      </c>
      <c r="AD5" t="n">
        <v>585809.1751413019</v>
      </c>
      <c r="AE5" t="n">
        <v>801529.957505154</v>
      </c>
      <c r="AF5" t="n">
        <v>6.807097171426292e-06</v>
      </c>
      <c r="AG5" t="n">
        <v>36</v>
      </c>
      <c r="AH5" t="n">
        <v>725033.063315222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3.3232</v>
      </c>
      <c r="E6" t="n">
        <v>30.09</v>
      </c>
      <c r="F6" t="n">
        <v>27.68</v>
      </c>
      <c r="G6" t="n">
        <v>55.37</v>
      </c>
      <c r="H6" t="n">
        <v>1.02</v>
      </c>
      <c r="I6" t="n">
        <v>30</v>
      </c>
      <c r="J6" t="n">
        <v>85.67</v>
      </c>
      <c r="K6" t="n">
        <v>35.1</v>
      </c>
      <c r="L6" t="n">
        <v>5</v>
      </c>
      <c r="M6" t="n">
        <v>28</v>
      </c>
      <c r="N6" t="n">
        <v>10.57</v>
      </c>
      <c r="O6" t="n">
        <v>10799.59</v>
      </c>
      <c r="P6" t="n">
        <v>199.8</v>
      </c>
      <c r="Q6" t="n">
        <v>446.57</v>
      </c>
      <c r="R6" t="n">
        <v>78.78</v>
      </c>
      <c r="S6" t="n">
        <v>40.63</v>
      </c>
      <c r="T6" t="n">
        <v>13888.41</v>
      </c>
      <c r="U6" t="n">
        <v>0.52</v>
      </c>
      <c r="V6" t="n">
        <v>0.75</v>
      </c>
      <c r="W6" t="n">
        <v>2.67</v>
      </c>
      <c r="X6" t="n">
        <v>0.85</v>
      </c>
      <c r="Y6" t="n">
        <v>0.5</v>
      </c>
      <c r="Z6" t="n">
        <v>10</v>
      </c>
      <c r="AA6" t="n">
        <v>569.3268246769032</v>
      </c>
      <c r="AB6" t="n">
        <v>778.9780784497807</v>
      </c>
      <c r="AC6" t="n">
        <v>704.6335039451326</v>
      </c>
      <c r="AD6" t="n">
        <v>569326.8246769032</v>
      </c>
      <c r="AE6" t="n">
        <v>778978.0784497807</v>
      </c>
      <c r="AF6" t="n">
        <v>6.882483059536282e-06</v>
      </c>
      <c r="AG6" t="n">
        <v>35</v>
      </c>
      <c r="AH6" t="n">
        <v>704633.5039451326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3.3521</v>
      </c>
      <c r="E7" t="n">
        <v>29.83</v>
      </c>
      <c r="F7" t="n">
        <v>27.51</v>
      </c>
      <c r="G7" t="n">
        <v>66.02</v>
      </c>
      <c r="H7" t="n">
        <v>1.21</v>
      </c>
      <c r="I7" t="n">
        <v>25</v>
      </c>
      <c r="J7" t="n">
        <v>86.88</v>
      </c>
      <c r="K7" t="n">
        <v>35.1</v>
      </c>
      <c r="L7" t="n">
        <v>6</v>
      </c>
      <c r="M7" t="n">
        <v>23</v>
      </c>
      <c r="N7" t="n">
        <v>10.78</v>
      </c>
      <c r="O7" t="n">
        <v>10949.33</v>
      </c>
      <c r="P7" t="n">
        <v>194.15</v>
      </c>
      <c r="Q7" t="n">
        <v>446.56</v>
      </c>
      <c r="R7" t="n">
        <v>73.40000000000001</v>
      </c>
      <c r="S7" t="n">
        <v>40.63</v>
      </c>
      <c r="T7" t="n">
        <v>11223.49</v>
      </c>
      <c r="U7" t="n">
        <v>0.55</v>
      </c>
      <c r="V7" t="n">
        <v>0.76</v>
      </c>
      <c r="W7" t="n">
        <v>2.65</v>
      </c>
      <c r="X7" t="n">
        <v>0.68</v>
      </c>
      <c r="Y7" t="n">
        <v>0.5</v>
      </c>
      <c r="Z7" t="n">
        <v>10</v>
      </c>
      <c r="AA7" t="n">
        <v>562.6419226543883</v>
      </c>
      <c r="AB7" t="n">
        <v>769.8315005855127</v>
      </c>
      <c r="AC7" t="n">
        <v>696.3598626349277</v>
      </c>
      <c r="AD7" t="n">
        <v>562641.9226543882</v>
      </c>
      <c r="AE7" t="n">
        <v>769831.5005855127</v>
      </c>
      <c r="AF7" t="n">
        <v>6.942336141030204e-06</v>
      </c>
      <c r="AG7" t="n">
        <v>35</v>
      </c>
      <c r="AH7" t="n">
        <v>696359.8626349277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3.3714</v>
      </c>
      <c r="E8" t="n">
        <v>29.66</v>
      </c>
      <c r="F8" t="n">
        <v>27.41</v>
      </c>
      <c r="G8" t="n">
        <v>78.31</v>
      </c>
      <c r="H8" t="n">
        <v>1.39</v>
      </c>
      <c r="I8" t="n">
        <v>21</v>
      </c>
      <c r="J8" t="n">
        <v>88.09999999999999</v>
      </c>
      <c r="K8" t="n">
        <v>35.1</v>
      </c>
      <c r="L8" t="n">
        <v>7</v>
      </c>
      <c r="M8" t="n">
        <v>19</v>
      </c>
      <c r="N8" t="n">
        <v>11</v>
      </c>
      <c r="O8" t="n">
        <v>11099.43</v>
      </c>
      <c r="P8" t="n">
        <v>187.88</v>
      </c>
      <c r="Q8" t="n">
        <v>446.57</v>
      </c>
      <c r="R8" t="n">
        <v>69.95999999999999</v>
      </c>
      <c r="S8" t="n">
        <v>40.63</v>
      </c>
      <c r="T8" t="n">
        <v>9527.299999999999</v>
      </c>
      <c r="U8" t="n">
        <v>0.58</v>
      </c>
      <c r="V8" t="n">
        <v>0.76</v>
      </c>
      <c r="W8" t="n">
        <v>2.65</v>
      </c>
      <c r="X8" t="n">
        <v>0.58</v>
      </c>
      <c r="Y8" t="n">
        <v>0.5</v>
      </c>
      <c r="Z8" t="n">
        <v>10</v>
      </c>
      <c r="AA8" t="n">
        <v>556.4945800181977</v>
      </c>
      <c r="AB8" t="n">
        <v>761.4204351890602</v>
      </c>
      <c r="AC8" t="n">
        <v>688.7515375149083</v>
      </c>
      <c r="AD8" t="n">
        <v>556494.5800181977</v>
      </c>
      <c r="AE8" t="n">
        <v>761420.4351890602</v>
      </c>
      <c r="AF8" t="n">
        <v>6.982307230055555e-06</v>
      </c>
      <c r="AG8" t="n">
        <v>35</v>
      </c>
      <c r="AH8" t="n">
        <v>688751.5375149082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3.3892</v>
      </c>
      <c r="E9" t="n">
        <v>29.51</v>
      </c>
      <c r="F9" t="n">
        <v>27.3</v>
      </c>
      <c r="G9" t="n">
        <v>91.01000000000001</v>
      </c>
      <c r="H9" t="n">
        <v>1.57</v>
      </c>
      <c r="I9" t="n">
        <v>18</v>
      </c>
      <c r="J9" t="n">
        <v>89.31999999999999</v>
      </c>
      <c r="K9" t="n">
        <v>35.1</v>
      </c>
      <c r="L9" t="n">
        <v>8</v>
      </c>
      <c r="M9" t="n">
        <v>16</v>
      </c>
      <c r="N9" t="n">
        <v>11.22</v>
      </c>
      <c r="O9" t="n">
        <v>11249.89</v>
      </c>
      <c r="P9" t="n">
        <v>182.98</v>
      </c>
      <c r="Q9" t="n">
        <v>446.58</v>
      </c>
      <c r="R9" t="n">
        <v>66.65000000000001</v>
      </c>
      <c r="S9" t="n">
        <v>40.63</v>
      </c>
      <c r="T9" t="n">
        <v>7886.96</v>
      </c>
      <c r="U9" t="n">
        <v>0.61</v>
      </c>
      <c r="V9" t="n">
        <v>0.76</v>
      </c>
      <c r="W9" t="n">
        <v>2.64</v>
      </c>
      <c r="X9" t="n">
        <v>0.48</v>
      </c>
      <c r="Y9" t="n">
        <v>0.5</v>
      </c>
      <c r="Z9" t="n">
        <v>10</v>
      </c>
      <c r="AA9" t="n">
        <v>551.459022310479</v>
      </c>
      <c r="AB9" t="n">
        <v>754.5305629802323</v>
      </c>
      <c r="AC9" t="n">
        <v>682.5192250396944</v>
      </c>
      <c r="AD9" t="n">
        <v>551459.022310479</v>
      </c>
      <c r="AE9" t="n">
        <v>754530.5629802323</v>
      </c>
      <c r="AF9" t="n">
        <v>7.019171757757695e-06</v>
      </c>
      <c r="AG9" t="n">
        <v>35</v>
      </c>
      <c r="AH9" t="n">
        <v>682519.2250396945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3.3981</v>
      </c>
      <c r="E10" t="n">
        <v>29.43</v>
      </c>
      <c r="F10" t="n">
        <v>27.26</v>
      </c>
      <c r="G10" t="n">
        <v>102.23</v>
      </c>
      <c r="H10" t="n">
        <v>1.75</v>
      </c>
      <c r="I10" t="n">
        <v>16</v>
      </c>
      <c r="J10" t="n">
        <v>90.54000000000001</v>
      </c>
      <c r="K10" t="n">
        <v>35.1</v>
      </c>
      <c r="L10" t="n">
        <v>9</v>
      </c>
      <c r="M10" t="n">
        <v>13</v>
      </c>
      <c r="N10" t="n">
        <v>11.44</v>
      </c>
      <c r="O10" t="n">
        <v>11400.71</v>
      </c>
      <c r="P10" t="n">
        <v>179.09</v>
      </c>
      <c r="Q10" t="n">
        <v>446.56</v>
      </c>
      <c r="R10" t="n">
        <v>65.25</v>
      </c>
      <c r="S10" t="n">
        <v>40.63</v>
      </c>
      <c r="T10" t="n">
        <v>7194.05</v>
      </c>
      <c r="U10" t="n">
        <v>0.62</v>
      </c>
      <c r="V10" t="n">
        <v>0.76</v>
      </c>
      <c r="W10" t="n">
        <v>2.64</v>
      </c>
      <c r="X10" t="n">
        <v>0.43</v>
      </c>
      <c r="Y10" t="n">
        <v>0.5</v>
      </c>
      <c r="Z10" t="n">
        <v>10</v>
      </c>
      <c r="AA10" t="n">
        <v>547.9848854414572</v>
      </c>
      <c r="AB10" t="n">
        <v>749.7770956479351</v>
      </c>
      <c r="AC10" t="n">
        <v>678.2194219580583</v>
      </c>
      <c r="AD10" t="n">
        <v>547984.8854414572</v>
      </c>
      <c r="AE10" t="n">
        <v>749777.0956479351</v>
      </c>
      <c r="AF10" t="n">
        <v>7.037604021608763e-06</v>
      </c>
      <c r="AG10" t="n">
        <v>35</v>
      </c>
      <c r="AH10" t="n">
        <v>678219.4219580584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3.4041</v>
      </c>
      <c r="E11" t="n">
        <v>29.38</v>
      </c>
      <c r="F11" t="n">
        <v>27.23</v>
      </c>
      <c r="G11" t="n">
        <v>108.9</v>
      </c>
      <c r="H11" t="n">
        <v>1.91</v>
      </c>
      <c r="I11" t="n">
        <v>15</v>
      </c>
      <c r="J11" t="n">
        <v>91.77</v>
      </c>
      <c r="K11" t="n">
        <v>35.1</v>
      </c>
      <c r="L11" t="n">
        <v>10</v>
      </c>
      <c r="M11" t="n">
        <v>4</v>
      </c>
      <c r="N11" t="n">
        <v>11.67</v>
      </c>
      <c r="O11" t="n">
        <v>11551.91</v>
      </c>
      <c r="P11" t="n">
        <v>175.9</v>
      </c>
      <c r="Q11" t="n">
        <v>446.56</v>
      </c>
      <c r="R11" t="n">
        <v>63.76</v>
      </c>
      <c r="S11" t="n">
        <v>40.63</v>
      </c>
      <c r="T11" t="n">
        <v>6454.43</v>
      </c>
      <c r="U11" t="n">
        <v>0.64</v>
      </c>
      <c r="V11" t="n">
        <v>0.76</v>
      </c>
      <c r="W11" t="n">
        <v>2.64</v>
      </c>
      <c r="X11" t="n">
        <v>0.4</v>
      </c>
      <c r="Y11" t="n">
        <v>0.5</v>
      </c>
      <c r="Z11" t="n">
        <v>10</v>
      </c>
      <c r="AA11" t="n">
        <v>545.2399353865587</v>
      </c>
      <c r="AB11" t="n">
        <v>746.0213338841733</v>
      </c>
      <c r="AC11" t="n">
        <v>674.8221048257852</v>
      </c>
      <c r="AD11" t="n">
        <v>545239.9353865588</v>
      </c>
      <c r="AE11" t="n">
        <v>746021.3338841733</v>
      </c>
      <c r="AF11" t="n">
        <v>7.05003026690162e-06</v>
      </c>
      <c r="AG11" t="n">
        <v>35</v>
      </c>
      <c r="AH11" t="n">
        <v>674822.1048257853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3.4095</v>
      </c>
      <c r="E12" t="n">
        <v>29.33</v>
      </c>
      <c r="F12" t="n">
        <v>27.2</v>
      </c>
      <c r="G12" t="n">
        <v>116.56</v>
      </c>
      <c r="H12" t="n">
        <v>2.08</v>
      </c>
      <c r="I12" t="n">
        <v>14</v>
      </c>
      <c r="J12" t="n">
        <v>93</v>
      </c>
      <c r="K12" t="n">
        <v>35.1</v>
      </c>
      <c r="L12" t="n">
        <v>11</v>
      </c>
      <c r="M12" t="n">
        <v>0</v>
      </c>
      <c r="N12" t="n">
        <v>11.9</v>
      </c>
      <c r="O12" t="n">
        <v>11703.47</v>
      </c>
      <c r="P12" t="n">
        <v>178.04</v>
      </c>
      <c r="Q12" t="n">
        <v>446.56</v>
      </c>
      <c r="R12" t="n">
        <v>62.78</v>
      </c>
      <c r="S12" t="n">
        <v>40.63</v>
      </c>
      <c r="T12" t="n">
        <v>5969.08</v>
      </c>
      <c r="U12" t="n">
        <v>0.65</v>
      </c>
      <c r="V12" t="n">
        <v>0.76</v>
      </c>
      <c r="W12" t="n">
        <v>2.64</v>
      </c>
      <c r="X12" t="n">
        <v>0.37</v>
      </c>
      <c r="Y12" t="n">
        <v>0.5</v>
      </c>
      <c r="Z12" t="n">
        <v>10</v>
      </c>
      <c r="AA12" t="n">
        <v>536.8667855402639</v>
      </c>
      <c r="AB12" t="n">
        <v>734.5648208671721</v>
      </c>
      <c r="AC12" t="n">
        <v>664.4589853318096</v>
      </c>
      <c r="AD12" t="n">
        <v>536866.7855402639</v>
      </c>
      <c r="AE12" t="n">
        <v>734564.8208671721</v>
      </c>
      <c r="AF12" t="n">
        <v>7.061213887665189e-06</v>
      </c>
      <c r="AG12" t="n">
        <v>34</v>
      </c>
      <c r="AH12" t="n">
        <v>664458.9853318096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2.4546</v>
      </c>
      <c r="E2" t="n">
        <v>40.74</v>
      </c>
      <c r="F2" t="n">
        <v>33.59</v>
      </c>
      <c r="G2" t="n">
        <v>8.76</v>
      </c>
      <c r="H2" t="n">
        <v>0.16</v>
      </c>
      <c r="I2" t="n">
        <v>230</v>
      </c>
      <c r="J2" t="n">
        <v>107.41</v>
      </c>
      <c r="K2" t="n">
        <v>41.65</v>
      </c>
      <c r="L2" t="n">
        <v>1</v>
      </c>
      <c r="M2" t="n">
        <v>228</v>
      </c>
      <c r="N2" t="n">
        <v>14.77</v>
      </c>
      <c r="O2" t="n">
        <v>13481.73</v>
      </c>
      <c r="P2" t="n">
        <v>317.65</v>
      </c>
      <c r="Q2" t="n">
        <v>446.61</v>
      </c>
      <c r="R2" t="n">
        <v>271.37</v>
      </c>
      <c r="S2" t="n">
        <v>40.63</v>
      </c>
      <c r="T2" t="n">
        <v>109186.98</v>
      </c>
      <c r="U2" t="n">
        <v>0.15</v>
      </c>
      <c r="V2" t="n">
        <v>0.62</v>
      </c>
      <c r="W2" t="n">
        <v>3</v>
      </c>
      <c r="X2" t="n">
        <v>6.76</v>
      </c>
      <c r="Y2" t="n">
        <v>0.5</v>
      </c>
      <c r="Z2" t="n">
        <v>10</v>
      </c>
      <c r="AA2" t="n">
        <v>948.548285724124</v>
      </c>
      <c r="AB2" t="n">
        <v>1297.8456115247</v>
      </c>
      <c r="AC2" t="n">
        <v>1173.981047898538</v>
      </c>
      <c r="AD2" t="n">
        <v>948548.2857241239</v>
      </c>
      <c r="AE2" t="n">
        <v>1297845.6115247</v>
      </c>
      <c r="AF2" t="n">
        <v>4.402373710687607e-06</v>
      </c>
      <c r="AG2" t="n">
        <v>48</v>
      </c>
      <c r="AH2" t="n">
        <v>1173981.047898538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2.9421</v>
      </c>
      <c r="E3" t="n">
        <v>33.99</v>
      </c>
      <c r="F3" t="n">
        <v>29.71</v>
      </c>
      <c r="G3" t="n">
        <v>17.65</v>
      </c>
      <c r="H3" t="n">
        <v>0.32</v>
      </c>
      <c r="I3" t="n">
        <v>101</v>
      </c>
      <c r="J3" t="n">
        <v>108.68</v>
      </c>
      <c r="K3" t="n">
        <v>41.65</v>
      </c>
      <c r="L3" t="n">
        <v>2</v>
      </c>
      <c r="M3" t="n">
        <v>99</v>
      </c>
      <c r="N3" t="n">
        <v>15.03</v>
      </c>
      <c r="O3" t="n">
        <v>13638.32</v>
      </c>
      <c r="P3" t="n">
        <v>278.04</v>
      </c>
      <c r="Q3" t="n">
        <v>446.62</v>
      </c>
      <c r="R3" t="n">
        <v>145.1</v>
      </c>
      <c r="S3" t="n">
        <v>40.63</v>
      </c>
      <c r="T3" t="n">
        <v>46696.7</v>
      </c>
      <c r="U3" t="n">
        <v>0.28</v>
      </c>
      <c r="V3" t="n">
        <v>0.7</v>
      </c>
      <c r="W3" t="n">
        <v>2.77</v>
      </c>
      <c r="X3" t="n">
        <v>2.88</v>
      </c>
      <c r="Y3" t="n">
        <v>0.5</v>
      </c>
      <c r="Z3" t="n">
        <v>10</v>
      </c>
      <c r="AA3" t="n">
        <v>741.6761695381963</v>
      </c>
      <c r="AB3" t="n">
        <v>1014.794055605468</v>
      </c>
      <c r="AC3" t="n">
        <v>917.9435352108837</v>
      </c>
      <c r="AD3" t="n">
        <v>741676.1695381963</v>
      </c>
      <c r="AE3" t="n">
        <v>1014794.055605468</v>
      </c>
      <c r="AF3" t="n">
        <v>5.276714615095743e-06</v>
      </c>
      <c r="AG3" t="n">
        <v>40</v>
      </c>
      <c r="AH3" t="n">
        <v>917943.5352108837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3.1085</v>
      </c>
      <c r="E4" t="n">
        <v>32.17</v>
      </c>
      <c r="F4" t="n">
        <v>28.69</v>
      </c>
      <c r="G4" t="n">
        <v>26.48</v>
      </c>
      <c r="H4" t="n">
        <v>0.48</v>
      </c>
      <c r="I4" t="n">
        <v>65</v>
      </c>
      <c r="J4" t="n">
        <v>109.96</v>
      </c>
      <c r="K4" t="n">
        <v>41.65</v>
      </c>
      <c r="L4" t="n">
        <v>3</v>
      </c>
      <c r="M4" t="n">
        <v>63</v>
      </c>
      <c r="N4" t="n">
        <v>15.31</v>
      </c>
      <c r="O4" t="n">
        <v>13795.21</v>
      </c>
      <c r="P4" t="n">
        <v>265.89</v>
      </c>
      <c r="Q4" t="n">
        <v>446.57</v>
      </c>
      <c r="R4" t="n">
        <v>111.93</v>
      </c>
      <c r="S4" t="n">
        <v>40.63</v>
      </c>
      <c r="T4" t="n">
        <v>30292.02</v>
      </c>
      <c r="U4" t="n">
        <v>0.36</v>
      </c>
      <c r="V4" t="n">
        <v>0.72</v>
      </c>
      <c r="W4" t="n">
        <v>2.72</v>
      </c>
      <c r="X4" t="n">
        <v>1.86</v>
      </c>
      <c r="Y4" t="n">
        <v>0.5</v>
      </c>
      <c r="Z4" t="n">
        <v>10</v>
      </c>
      <c r="AA4" t="n">
        <v>689.7311852241736</v>
      </c>
      <c r="AB4" t="n">
        <v>943.7206364160508</v>
      </c>
      <c r="AC4" t="n">
        <v>853.6532633967341</v>
      </c>
      <c r="AD4" t="n">
        <v>689731.1852241736</v>
      </c>
      <c r="AE4" t="n">
        <v>943720.6364160507</v>
      </c>
      <c r="AF4" t="n">
        <v>5.575156310467053e-06</v>
      </c>
      <c r="AG4" t="n">
        <v>38</v>
      </c>
      <c r="AH4" t="n">
        <v>853653.2633967341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3.1967</v>
      </c>
      <c r="E5" t="n">
        <v>31.28</v>
      </c>
      <c r="F5" t="n">
        <v>28.18</v>
      </c>
      <c r="G5" t="n">
        <v>35.22</v>
      </c>
      <c r="H5" t="n">
        <v>0.63</v>
      </c>
      <c r="I5" t="n">
        <v>48</v>
      </c>
      <c r="J5" t="n">
        <v>111.23</v>
      </c>
      <c r="K5" t="n">
        <v>41.65</v>
      </c>
      <c r="L5" t="n">
        <v>4</v>
      </c>
      <c r="M5" t="n">
        <v>46</v>
      </c>
      <c r="N5" t="n">
        <v>15.58</v>
      </c>
      <c r="O5" t="n">
        <v>13952.52</v>
      </c>
      <c r="P5" t="n">
        <v>258.47</v>
      </c>
      <c r="Q5" t="n">
        <v>446.58</v>
      </c>
      <c r="R5" t="n">
        <v>95.31999999999999</v>
      </c>
      <c r="S5" t="n">
        <v>40.63</v>
      </c>
      <c r="T5" t="n">
        <v>22071.51</v>
      </c>
      <c r="U5" t="n">
        <v>0.43</v>
      </c>
      <c r="V5" t="n">
        <v>0.74</v>
      </c>
      <c r="W5" t="n">
        <v>2.69</v>
      </c>
      <c r="X5" t="n">
        <v>1.35</v>
      </c>
      <c r="Y5" t="n">
        <v>0.5</v>
      </c>
      <c r="Z5" t="n">
        <v>10</v>
      </c>
      <c r="AA5" t="n">
        <v>663.5385108109564</v>
      </c>
      <c r="AB5" t="n">
        <v>907.8826637446457</v>
      </c>
      <c r="AC5" t="n">
        <v>821.2356165381775</v>
      </c>
      <c r="AD5" t="n">
        <v>663538.5108109564</v>
      </c>
      <c r="AE5" t="n">
        <v>907882.6637446457</v>
      </c>
      <c r="AF5" t="n">
        <v>5.733344757172278e-06</v>
      </c>
      <c r="AG5" t="n">
        <v>37</v>
      </c>
      <c r="AH5" t="n">
        <v>821235.6165381775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3.2472</v>
      </c>
      <c r="E6" t="n">
        <v>30.8</v>
      </c>
      <c r="F6" t="n">
        <v>27.92</v>
      </c>
      <c r="G6" t="n">
        <v>44.08</v>
      </c>
      <c r="H6" t="n">
        <v>0.78</v>
      </c>
      <c r="I6" t="n">
        <v>38</v>
      </c>
      <c r="J6" t="n">
        <v>112.51</v>
      </c>
      <c r="K6" t="n">
        <v>41.65</v>
      </c>
      <c r="L6" t="n">
        <v>5</v>
      </c>
      <c r="M6" t="n">
        <v>36</v>
      </c>
      <c r="N6" t="n">
        <v>15.86</v>
      </c>
      <c r="O6" t="n">
        <v>14110.24</v>
      </c>
      <c r="P6" t="n">
        <v>253.15</v>
      </c>
      <c r="Q6" t="n">
        <v>446.56</v>
      </c>
      <c r="R6" t="n">
        <v>86.45999999999999</v>
      </c>
      <c r="S6" t="n">
        <v>40.63</v>
      </c>
      <c r="T6" t="n">
        <v>17689.64</v>
      </c>
      <c r="U6" t="n">
        <v>0.47</v>
      </c>
      <c r="V6" t="n">
        <v>0.74</v>
      </c>
      <c r="W6" t="n">
        <v>2.68</v>
      </c>
      <c r="X6" t="n">
        <v>1.09</v>
      </c>
      <c r="Y6" t="n">
        <v>0.5</v>
      </c>
      <c r="Z6" t="n">
        <v>10</v>
      </c>
      <c r="AA6" t="n">
        <v>644.1792946987775</v>
      </c>
      <c r="AB6" t="n">
        <v>881.394530191625</v>
      </c>
      <c r="AC6" t="n">
        <v>797.2754732751281</v>
      </c>
      <c r="AD6" t="n">
        <v>644179.2946987775</v>
      </c>
      <c r="AE6" t="n">
        <v>881394.530191625</v>
      </c>
      <c r="AF6" t="n">
        <v>5.82391750726994e-06</v>
      </c>
      <c r="AG6" t="n">
        <v>36</v>
      </c>
      <c r="AH6" t="n">
        <v>797275.4732751281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3.2878</v>
      </c>
      <c r="E7" t="n">
        <v>30.42</v>
      </c>
      <c r="F7" t="n">
        <v>27.69</v>
      </c>
      <c r="G7" t="n">
        <v>53.59</v>
      </c>
      <c r="H7" t="n">
        <v>0.93</v>
      </c>
      <c r="I7" t="n">
        <v>31</v>
      </c>
      <c r="J7" t="n">
        <v>113.79</v>
      </c>
      <c r="K7" t="n">
        <v>41.65</v>
      </c>
      <c r="L7" t="n">
        <v>6</v>
      </c>
      <c r="M7" t="n">
        <v>29</v>
      </c>
      <c r="N7" t="n">
        <v>16.14</v>
      </c>
      <c r="O7" t="n">
        <v>14268.39</v>
      </c>
      <c r="P7" t="n">
        <v>249.02</v>
      </c>
      <c r="Q7" t="n">
        <v>446.57</v>
      </c>
      <c r="R7" t="n">
        <v>79.66</v>
      </c>
      <c r="S7" t="n">
        <v>40.63</v>
      </c>
      <c r="T7" t="n">
        <v>14324</v>
      </c>
      <c r="U7" t="n">
        <v>0.51</v>
      </c>
      <c r="V7" t="n">
        <v>0.75</v>
      </c>
      <c r="W7" t="n">
        <v>2.65</v>
      </c>
      <c r="X7" t="n">
        <v>0.86</v>
      </c>
      <c r="Y7" t="n">
        <v>0.5</v>
      </c>
      <c r="Z7" t="n">
        <v>10</v>
      </c>
      <c r="AA7" t="n">
        <v>636.5641860249685</v>
      </c>
      <c r="AB7" t="n">
        <v>870.9752025492353</v>
      </c>
      <c r="AC7" t="n">
        <v>787.8505516393099</v>
      </c>
      <c r="AD7" t="n">
        <v>636564.1860249685</v>
      </c>
      <c r="AE7" t="n">
        <v>870975.2025492353</v>
      </c>
      <c r="AF7" t="n">
        <v>5.896734411308855e-06</v>
      </c>
      <c r="AG7" t="n">
        <v>36</v>
      </c>
      <c r="AH7" t="n">
        <v>787850.5516393099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3.3075</v>
      </c>
      <c r="E8" t="n">
        <v>30.23</v>
      </c>
      <c r="F8" t="n">
        <v>27.6</v>
      </c>
      <c r="G8" t="n">
        <v>61.33</v>
      </c>
      <c r="H8" t="n">
        <v>1.07</v>
      </c>
      <c r="I8" t="n">
        <v>27</v>
      </c>
      <c r="J8" t="n">
        <v>115.08</v>
      </c>
      <c r="K8" t="n">
        <v>41.65</v>
      </c>
      <c r="L8" t="n">
        <v>7</v>
      </c>
      <c r="M8" t="n">
        <v>25</v>
      </c>
      <c r="N8" t="n">
        <v>16.43</v>
      </c>
      <c r="O8" t="n">
        <v>14426.96</v>
      </c>
      <c r="P8" t="n">
        <v>245.14</v>
      </c>
      <c r="Q8" t="n">
        <v>446.56</v>
      </c>
      <c r="R8" t="n">
        <v>76.27</v>
      </c>
      <c r="S8" t="n">
        <v>40.63</v>
      </c>
      <c r="T8" t="n">
        <v>12650.76</v>
      </c>
      <c r="U8" t="n">
        <v>0.53</v>
      </c>
      <c r="V8" t="n">
        <v>0.75</v>
      </c>
      <c r="W8" t="n">
        <v>2.66</v>
      </c>
      <c r="X8" t="n">
        <v>0.77</v>
      </c>
      <c r="Y8" t="n">
        <v>0.5</v>
      </c>
      <c r="Z8" t="n">
        <v>10</v>
      </c>
      <c r="AA8" t="n">
        <v>622.0649913679067</v>
      </c>
      <c r="AB8" t="n">
        <v>851.1367647601199</v>
      </c>
      <c r="AC8" t="n">
        <v>769.9054665093654</v>
      </c>
      <c r="AD8" t="n">
        <v>622064.9913679067</v>
      </c>
      <c r="AE8" t="n">
        <v>851136.76476012</v>
      </c>
      <c r="AF8" t="n">
        <v>5.932066751445963e-06</v>
      </c>
      <c r="AG8" t="n">
        <v>35</v>
      </c>
      <c r="AH8" t="n">
        <v>769905.4665093654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3.3323</v>
      </c>
      <c r="E9" t="n">
        <v>30.01</v>
      </c>
      <c r="F9" t="n">
        <v>27.46</v>
      </c>
      <c r="G9" t="n">
        <v>71.64</v>
      </c>
      <c r="H9" t="n">
        <v>1.21</v>
      </c>
      <c r="I9" t="n">
        <v>23</v>
      </c>
      <c r="J9" t="n">
        <v>116.37</v>
      </c>
      <c r="K9" t="n">
        <v>41.65</v>
      </c>
      <c r="L9" t="n">
        <v>8</v>
      </c>
      <c r="M9" t="n">
        <v>21</v>
      </c>
      <c r="N9" t="n">
        <v>16.72</v>
      </c>
      <c r="O9" t="n">
        <v>14585.96</v>
      </c>
      <c r="P9" t="n">
        <v>241.45</v>
      </c>
      <c r="Q9" t="n">
        <v>446.57</v>
      </c>
      <c r="R9" t="n">
        <v>71.94</v>
      </c>
      <c r="S9" t="n">
        <v>40.63</v>
      </c>
      <c r="T9" t="n">
        <v>10506.3</v>
      </c>
      <c r="U9" t="n">
        <v>0.5600000000000001</v>
      </c>
      <c r="V9" t="n">
        <v>0.76</v>
      </c>
      <c r="W9" t="n">
        <v>2.65</v>
      </c>
      <c r="X9" t="n">
        <v>0.63</v>
      </c>
      <c r="Y9" t="n">
        <v>0.5</v>
      </c>
      <c r="Z9" t="n">
        <v>10</v>
      </c>
      <c r="AA9" t="n">
        <v>616.7234580373706</v>
      </c>
      <c r="AB9" t="n">
        <v>843.8282432054613</v>
      </c>
      <c r="AC9" t="n">
        <v>763.2944599943089</v>
      </c>
      <c r="AD9" t="n">
        <v>616723.4580373706</v>
      </c>
      <c r="AE9" t="n">
        <v>843828.2432054613</v>
      </c>
      <c r="AF9" t="n">
        <v>5.976546042583033e-06</v>
      </c>
      <c r="AG9" t="n">
        <v>35</v>
      </c>
      <c r="AH9" t="n">
        <v>763294.4599943089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3.3491</v>
      </c>
      <c r="E10" t="n">
        <v>29.86</v>
      </c>
      <c r="F10" t="n">
        <v>27.38</v>
      </c>
      <c r="G10" t="n">
        <v>82.13</v>
      </c>
      <c r="H10" t="n">
        <v>1.35</v>
      </c>
      <c r="I10" t="n">
        <v>20</v>
      </c>
      <c r="J10" t="n">
        <v>117.66</v>
      </c>
      <c r="K10" t="n">
        <v>41.65</v>
      </c>
      <c r="L10" t="n">
        <v>9</v>
      </c>
      <c r="M10" t="n">
        <v>18</v>
      </c>
      <c r="N10" t="n">
        <v>17.01</v>
      </c>
      <c r="O10" t="n">
        <v>14745.39</v>
      </c>
      <c r="P10" t="n">
        <v>237.09</v>
      </c>
      <c r="Q10" t="n">
        <v>446.56</v>
      </c>
      <c r="R10" t="n">
        <v>69.20999999999999</v>
      </c>
      <c r="S10" t="n">
        <v>40.63</v>
      </c>
      <c r="T10" t="n">
        <v>9155.51</v>
      </c>
      <c r="U10" t="n">
        <v>0.59</v>
      </c>
      <c r="V10" t="n">
        <v>0.76</v>
      </c>
      <c r="W10" t="n">
        <v>2.64</v>
      </c>
      <c r="X10" t="n">
        <v>0.55</v>
      </c>
      <c r="Y10" t="n">
        <v>0.5</v>
      </c>
      <c r="Z10" t="n">
        <v>10</v>
      </c>
      <c r="AA10" t="n">
        <v>611.8630218508157</v>
      </c>
      <c r="AB10" t="n">
        <v>837.177979987706</v>
      </c>
      <c r="AC10" t="n">
        <v>757.2788885643531</v>
      </c>
      <c r="AD10" t="n">
        <v>611863.0218508157</v>
      </c>
      <c r="AE10" t="n">
        <v>837177.9799877059</v>
      </c>
      <c r="AF10" t="n">
        <v>6.00667717528879e-06</v>
      </c>
      <c r="AG10" t="n">
        <v>35</v>
      </c>
      <c r="AH10" t="n">
        <v>757278.8885643531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3.3615</v>
      </c>
      <c r="E11" t="n">
        <v>29.75</v>
      </c>
      <c r="F11" t="n">
        <v>27.31</v>
      </c>
      <c r="G11" t="n">
        <v>91.04000000000001</v>
      </c>
      <c r="H11" t="n">
        <v>1.48</v>
      </c>
      <c r="I11" t="n">
        <v>18</v>
      </c>
      <c r="J11" t="n">
        <v>118.96</v>
      </c>
      <c r="K11" t="n">
        <v>41.65</v>
      </c>
      <c r="L11" t="n">
        <v>10</v>
      </c>
      <c r="M11" t="n">
        <v>16</v>
      </c>
      <c r="N11" t="n">
        <v>17.31</v>
      </c>
      <c r="O11" t="n">
        <v>14905.25</v>
      </c>
      <c r="P11" t="n">
        <v>234.94</v>
      </c>
      <c r="Q11" t="n">
        <v>446.56</v>
      </c>
      <c r="R11" t="n">
        <v>67.09</v>
      </c>
      <c r="S11" t="n">
        <v>40.63</v>
      </c>
      <c r="T11" t="n">
        <v>8106.02</v>
      </c>
      <c r="U11" t="n">
        <v>0.61</v>
      </c>
      <c r="V11" t="n">
        <v>0.76</v>
      </c>
      <c r="W11" t="n">
        <v>2.64</v>
      </c>
      <c r="X11" t="n">
        <v>0.48</v>
      </c>
      <c r="Y11" t="n">
        <v>0.5</v>
      </c>
      <c r="Z11" t="n">
        <v>10</v>
      </c>
      <c r="AA11" t="n">
        <v>609.0336364414701</v>
      </c>
      <c r="AB11" t="n">
        <v>833.3066900469647</v>
      </c>
      <c r="AC11" t="n">
        <v>753.7770691021666</v>
      </c>
      <c r="AD11" t="n">
        <v>609033.6364414701</v>
      </c>
      <c r="AE11" t="n">
        <v>833306.6900469647</v>
      </c>
      <c r="AF11" t="n">
        <v>6.028916820857326e-06</v>
      </c>
      <c r="AG11" t="n">
        <v>35</v>
      </c>
      <c r="AH11" t="n">
        <v>753777.0691021666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3.3714</v>
      </c>
      <c r="E12" t="n">
        <v>29.66</v>
      </c>
      <c r="F12" t="n">
        <v>27.27</v>
      </c>
      <c r="G12" t="n">
        <v>102.26</v>
      </c>
      <c r="H12" t="n">
        <v>1.61</v>
      </c>
      <c r="I12" t="n">
        <v>16</v>
      </c>
      <c r="J12" t="n">
        <v>120.26</v>
      </c>
      <c r="K12" t="n">
        <v>41.65</v>
      </c>
      <c r="L12" t="n">
        <v>11</v>
      </c>
      <c r="M12" t="n">
        <v>14</v>
      </c>
      <c r="N12" t="n">
        <v>17.61</v>
      </c>
      <c r="O12" t="n">
        <v>15065.56</v>
      </c>
      <c r="P12" t="n">
        <v>230.67</v>
      </c>
      <c r="Q12" t="n">
        <v>446.56</v>
      </c>
      <c r="R12" t="n">
        <v>65.53</v>
      </c>
      <c r="S12" t="n">
        <v>40.63</v>
      </c>
      <c r="T12" t="n">
        <v>7336.16</v>
      </c>
      <c r="U12" t="n">
        <v>0.62</v>
      </c>
      <c r="V12" t="n">
        <v>0.76</v>
      </c>
      <c r="W12" t="n">
        <v>2.64</v>
      </c>
      <c r="X12" t="n">
        <v>0.44</v>
      </c>
      <c r="Y12" t="n">
        <v>0.5</v>
      </c>
      <c r="Z12" t="n">
        <v>10</v>
      </c>
      <c r="AA12" t="n">
        <v>605.0179279586529</v>
      </c>
      <c r="AB12" t="n">
        <v>827.8122205402191</v>
      </c>
      <c r="AC12" t="n">
        <v>748.8069840536085</v>
      </c>
      <c r="AD12" t="n">
        <v>605017.9279586528</v>
      </c>
      <c r="AE12" t="n">
        <v>827812.2205402191</v>
      </c>
      <c r="AF12" t="n">
        <v>6.046672666916075e-06</v>
      </c>
      <c r="AG12" t="n">
        <v>35</v>
      </c>
      <c r="AH12" t="n">
        <v>748806.9840536085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3.3798</v>
      </c>
      <c r="E13" t="n">
        <v>29.59</v>
      </c>
      <c r="F13" t="n">
        <v>27.22</v>
      </c>
      <c r="G13" t="n">
        <v>108.87</v>
      </c>
      <c r="H13" t="n">
        <v>1.74</v>
      </c>
      <c r="I13" t="n">
        <v>15</v>
      </c>
      <c r="J13" t="n">
        <v>121.56</v>
      </c>
      <c r="K13" t="n">
        <v>41.65</v>
      </c>
      <c r="L13" t="n">
        <v>12</v>
      </c>
      <c r="M13" t="n">
        <v>13</v>
      </c>
      <c r="N13" t="n">
        <v>17.91</v>
      </c>
      <c r="O13" t="n">
        <v>15226.31</v>
      </c>
      <c r="P13" t="n">
        <v>227.38</v>
      </c>
      <c r="Q13" t="n">
        <v>446.56</v>
      </c>
      <c r="R13" t="n">
        <v>63.91</v>
      </c>
      <c r="S13" t="n">
        <v>40.63</v>
      </c>
      <c r="T13" t="n">
        <v>6531.46</v>
      </c>
      <c r="U13" t="n">
        <v>0.64</v>
      </c>
      <c r="V13" t="n">
        <v>0.76</v>
      </c>
      <c r="W13" t="n">
        <v>2.63</v>
      </c>
      <c r="X13" t="n">
        <v>0.39</v>
      </c>
      <c r="Y13" t="n">
        <v>0.5</v>
      </c>
      <c r="Z13" t="n">
        <v>10</v>
      </c>
      <c r="AA13" t="n">
        <v>601.8067689226013</v>
      </c>
      <c r="AB13" t="n">
        <v>823.4185710807552</v>
      </c>
      <c r="AC13" t="n">
        <v>744.8326583320301</v>
      </c>
      <c r="AD13" t="n">
        <v>601806.7689226014</v>
      </c>
      <c r="AE13" t="n">
        <v>823418.5710807552</v>
      </c>
      <c r="AF13" t="n">
        <v>6.061738233268954e-06</v>
      </c>
      <c r="AG13" t="n">
        <v>35</v>
      </c>
      <c r="AH13" t="n">
        <v>744832.6583320301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3.385</v>
      </c>
      <c r="E14" t="n">
        <v>29.54</v>
      </c>
      <c r="F14" t="n">
        <v>27.2</v>
      </c>
      <c r="G14" t="n">
        <v>116.55</v>
      </c>
      <c r="H14" t="n">
        <v>1.87</v>
      </c>
      <c r="I14" t="n">
        <v>14</v>
      </c>
      <c r="J14" t="n">
        <v>122.87</v>
      </c>
      <c r="K14" t="n">
        <v>41.65</v>
      </c>
      <c r="L14" t="n">
        <v>13</v>
      </c>
      <c r="M14" t="n">
        <v>12</v>
      </c>
      <c r="N14" t="n">
        <v>18.22</v>
      </c>
      <c r="O14" t="n">
        <v>15387.5</v>
      </c>
      <c r="P14" t="n">
        <v>224.04</v>
      </c>
      <c r="Q14" t="n">
        <v>446.58</v>
      </c>
      <c r="R14" t="n">
        <v>63.17</v>
      </c>
      <c r="S14" t="n">
        <v>40.63</v>
      </c>
      <c r="T14" t="n">
        <v>6165.1</v>
      </c>
      <c r="U14" t="n">
        <v>0.64</v>
      </c>
      <c r="V14" t="n">
        <v>0.76</v>
      </c>
      <c r="W14" t="n">
        <v>2.63</v>
      </c>
      <c r="X14" t="n">
        <v>0.37</v>
      </c>
      <c r="Y14" t="n">
        <v>0.5</v>
      </c>
      <c r="Z14" t="n">
        <v>10</v>
      </c>
      <c r="AA14" t="n">
        <v>598.9369430658959</v>
      </c>
      <c r="AB14" t="n">
        <v>819.4919487358294</v>
      </c>
      <c r="AC14" t="n">
        <v>741.2807873126549</v>
      </c>
      <c r="AD14" t="n">
        <v>598936.9430658959</v>
      </c>
      <c r="AE14" t="n">
        <v>819491.9487358294</v>
      </c>
      <c r="AF14" t="n">
        <v>6.071064536249308e-06</v>
      </c>
      <c r="AG14" t="n">
        <v>35</v>
      </c>
      <c r="AH14" t="n">
        <v>741280.7873126549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3.3897</v>
      </c>
      <c r="E15" t="n">
        <v>29.5</v>
      </c>
      <c r="F15" t="n">
        <v>27.18</v>
      </c>
      <c r="G15" t="n">
        <v>125.43</v>
      </c>
      <c r="H15" t="n">
        <v>1.99</v>
      </c>
      <c r="I15" t="n">
        <v>13</v>
      </c>
      <c r="J15" t="n">
        <v>124.18</v>
      </c>
      <c r="K15" t="n">
        <v>41.65</v>
      </c>
      <c r="L15" t="n">
        <v>14</v>
      </c>
      <c r="M15" t="n">
        <v>11</v>
      </c>
      <c r="N15" t="n">
        <v>18.53</v>
      </c>
      <c r="O15" t="n">
        <v>15549.15</v>
      </c>
      <c r="P15" t="n">
        <v>222.63</v>
      </c>
      <c r="Q15" t="n">
        <v>446.56</v>
      </c>
      <c r="R15" t="n">
        <v>62.7</v>
      </c>
      <c r="S15" t="n">
        <v>40.63</v>
      </c>
      <c r="T15" t="n">
        <v>5933.88</v>
      </c>
      <c r="U15" t="n">
        <v>0.65</v>
      </c>
      <c r="V15" t="n">
        <v>0.76</v>
      </c>
      <c r="W15" t="n">
        <v>2.63</v>
      </c>
      <c r="X15" t="n">
        <v>0.35</v>
      </c>
      <c r="Y15" t="n">
        <v>0.5</v>
      </c>
      <c r="Z15" t="n">
        <v>10</v>
      </c>
      <c r="AA15" t="n">
        <v>597.4913531774071</v>
      </c>
      <c r="AB15" t="n">
        <v>817.5140288754742</v>
      </c>
      <c r="AC15" t="n">
        <v>739.4916373477441</v>
      </c>
      <c r="AD15" t="n">
        <v>597491.3531774071</v>
      </c>
      <c r="AE15" t="n">
        <v>817514.0288754742</v>
      </c>
      <c r="AF15" t="n">
        <v>6.079494079327704e-06</v>
      </c>
      <c r="AG15" t="n">
        <v>35</v>
      </c>
      <c r="AH15" t="n">
        <v>739491.6373477441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3.3958</v>
      </c>
      <c r="E16" t="n">
        <v>29.45</v>
      </c>
      <c r="F16" t="n">
        <v>27.15</v>
      </c>
      <c r="G16" t="n">
        <v>135.73</v>
      </c>
      <c r="H16" t="n">
        <v>2.11</v>
      </c>
      <c r="I16" t="n">
        <v>12</v>
      </c>
      <c r="J16" t="n">
        <v>125.49</v>
      </c>
      <c r="K16" t="n">
        <v>41.65</v>
      </c>
      <c r="L16" t="n">
        <v>15</v>
      </c>
      <c r="M16" t="n">
        <v>10</v>
      </c>
      <c r="N16" t="n">
        <v>18.84</v>
      </c>
      <c r="O16" t="n">
        <v>15711.24</v>
      </c>
      <c r="P16" t="n">
        <v>217.61</v>
      </c>
      <c r="Q16" t="n">
        <v>446.56</v>
      </c>
      <c r="R16" t="n">
        <v>61.59</v>
      </c>
      <c r="S16" t="n">
        <v>40.63</v>
      </c>
      <c r="T16" t="n">
        <v>5387.09</v>
      </c>
      <c r="U16" t="n">
        <v>0.66</v>
      </c>
      <c r="V16" t="n">
        <v>0.77</v>
      </c>
      <c r="W16" t="n">
        <v>2.63</v>
      </c>
      <c r="X16" t="n">
        <v>0.32</v>
      </c>
      <c r="Y16" t="n">
        <v>0.5</v>
      </c>
      <c r="Z16" t="n">
        <v>10</v>
      </c>
      <c r="AA16" t="n">
        <v>593.3338640294005</v>
      </c>
      <c r="AB16" t="n">
        <v>811.8255688076953</v>
      </c>
      <c r="AC16" t="n">
        <v>734.34607592503</v>
      </c>
      <c r="AD16" t="n">
        <v>593333.8640294005</v>
      </c>
      <c r="AE16" t="n">
        <v>811825.5688076953</v>
      </c>
      <c r="AF16" t="n">
        <v>6.09043455013158e-06</v>
      </c>
      <c r="AG16" t="n">
        <v>35</v>
      </c>
      <c r="AH16" t="n">
        <v>734346.07592503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3.4019</v>
      </c>
      <c r="E17" t="n">
        <v>29.4</v>
      </c>
      <c r="F17" t="n">
        <v>27.11</v>
      </c>
      <c r="G17" t="n">
        <v>147.9</v>
      </c>
      <c r="H17" t="n">
        <v>2.23</v>
      </c>
      <c r="I17" t="n">
        <v>11</v>
      </c>
      <c r="J17" t="n">
        <v>126.81</v>
      </c>
      <c r="K17" t="n">
        <v>41.65</v>
      </c>
      <c r="L17" t="n">
        <v>16</v>
      </c>
      <c r="M17" t="n">
        <v>6</v>
      </c>
      <c r="N17" t="n">
        <v>19.16</v>
      </c>
      <c r="O17" t="n">
        <v>15873.8</v>
      </c>
      <c r="P17" t="n">
        <v>214.54</v>
      </c>
      <c r="Q17" t="n">
        <v>446.56</v>
      </c>
      <c r="R17" t="n">
        <v>60.4</v>
      </c>
      <c r="S17" t="n">
        <v>40.63</v>
      </c>
      <c r="T17" t="n">
        <v>4795.75</v>
      </c>
      <c r="U17" t="n">
        <v>0.67</v>
      </c>
      <c r="V17" t="n">
        <v>0.77</v>
      </c>
      <c r="W17" t="n">
        <v>2.63</v>
      </c>
      <c r="X17" t="n">
        <v>0.29</v>
      </c>
      <c r="Y17" t="n">
        <v>0.5</v>
      </c>
      <c r="Z17" t="n">
        <v>10</v>
      </c>
      <c r="AA17" t="n">
        <v>590.5401500282699</v>
      </c>
      <c r="AB17" t="n">
        <v>808.0030860613853</v>
      </c>
      <c r="AC17" t="n">
        <v>730.8884055671397</v>
      </c>
      <c r="AD17" t="n">
        <v>590540.1500282699</v>
      </c>
      <c r="AE17" t="n">
        <v>808003.0860613852</v>
      </c>
      <c r="AF17" t="n">
        <v>6.101375020935456e-06</v>
      </c>
      <c r="AG17" t="n">
        <v>35</v>
      </c>
      <c r="AH17" t="n">
        <v>730888.4055671396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3.4013</v>
      </c>
      <c r="E18" t="n">
        <v>29.4</v>
      </c>
      <c r="F18" t="n">
        <v>27.12</v>
      </c>
      <c r="G18" t="n">
        <v>147.93</v>
      </c>
      <c r="H18" t="n">
        <v>2.34</v>
      </c>
      <c r="I18" t="n">
        <v>11</v>
      </c>
      <c r="J18" t="n">
        <v>128.13</v>
      </c>
      <c r="K18" t="n">
        <v>41.65</v>
      </c>
      <c r="L18" t="n">
        <v>17</v>
      </c>
      <c r="M18" t="n">
        <v>4</v>
      </c>
      <c r="N18" t="n">
        <v>19.48</v>
      </c>
      <c r="O18" t="n">
        <v>16036.82</v>
      </c>
      <c r="P18" t="n">
        <v>214.55</v>
      </c>
      <c r="Q18" t="n">
        <v>446.56</v>
      </c>
      <c r="R18" t="n">
        <v>60.57</v>
      </c>
      <c r="S18" t="n">
        <v>40.63</v>
      </c>
      <c r="T18" t="n">
        <v>4880.56</v>
      </c>
      <c r="U18" t="n">
        <v>0.67</v>
      </c>
      <c r="V18" t="n">
        <v>0.77</v>
      </c>
      <c r="W18" t="n">
        <v>2.63</v>
      </c>
      <c r="X18" t="n">
        <v>0.29</v>
      </c>
      <c r="Y18" t="n">
        <v>0.5</v>
      </c>
      <c r="Z18" t="n">
        <v>10</v>
      </c>
      <c r="AA18" t="n">
        <v>590.6296462516256</v>
      </c>
      <c r="AB18" t="n">
        <v>808.1255387424752</v>
      </c>
      <c r="AC18" t="n">
        <v>730.9991715362098</v>
      </c>
      <c r="AD18" t="n">
        <v>590629.6462516256</v>
      </c>
      <c r="AE18" t="n">
        <v>808125.5387424752</v>
      </c>
      <c r="AF18" t="n">
        <v>6.100298909053107e-06</v>
      </c>
      <c r="AG18" t="n">
        <v>35</v>
      </c>
      <c r="AH18" t="n">
        <v>730999.1715362098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3.4022</v>
      </c>
      <c r="E19" t="n">
        <v>29.39</v>
      </c>
      <c r="F19" t="n">
        <v>27.11</v>
      </c>
      <c r="G19" t="n">
        <v>147.88</v>
      </c>
      <c r="H19" t="n">
        <v>2.46</v>
      </c>
      <c r="I19" t="n">
        <v>11</v>
      </c>
      <c r="J19" t="n">
        <v>129.46</v>
      </c>
      <c r="K19" t="n">
        <v>41.65</v>
      </c>
      <c r="L19" t="n">
        <v>18</v>
      </c>
      <c r="M19" t="n">
        <v>1</v>
      </c>
      <c r="N19" t="n">
        <v>19.81</v>
      </c>
      <c r="O19" t="n">
        <v>16200.3</v>
      </c>
      <c r="P19" t="n">
        <v>215.26</v>
      </c>
      <c r="Q19" t="n">
        <v>446.56</v>
      </c>
      <c r="R19" t="n">
        <v>60.11</v>
      </c>
      <c r="S19" t="n">
        <v>40.63</v>
      </c>
      <c r="T19" t="n">
        <v>4649.26</v>
      </c>
      <c r="U19" t="n">
        <v>0.68</v>
      </c>
      <c r="V19" t="n">
        <v>0.77</v>
      </c>
      <c r="W19" t="n">
        <v>2.64</v>
      </c>
      <c r="X19" t="n">
        <v>0.28</v>
      </c>
      <c r="Y19" t="n">
        <v>0.5</v>
      </c>
      <c r="Z19" t="n">
        <v>10</v>
      </c>
      <c r="AA19" t="n">
        <v>591.0295826377117</v>
      </c>
      <c r="AB19" t="n">
        <v>808.6727493498662</v>
      </c>
      <c r="AC19" t="n">
        <v>731.4941571312463</v>
      </c>
      <c r="AD19" t="n">
        <v>591029.5826377117</v>
      </c>
      <c r="AE19" t="n">
        <v>808672.7493498662</v>
      </c>
      <c r="AF19" t="n">
        <v>6.101913076876631e-06</v>
      </c>
      <c r="AG19" t="n">
        <v>35</v>
      </c>
      <c r="AH19" t="n">
        <v>731494.1571312463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3.4084</v>
      </c>
      <c r="E20" t="n">
        <v>29.34</v>
      </c>
      <c r="F20" t="n">
        <v>27.08</v>
      </c>
      <c r="G20" t="n">
        <v>162.49</v>
      </c>
      <c r="H20" t="n">
        <v>2.57</v>
      </c>
      <c r="I20" t="n">
        <v>10</v>
      </c>
      <c r="J20" t="n">
        <v>130.79</v>
      </c>
      <c r="K20" t="n">
        <v>41.65</v>
      </c>
      <c r="L20" t="n">
        <v>19</v>
      </c>
      <c r="M20" t="n">
        <v>1</v>
      </c>
      <c r="N20" t="n">
        <v>20.14</v>
      </c>
      <c r="O20" t="n">
        <v>16364.25</v>
      </c>
      <c r="P20" t="n">
        <v>215.92</v>
      </c>
      <c r="Q20" t="n">
        <v>446.56</v>
      </c>
      <c r="R20" t="n">
        <v>59.12</v>
      </c>
      <c r="S20" t="n">
        <v>40.63</v>
      </c>
      <c r="T20" t="n">
        <v>4159.31</v>
      </c>
      <c r="U20" t="n">
        <v>0.6899999999999999</v>
      </c>
      <c r="V20" t="n">
        <v>0.77</v>
      </c>
      <c r="W20" t="n">
        <v>2.64</v>
      </c>
      <c r="X20" t="n">
        <v>0.25</v>
      </c>
      <c r="Y20" t="n">
        <v>0.5</v>
      </c>
      <c r="Z20" t="n">
        <v>10</v>
      </c>
      <c r="AA20" t="n">
        <v>581.3391160343974</v>
      </c>
      <c r="AB20" t="n">
        <v>795.4138254299972</v>
      </c>
      <c r="AC20" t="n">
        <v>719.5006463012732</v>
      </c>
      <c r="AD20" t="n">
        <v>581339.1160343974</v>
      </c>
      <c r="AE20" t="n">
        <v>795413.8254299973</v>
      </c>
      <c r="AF20" t="n">
        <v>6.113032899660898e-06</v>
      </c>
      <c r="AG20" t="n">
        <v>34</v>
      </c>
      <c r="AH20" t="n">
        <v>719500.6463012731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3.4079</v>
      </c>
      <c r="E21" t="n">
        <v>29.34</v>
      </c>
      <c r="F21" t="n">
        <v>27.09</v>
      </c>
      <c r="G21" t="n">
        <v>162.51</v>
      </c>
      <c r="H21" t="n">
        <v>2.67</v>
      </c>
      <c r="I21" t="n">
        <v>10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218.13</v>
      </c>
      <c r="Q21" t="n">
        <v>446.56</v>
      </c>
      <c r="R21" t="n">
        <v>59.29</v>
      </c>
      <c r="S21" t="n">
        <v>40.63</v>
      </c>
      <c r="T21" t="n">
        <v>4245.93</v>
      </c>
      <c r="U21" t="n">
        <v>0.6899999999999999</v>
      </c>
      <c r="V21" t="n">
        <v>0.77</v>
      </c>
      <c r="W21" t="n">
        <v>2.63</v>
      </c>
      <c r="X21" t="n">
        <v>0.26</v>
      </c>
      <c r="Y21" t="n">
        <v>0.5</v>
      </c>
      <c r="Z21" t="n">
        <v>10</v>
      </c>
      <c r="AA21" t="n">
        <v>582.9824137519058</v>
      </c>
      <c r="AB21" t="n">
        <v>797.6622578642711</v>
      </c>
      <c r="AC21" t="n">
        <v>721.5344914997146</v>
      </c>
      <c r="AD21" t="n">
        <v>582982.4137519058</v>
      </c>
      <c r="AE21" t="n">
        <v>797662.2578642711</v>
      </c>
      <c r="AF21" t="n">
        <v>6.112136139758942e-06</v>
      </c>
      <c r="AG21" t="n">
        <v>34</v>
      </c>
      <c r="AH21" t="n">
        <v>721534.4914997146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2.8731</v>
      </c>
      <c r="E2" t="n">
        <v>34.81</v>
      </c>
      <c r="F2" t="n">
        <v>31.01</v>
      </c>
      <c r="G2" t="n">
        <v>12.92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142</v>
      </c>
      <c r="N2" t="n">
        <v>6.84</v>
      </c>
      <c r="O2" t="n">
        <v>7851.41</v>
      </c>
      <c r="P2" t="n">
        <v>198.15</v>
      </c>
      <c r="Q2" t="n">
        <v>446.61</v>
      </c>
      <c r="R2" t="n">
        <v>187.03</v>
      </c>
      <c r="S2" t="n">
        <v>40.63</v>
      </c>
      <c r="T2" t="n">
        <v>67446.32000000001</v>
      </c>
      <c r="U2" t="n">
        <v>0.22</v>
      </c>
      <c r="V2" t="n">
        <v>0.67</v>
      </c>
      <c r="W2" t="n">
        <v>2.86</v>
      </c>
      <c r="X2" t="n">
        <v>4.18</v>
      </c>
      <c r="Y2" t="n">
        <v>0.5</v>
      </c>
      <c r="Z2" t="n">
        <v>10</v>
      </c>
      <c r="AA2" t="n">
        <v>655.2759324889876</v>
      </c>
      <c r="AB2" t="n">
        <v>896.577439565299</v>
      </c>
      <c r="AC2" t="n">
        <v>811.0093470875257</v>
      </c>
      <c r="AD2" t="n">
        <v>655275.9324889876</v>
      </c>
      <c r="AE2" t="n">
        <v>896577.439565299</v>
      </c>
      <c r="AF2" t="n">
        <v>6.815265655574658e-06</v>
      </c>
      <c r="AG2" t="n">
        <v>41</v>
      </c>
      <c r="AH2" t="n">
        <v>811009.3470875258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3.1842</v>
      </c>
      <c r="E3" t="n">
        <v>31.41</v>
      </c>
      <c r="F3" t="n">
        <v>28.71</v>
      </c>
      <c r="G3" t="n">
        <v>26.5</v>
      </c>
      <c r="H3" t="n">
        <v>0.55</v>
      </c>
      <c r="I3" t="n">
        <v>65</v>
      </c>
      <c r="J3" t="n">
        <v>62.92</v>
      </c>
      <c r="K3" t="n">
        <v>28.92</v>
      </c>
      <c r="L3" t="n">
        <v>2</v>
      </c>
      <c r="M3" t="n">
        <v>63</v>
      </c>
      <c r="N3" t="n">
        <v>7</v>
      </c>
      <c r="O3" t="n">
        <v>7994.37</v>
      </c>
      <c r="P3" t="n">
        <v>178.11</v>
      </c>
      <c r="Q3" t="n">
        <v>446.57</v>
      </c>
      <c r="R3" t="n">
        <v>112.18</v>
      </c>
      <c r="S3" t="n">
        <v>40.63</v>
      </c>
      <c r="T3" t="n">
        <v>30415.32</v>
      </c>
      <c r="U3" t="n">
        <v>0.36</v>
      </c>
      <c r="V3" t="n">
        <v>0.72</v>
      </c>
      <c r="W3" t="n">
        <v>2.72</v>
      </c>
      <c r="X3" t="n">
        <v>1.88</v>
      </c>
      <c r="Y3" t="n">
        <v>0.5</v>
      </c>
      <c r="Z3" t="n">
        <v>10</v>
      </c>
      <c r="AA3" t="n">
        <v>569.1995916808504</v>
      </c>
      <c r="AB3" t="n">
        <v>778.8039926514577</v>
      </c>
      <c r="AC3" t="n">
        <v>704.4760326510706</v>
      </c>
      <c r="AD3" t="n">
        <v>569199.5916808504</v>
      </c>
      <c r="AE3" t="n">
        <v>778803.9926514578</v>
      </c>
      <c r="AF3" t="n">
        <v>7.553224357133697e-06</v>
      </c>
      <c r="AG3" t="n">
        <v>37</v>
      </c>
      <c r="AH3" t="n">
        <v>704476.0326510706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3.2912</v>
      </c>
      <c r="E4" t="n">
        <v>30.38</v>
      </c>
      <c r="F4" t="n">
        <v>28</v>
      </c>
      <c r="G4" t="n">
        <v>40.01</v>
      </c>
      <c r="H4" t="n">
        <v>0.8100000000000001</v>
      </c>
      <c r="I4" t="n">
        <v>42</v>
      </c>
      <c r="J4" t="n">
        <v>64.08</v>
      </c>
      <c r="K4" t="n">
        <v>28.92</v>
      </c>
      <c r="L4" t="n">
        <v>3</v>
      </c>
      <c r="M4" t="n">
        <v>40</v>
      </c>
      <c r="N4" t="n">
        <v>7.16</v>
      </c>
      <c r="O4" t="n">
        <v>8137.65</v>
      </c>
      <c r="P4" t="n">
        <v>168.1</v>
      </c>
      <c r="Q4" t="n">
        <v>446.57</v>
      </c>
      <c r="R4" t="n">
        <v>89.36</v>
      </c>
      <c r="S4" t="n">
        <v>40.63</v>
      </c>
      <c r="T4" t="n">
        <v>19118.04</v>
      </c>
      <c r="U4" t="n">
        <v>0.45</v>
      </c>
      <c r="V4" t="n">
        <v>0.74</v>
      </c>
      <c r="W4" t="n">
        <v>2.68</v>
      </c>
      <c r="X4" t="n">
        <v>1.18</v>
      </c>
      <c r="Y4" t="n">
        <v>0.5</v>
      </c>
      <c r="Z4" t="n">
        <v>10</v>
      </c>
      <c r="AA4" t="n">
        <v>543.1817529603077</v>
      </c>
      <c r="AB4" t="n">
        <v>743.2052378879763</v>
      </c>
      <c r="AC4" t="n">
        <v>672.2747730790497</v>
      </c>
      <c r="AD4" t="n">
        <v>543181.7529603076</v>
      </c>
      <c r="AE4" t="n">
        <v>743205.2378879763</v>
      </c>
      <c r="AF4" t="n">
        <v>7.807038503925137e-06</v>
      </c>
      <c r="AG4" t="n">
        <v>36</v>
      </c>
      <c r="AH4" t="n">
        <v>672274.7730790498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3.3466</v>
      </c>
      <c r="E5" t="n">
        <v>29.88</v>
      </c>
      <c r="F5" t="n">
        <v>27.67</v>
      </c>
      <c r="G5" t="n">
        <v>55.34</v>
      </c>
      <c r="H5" t="n">
        <v>1.07</v>
      </c>
      <c r="I5" t="n">
        <v>30</v>
      </c>
      <c r="J5" t="n">
        <v>65.25</v>
      </c>
      <c r="K5" t="n">
        <v>28.92</v>
      </c>
      <c r="L5" t="n">
        <v>4</v>
      </c>
      <c r="M5" t="n">
        <v>28</v>
      </c>
      <c r="N5" t="n">
        <v>7.33</v>
      </c>
      <c r="O5" t="n">
        <v>8281.25</v>
      </c>
      <c r="P5" t="n">
        <v>160.77</v>
      </c>
      <c r="Q5" t="n">
        <v>446.58</v>
      </c>
      <c r="R5" t="n">
        <v>78.84999999999999</v>
      </c>
      <c r="S5" t="n">
        <v>40.63</v>
      </c>
      <c r="T5" t="n">
        <v>13925.76</v>
      </c>
      <c r="U5" t="n">
        <v>0.52</v>
      </c>
      <c r="V5" t="n">
        <v>0.75</v>
      </c>
      <c r="W5" t="n">
        <v>2.65</v>
      </c>
      <c r="X5" t="n">
        <v>0.84</v>
      </c>
      <c r="Y5" t="n">
        <v>0.5</v>
      </c>
      <c r="Z5" t="n">
        <v>10</v>
      </c>
      <c r="AA5" t="n">
        <v>524.1763811536118</v>
      </c>
      <c r="AB5" t="n">
        <v>717.2012497242263</v>
      </c>
      <c r="AC5" t="n">
        <v>648.7525690488214</v>
      </c>
      <c r="AD5" t="n">
        <v>524176.3811536118</v>
      </c>
      <c r="AE5" t="n">
        <v>717201.2497242263</v>
      </c>
      <c r="AF5" t="n">
        <v>7.93845255749753e-06</v>
      </c>
      <c r="AG5" t="n">
        <v>35</v>
      </c>
      <c r="AH5" t="n">
        <v>648752.5690488215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3.3819</v>
      </c>
      <c r="E6" t="n">
        <v>29.57</v>
      </c>
      <c r="F6" t="n">
        <v>27.45</v>
      </c>
      <c r="G6" t="n">
        <v>71.62</v>
      </c>
      <c r="H6" t="n">
        <v>1.31</v>
      </c>
      <c r="I6" t="n">
        <v>23</v>
      </c>
      <c r="J6" t="n">
        <v>66.42</v>
      </c>
      <c r="K6" t="n">
        <v>28.92</v>
      </c>
      <c r="L6" t="n">
        <v>5</v>
      </c>
      <c r="M6" t="n">
        <v>20</v>
      </c>
      <c r="N6" t="n">
        <v>7.49</v>
      </c>
      <c r="O6" t="n">
        <v>8425.16</v>
      </c>
      <c r="P6" t="n">
        <v>153</v>
      </c>
      <c r="Q6" t="n">
        <v>446.62</v>
      </c>
      <c r="R6" t="n">
        <v>71.66</v>
      </c>
      <c r="S6" t="n">
        <v>40.63</v>
      </c>
      <c r="T6" t="n">
        <v>10364.91</v>
      </c>
      <c r="U6" t="n">
        <v>0.57</v>
      </c>
      <c r="V6" t="n">
        <v>0.76</v>
      </c>
      <c r="W6" t="n">
        <v>2.65</v>
      </c>
      <c r="X6" t="n">
        <v>0.62</v>
      </c>
      <c r="Y6" t="n">
        <v>0.5</v>
      </c>
      <c r="Z6" t="n">
        <v>10</v>
      </c>
      <c r="AA6" t="n">
        <v>515.9457869244887</v>
      </c>
      <c r="AB6" t="n">
        <v>705.9397875917498</v>
      </c>
      <c r="AC6" t="n">
        <v>638.5658850567071</v>
      </c>
      <c r="AD6" t="n">
        <v>515945.7869244887</v>
      </c>
      <c r="AE6" t="n">
        <v>705939.7875917498</v>
      </c>
      <c r="AF6" t="n">
        <v>8.022187504990406e-06</v>
      </c>
      <c r="AG6" t="n">
        <v>35</v>
      </c>
      <c r="AH6" t="n">
        <v>638565.8850567071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3.3945</v>
      </c>
      <c r="E7" t="n">
        <v>29.46</v>
      </c>
      <c r="F7" t="n">
        <v>27.39</v>
      </c>
      <c r="G7" t="n">
        <v>82.16</v>
      </c>
      <c r="H7" t="n">
        <v>1.55</v>
      </c>
      <c r="I7" t="n">
        <v>20</v>
      </c>
      <c r="J7" t="n">
        <v>67.59</v>
      </c>
      <c r="K7" t="n">
        <v>28.92</v>
      </c>
      <c r="L7" t="n">
        <v>6</v>
      </c>
      <c r="M7" t="n">
        <v>7</v>
      </c>
      <c r="N7" t="n">
        <v>7.66</v>
      </c>
      <c r="O7" t="n">
        <v>8569.4</v>
      </c>
      <c r="P7" t="n">
        <v>148.63</v>
      </c>
      <c r="Q7" t="n">
        <v>446.56</v>
      </c>
      <c r="R7" t="n">
        <v>69.12</v>
      </c>
      <c r="S7" t="n">
        <v>40.63</v>
      </c>
      <c r="T7" t="n">
        <v>9108.35</v>
      </c>
      <c r="U7" t="n">
        <v>0.59</v>
      </c>
      <c r="V7" t="n">
        <v>0.76</v>
      </c>
      <c r="W7" t="n">
        <v>2.65</v>
      </c>
      <c r="X7" t="n">
        <v>0.5600000000000001</v>
      </c>
      <c r="Y7" t="n">
        <v>0.5</v>
      </c>
      <c r="Z7" t="n">
        <v>10</v>
      </c>
      <c r="AA7" t="n">
        <v>511.9645018916548</v>
      </c>
      <c r="AB7" t="n">
        <v>700.4924177679268</v>
      </c>
      <c r="AC7" t="n">
        <v>633.6384045634384</v>
      </c>
      <c r="AD7" t="n">
        <v>511964.5018916548</v>
      </c>
      <c r="AE7" t="n">
        <v>700492.4177679268</v>
      </c>
      <c r="AF7" t="n">
        <v>8.052075899846219e-06</v>
      </c>
      <c r="AG7" t="n">
        <v>35</v>
      </c>
      <c r="AH7" t="n">
        <v>633638.4045634384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3.3994</v>
      </c>
      <c r="E8" t="n">
        <v>29.42</v>
      </c>
      <c r="F8" t="n">
        <v>27.36</v>
      </c>
      <c r="G8" t="n">
        <v>86.39</v>
      </c>
      <c r="H8" t="n">
        <v>1.78</v>
      </c>
      <c r="I8" t="n">
        <v>19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149.54</v>
      </c>
      <c r="Q8" t="n">
        <v>446.6</v>
      </c>
      <c r="R8" t="n">
        <v>67.97</v>
      </c>
      <c r="S8" t="n">
        <v>40.63</v>
      </c>
      <c r="T8" t="n">
        <v>8542.07</v>
      </c>
      <c r="U8" t="n">
        <v>0.6</v>
      </c>
      <c r="V8" t="n">
        <v>0.76</v>
      </c>
      <c r="W8" t="n">
        <v>2.66</v>
      </c>
      <c r="X8" t="n">
        <v>0.53</v>
      </c>
      <c r="Y8" t="n">
        <v>0.5</v>
      </c>
      <c r="Z8" t="n">
        <v>10</v>
      </c>
      <c r="AA8" t="n">
        <v>512.2618663505417</v>
      </c>
      <c r="AB8" t="n">
        <v>700.8992849393701</v>
      </c>
      <c r="AC8" t="n">
        <v>634.0064409030806</v>
      </c>
      <c r="AD8" t="n">
        <v>512261.8663505418</v>
      </c>
      <c r="AE8" t="n">
        <v>700899.2849393701</v>
      </c>
      <c r="AF8" t="n">
        <v>8.063699164512371e-06</v>
      </c>
      <c r="AG8" t="n">
        <v>35</v>
      </c>
      <c r="AH8" t="n">
        <v>634006.4409030806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3.3988</v>
      </c>
      <c r="E9" t="n">
        <v>29.42</v>
      </c>
      <c r="F9" t="n">
        <v>27.36</v>
      </c>
      <c r="G9" t="n">
        <v>86.41</v>
      </c>
      <c r="H9" t="n">
        <v>2</v>
      </c>
      <c r="I9" t="n">
        <v>19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151.85</v>
      </c>
      <c r="Q9" t="n">
        <v>446.56</v>
      </c>
      <c r="R9" t="n">
        <v>68.02</v>
      </c>
      <c r="S9" t="n">
        <v>40.63</v>
      </c>
      <c r="T9" t="n">
        <v>8565.780000000001</v>
      </c>
      <c r="U9" t="n">
        <v>0.6</v>
      </c>
      <c r="V9" t="n">
        <v>0.76</v>
      </c>
      <c r="W9" t="n">
        <v>2.66</v>
      </c>
      <c r="X9" t="n">
        <v>0.54</v>
      </c>
      <c r="Y9" t="n">
        <v>0.5</v>
      </c>
      <c r="Z9" t="n">
        <v>10</v>
      </c>
      <c r="AA9" t="n">
        <v>513.9382011136116</v>
      </c>
      <c r="AB9" t="n">
        <v>703.1929201168725</v>
      </c>
      <c r="AC9" t="n">
        <v>636.0811747583795</v>
      </c>
      <c r="AD9" t="n">
        <v>513938.2011136116</v>
      </c>
      <c r="AE9" t="n">
        <v>703192.9201168725</v>
      </c>
      <c r="AF9" t="n">
        <v>8.062275907614474e-06</v>
      </c>
      <c r="AG9" t="n">
        <v>35</v>
      </c>
      <c r="AH9" t="n">
        <v>636081.1747583795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1.9669</v>
      </c>
      <c r="E2" t="n">
        <v>50.84</v>
      </c>
      <c r="F2" t="n">
        <v>36.95</v>
      </c>
      <c r="G2" t="n">
        <v>6.52</v>
      </c>
      <c r="H2" t="n">
        <v>0.11</v>
      </c>
      <c r="I2" t="n">
        <v>340</v>
      </c>
      <c r="J2" t="n">
        <v>167.88</v>
      </c>
      <c r="K2" t="n">
        <v>51.39</v>
      </c>
      <c r="L2" t="n">
        <v>1</v>
      </c>
      <c r="M2" t="n">
        <v>338</v>
      </c>
      <c r="N2" t="n">
        <v>30.49</v>
      </c>
      <c r="O2" t="n">
        <v>20939.59</v>
      </c>
      <c r="P2" t="n">
        <v>469.22</v>
      </c>
      <c r="Q2" t="n">
        <v>446.66</v>
      </c>
      <c r="R2" t="n">
        <v>381.48</v>
      </c>
      <c r="S2" t="n">
        <v>40.63</v>
      </c>
      <c r="T2" t="n">
        <v>163690.86</v>
      </c>
      <c r="U2" t="n">
        <v>0.11</v>
      </c>
      <c r="V2" t="n">
        <v>0.5600000000000001</v>
      </c>
      <c r="W2" t="n">
        <v>3.17</v>
      </c>
      <c r="X2" t="n">
        <v>10.11</v>
      </c>
      <c r="Y2" t="n">
        <v>0.5</v>
      </c>
      <c r="Z2" t="n">
        <v>10</v>
      </c>
      <c r="AA2" t="n">
        <v>1453.669049948238</v>
      </c>
      <c r="AB2" t="n">
        <v>1988.9741254915</v>
      </c>
      <c r="AC2" t="n">
        <v>1799.149226497308</v>
      </c>
      <c r="AD2" t="n">
        <v>1453669.049948238</v>
      </c>
      <c r="AE2" t="n">
        <v>1988974.125491499</v>
      </c>
      <c r="AF2" t="n">
        <v>2.847952449493343e-06</v>
      </c>
      <c r="AG2" t="n">
        <v>59</v>
      </c>
      <c r="AH2" t="n">
        <v>1799149.226497308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2.6233</v>
      </c>
      <c r="E3" t="n">
        <v>38.12</v>
      </c>
      <c r="F3" t="n">
        <v>30.93</v>
      </c>
      <c r="G3" t="n">
        <v>13.07</v>
      </c>
      <c r="H3" t="n">
        <v>0.21</v>
      </c>
      <c r="I3" t="n">
        <v>142</v>
      </c>
      <c r="J3" t="n">
        <v>169.33</v>
      </c>
      <c r="K3" t="n">
        <v>51.39</v>
      </c>
      <c r="L3" t="n">
        <v>2</v>
      </c>
      <c r="M3" t="n">
        <v>140</v>
      </c>
      <c r="N3" t="n">
        <v>30.94</v>
      </c>
      <c r="O3" t="n">
        <v>21118.46</v>
      </c>
      <c r="P3" t="n">
        <v>391.26</v>
      </c>
      <c r="Q3" t="n">
        <v>446.59</v>
      </c>
      <c r="R3" t="n">
        <v>184.83</v>
      </c>
      <c r="S3" t="n">
        <v>40.63</v>
      </c>
      <c r="T3" t="n">
        <v>66357</v>
      </c>
      <c r="U3" t="n">
        <v>0.22</v>
      </c>
      <c r="V3" t="n">
        <v>0.67</v>
      </c>
      <c r="W3" t="n">
        <v>2.85</v>
      </c>
      <c r="X3" t="n">
        <v>4.11</v>
      </c>
      <c r="Y3" t="n">
        <v>0.5</v>
      </c>
      <c r="Z3" t="n">
        <v>10</v>
      </c>
      <c r="AA3" t="n">
        <v>989.4693012027257</v>
      </c>
      <c r="AB3" t="n">
        <v>1353.835550210313</v>
      </c>
      <c r="AC3" t="n">
        <v>1224.627385418369</v>
      </c>
      <c r="AD3" t="n">
        <v>989469.3012027256</v>
      </c>
      <c r="AE3" t="n">
        <v>1353835.550210313</v>
      </c>
      <c r="AF3" t="n">
        <v>3.798380019704045e-06</v>
      </c>
      <c r="AG3" t="n">
        <v>45</v>
      </c>
      <c r="AH3" t="n">
        <v>1224627.385418369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2.8723</v>
      </c>
      <c r="E4" t="n">
        <v>34.82</v>
      </c>
      <c r="F4" t="n">
        <v>29.39</v>
      </c>
      <c r="G4" t="n">
        <v>19.6</v>
      </c>
      <c r="H4" t="n">
        <v>0.31</v>
      </c>
      <c r="I4" t="n">
        <v>90</v>
      </c>
      <c r="J4" t="n">
        <v>170.79</v>
      </c>
      <c r="K4" t="n">
        <v>51.39</v>
      </c>
      <c r="L4" t="n">
        <v>3</v>
      </c>
      <c r="M4" t="n">
        <v>88</v>
      </c>
      <c r="N4" t="n">
        <v>31.4</v>
      </c>
      <c r="O4" t="n">
        <v>21297.94</v>
      </c>
      <c r="P4" t="n">
        <v>370.45</v>
      </c>
      <c r="Q4" t="n">
        <v>446.57</v>
      </c>
      <c r="R4" t="n">
        <v>135.04</v>
      </c>
      <c r="S4" t="n">
        <v>40.63</v>
      </c>
      <c r="T4" t="n">
        <v>41720.81</v>
      </c>
      <c r="U4" t="n">
        <v>0.3</v>
      </c>
      <c r="V4" t="n">
        <v>0.71</v>
      </c>
      <c r="W4" t="n">
        <v>2.75</v>
      </c>
      <c r="X4" t="n">
        <v>2.56</v>
      </c>
      <c r="Y4" t="n">
        <v>0.5</v>
      </c>
      <c r="Z4" t="n">
        <v>10</v>
      </c>
      <c r="AA4" t="n">
        <v>876.7955760959098</v>
      </c>
      <c r="AB4" t="n">
        <v>1199.670388705239</v>
      </c>
      <c r="AC4" t="n">
        <v>1085.175530555176</v>
      </c>
      <c r="AD4" t="n">
        <v>876795.5760959098</v>
      </c>
      <c r="AE4" t="n">
        <v>1199670.388705239</v>
      </c>
      <c r="AF4" t="n">
        <v>4.158916986465875e-06</v>
      </c>
      <c r="AG4" t="n">
        <v>41</v>
      </c>
      <c r="AH4" t="n">
        <v>1085175.530555176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3.0032</v>
      </c>
      <c r="E5" t="n">
        <v>33.3</v>
      </c>
      <c r="F5" t="n">
        <v>28.69</v>
      </c>
      <c r="G5" t="n">
        <v>26.08</v>
      </c>
      <c r="H5" t="n">
        <v>0.41</v>
      </c>
      <c r="I5" t="n">
        <v>66</v>
      </c>
      <c r="J5" t="n">
        <v>172.25</v>
      </c>
      <c r="K5" t="n">
        <v>51.39</v>
      </c>
      <c r="L5" t="n">
        <v>4</v>
      </c>
      <c r="M5" t="n">
        <v>64</v>
      </c>
      <c r="N5" t="n">
        <v>31.86</v>
      </c>
      <c r="O5" t="n">
        <v>21478.05</v>
      </c>
      <c r="P5" t="n">
        <v>360.14</v>
      </c>
      <c r="Q5" t="n">
        <v>446.57</v>
      </c>
      <c r="R5" t="n">
        <v>111.59</v>
      </c>
      <c r="S5" t="n">
        <v>40.63</v>
      </c>
      <c r="T5" t="n">
        <v>30113.9</v>
      </c>
      <c r="U5" t="n">
        <v>0.36</v>
      </c>
      <c r="V5" t="n">
        <v>0.72</v>
      </c>
      <c r="W5" t="n">
        <v>2.72</v>
      </c>
      <c r="X5" t="n">
        <v>1.86</v>
      </c>
      <c r="Y5" t="n">
        <v>0.5</v>
      </c>
      <c r="Z5" t="n">
        <v>10</v>
      </c>
      <c r="AA5" t="n">
        <v>824.5389993045771</v>
      </c>
      <c r="AB5" t="n">
        <v>1128.170634941876</v>
      </c>
      <c r="AC5" t="n">
        <v>1020.499612940454</v>
      </c>
      <c r="AD5" t="n">
        <v>824538.9993045771</v>
      </c>
      <c r="AE5" t="n">
        <v>1128170.634941876</v>
      </c>
      <c r="AF5" t="n">
        <v>4.348452283450305e-06</v>
      </c>
      <c r="AG5" t="n">
        <v>39</v>
      </c>
      <c r="AH5" t="n">
        <v>1020499.612940454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3.0845</v>
      </c>
      <c r="E6" t="n">
        <v>32.42</v>
      </c>
      <c r="F6" t="n">
        <v>28.29</v>
      </c>
      <c r="G6" t="n">
        <v>32.64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50</v>
      </c>
      <c r="N6" t="n">
        <v>32.32</v>
      </c>
      <c r="O6" t="n">
        <v>21658.78</v>
      </c>
      <c r="P6" t="n">
        <v>353.69</v>
      </c>
      <c r="Q6" t="n">
        <v>446.59</v>
      </c>
      <c r="R6" t="n">
        <v>98.7</v>
      </c>
      <c r="S6" t="n">
        <v>40.63</v>
      </c>
      <c r="T6" t="n">
        <v>23741.09</v>
      </c>
      <c r="U6" t="n">
        <v>0.41</v>
      </c>
      <c r="V6" t="n">
        <v>0.73</v>
      </c>
      <c r="W6" t="n">
        <v>2.69</v>
      </c>
      <c r="X6" t="n">
        <v>1.46</v>
      </c>
      <c r="Y6" t="n">
        <v>0.5</v>
      </c>
      <c r="Z6" t="n">
        <v>10</v>
      </c>
      <c r="AA6" t="n">
        <v>795.9949576375985</v>
      </c>
      <c r="AB6" t="n">
        <v>1089.115417858873</v>
      </c>
      <c r="AC6" t="n">
        <v>985.1717709615109</v>
      </c>
      <c r="AD6" t="n">
        <v>795994.9576375985</v>
      </c>
      <c r="AE6" t="n">
        <v>1089115.417858873</v>
      </c>
      <c r="AF6" t="n">
        <v>4.466169775007482e-06</v>
      </c>
      <c r="AG6" t="n">
        <v>38</v>
      </c>
      <c r="AH6" t="n">
        <v>985171.7709615109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3.1403</v>
      </c>
      <c r="E7" t="n">
        <v>31.84</v>
      </c>
      <c r="F7" t="n">
        <v>28.01</v>
      </c>
      <c r="G7" t="n">
        <v>39.09</v>
      </c>
      <c r="H7" t="n">
        <v>0.61</v>
      </c>
      <c r="I7" t="n">
        <v>43</v>
      </c>
      <c r="J7" t="n">
        <v>175.18</v>
      </c>
      <c r="K7" t="n">
        <v>51.39</v>
      </c>
      <c r="L7" t="n">
        <v>6</v>
      </c>
      <c r="M7" t="n">
        <v>41</v>
      </c>
      <c r="N7" t="n">
        <v>32.79</v>
      </c>
      <c r="O7" t="n">
        <v>21840.16</v>
      </c>
      <c r="P7" t="n">
        <v>349.09</v>
      </c>
      <c r="Q7" t="n">
        <v>446.56</v>
      </c>
      <c r="R7" t="n">
        <v>89.81999999999999</v>
      </c>
      <c r="S7" t="n">
        <v>40.63</v>
      </c>
      <c r="T7" t="n">
        <v>19343.63</v>
      </c>
      <c r="U7" t="n">
        <v>0.45</v>
      </c>
      <c r="V7" t="n">
        <v>0.74</v>
      </c>
      <c r="W7" t="n">
        <v>2.68</v>
      </c>
      <c r="X7" t="n">
        <v>1.19</v>
      </c>
      <c r="Y7" t="n">
        <v>0.5</v>
      </c>
      <c r="Z7" t="n">
        <v>10</v>
      </c>
      <c r="AA7" t="n">
        <v>773.7276800540376</v>
      </c>
      <c r="AB7" t="n">
        <v>1058.64834630609</v>
      </c>
      <c r="AC7" t="n">
        <v>957.6124339569218</v>
      </c>
      <c r="AD7" t="n">
        <v>773727.6800540376</v>
      </c>
      <c r="AE7" t="n">
        <v>1058648.34630609</v>
      </c>
      <c r="AF7" t="n">
        <v>4.546964806113144e-06</v>
      </c>
      <c r="AG7" t="n">
        <v>37</v>
      </c>
      <c r="AH7" t="n">
        <v>957612.4339569218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3.1759</v>
      </c>
      <c r="E8" t="n">
        <v>31.49</v>
      </c>
      <c r="F8" t="n">
        <v>27.86</v>
      </c>
      <c r="G8" t="n">
        <v>45.18</v>
      </c>
      <c r="H8" t="n">
        <v>0.7</v>
      </c>
      <c r="I8" t="n">
        <v>37</v>
      </c>
      <c r="J8" t="n">
        <v>176.66</v>
      </c>
      <c r="K8" t="n">
        <v>51.39</v>
      </c>
      <c r="L8" t="n">
        <v>7</v>
      </c>
      <c r="M8" t="n">
        <v>35</v>
      </c>
      <c r="N8" t="n">
        <v>33.27</v>
      </c>
      <c r="O8" t="n">
        <v>22022.17</v>
      </c>
      <c r="P8" t="n">
        <v>346.27</v>
      </c>
      <c r="Q8" t="n">
        <v>446.56</v>
      </c>
      <c r="R8" t="n">
        <v>84.91</v>
      </c>
      <c r="S8" t="n">
        <v>40.63</v>
      </c>
      <c r="T8" t="n">
        <v>16919.21</v>
      </c>
      <c r="U8" t="n">
        <v>0.48</v>
      </c>
      <c r="V8" t="n">
        <v>0.75</v>
      </c>
      <c r="W8" t="n">
        <v>2.67</v>
      </c>
      <c r="X8" t="n">
        <v>1.03</v>
      </c>
      <c r="Y8" t="n">
        <v>0.5</v>
      </c>
      <c r="Z8" t="n">
        <v>10</v>
      </c>
      <c r="AA8" t="n">
        <v>766.2383738093492</v>
      </c>
      <c r="AB8" t="n">
        <v>1048.401147097235</v>
      </c>
      <c r="AC8" t="n">
        <v>948.3432130585252</v>
      </c>
      <c r="AD8" t="n">
        <v>766238.3738093493</v>
      </c>
      <c r="AE8" t="n">
        <v>1048401.147097235</v>
      </c>
      <c r="AF8" t="n">
        <v>4.598511456782708e-06</v>
      </c>
      <c r="AG8" t="n">
        <v>37</v>
      </c>
      <c r="AH8" t="n">
        <v>948343.2130585252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3.2063</v>
      </c>
      <c r="E9" t="n">
        <v>31.19</v>
      </c>
      <c r="F9" t="n">
        <v>27.73</v>
      </c>
      <c r="G9" t="n">
        <v>52</v>
      </c>
      <c r="H9" t="n">
        <v>0.8</v>
      </c>
      <c r="I9" t="n">
        <v>32</v>
      </c>
      <c r="J9" t="n">
        <v>178.14</v>
      </c>
      <c r="K9" t="n">
        <v>51.39</v>
      </c>
      <c r="L9" t="n">
        <v>8</v>
      </c>
      <c r="M9" t="n">
        <v>30</v>
      </c>
      <c r="N9" t="n">
        <v>33.75</v>
      </c>
      <c r="O9" t="n">
        <v>22204.83</v>
      </c>
      <c r="P9" t="n">
        <v>343.3</v>
      </c>
      <c r="Q9" t="n">
        <v>446.57</v>
      </c>
      <c r="R9" t="n">
        <v>80.62</v>
      </c>
      <c r="S9" t="n">
        <v>40.63</v>
      </c>
      <c r="T9" t="n">
        <v>14798.79</v>
      </c>
      <c r="U9" t="n">
        <v>0.5</v>
      </c>
      <c r="V9" t="n">
        <v>0.75</v>
      </c>
      <c r="W9" t="n">
        <v>2.66</v>
      </c>
      <c r="X9" t="n">
        <v>0.9</v>
      </c>
      <c r="Y9" t="n">
        <v>0.5</v>
      </c>
      <c r="Z9" t="n">
        <v>10</v>
      </c>
      <c r="AA9" t="n">
        <v>759.5413634677059</v>
      </c>
      <c r="AB9" t="n">
        <v>1039.238002096554</v>
      </c>
      <c r="AC9" t="n">
        <v>940.0545857561546</v>
      </c>
      <c r="AD9" t="n">
        <v>759541.3634677059</v>
      </c>
      <c r="AE9" t="n">
        <v>1039238.002096554</v>
      </c>
      <c r="AF9" t="n">
        <v>4.642528821399413e-06</v>
      </c>
      <c r="AG9" t="n">
        <v>37</v>
      </c>
      <c r="AH9" t="n">
        <v>940054.5857561545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3.2279</v>
      </c>
      <c r="E10" t="n">
        <v>30.98</v>
      </c>
      <c r="F10" t="n">
        <v>27.62</v>
      </c>
      <c r="G10" t="n">
        <v>57.16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27</v>
      </c>
      <c r="N10" t="n">
        <v>34.24</v>
      </c>
      <c r="O10" t="n">
        <v>22388.15</v>
      </c>
      <c r="P10" t="n">
        <v>340.59</v>
      </c>
      <c r="Q10" t="n">
        <v>446.56</v>
      </c>
      <c r="R10" t="n">
        <v>77.31</v>
      </c>
      <c r="S10" t="n">
        <v>40.63</v>
      </c>
      <c r="T10" t="n">
        <v>13158.09</v>
      </c>
      <c r="U10" t="n">
        <v>0.53</v>
      </c>
      <c r="V10" t="n">
        <v>0.75</v>
      </c>
      <c r="W10" t="n">
        <v>2.65</v>
      </c>
      <c r="X10" t="n">
        <v>0.8</v>
      </c>
      <c r="Y10" t="n">
        <v>0.5</v>
      </c>
      <c r="Z10" t="n">
        <v>10</v>
      </c>
      <c r="AA10" t="n">
        <v>744.5144616491033</v>
      </c>
      <c r="AB10" t="n">
        <v>1018.677532088221</v>
      </c>
      <c r="AC10" t="n">
        <v>921.4563781486167</v>
      </c>
      <c r="AD10" t="n">
        <v>744514.4616491033</v>
      </c>
      <c r="AE10" t="n">
        <v>1018677.532088222</v>
      </c>
      <c r="AF10" t="n">
        <v>4.673804317311282e-06</v>
      </c>
      <c r="AG10" t="n">
        <v>36</v>
      </c>
      <c r="AH10" t="n">
        <v>921456.3781486168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3.2473</v>
      </c>
      <c r="E11" t="n">
        <v>30.8</v>
      </c>
      <c r="F11" t="n">
        <v>27.54</v>
      </c>
      <c r="G11" t="n">
        <v>63.56</v>
      </c>
      <c r="H11" t="n">
        <v>0.98</v>
      </c>
      <c r="I11" t="n">
        <v>26</v>
      </c>
      <c r="J11" t="n">
        <v>181.12</v>
      </c>
      <c r="K11" t="n">
        <v>51.39</v>
      </c>
      <c r="L11" t="n">
        <v>10</v>
      </c>
      <c r="M11" t="n">
        <v>24</v>
      </c>
      <c r="N11" t="n">
        <v>34.73</v>
      </c>
      <c r="O11" t="n">
        <v>22572.13</v>
      </c>
      <c r="P11" t="n">
        <v>338.62</v>
      </c>
      <c r="Q11" t="n">
        <v>446.56</v>
      </c>
      <c r="R11" t="n">
        <v>74.34</v>
      </c>
      <c r="S11" t="n">
        <v>40.63</v>
      </c>
      <c r="T11" t="n">
        <v>11688.42</v>
      </c>
      <c r="U11" t="n">
        <v>0.55</v>
      </c>
      <c r="V11" t="n">
        <v>0.75</v>
      </c>
      <c r="W11" t="n">
        <v>2.65</v>
      </c>
      <c r="X11" t="n">
        <v>0.71</v>
      </c>
      <c r="Y11" t="n">
        <v>0.5</v>
      </c>
      <c r="Z11" t="n">
        <v>10</v>
      </c>
      <c r="AA11" t="n">
        <v>740.3246509558021</v>
      </c>
      <c r="AB11" t="n">
        <v>1012.944848256244</v>
      </c>
      <c r="AC11" t="n">
        <v>916.2708136156912</v>
      </c>
      <c r="AD11" t="n">
        <v>740324.6509558021</v>
      </c>
      <c r="AE11" t="n">
        <v>1012944.848256244</v>
      </c>
      <c r="AF11" t="n">
        <v>4.701894346046943e-06</v>
      </c>
      <c r="AG11" t="n">
        <v>36</v>
      </c>
      <c r="AH11" t="n">
        <v>916270.8136156911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3.2677</v>
      </c>
      <c r="E12" t="n">
        <v>30.6</v>
      </c>
      <c r="F12" t="n">
        <v>27.45</v>
      </c>
      <c r="G12" t="n">
        <v>71.61</v>
      </c>
      <c r="H12" t="n">
        <v>1.07</v>
      </c>
      <c r="I12" t="n">
        <v>23</v>
      </c>
      <c r="J12" t="n">
        <v>182.62</v>
      </c>
      <c r="K12" t="n">
        <v>51.39</v>
      </c>
      <c r="L12" t="n">
        <v>11</v>
      </c>
      <c r="M12" t="n">
        <v>21</v>
      </c>
      <c r="N12" t="n">
        <v>35.22</v>
      </c>
      <c r="O12" t="n">
        <v>22756.91</v>
      </c>
      <c r="P12" t="n">
        <v>336.02</v>
      </c>
      <c r="Q12" t="n">
        <v>446.56</v>
      </c>
      <c r="R12" t="n">
        <v>71.52</v>
      </c>
      <c r="S12" t="n">
        <v>40.63</v>
      </c>
      <c r="T12" t="n">
        <v>10297.43</v>
      </c>
      <c r="U12" t="n">
        <v>0.57</v>
      </c>
      <c r="V12" t="n">
        <v>0.76</v>
      </c>
      <c r="W12" t="n">
        <v>2.65</v>
      </c>
      <c r="X12" t="n">
        <v>0.62</v>
      </c>
      <c r="Y12" t="n">
        <v>0.5</v>
      </c>
      <c r="Z12" t="n">
        <v>10</v>
      </c>
      <c r="AA12" t="n">
        <v>735.5529516700061</v>
      </c>
      <c r="AB12" t="n">
        <v>1006.415998780903</v>
      </c>
      <c r="AC12" t="n">
        <v>910.3650683709786</v>
      </c>
      <c r="AD12" t="n">
        <v>735552.9516700062</v>
      </c>
      <c r="AE12" t="n">
        <v>1006415.998780903</v>
      </c>
      <c r="AF12" t="n">
        <v>4.731432314408153e-06</v>
      </c>
      <c r="AG12" t="n">
        <v>36</v>
      </c>
      <c r="AH12" t="n">
        <v>910365.0683709786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3.2805</v>
      </c>
      <c r="E13" t="n">
        <v>30.48</v>
      </c>
      <c r="F13" t="n">
        <v>27.4</v>
      </c>
      <c r="G13" t="n">
        <v>78.28</v>
      </c>
      <c r="H13" t="n">
        <v>1.16</v>
      </c>
      <c r="I13" t="n">
        <v>21</v>
      </c>
      <c r="J13" t="n">
        <v>184.12</v>
      </c>
      <c r="K13" t="n">
        <v>51.39</v>
      </c>
      <c r="L13" t="n">
        <v>12</v>
      </c>
      <c r="M13" t="n">
        <v>19</v>
      </c>
      <c r="N13" t="n">
        <v>35.73</v>
      </c>
      <c r="O13" t="n">
        <v>22942.24</v>
      </c>
      <c r="P13" t="n">
        <v>333.98</v>
      </c>
      <c r="Q13" t="n">
        <v>446.57</v>
      </c>
      <c r="R13" t="n">
        <v>69.77</v>
      </c>
      <c r="S13" t="n">
        <v>40.63</v>
      </c>
      <c r="T13" t="n">
        <v>9429.959999999999</v>
      </c>
      <c r="U13" t="n">
        <v>0.58</v>
      </c>
      <c r="V13" t="n">
        <v>0.76</v>
      </c>
      <c r="W13" t="n">
        <v>2.64</v>
      </c>
      <c r="X13" t="n">
        <v>0.57</v>
      </c>
      <c r="Y13" t="n">
        <v>0.5</v>
      </c>
      <c r="Z13" t="n">
        <v>10</v>
      </c>
      <c r="AA13" t="n">
        <v>732.3191614800929</v>
      </c>
      <c r="AB13" t="n">
        <v>1001.99138437831</v>
      </c>
      <c r="AC13" t="n">
        <v>906.3627329569833</v>
      </c>
      <c r="AD13" t="n">
        <v>732319.1614800929</v>
      </c>
      <c r="AE13" t="n">
        <v>1001991.38437831</v>
      </c>
      <c r="AF13" t="n">
        <v>4.749965941615187e-06</v>
      </c>
      <c r="AG13" t="n">
        <v>36</v>
      </c>
      <c r="AH13" t="n">
        <v>906362.7329569834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3.289</v>
      </c>
      <c r="E14" t="n">
        <v>30.4</v>
      </c>
      <c r="F14" t="n">
        <v>27.35</v>
      </c>
      <c r="G14" t="n">
        <v>82.06</v>
      </c>
      <c r="H14" t="n">
        <v>1.24</v>
      </c>
      <c r="I14" t="n">
        <v>20</v>
      </c>
      <c r="J14" t="n">
        <v>185.63</v>
      </c>
      <c r="K14" t="n">
        <v>51.39</v>
      </c>
      <c r="L14" t="n">
        <v>13</v>
      </c>
      <c r="M14" t="n">
        <v>18</v>
      </c>
      <c r="N14" t="n">
        <v>36.24</v>
      </c>
      <c r="O14" t="n">
        <v>23128.27</v>
      </c>
      <c r="P14" t="n">
        <v>332.66</v>
      </c>
      <c r="Q14" t="n">
        <v>446.56</v>
      </c>
      <c r="R14" t="n">
        <v>68.3</v>
      </c>
      <c r="S14" t="n">
        <v>40.63</v>
      </c>
      <c r="T14" t="n">
        <v>8702.379999999999</v>
      </c>
      <c r="U14" t="n">
        <v>0.59</v>
      </c>
      <c r="V14" t="n">
        <v>0.76</v>
      </c>
      <c r="W14" t="n">
        <v>2.64</v>
      </c>
      <c r="X14" t="n">
        <v>0.53</v>
      </c>
      <c r="Y14" t="n">
        <v>0.5</v>
      </c>
      <c r="Z14" t="n">
        <v>10</v>
      </c>
      <c r="AA14" t="n">
        <v>730.1303827961481</v>
      </c>
      <c r="AB14" t="n">
        <v>998.9966008208354</v>
      </c>
      <c r="AC14" t="n">
        <v>903.6537673390296</v>
      </c>
      <c r="AD14" t="n">
        <v>730130.3827961481</v>
      </c>
      <c r="AE14" t="n">
        <v>998996.6008208354</v>
      </c>
      <c r="AF14" t="n">
        <v>4.762273428432358e-06</v>
      </c>
      <c r="AG14" t="n">
        <v>36</v>
      </c>
      <c r="AH14" t="n">
        <v>903653.7673390296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3.3002</v>
      </c>
      <c r="E15" t="n">
        <v>30.3</v>
      </c>
      <c r="F15" t="n">
        <v>27.32</v>
      </c>
      <c r="G15" t="n">
        <v>91.06</v>
      </c>
      <c r="H15" t="n">
        <v>1.33</v>
      </c>
      <c r="I15" t="n">
        <v>18</v>
      </c>
      <c r="J15" t="n">
        <v>187.14</v>
      </c>
      <c r="K15" t="n">
        <v>51.39</v>
      </c>
      <c r="L15" t="n">
        <v>14</v>
      </c>
      <c r="M15" t="n">
        <v>16</v>
      </c>
      <c r="N15" t="n">
        <v>36.75</v>
      </c>
      <c r="O15" t="n">
        <v>23314.98</v>
      </c>
      <c r="P15" t="n">
        <v>331.22</v>
      </c>
      <c r="Q15" t="n">
        <v>446.57</v>
      </c>
      <c r="R15" t="n">
        <v>67.04000000000001</v>
      </c>
      <c r="S15" t="n">
        <v>40.63</v>
      </c>
      <c r="T15" t="n">
        <v>8079.03</v>
      </c>
      <c r="U15" t="n">
        <v>0.61</v>
      </c>
      <c r="V15" t="n">
        <v>0.76</v>
      </c>
      <c r="W15" t="n">
        <v>2.64</v>
      </c>
      <c r="X15" t="n">
        <v>0.49</v>
      </c>
      <c r="Y15" t="n">
        <v>0.5</v>
      </c>
      <c r="Z15" t="n">
        <v>10</v>
      </c>
      <c r="AA15" t="n">
        <v>727.6548354406694</v>
      </c>
      <c r="AB15" t="n">
        <v>995.6094477156282</v>
      </c>
      <c r="AC15" t="n">
        <v>900.5898793722839</v>
      </c>
      <c r="AD15" t="n">
        <v>727654.8354406694</v>
      </c>
      <c r="AE15" t="n">
        <v>995609.4477156282</v>
      </c>
      <c r="AF15" t="n">
        <v>4.778490352238512e-06</v>
      </c>
      <c r="AG15" t="n">
        <v>36</v>
      </c>
      <c r="AH15" t="n">
        <v>900589.8793722839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3.3067</v>
      </c>
      <c r="E16" t="n">
        <v>30.24</v>
      </c>
      <c r="F16" t="n">
        <v>27.29</v>
      </c>
      <c r="G16" t="n">
        <v>96.33</v>
      </c>
      <c r="H16" t="n">
        <v>1.41</v>
      </c>
      <c r="I16" t="n">
        <v>17</v>
      </c>
      <c r="J16" t="n">
        <v>188.66</v>
      </c>
      <c r="K16" t="n">
        <v>51.39</v>
      </c>
      <c r="L16" t="n">
        <v>15</v>
      </c>
      <c r="M16" t="n">
        <v>15</v>
      </c>
      <c r="N16" t="n">
        <v>37.27</v>
      </c>
      <c r="O16" t="n">
        <v>23502.4</v>
      </c>
      <c r="P16" t="n">
        <v>329.15</v>
      </c>
      <c r="Q16" t="n">
        <v>446.56</v>
      </c>
      <c r="R16" t="n">
        <v>66.28</v>
      </c>
      <c r="S16" t="n">
        <v>40.63</v>
      </c>
      <c r="T16" t="n">
        <v>7707.17</v>
      </c>
      <c r="U16" t="n">
        <v>0.61</v>
      </c>
      <c r="V16" t="n">
        <v>0.76</v>
      </c>
      <c r="W16" t="n">
        <v>2.64</v>
      </c>
      <c r="X16" t="n">
        <v>0.47</v>
      </c>
      <c r="Y16" t="n">
        <v>0.5</v>
      </c>
      <c r="Z16" t="n">
        <v>10</v>
      </c>
      <c r="AA16" t="n">
        <v>715.4534147331673</v>
      </c>
      <c r="AB16" t="n">
        <v>978.9149256149328</v>
      </c>
      <c r="AC16" t="n">
        <v>885.48865902997</v>
      </c>
      <c r="AD16" t="n">
        <v>715453.4147331673</v>
      </c>
      <c r="AE16" t="n">
        <v>978914.9256149328</v>
      </c>
      <c r="AF16" t="n">
        <v>4.787901959804584e-06</v>
      </c>
      <c r="AG16" t="n">
        <v>35</v>
      </c>
      <c r="AH16" t="n">
        <v>885488.6590299699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3.3147</v>
      </c>
      <c r="E17" t="n">
        <v>30.17</v>
      </c>
      <c r="F17" t="n">
        <v>27.25</v>
      </c>
      <c r="G17" t="n">
        <v>102.2</v>
      </c>
      <c r="H17" t="n">
        <v>1.49</v>
      </c>
      <c r="I17" t="n">
        <v>16</v>
      </c>
      <c r="J17" t="n">
        <v>190.19</v>
      </c>
      <c r="K17" t="n">
        <v>51.39</v>
      </c>
      <c r="L17" t="n">
        <v>16</v>
      </c>
      <c r="M17" t="n">
        <v>14</v>
      </c>
      <c r="N17" t="n">
        <v>37.79</v>
      </c>
      <c r="O17" t="n">
        <v>23690.52</v>
      </c>
      <c r="P17" t="n">
        <v>327.89</v>
      </c>
      <c r="Q17" t="n">
        <v>446.56</v>
      </c>
      <c r="R17" t="n">
        <v>65.16</v>
      </c>
      <c r="S17" t="n">
        <v>40.63</v>
      </c>
      <c r="T17" t="n">
        <v>7151.39</v>
      </c>
      <c r="U17" t="n">
        <v>0.62</v>
      </c>
      <c r="V17" t="n">
        <v>0.76</v>
      </c>
      <c r="W17" t="n">
        <v>2.63</v>
      </c>
      <c r="X17" t="n">
        <v>0.43</v>
      </c>
      <c r="Y17" t="n">
        <v>0.5</v>
      </c>
      <c r="Z17" t="n">
        <v>10</v>
      </c>
      <c r="AA17" t="n">
        <v>713.4471876518517</v>
      </c>
      <c r="AB17" t="n">
        <v>976.1699172137844</v>
      </c>
      <c r="AC17" t="n">
        <v>883.0056303779838</v>
      </c>
      <c r="AD17" t="n">
        <v>713447.1876518517</v>
      </c>
      <c r="AE17" t="n">
        <v>976169.9172137844</v>
      </c>
      <c r="AF17" t="n">
        <v>4.799485476808981e-06</v>
      </c>
      <c r="AG17" t="n">
        <v>35</v>
      </c>
      <c r="AH17" t="n">
        <v>883005.6303779838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3.3219</v>
      </c>
      <c r="E18" t="n">
        <v>30.1</v>
      </c>
      <c r="F18" t="n">
        <v>27.22</v>
      </c>
      <c r="G18" t="n">
        <v>108.89</v>
      </c>
      <c r="H18" t="n">
        <v>1.57</v>
      </c>
      <c r="I18" t="n">
        <v>15</v>
      </c>
      <c r="J18" t="n">
        <v>191.72</v>
      </c>
      <c r="K18" t="n">
        <v>51.39</v>
      </c>
      <c r="L18" t="n">
        <v>17</v>
      </c>
      <c r="M18" t="n">
        <v>13</v>
      </c>
      <c r="N18" t="n">
        <v>38.33</v>
      </c>
      <c r="O18" t="n">
        <v>23879.37</v>
      </c>
      <c r="P18" t="n">
        <v>326.13</v>
      </c>
      <c r="Q18" t="n">
        <v>446.56</v>
      </c>
      <c r="R18" t="n">
        <v>64.13</v>
      </c>
      <c r="S18" t="n">
        <v>40.63</v>
      </c>
      <c r="T18" t="n">
        <v>6639.23</v>
      </c>
      <c r="U18" t="n">
        <v>0.63</v>
      </c>
      <c r="V18" t="n">
        <v>0.76</v>
      </c>
      <c r="W18" t="n">
        <v>2.63</v>
      </c>
      <c r="X18" t="n">
        <v>0.4</v>
      </c>
      <c r="Y18" t="n">
        <v>0.5</v>
      </c>
      <c r="Z18" t="n">
        <v>10</v>
      </c>
      <c r="AA18" t="n">
        <v>711.2226205371782</v>
      </c>
      <c r="AB18" t="n">
        <v>973.1261663465134</v>
      </c>
      <c r="AC18" t="n">
        <v>880.252370821554</v>
      </c>
      <c r="AD18" t="n">
        <v>711222.6205371781</v>
      </c>
      <c r="AE18" t="n">
        <v>973126.1663465134</v>
      </c>
      <c r="AF18" t="n">
        <v>4.809910642112936e-06</v>
      </c>
      <c r="AG18" t="n">
        <v>35</v>
      </c>
      <c r="AH18" t="n">
        <v>880252.370821554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3.3274</v>
      </c>
      <c r="E19" t="n">
        <v>30.05</v>
      </c>
      <c r="F19" t="n">
        <v>27.21</v>
      </c>
      <c r="G19" t="n">
        <v>116.6</v>
      </c>
      <c r="H19" t="n">
        <v>1.65</v>
      </c>
      <c r="I19" t="n">
        <v>14</v>
      </c>
      <c r="J19" t="n">
        <v>193.26</v>
      </c>
      <c r="K19" t="n">
        <v>51.39</v>
      </c>
      <c r="L19" t="n">
        <v>18</v>
      </c>
      <c r="M19" t="n">
        <v>12</v>
      </c>
      <c r="N19" t="n">
        <v>38.86</v>
      </c>
      <c r="O19" t="n">
        <v>24068.93</v>
      </c>
      <c r="P19" t="n">
        <v>325.09</v>
      </c>
      <c r="Q19" t="n">
        <v>446.56</v>
      </c>
      <c r="R19" t="n">
        <v>63.58</v>
      </c>
      <c r="S19" t="n">
        <v>40.63</v>
      </c>
      <c r="T19" t="n">
        <v>6367.63</v>
      </c>
      <c r="U19" t="n">
        <v>0.64</v>
      </c>
      <c r="V19" t="n">
        <v>0.76</v>
      </c>
      <c r="W19" t="n">
        <v>2.63</v>
      </c>
      <c r="X19" t="n">
        <v>0.38</v>
      </c>
      <c r="Y19" t="n">
        <v>0.5</v>
      </c>
      <c r="Z19" t="n">
        <v>10</v>
      </c>
      <c r="AA19" t="n">
        <v>709.8124650460148</v>
      </c>
      <c r="AB19" t="n">
        <v>971.1967293918344</v>
      </c>
      <c r="AC19" t="n">
        <v>878.5070766218477</v>
      </c>
      <c r="AD19" t="n">
        <v>709812.4650460149</v>
      </c>
      <c r="AE19" t="n">
        <v>971196.7293918345</v>
      </c>
      <c r="AF19" t="n">
        <v>4.817874310053458e-06</v>
      </c>
      <c r="AG19" t="n">
        <v>35</v>
      </c>
      <c r="AH19" t="n">
        <v>878507.0766218477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3.3282</v>
      </c>
      <c r="E20" t="n">
        <v>30.05</v>
      </c>
      <c r="F20" t="n">
        <v>27.2</v>
      </c>
      <c r="G20" t="n">
        <v>116.57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322.48</v>
      </c>
      <c r="Q20" t="n">
        <v>446.56</v>
      </c>
      <c r="R20" t="n">
        <v>63.34</v>
      </c>
      <c r="S20" t="n">
        <v>40.63</v>
      </c>
      <c r="T20" t="n">
        <v>6249.7</v>
      </c>
      <c r="U20" t="n">
        <v>0.64</v>
      </c>
      <c r="V20" t="n">
        <v>0.76</v>
      </c>
      <c r="W20" t="n">
        <v>2.63</v>
      </c>
      <c r="X20" t="n">
        <v>0.37</v>
      </c>
      <c r="Y20" t="n">
        <v>0.5</v>
      </c>
      <c r="Z20" t="n">
        <v>10</v>
      </c>
      <c r="AA20" t="n">
        <v>707.7803486235853</v>
      </c>
      <c r="AB20" t="n">
        <v>968.4162980520168</v>
      </c>
      <c r="AC20" t="n">
        <v>875.9920057467425</v>
      </c>
      <c r="AD20" t="n">
        <v>707780.3486235853</v>
      </c>
      <c r="AE20" t="n">
        <v>968416.2980520169</v>
      </c>
      <c r="AF20" t="n">
        <v>4.819032661753898e-06</v>
      </c>
      <c r="AG20" t="n">
        <v>35</v>
      </c>
      <c r="AH20" t="n">
        <v>875992.0057467425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3.3353</v>
      </c>
      <c r="E21" t="n">
        <v>29.98</v>
      </c>
      <c r="F21" t="n">
        <v>27.17</v>
      </c>
      <c r="G21" t="n">
        <v>125.4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323.18</v>
      </c>
      <c r="Q21" t="n">
        <v>446.56</v>
      </c>
      <c r="R21" t="n">
        <v>62.44</v>
      </c>
      <c r="S21" t="n">
        <v>40.63</v>
      </c>
      <c r="T21" t="n">
        <v>5804.84</v>
      </c>
      <c r="U21" t="n">
        <v>0.65</v>
      </c>
      <c r="V21" t="n">
        <v>0.76</v>
      </c>
      <c r="W21" t="n">
        <v>2.63</v>
      </c>
      <c r="X21" t="n">
        <v>0.34</v>
      </c>
      <c r="Y21" t="n">
        <v>0.5</v>
      </c>
      <c r="Z21" t="n">
        <v>10</v>
      </c>
      <c r="AA21" t="n">
        <v>707.3717630630766</v>
      </c>
      <c r="AB21" t="n">
        <v>967.8572532626062</v>
      </c>
      <c r="AC21" t="n">
        <v>875.4863154074088</v>
      </c>
      <c r="AD21" t="n">
        <v>707371.7630630767</v>
      </c>
      <c r="AE21" t="n">
        <v>967857.2532626061</v>
      </c>
      <c r="AF21" t="n">
        <v>4.8293130330953e-06</v>
      </c>
      <c r="AG21" t="n">
        <v>35</v>
      </c>
      <c r="AH21" t="n">
        <v>875486.3154074089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3.343</v>
      </c>
      <c r="E22" t="n">
        <v>29.91</v>
      </c>
      <c r="F22" t="n">
        <v>27.13</v>
      </c>
      <c r="G22" t="n">
        <v>135.67</v>
      </c>
      <c r="H22" t="n">
        <v>1.88</v>
      </c>
      <c r="I22" t="n">
        <v>12</v>
      </c>
      <c r="J22" t="n">
        <v>197.9</v>
      </c>
      <c r="K22" t="n">
        <v>51.39</v>
      </c>
      <c r="L22" t="n">
        <v>21</v>
      </c>
      <c r="M22" t="n">
        <v>10</v>
      </c>
      <c r="N22" t="n">
        <v>40.51</v>
      </c>
      <c r="O22" t="n">
        <v>24642.07</v>
      </c>
      <c r="P22" t="n">
        <v>319.99</v>
      </c>
      <c r="Q22" t="n">
        <v>446.56</v>
      </c>
      <c r="R22" t="n">
        <v>61.15</v>
      </c>
      <c r="S22" t="n">
        <v>40.63</v>
      </c>
      <c r="T22" t="n">
        <v>5165.9</v>
      </c>
      <c r="U22" t="n">
        <v>0.66</v>
      </c>
      <c r="V22" t="n">
        <v>0.77</v>
      </c>
      <c r="W22" t="n">
        <v>2.63</v>
      </c>
      <c r="X22" t="n">
        <v>0.31</v>
      </c>
      <c r="Y22" t="n">
        <v>0.5</v>
      </c>
      <c r="Z22" t="n">
        <v>10</v>
      </c>
      <c r="AA22" t="n">
        <v>704.0381025835987</v>
      </c>
      <c r="AB22" t="n">
        <v>963.2959919238638</v>
      </c>
      <c r="AC22" t="n">
        <v>871.3603744490655</v>
      </c>
      <c r="AD22" t="n">
        <v>704038.1025835987</v>
      </c>
      <c r="AE22" t="n">
        <v>963295.9919238638</v>
      </c>
      <c r="AF22" t="n">
        <v>4.840462168212031e-06</v>
      </c>
      <c r="AG22" t="n">
        <v>35</v>
      </c>
      <c r="AH22" t="n">
        <v>871360.3744490655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3.3419</v>
      </c>
      <c r="E23" t="n">
        <v>29.92</v>
      </c>
      <c r="F23" t="n">
        <v>27.14</v>
      </c>
      <c r="G23" t="n">
        <v>135.72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10</v>
      </c>
      <c r="N23" t="n">
        <v>41.07</v>
      </c>
      <c r="O23" t="n">
        <v>24834.62</v>
      </c>
      <c r="P23" t="n">
        <v>319.81</v>
      </c>
      <c r="Q23" t="n">
        <v>446.57</v>
      </c>
      <c r="R23" t="n">
        <v>61.45</v>
      </c>
      <c r="S23" t="n">
        <v>40.63</v>
      </c>
      <c r="T23" t="n">
        <v>5313.29</v>
      </c>
      <c r="U23" t="n">
        <v>0.66</v>
      </c>
      <c r="V23" t="n">
        <v>0.77</v>
      </c>
      <c r="W23" t="n">
        <v>2.63</v>
      </c>
      <c r="X23" t="n">
        <v>0.32</v>
      </c>
      <c r="Y23" t="n">
        <v>0.5</v>
      </c>
      <c r="Z23" t="n">
        <v>10</v>
      </c>
      <c r="AA23" t="n">
        <v>704.0735894331434</v>
      </c>
      <c r="AB23" t="n">
        <v>963.3445465969802</v>
      </c>
      <c r="AC23" t="n">
        <v>871.4042951323266</v>
      </c>
      <c r="AD23" t="n">
        <v>704073.5894331434</v>
      </c>
      <c r="AE23" t="n">
        <v>963344.5465969802</v>
      </c>
      <c r="AF23" t="n">
        <v>4.838869434623926e-06</v>
      </c>
      <c r="AG23" t="n">
        <v>35</v>
      </c>
      <c r="AH23" t="n">
        <v>871404.2951323267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3.3504</v>
      </c>
      <c r="E24" t="n">
        <v>29.85</v>
      </c>
      <c r="F24" t="n">
        <v>27.1</v>
      </c>
      <c r="G24" t="n">
        <v>147.83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9</v>
      </c>
      <c r="N24" t="n">
        <v>41.64</v>
      </c>
      <c r="O24" t="n">
        <v>25027.94</v>
      </c>
      <c r="P24" t="n">
        <v>317.36</v>
      </c>
      <c r="Q24" t="n">
        <v>446.56</v>
      </c>
      <c r="R24" t="n">
        <v>60.1</v>
      </c>
      <c r="S24" t="n">
        <v>40.63</v>
      </c>
      <c r="T24" t="n">
        <v>4644.69</v>
      </c>
      <c r="U24" t="n">
        <v>0.68</v>
      </c>
      <c r="V24" t="n">
        <v>0.77</v>
      </c>
      <c r="W24" t="n">
        <v>2.63</v>
      </c>
      <c r="X24" t="n">
        <v>0.27</v>
      </c>
      <c r="Y24" t="n">
        <v>0.5</v>
      </c>
      <c r="Z24" t="n">
        <v>10</v>
      </c>
      <c r="AA24" t="n">
        <v>701.2031467900991</v>
      </c>
      <c r="AB24" t="n">
        <v>959.4170803377749</v>
      </c>
      <c r="AC24" t="n">
        <v>867.8516607406665</v>
      </c>
      <c r="AD24" t="n">
        <v>701203.1467900991</v>
      </c>
      <c r="AE24" t="n">
        <v>959417.0803377749</v>
      </c>
      <c r="AF24" t="n">
        <v>4.851176921441097e-06</v>
      </c>
      <c r="AG24" t="n">
        <v>35</v>
      </c>
      <c r="AH24" t="n">
        <v>867851.6607406664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3.3481</v>
      </c>
      <c r="E25" t="n">
        <v>29.87</v>
      </c>
      <c r="F25" t="n">
        <v>27.12</v>
      </c>
      <c r="G25" t="n">
        <v>147.94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9</v>
      </c>
      <c r="N25" t="n">
        <v>42.21</v>
      </c>
      <c r="O25" t="n">
        <v>25222.04</v>
      </c>
      <c r="P25" t="n">
        <v>317.76</v>
      </c>
      <c r="Q25" t="n">
        <v>446.56</v>
      </c>
      <c r="R25" t="n">
        <v>60.84</v>
      </c>
      <c r="S25" t="n">
        <v>40.63</v>
      </c>
      <c r="T25" t="n">
        <v>5013.28</v>
      </c>
      <c r="U25" t="n">
        <v>0.67</v>
      </c>
      <c r="V25" t="n">
        <v>0.77</v>
      </c>
      <c r="W25" t="n">
        <v>2.63</v>
      </c>
      <c r="X25" t="n">
        <v>0.29</v>
      </c>
      <c r="Y25" t="n">
        <v>0.5</v>
      </c>
      <c r="Z25" t="n">
        <v>10</v>
      </c>
      <c r="AA25" t="n">
        <v>701.8318087747936</v>
      </c>
      <c r="AB25" t="n">
        <v>960.2772433998431</v>
      </c>
      <c r="AC25" t="n">
        <v>868.6297310473371</v>
      </c>
      <c r="AD25" t="n">
        <v>701831.8087747935</v>
      </c>
      <c r="AE25" t="n">
        <v>960277.2433998431</v>
      </c>
      <c r="AF25" t="n">
        <v>4.847846660302335e-06</v>
      </c>
      <c r="AG25" t="n">
        <v>35</v>
      </c>
      <c r="AH25" t="n">
        <v>868629.7310473372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3.3566</v>
      </c>
      <c r="E26" t="n">
        <v>29.79</v>
      </c>
      <c r="F26" t="n">
        <v>27.08</v>
      </c>
      <c r="G26" t="n">
        <v>162.49</v>
      </c>
      <c r="H26" t="n">
        <v>2.17</v>
      </c>
      <c r="I26" t="n">
        <v>10</v>
      </c>
      <c r="J26" t="n">
        <v>204.19</v>
      </c>
      <c r="K26" t="n">
        <v>51.39</v>
      </c>
      <c r="L26" t="n">
        <v>25</v>
      </c>
      <c r="M26" t="n">
        <v>8</v>
      </c>
      <c r="N26" t="n">
        <v>42.79</v>
      </c>
      <c r="O26" t="n">
        <v>25417.05</v>
      </c>
      <c r="P26" t="n">
        <v>314.22</v>
      </c>
      <c r="Q26" t="n">
        <v>446.56</v>
      </c>
      <c r="R26" t="n">
        <v>59.54</v>
      </c>
      <c r="S26" t="n">
        <v>40.63</v>
      </c>
      <c r="T26" t="n">
        <v>4369.08</v>
      </c>
      <c r="U26" t="n">
        <v>0.68</v>
      </c>
      <c r="V26" t="n">
        <v>0.77</v>
      </c>
      <c r="W26" t="n">
        <v>2.62</v>
      </c>
      <c r="X26" t="n">
        <v>0.25</v>
      </c>
      <c r="Y26" t="n">
        <v>0.5</v>
      </c>
      <c r="Z26" t="n">
        <v>10</v>
      </c>
      <c r="AA26" t="n">
        <v>698.1869292865256</v>
      </c>
      <c r="AB26" t="n">
        <v>955.2901584832609</v>
      </c>
      <c r="AC26" t="n">
        <v>864.1186065157759</v>
      </c>
      <c r="AD26" t="n">
        <v>698186.9292865256</v>
      </c>
      <c r="AE26" t="n">
        <v>955290.1584832609</v>
      </c>
      <c r="AF26" t="n">
        <v>4.860154147119505e-06</v>
      </c>
      <c r="AG26" t="n">
        <v>35</v>
      </c>
      <c r="AH26" t="n">
        <v>864118.6065157759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3.3555</v>
      </c>
      <c r="E27" t="n">
        <v>29.8</v>
      </c>
      <c r="F27" t="n">
        <v>27.09</v>
      </c>
      <c r="G27" t="n">
        <v>162.54</v>
      </c>
      <c r="H27" t="n">
        <v>2.24</v>
      </c>
      <c r="I27" t="n">
        <v>10</v>
      </c>
      <c r="J27" t="n">
        <v>205.77</v>
      </c>
      <c r="K27" t="n">
        <v>51.39</v>
      </c>
      <c r="L27" t="n">
        <v>26</v>
      </c>
      <c r="M27" t="n">
        <v>8</v>
      </c>
      <c r="N27" t="n">
        <v>43.38</v>
      </c>
      <c r="O27" t="n">
        <v>25612.75</v>
      </c>
      <c r="P27" t="n">
        <v>314.89</v>
      </c>
      <c r="Q27" t="n">
        <v>446.56</v>
      </c>
      <c r="R27" t="n">
        <v>59.93</v>
      </c>
      <c r="S27" t="n">
        <v>40.63</v>
      </c>
      <c r="T27" t="n">
        <v>4564.62</v>
      </c>
      <c r="U27" t="n">
        <v>0.68</v>
      </c>
      <c r="V27" t="n">
        <v>0.77</v>
      </c>
      <c r="W27" t="n">
        <v>2.62</v>
      </c>
      <c r="X27" t="n">
        <v>0.26</v>
      </c>
      <c r="Y27" t="n">
        <v>0.5</v>
      </c>
      <c r="Z27" t="n">
        <v>10</v>
      </c>
      <c r="AA27" t="n">
        <v>698.8330351503466</v>
      </c>
      <c r="AB27" t="n">
        <v>956.1741890303197</v>
      </c>
      <c r="AC27" t="n">
        <v>864.9182664281682</v>
      </c>
      <c r="AD27" t="n">
        <v>698833.0351503466</v>
      </c>
      <c r="AE27" t="n">
        <v>956174.1890303197</v>
      </c>
      <c r="AF27" t="n">
        <v>4.858561413531401e-06</v>
      </c>
      <c r="AG27" t="n">
        <v>35</v>
      </c>
      <c r="AH27" t="n">
        <v>864918.2664281682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3.3571</v>
      </c>
      <c r="E28" t="n">
        <v>29.79</v>
      </c>
      <c r="F28" t="n">
        <v>27.08</v>
      </c>
      <c r="G28" t="n">
        <v>162.46</v>
      </c>
      <c r="H28" t="n">
        <v>2.31</v>
      </c>
      <c r="I28" t="n">
        <v>10</v>
      </c>
      <c r="J28" t="n">
        <v>207.37</v>
      </c>
      <c r="K28" t="n">
        <v>51.39</v>
      </c>
      <c r="L28" t="n">
        <v>27</v>
      </c>
      <c r="M28" t="n">
        <v>8</v>
      </c>
      <c r="N28" t="n">
        <v>43.97</v>
      </c>
      <c r="O28" t="n">
        <v>25809.25</v>
      </c>
      <c r="P28" t="n">
        <v>312.69</v>
      </c>
      <c r="Q28" t="n">
        <v>446.56</v>
      </c>
      <c r="R28" t="n">
        <v>59.54</v>
      </c>
      <c r="S28" t="n">
        <v>40.63</v>
      </c>
      <c r="T28" t="n">
        <v>4370.5</v>
      </c>
      <c r="U28" t="n">
        <v>0.68</v>
      </c>
      <c r="V28" t="n">
        <v>0.77</v>
      </c>
      <c r="W28" t="n">
        <v>2.62</v>
      </c>
      <c r="X28" t="n">
        <v>0.25</v>
      </c>
      <c r="Y28" t="n">
        <v>0.5</v>
      </c>
      <c r="Z28" t="n">
        <v>10</v>
      </c>
      <c r="AA28" t="n">
        <v>697.0319068556121</v>
      </c>
      <c r="AB28" t="n">
        <v>953.7098058372917</v>
      </c>
      <c r="AC28" t="n">
        <v>862.6890805082992</v>
      </c>
      <c r="AD28" t="n">
        <v>697031.9068556121</v>
      </c>
      <c r="AE28" t="n">
        <v>953709.8058372916</v>
      </c>
      <c r="AF28" t="n">
        <v>4.860878116932279e-06</v>
      </c>
      <c r="AG28" t="n">
        <v>35</v>
      </c>
      <c r="AH28" t="n">
        <v>862689.0805082992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3.3643</v>
      </c>
      <c r="E29" t="n">
        <v>29.72</v>
      </c>
      <c r="F29" t="n">
        <v>27.05</v>
      </c>
      <c r="G29" t="n">
        <v>180.31</v>
      </c>
      <c r="H29" t="n">
        <v>2.38</v>
      </c>
      <c r="I29" t="n">
        <v>9</v>
      </c>
      <c r="J29" t="n">
        <v>208.97</v>
      </c>
      <c r="K29" t="n">
        <v>51.39</v>
      </c>
      <c r="L29" t="n">
        <v>28</v>
      </c>
      <c r="M29" t="n">
        <v>7</v>
      </c>
      <c r="N29" t="n">
        <v>44.57</v>
      </c>
      <c r="O29" t="n">
        <v>26006.56</v>
      </c>
      <c r="P29" t="n">
        <v>309.38</v>
      </c>
      <c r="Q29" t="n">
        <v>446.56</v>
      </c>
      <c r="R29" t="n">
        <v>58.43</v>
      </c>
      <c r="S29" t="n">
        <v>40.63</v>
      </c>
      <c r="T29" t="n">
        <v>3819.89</v>
      </c>
      <c r="U29" t="n">
        <v>0.7</v>
      </c>
      <c r="V29" t="n">
        <v>0.77</v>
      </c>
      <c r="W29" t="n">
        <v>2.62</v>
      </c>
      <c r="X29" t="n">
        <v>0.22</v>
      </c>
      <c r="Y29" t="n">
        <v>0.5</v>
      </c>
      <c r="Z29" t="n">
        <v>10</v>
      </c>
      <c r="AA29" t="n">
        <v>693.7561870128299</v>
      </c>
      <c r="AB29" t="n">
        <v>949.2278214338369</v>
      </c>
      <c r="AC29" t="n">
        <v>858.6348504058054</v>
      </c>
      <c r="AD29" t="n">
        <v>693756.1870128298</v>
      </c>
      <c r="AE29" t="n">
        <v>949227.8214338368</v>
      </c>
      <c r="AF29" t="n">
        <v>4.871303282236236e-06</v>
      </c>
      <c r="AG29" t="n">
        <v>35</v>
      </c>
      <c r="AH29" t="n">
        <v>858634.8504058054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3.3642</v>
      </c>
      <c r="E30" t="n">
        <v>29.72</v>
      </c>
      <c r="F30" t="n">
        <v>27.05</v>
      </c>
      <c r="G30" t="n">
        <v>180.31</v>
      </c>
      <c r="H30" t="n">
        <v>2.45</v>
      </c>
      <c r="I30" t="n">
        <v>9</v>
      </c>
      <c r="J30" t="n">
        <v>210.57</v>
      </c>
      <c r="K30" t="n">
        <v>51.39</v>
      </c>
      <c r="L30" t="n">
        <v>29</v>
      </c>
      <c r="M30" t="n">
        <v>7</v>
      </c>
      <c r="N30" t="n">
        <v>45.18</v>
      </c>
      <c r="O30" t="n">
        <v>26204.71</v>
      </c>
      <c r="P30" t="n">
        <v>311.59</v>
      </c>
      <c r="Q30" t="n">
        <v>446.56</v>
      </c>
      <c r="R30" t="n">
        <v>58.36</v>
      </c>
      <c r="S30" t="n">
        <v>40.63</v>
      </c>
      <c r="T30" t="n">
        <v>3786.24</v>
      </c>
      <c r="U30" t="n">
        <v>0.7</v>
      </c>
      <c r="V30" t="n">
        <v>0.77</v>
      </c>
      <c r="W30" t="n">
        <v>2.62</v>
      </c>
      <c r="X30" t="n">
        <v>0.22</v>
      </c>
      <c r="Y30" t="n">
        <v>0.5</v>
      </c>
      <c r="Z30" t="n">
        <v>10</v>
      </c>
      <c r="AA30" t="n">
        <v>695.3554285436869</v>
      </c>
      <c r="AB30" t="n">
        <v>951.4159742499123</v>
      </c>
      <c r="AC30" t="n">
        <v>860.6141689882065</v>
      </c>
      <c r="AD30" t="n">
        <v>695355.4285436869</v>
      </c>
      <c r="AE30" t="n">
        <v>951415.9742499123</v>
      </c>
      <c r="AF30" t="n">
        <v>4.871158488273681e-06</v>
      </c>
      <c r="AG30" t="n">
        <v>35</v>
      </c>
      <c r="AH30" t="n">
        <v>860614.1689882065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3.3636</v>
      </c>
      <c r="E31" t="n">
        <v>29.73</v>
      </c>
      <c r="F31" t="n">
        <v>27.05</v>
      </c>
      <c r="G31" t="n">
        <v>180.35</v>
      </c>
      <c r="H31" t="n">
        <v>2.51</v>
      </c>
      <c r="I31" t="n">
        <v>9</v>
      </c>
      <c r="J31" t="n">
        <v>212.19</v>
      </c>
      <c r="K31" t="n">
        <v>51.39</v>
      </c>
      <c r="L31" t="n">
        <v>30</v>
      </c>
      <c r="M31" t="n">
        <v>7</v>
      </c>
      <c r="N31" t="n">
        <v>45.79</v>
      </c>
      <c r="O31" t="n">
        <v>26403.69</v>
      </c>
      <c r="P31" t="n">
        <v>309.79</v>
      </c>
      <c r="Q31" t="n">
        <v>446.56</v>
      </c>
      <c r="R31" t="n">
        <v>58.66</v>
      </c>
      <c r="S31" t="n">
        <v>40.63</v>
      </c>
      <c r="T31" t="n">
        <v>3933.75</v>
      </c>
      <c r="U31" t="n">
        <v>0.6899999999999999</v>
      </c>
      <c r="V31" t="n">
        <v>0.77</v>
      </c>
      <c r="W31" t="n">
        <v>2.62</v>
      </c>
      <c r="X31" t="n">
        <v>0.22</v>
      </c>
      <c r="Y31" t="n">
        <v>0.5</v>
      </c>
      <c r="Z31" t="n">
        <v>10</v>
      </c>
      <c r="AA31" t="n">
        <v>694.1237502878696</v>
      </c>
      <c r="AB31" t="n">
        <v>949.7307377224935</v>
      </c>
      <c r="AC31" t="n">
        <v>859.0897690697202</v>
      </c>
      <c r="AD31" t="n">
        <v>694123.7502878696</v>
      </c>
      <c r="AE31" t="n">
        <v>949730.7377224935</v>
      </c>
      <c r="AF31" t="n">
        <v>4.870289724498351e-06</v>
      </c>
      <c r="AG31" t="n">
        <v>35</v>
      </c>
      <c r="AH31" t="n">
        <v>859089.7690697202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3.3628</v>
      </c>
      <c r="E32" t="n">
        <v>29.74</v>
      </c>
      <c r="F32" t="n">
        <v>27.06</v>
      </c>
      <c r="G32" t="n">
        <v>180.4</v>
      </c>
      <c r="H32" t="n">
        <v>2.58</v>
      </c>
      <c r="I32" t="n">
        <v>9</v>
      </c>
      <c r="J32" t="n">
        <v>213.81</v>
      </c>
      <c r="K32" t="n">
        <v>51.39</v>
      </c>
      <c r="L32" t="n">
        <v>31</v>
      </c>
      <c r="M32" t="n">
        <v>7</v>
      </c>
      <c r="N32" t="n">
        <v>46.41</v>
      </c>
      <c r="O32" t="n">
        <v>26603.52</v>
      </c>
      <c r="P32" t="n">
        <v>307.14</v>
      </c>
      <c r="Q32" t="n">
        <v>446.56</v>
      </c>
      <c r="R32" t="n">
        <v>58.76</v>
      </c>
      <c r="S32" t="n">
        <v>40.63</v>
      </c>
      <c r="T32" t="n">
        <v>3985.76</v>
      </c>
      <c r="U32" t="n">
        <v>0.6899999999999999</v>
      </c>
      <c r="V32" t="n">
        <v>0.77</v>
      </c>
      <c r="W32" t="n">
        <v>2.62</v>
      </c>
      <c r="X32" t="n">
        <v>0.23</v>
      </c>
      <c r="Y32" t="n">
        <v>0.5</v>
      </c>
      <c r="Z32" t="n">
        <v>10</v>
      </c>
      <c r="AA32" t="n">
        <v>692.3480422766589</v>
      </c>
      <c r="AB32" t="n">
        <v>947.3011356828464</v>
      </c>
      <c r="AC32" t="n">
        <v>856.8920448387692</v>
      </c>
      <c r="AD32" t="n">
        <v>692348.0422766589</v>
      </c>
      <c r="AE32" t="n">
        <v>947301.1356828464</v>
      </c>
      <c r="AF32" t="n">
        <v>4.869131372797911e-06</v>
      </c>
      <c r="AG32" t="n">
        <v>35</v>
      </c>
      <c r="AH32" t="n">
        <v>856892.0448387691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3.3714</v>
      </c>
      <c r="E33" t="n">
        <v>29.66</v>
      </c>
      <c r="F33" t="n">
        <v>27.02</v>
      </c>
      <c r="G33" t="n">
        <v>202.63</v>
      </c>
      <c r="H33" t="n">
        <v>2.64</v>
      </c>
      <c r="I33" t="n">
        <v>8</v>
      </c>
      <c r="J33" t="n">
        <v>215.43</v>
      </c>
      <c r="K33" t="n">
        <v>51.39</v>
      </c>
      <c r="L33" t="n">
        <v>32</v>
      </c>
      <c r="M33" t="n">
        <v>6</v>
      </c>
      <c r="N33" t="n">
        <v>47.04</v>
      </c>
      <c r="O33" t="n">
        <v>26804.21</v>
      </c>
      <c r="P33" t="n">
        <v>305.4</v>
      </c>
      <c r="Q33" t="n">
        <v>446.56</v>
      </c>
      <c r="R33" t="n">
        <v>57.39</v>
      </c>
      <c r="S33" t="n">
        <v>40.63</v>
      </c>
      <c r="T33" t="n">
        <v>3304.13</v>
      </c>
      <c r="U33" t="n">
        <v>0.71</v>
      </c>
      <c r="V33" t="n">
        <v>0.77</v>
      </c>
      <c r="W33" t="n">
        <v>2.62</v>
      </c>
      <c r="X33" t="n">
        <v>0.19</v>
      </c>
      <c r="Y33" t="n">
        <v>0.5</v>
      </c>
      <c r="Z33" t="n">
        <v>10</v>
      </c>
      <c r="AA33" t="n">
        <v>690.0240704761383</v>
      </c>
      <c r="AB33" t="n">
        <v>944.1213749389742</v>
      </c>
      <c r="AC33" t="n">
        <v>854.0157559974699</v>
      </c>
      <c r="AD33" t="n">
        <v>690024.0704761383</v>
      </c>
      <c r="AE33" t="n">
        <v>944121.3749389742</v>
      </c>
      <c r="AF33" t="n">
        <v>4.881583653577637e-06</v>
      </c>
      <c r="AG33" t="n">
        <v>35</v>
      </c>
      <c r="AH33" t="n">
        <v>854015.7559974699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3.3718</v>
      </c>
      <c r="E34" t="n">
        <v>29.66</v>
      </c>
      <c r="F34" t="n">
        <v>27.01</v>
      </c>
      <c r="G34" t="n">
        <v>202.61</v>
      </c>
      <c r="H34" t="n">
        <v>2.7</v>
      </c>
      <c r="I34" t="n">
        <v>8</v>
      </c>
      <c r="J34" t="n">
        <v>217.07</v>
      </c>
      <c r="K34" t="n">
        <v>51.39</v>
      </c>
      <c r="L34" t="n">
        <v>33</v>
      </c>
      <c r="M34" t="n">
        <v>6</v>
      </c>
      <c r="N34" t="n">
        <v>47.68</v>
      </c>
      <c r="O34" t="n">
        <v>27005.77</v>
      </c>
      <c r="P34" t="n">
        <v>305.93</v>
      </c>
      <c r="Q34" t="n">
        <v>446.56</v>
      </c>
      <c r="R34" t="n">
        <v>57.28</v>
      </c>
      <c r="S34" t="n">
        <v>40.63</v>
      </c>
      <c r="T34" t="n">
        <v>3248.94</v>
      </c>
      <c r="U34" t="n">
        <v>0.71</v>
      </c>
      <c r="V34" t="n">
        <v>0.77</v>
      </c>
      <c r="W34" t="n">
        <v>2.62</v>
      </c>
      <c r="X34" t="n">
        <v>0.19</v>
      </c>
      <c r="Y34" t="n">
        <v>0.5</v>
      </c>
      <c r="Z34" t="n">
        <v>10</v>
      </c>
      <c r="AA34" t="n">
        <v>690.3163257665036</v>
      </c>
      <c r="AB34" t="n">
        <v>944.5212515206454</v>
      </c>
      <c r="AC34" t="n">
        <v>854.3774689194166</v>
      </c>
      <c r="AD34" t="n">
        <v>690316.3257665036</v>
      </c>
      <c r="AE34" t="n">
        <v>944521.2515206453</v>
      </c>
      <c r="AF34" t="n">
        <v>4.882162829427857e-06</v>
      </c>
      <c r="AG34" t="n">
        <v>35</v>
      </c>
      <c r="AH34" t="n">
        <v>854377.4689194167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3.3705</v>
      </c>
      <c r="E35" t="n">
        <v>29.67</v>
      </c>
      <c r="F35" t="n">
        <v>27.03</v>
      </c>
      <c r="G35" t="n">
        <v>202.69</v>
      </c>
      <c r="H35" t="n">
        <v>2.76</v>
      </c>
      <c r="I35" t="n">
        <v>8</v>
      </c>
      <c r="J35" t="n">
        <v>218.71</v>
      </c>
      <c r="K35" t="n">
        <v>51.39</v>
      </c>
      <c r="L35" t="n">
        <v>34</v>
      </c>
      <c r="M35" t="n">
        <v>6</v>
      </c>
      <c r="N35" t="n">
        <v>48.32</v>
      </c>
      <c r="O35" t="n">
        <v>27208.22</v>
      </c>
      <c r="P35" t="n">
        <v>304.1</v>
      </c>
      <c r="Q35" t="n">
        <v>446.56</v>
      </c>
      <c r="R35" t="n">
        <v>57.75</v>
      </c>
      <c r="S35" t="n">
        <v>40.63</v>
      </c>
      <c r="T35" t="n">
        <v>3485.25</v>
      </c>
      <c r="U35" t="n">
        <v>0.7</v>
      </c>
      <c r="V35" t="n">
        <v>0.77</v>
      </c>
      <c r="W35" t="n">
        <v>2.62</v>
      </c>
      <c r="X35" t="n">
        <v>0.2</v>
      </c>
      <c r="Y35" t="n">
        <v>0.5</v>
      </c>
      <c r="Z35" t="n">
        <v>10</v>
      </c>
      <c r="AA35" t="n">
        <v>689.2304573640786</v>
      </c>
      <c r="AB35" t="n">
        <v>943.0355184673147</v>
      </c>
      <c r="AC35" t="n">
        <v>853.0335321434563</v>
      </c>
      <c r="AD35" t="n">
        <v>689230.4573640786</v>
      </c>
      <c r="AE35" t="n">
        <v>943035.5184673147</v>
      </c>
      <c r="AF35" t="n">
        <v>4.880280507914642e-06</v>
      </c>
      <c r="AG35" t="n">
        <v>35</v>
      </c>
      <c r="AH35" t="n">
        <v>853033.5321434564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3.3704</v>
      </c>
      <c r="E36" t="n">
        <v>29.67</v>
      </c>
      <c r="F36" t="n">
        <v>27.03</v>
      </c>
      <c r="G36" t="n">
        <v>202.7</v>
      </c>
      <c r="H36" t="n">
        <v>2.82</v>
      </c>
      <c r="I36" t="n">
        <v>8</v>
      </c>
      <c r="J36" t="n">
        <v>220.36</v>
      </c>
      <c r="K36" t="n">
        <v>51.39</v>
      </c>
      <c r="L36" t="n">
        <v>35</v>
      </c>
      <c r="M36" t="n">
        <v>6</v>
      </c>
      <c r="N36" t="n">
        <v>48.97</v>
      </c>
      <c r="O36" t="n">
        <v>27411.55</v>
      </c>
      <c r="P36" t="n">
        <v>302.68</v>
      </c>
      <c r="Q36" t="n">
        <v>446.56</v>
      </c>
      <c r="R36" t="n">
        <v>57.75</v>
      </c>
      <c r="S36" t="n">
        <v>40.63</v>
      </c>
      <c r="T36" t="n">
        <v>3483.4</v>
      </c>
      <c r="U36" t="n">
        <v>0.7</v>
      </c>
      <c r="V36" t="n">
        <v>0.77</v>
      </c>
      <c r="W36" t="n">
        <v>2.62</v>
      </c>
      <c r="X36" t="n">
        <v>0.2</v>
      </c>
      <c r="Y36" t="n">
        <v>0.5</v>
      </c>
      <c r="Z36" t="n">
        <v>10</v>
      </c>
      <c r="AA36" t="n">
        <v>688.2216817381741</v>
      </c>
      <c r="AB36" t="n">
        <v>941.6552671519124</v>
      </c>
      <c r="AC36" t="n">
        <v>851.7850100764012</v>
      </c>
      <c r="AD36" t="n">
        <v>688221.6817381741</v>
      </c>
      <c r="AE36" t="n">
        <v>941655.2671519124</v>
      </c>
      <c r="AF36" t="n">
        <v>4.880135713952088e-06</v>
      </c>
      <c r="AG36" t="n">
        <v>35</v>
      </c>
      <c r="AH36" t="n">
        <v>851785.0100764013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3.3762</v>
      </c>
      <c r="E37" t="n">
        <v>29.62</v>
      </c>
      <c r="F37" t="n">
        <v>27.01</v>
      </c>
      <c r="G37" t="n">
        <v>231.51</v>
      </c>
      <c r="H37" t="n">
        <v>2.88</v>
      </c>
      <c r="I37" t="n">
        <v>7</v>
      </c>
      <c r="J37" t="n">
        <v>222.01</v>
      </c>
      <c r="K37" t="n">
        <v>51.39</v>
      </c>
      <c r="L37" t="n">
        <v>36</v>
      </c>
      <c r="M37" t="n">
        <v>5</v>
      </c>
      <c r="N37" t="n">
        <v>49.62</v>
      </c>
      <c r="O37" t="n">
        <v>27615.8</v>
      </c>
      <c r="P37" t="n">
        <v>299.61</v>
      </c>
      <c r="Q37" t="n">
        <v>446.56</v>
      </c>
      <c r="R37" t="n">
        <v>57.2</v>
      </c>
      <c r="S37" t="n">
        <v>40.63</v>
      </c>
      <c r="T37" t="n">
        <v>3217.36</v>
      </c>
      <c r="U37" t="n">
        <v>0.71</v>
      </c>
      <c r="V37" t="n">
        <v>0.77</v>
      </c>
      <c r="W37" t="n">
        <v>2.62</v>
      </c>
      <c r="X37" t="n">
        <v>0.18</v>
      </c>
      <c r="Y37" t="n">
        <v>0.5</v>
      </c>
      <c r="Z37" t="n">
        <v>10</v>
      </c>
      <c r="AA37" t="n">
        <v>685.3377186646825</v>
      </c>
      <c r="AB37" t="n">
        <v>937.7093016432899</v>
      </c>
      <c r="AC37" t="n">
        <v>848.2156419777242</v>
      </c>
      <c r="AD37" t="n">
        <v>685337.7186646825</v>
      </c>
      <c r="AE37" t="n">
        <v>937709.3016432899</v>
      </c>
      <c r="AF37" t="n">
        <v>4.888533763780275e-06</v>
      </c>
      <c r="AG37" t="n">
        <v>35</v>
      </c>
      <c r="AH37" t="n">
        <v>848215.6419777242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3.3763</v>
      </c>
      <c r="E38" t="n">
        <v>29.62</v>
      </c>
      <c r="F38" t="n">
        <v>27.01</v>
      </c>
      <c r="G38" t="n">
        <v>231.5</v>
      </c>
      <c r="H38" t="n">
        <v>2.94</v>
      </c>
      <c r="I38" t="n">
        <v>7</v>
      </c>
      <c r="J38" t="n">
        <v>223.68</v>
      </c>
      <c r="K38" t="n">
        <v>51.39</v>
      </c>
      <c r="L38" t="n">
        <v>37</v>
      </c>
      <c r="M38" t="n">
        <v>4</v>
      </c>
      <c r="N38" t="n">
        <v>50.29</v>
      </c>
      <c r="O38" t="n">
        <v>27821.09</v>
      </c>
      <c r="P38" t="n">
        <v>301.59</v>
      </c>
      <c r="Q38" t="n">
        <v>446.56</v>
      </c>
      <c r="R38" t="n">
        <v>57.1</v>
      </c>
      <c r="S38" t="n">
        <v>40.63</v>
      </c>
      <c r="T38" t="n">
        <v>3164.9</v>
      </c>
      <c r="U38" t="n">
        <v>0.71</v>
      </c>
      <c r="V38" t="n">
        <v>0.77</v>
      </c>
      <c r="W38" t="n">
        <v>2.62</v>
      </c>
      <c r="X38" t="n">
        <v>0.18</v>
      </c>
      <c r="Y38" t="n">
        <v>0.5</v>
      </c>
      <c r="Z38" t="n">
        <v>10</v>
      </c>
      <c r="AA38" t="n">
        <v>686.7460087054158</v>
      </c>
      <c r="AB38" t="n">
        <v>939.6361862063929</v>
      </c>
      <c r="AC38" t="n">
        <v>849.9586273825242</v>
      </c>
      <c r="AD38" t="n">
        <v>686746.0087054158</v>
      </c>
      <c r="AE38" t="n">
        <v>939636.1862063929</v>
      </c>
      <c r="AF38" t="n">
        <v>4.88867855774283e-06</v>
      </c>
      <c r="AG38" t="n">
        <v>35</v>
      </c>
      <c r="AH38" t="n">
        <v>849958.6273825242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3.3764</v>
      </c>
      <c r="E39" t="n">
        <v>29.62</v>
      </c>
      <c r="F39" t="n">
        <v>27.01</v>
      </c>
      <c r="G39" t="n">
        <v>231.5</v>
      </c>
      <c r="H39" t="n">
        <v>3</v>
      </c>
      <c r="I39" t="n">
        <v>7</v>
      </c>
      <c r="J39" t="n">
        <v>225.35</v>
      </c>
      <c r="K39" t="n">
        <v>51.39</v>
      </c>
      <c r="L39" t="n">
        <v>38</v>
      </c>
      <c r="M39" t="n">
        <v>4</v>
      </c>
      <c r="N39" t="n">
        <v>50.96</v>
      </c>
      <c r="O39" t="n">
        <v>28027.19</v>
      </c>
      <c r="P39" t="n">
        <v>303.53</v>
      </c>
      <c r="Q39" t="n">
        <v>446.56</v>
      </c>
      <c r="R39" t="n">
        <v>57.21</v>
      </c>
      <c r="S39" t="n">
        <v>40.63</v>
      </c>
      <c r="T39" t="n">
        <v>3222.25</v>
      </c>
      <c r="U39" t="n">
        <v>0.71</v>
      </c>
      <c r="V39" t="n">
        <v>0.77</v>
      </c>
      <c r="W39" t="n">
        <v>2.62</v>
      </c>
      <c r="X39" t="n">
        <v>0.18</v>
      </c>
      <c r="Y39" t="n">
        <v>0.5</v>
      </c>
      <c r="Z39" t="n">
        <v>10</v>
      </c>
      <c r="AA39" t="n">
        <v>688.1255617516914</v>
      </c>
      <c r="AB39" t="n">
        <v>941.5237515458921</v>
      </c>
      <c r="AC39" t="n">
        <v>851.6660461352361</v>
      </c>
      <c r="AD39" t="n">
        <v>688125.5617516914</v>
      </c>
      <c r="AE39" t="n">
        <v>941523.7515458921</v>
      </c>
      <c r="AF39" t="n">
        <v>4.888823351705385e-06</v>
      </c>
      <c r="AG39" t="n">
        <v>35</v>
      </c>
      <c r="AH39" t="n">
        <v>851666.0461352362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3.3766</v>
      </c>
      <c r="E40" t="n">
        <v>29.62</v>
      </c>
      <c r="F40" t="n">
        <v>27.01</v>
      </c>
      <c r="G40" t="n">
        <v>231.48</v>
      </c>
      <c r="H40" t="n">
        <v>3.05</v>
      </c>
      <c r="I40" t="n">
        <v>7</v>
      </c>
      <c r="J40" t="n">
        <v>227.03</v>
      </c>
      <c r="K40" t="n">
        <v>51.39</v>
      </c>
      <c r="L40" t="n">
        <v>39</v>
      </c>
      <c r="M40" t="n">
        <v>3</v>
      </c>
      <c r="N40" t="n">
        <v>51.64</v>
      </c>
      <c r="O40" t="n">
        <v>28234.24</v>
      </c>
      <c r="P40" t="n">
        <v>304.65</v>
      </c>
      <c r="Q40" t="n">
        <v>446.56</v>
      </c>
      <c r="R40" t="n">
        <v>56.94</v>
      </c>
      <c r="S40" t="n">
        <v>40.63</v>
      </c>
      <c r="T40" t="n">
        <v>3086.08</v>
      </c>
      <c r="U40" t="n">
        <v>0.71</v>
      </c>
      <c r="V40" t="n">
        <v>0.77</v>
      </c>
      <c r="W40" t="n">
        <v>2.62</v>
      </c>
      <c r="X40" t="n">
        <v>0.18</v>
      </c>
      <c r="Y40" t="n">
        <v>0.5</v>
      </c>
      <c r="Z40" t="n">
        <v>10</v>
      </c>
      <c r="AA40" t="n">
        <v>688.9074431486027</v>
      </c>
      <c r="AB40" t="n">
        <v>942.5935561673191</v>
      </c>
      <c r="AC40" t="n">
        <v>852.6337501050743</v>
      </c>
      <c r="AD40" t="n">
        <v>688907.4431486027</v>
      </c>
      <c r="AE40" t="n">
        <v>942593.5561673191</v>
      </c>
      <c r="AF40" t="n">
        <v>4.889112939630495e-06</v>
      </c>
      <c r="AG40" t="n">
        <v>35</v>
      </c>
      <c r="AH40" t="n">
        <v>852633.7501050744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3.3763</v>
      </c>
      <c r="E41" t="n">
        <v>29.62</v>
      </c>
      <c r="F41" t="n">
        <v>27.01</v>
      </c>
      <c r="G41" t="n">
        <v>231.5</v>
      </c>
      <c r="H41" t="n">
        <v>3.11</v>
      </c>
      <c r="I41" t="n">
        <v>7</v>
      </c>
      <c r="J41" t="n">
        <v>228.71</v>
      </c>
      <c r="K41" t="n">
        <v>51.39</v>
      </c>
      <c r="L41" t="n">
        <v>40</v>
      </c>
      <c r="M41" t="n">
        <v>2</v>
      </c>
      <c r="N41" t="n">
        <v>52.32</v>
      </c>
      <c r="O41" t="n">
        <v>28442.24</v>
      </c>
      <c r="P41" t="n">
        <v>305.7</v>
      </c>
      <c r="Q41" t="n">
        <v>446.56</v>
      </c>
      <c r="R41" t="n">
        <v>57.09</v>
      </c>
      <c r="S41" t="n">
        <v>40.63</v>
      </c>
      <c r="T41" t="n">
        <v>3162.11</v>
      </c>
      <c r="U41" t="n">
        <v>0.71</v>
      </c>
      <c r="V41" t="n">
        <v>0.77</v>
      </c>
      <c r="W41" t="n">
        <v>2.62</v>
      </c>
      <c r="X41" t="n">
        <v>0.18</v>
      </c>
      <c r="Y41" t="n">
        <v>0.5</v>
      </c>
      <c r="Z41" t="n">
        <v>10</v>
      </c>
      <c r="AA41" t="n">
        <v>689.6902507205341</v>
      </c>
      <c r="AB41" t="n">
        <v>943.6646280222684</v>
      </c>
      <c r="AC41" t="n">
        <v>853.6026003654462</v>
      </c>
      <c r="AD41" t="n">
        <v>689690.2507205341</v>
      </c>
      <c r="AE41" t="n">
        <v>943664.6280222684</v>
      </c>
      <c r="AF41" t="n">
        <v>4.88867855774283e-06</v>
      </c>
      <c r="AG41" t="n">
        <v>35</v>
      </c>
      <c r="AH41" t="n">
        <v>853602.6003654462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2.9801</v>
      </c>
      <c r="E2" t="n">
        <v>33.56</v>
      </c>
      <c r="F2" t="n">
        <v>30.32</v>
      </c>
      <c r="G2" t="n">
        <v>14.91</v>
      </c>
      <c r="H2" t="n">
        <v>0.34</v>
      </c>
      <c r="I2" t="n">
        <v>122</v>
      </c>
      <c r="J2" t="n">
        <v>51.33</v>
      </c>
      <c r="K2" t="n">
        <v>24.83</v>
      </c>
      <c r="L2" t="n">
        <v>1</v>
      </c>
      <c r="M2" t="n">
        <v>120</v>
      </c>
      <c r="N2" t="n">
        <v>5.51</v>
      </c>
      <c r="O2" t="n">
        <v>6564.78</v>
      </c>
      <c r="P2" t="n">
        <v>168.22</v>
      </c>
      <c r="Q2" t="n">
        <v>446.59</v>
      </c>
      <c r="R2" t="n">
        <v>164.61</v>
      </c>
      <c r="S2" t="n">
        <v>40.63</v>
      </c>
      <c r="T2" t="n">
        <v>56343.98</v>
      </c>
      <c r="U2" t="n">
        <v>0.25</v>
      </c>
      <c r="V2" t="n">
        <v>0.6899999999999999</v>
      </c>
      <c r="W2" t="n">
        <v>2.81</v>
      </c>
      <c r="X2" t="n">
        <v>3.49</v>
      </c>
      <c r="Y2" t="n">
        <v>0.5</v>
      </c>
      <c r="Z2" t="n">
        <v>10</v>
      </c>
      <c r="AA2" t="n">
        <v>589.4565420308764</v>
      </c>
      <c r="AB2" t="n">
        <v>806.5204457939404</v>
      </c>
      <c r="AC2" t="n">
        <v>729.5472664059211</v>
      </c>
      <c r="AD2" t="n">
        <v>589456.5420308765</v>
      </c>
      <c r="AE2" t="n">
        <v>806520.4457939405</v>
      </c>
      <c r="AF2" t="n">
        <v>7.734874713427349e-06</v>
      </c>
      <c r="AG2" t="n">
        <v>39</v>
      </c>
      <c r="AH2" t="n">
        <v>729547.2664059211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3.2418</v>
      </c>
      <c r="E3" t="n">
        <v>30.85</v>
      </c>
      <c r="F3" t="n">
        <v>28.41</v>
      </c>
      <c r="G3" t="n">
        <v>30.44</v>
      </c>
      <c r="H3" t="n">
        <v>0.66</v>
      </c>
      <c r="I3" t="n">
        <v>56</v>
      </c>
      <c r="J3" t="n">
        <v>52.47</v>
      </c>
      <c r="K3" t="n">
        <v>24.83</v>
      </c>
      <c r="L3" t="n">
        <v>2</v>
      </c>
      <c r="M3" t="n">
        <v>54</v>
      </c>
      <c r="N3" t="n">
        <v>5.64</v>
      </c>
      <c r="O3" t="n">
        <v>6705.1</v>
      </c>
      <c r="P3" t="n">
        <v>151.23</v>
      </c>
      <c r="Q3" t="n">
        <v>446.58</v>
      </c>
      <c r="R3" t="n">
        <v>102.82</v>
      </c>
      <c r="S3" t="n">
        <v>40.63</v>
      </c>
      <c r="T3" t="n">
        <v>25780.69</v>
      </c>
      <c r="U3" t="n">
        <v>0.4</v>
      </c>
      <c r="V3" t="n">
        <v>0.73</v>
      </c>
      <c r="W3" t="n">
        <v>2.7</v>
      </c>
      <c r="X3" t="n">
        <v>1.59</v>
      </c>
      <c r="Y3" t="n">
        <v>0.5</v>
      </c>
      <c r="Z3" t="n">
        <v>10</v>
      </c>
      <c r="AA3" t="n">
        <v>525.4466825745001</v>
      </c>
      <c r="AB3" t="n">
        <v>718.9393321700289</v>
      </c>
      <c r="AC3" t="n">
        <v>650.3247713454107</v>
      </c>
      <c r="AD3" t="n">
        <v>525446.6825745001</v>
      </c>
      <c r="AE3" t="n">
        <v>718939.3321700289</v>
      </c>
      <c r="AF3" t="n">
        <v>8.414119273174986e-06</v>
      </c>
      <c r="AG3" t="n">
        <v>36</v>
      </c>
      <c r="AH3" t="n">
        <v>650324.7713454107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3.3334</v>
      </c>
      <c r="E4" t="n">
        <v>30</v>
      </c>
      <c r="F4" t="n">
        <v>27.82</v>
      </c>
      <c r="G4" t="n">
        <v>47.7</v>
      </c>
      <c r="H4" t="n">
        <v>0.97</v>
      </c>
      <c r="I4" t="n">
        <v>35</v>
      </c>
      <c r="J4" t="n">
        <v>53.61</v>
      </c>
      <c r="K4" t="n">
        <v>24.83</v>
      </c>
      <c r="L4" t="n">
        <v>3</v>
      </c>
      <c r="M4" t="n">
        <v>33</v>
      </c>
      <c r="N4" t="n">
        <v>5.78</v>
      </c>
      <c r="O4" t="n">
        <v>6845.59</v>
      </c>
      <c r="P4" t="n">
        <v>140.87</v>
      </c>
      <c r="Q4" t="n">
        <v>446.58</v>
      </c>
      <c r="R4" t="n">
        <v>83.67</v>
      </c>
      <c r="S4" t="n">
        <v>40.63</v>
      </c>
      <c r="T4" t="n">
        <v>16308.61</v>
      </c>
      <c r="U4" t="n">
        <v>0.49</v>
      </c>
      <c r="V4" t="n">
        <v>0.75</v>
      </c>
      <c r="W4" t="n">
        <v>2.67</v>
      </c>
      <c r="X4" t="n">
        <v>1</v>
      </c>
      <c r="Y4" t="n">
        <v>0.5</v>
      </c>
      <c r="Z4" t="n">
        <v>10</v>
      </c>
      <c r="AA4" t="n">
        <v>501.8534736791066</v>
      </c>
      <c r="AB4" t="n">
        <v>686.6580629004354</v>
      </c>
      <c r="AC4" t="n">
        <v>621.1243811078612</v>
      </c>
      <c r="AD4" t="n">
        <v>501853.4736791066</v>
      </c>
      <c r="AE4" t="n">
        <v>686658.0629004354</v>
      </c>
      <c r="AF4" t="n">
        <v>8.651867846628879e-06</v>
      </c>
      <c r="AG4" t="n">
        <v>35</v>
      </c>
      <c r="AH4" t="n">
        <v>621124.3811078612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3.378</v>
      </c>
      <c r="E5" t="n">
        <v>29.6</v>
      </c>
      <c r="F5" t="n">
        <v>27.54</v>
      </c>
      <c r="G5" t="n">
        <v>63.55</v>
      </c>
      <c r="H5" t="n">
        <v>1.27</v>
      </c>
      <c r="I5" t="n">
        <v>26</v>
      </c>
      <c r="J5" t="n">
        <v>54.75</v>
      </c>
      <c r="K5" t="n">
        <v>24.83</v>
      </c>
      <c r="L5" t="n">
        <v>4</v>
      </c>
      <c r="M5" t="n">
        <v>17</v>
      </c>
      <c r="N5" t="n">
        <v>5.92</v>
      </c>
      <c r="O5" t="n">
        <v>6986.39</v>
      </c>
      <c r="P5" t="n">
        <v>133.26</v>
      </c>
      <c r="Q5" t="n">
        <v>446.6</v>
      </c>
      <c r="R5" t="n">
        <v>74.17</v>
      </c>
      <c r="S5" t="n">
        <v>40.63</v>
      </c>
      <c r="T5" t="n">
        <v>11605.33</v>
      </c>
      <c r="U5" t="n">
        <v>0.55</v>
      </c>
      <c r="V5" t="n">
        <v>0.75</v>
      </c>
      <c r="W5" t="n">
        <v>2.66</v>
      </c>
      <c r="X5" t="n">
        <v>0.71</v>
      </c>
      <c r="Y5" t="n">
        <v>0.5</v>
      </c>
      <c r="Z5" t="n">
        <v>10</v>
      </c>
      <c r="AA5" t="n">
        <v>493.3519704482384</v>
      </c>
      <c r="AB5" t="n">
        <v>675.0259311201095</v>
      </c>
      <c r="AC5" t="n">
        <v>610.60240365885</v>
      </c>
      <c r="AD5" t="n">
        <v>493351.9704482384</v>
      </c>
      <c r="AE5" t="n">
        <v>675025.9311201095</v>
      </c>
      <c r="AF5" t="n">
        <v>8.767627523223242e-06</v>
      </c>
      <c r="AG5" t="n">
        <v>35</v>
      </c>
      <c r="AH5" t="n">
        <v>610602.40365885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3.3855</v>
      </c>
      <c r="E6" t="n">
        <v>29.54</v>
      </c>
      <c r="F6" t="n">
        <v>27.5</v>
      </c>
      <c r="G6" t="n">
        <v>68.73999999999999</v>
      </c>
      <c r="H6" t="n">
        <v>1.55</v>
      </c>
      <c r="I6" t="n">
        <v>24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132.3</v>
      </c>
      <c r="Q6" t="n">
        <v>446.62</v>
      </c>
      <c r="R6" t="n">
        <v>72.13</v>
      </c>
      <c r="S6" t="n">
        <v>40.63</v>
      </c>
      <c r="T6" t="n">
        <v>10594.36</v>
      </c>
      <c r="U6" t="n">
        <v>0.5600000000000001</v>
      </c>
      <c r="V6" t="n">
        <v>0.76</v>
      </c>
      <c r="W6" t="n">
        <v>2.67</v>
      </c>
      <c r="X6" t="n">
        <v>0.67</v>
      </c>
      <c r="Y6" t="n">
        <v>0.5</v>
      </c>
      <c r="Z6" t="n">
        <v>10</v>
      </c>
      <c r="AA6" t="n">
        <v>492.1912117694334</v>
      </c>
      <c r="AB6" t="n">
        <v>673.4377298867098</v>
      </c>
      <c r="AC6" t="n">
        <v>609.1657781221116</v>
      </c>
      <c r="AD6" t="n">
        <v>492191.2117694335</v>
      </c>
      <c r="AE6" t="n">
        <v>673437.7298867098</v>
      </c>
      <c r="AF6" t="n">
        <v>8.78709383655189e-06</v>
      </c>
      <c r="AG6" t="n">
        <v>35</v>
      </c>
      <c r="AH6" t="n">
        <v>609165.7781221117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2.2356</v>
      </c>
      <c r="E2" t="n">
        <v>44.73</v>
      </c>
      <c r="F2" t="n">
        <v>35.01</v>
      </c>
      <c r="G2" t="n">
        <v>7.58</v>
      </c>
      <c r="H2" t="n">
        <v>0.13</v>
      </c>
      <c r="I2" t="n">
        <v>277</v>
      </c>
      <c r="J2" t="n">
        <v>133.21</v>
      </c>
      <c r="K2" t="n">
        <v>46.47</v>
      </c>
      <c r="L2" t="n">
        <v>1</v>
      </c>
      <c r="M2" t="n">
        <v>275</v>
      </c>
      <c r="N2" t="n">
        <v>20.75</v>
      </c>
      <c r="O2" t="n">
        <v>16663.42</v>
      </c>
      <c r="P2" t="n">
        <v>382.22</v>
      </c>
      <c r="Q2" t="n">
        <v>446.63</v>
      </c>
      <c r="R2" t="n">
        <v>317.85</v>
      </c>
      <c r="S2" t="n">
        <v>40.63</v>
      </c>
      <c r="T2" t="n">
        <v>132191.72</v>
      </c>
      <c r="U2" t="n">
        <v>0.13</v>
      </c>
      <c r="V2" t="n">
        <v>0.59</v>
      </c>
      <c r="W2" t="n">
        <v>3.07</v>
      </c>
      <c r="X2" t="n">
        <v>8.18</v>
      </c>
      <c r="Y2" t="n">
        <v>0.5</v>
      </c>
      <c r="Z2" t="n">
        <v>10</v>
      </c>
      <c r="AA2" t="n">
        <v>1140.442977883869</v>
      </c>
      <c r="AB2" t="n">
        <v>1560.404395133995</v>
      </c>
      <c r="AC2" t="n">
        <v>1411.48158970373</v>
      </c>
      <c r="AD2" t="n">
        <v>1140442.977883869</v>
      </c>
      <c r="AE2" t="n">
        <v>1560404.395133995</v>
      </c>
      <c r="AF2" t="n">
        <v>3.60694212645686e-06</v>
      </c>
      <c r="AG2" t="n">
        <v>52</v>
      </c>
      <c r="AH2" t="n">
        <v>1411481.58970373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2.803</v>
      </c>
      <c r="E3" t="n">
        <v>35.68</v>
      </c>
      <c r="F3" t="n">
        <v>30.26</v>
      </c>
      <c r="G3" t="n">
        <v>15.26</v>
      </c>
      <c r="H3" t="n">
        <v>0.26</v>
      </c>
      <c r="I3" t="n">
        <v>119</v>
      </c>
      <c r="J3" t="n">
        <v>134.55</v>
      </c>
      <c r="K3" t="n">
        <v>46.47</v>
      </c>
      <c r="L3" t="n">
        <v>2</v>
      </c>
      <c r="M3" t="n">
        <v>117</v>
      </c>
      <c r="N3" t="n">
        <v>21.09</v>
      </c>
      <c r="O3" t="n">
        <v>16828.84</v>
      </c>
      <c r="P3" t="n">
        <v>328.26</v>
      </c>
      <c r="Q3" t="n">
        <v>446.59</v>
      </c>
      <c r="R3" t="n">
        <v>162.45</v>
      </c>
      <c r="S3" t="n">
        <v>40.63</v>
      </c>
      <c r="T3" t="n">
        <v>55280.56</v>
      </c>
      <c r="U3" t="n">
        <v>0.25</v>
      </c>
      <c r="V3" t="n">
        <v>0.6899999999999999</v>
      </c>
      <c r="W3" t="n">
        <v>2.82</v>
      </c>
      <c r="X3" t="n">
        <v>3.43</v>
      </c>
      <c r="Y3" t="n">
        <v>0.5</v>
      </c>
      <c r="Z3" t="n">
        <v>10</v>
      </c>
      <c r="AA3" t="n">
        <v>844.2525072479674</v>
      </c>
      <c r="AB3" t="n">
        <v>1155.143526208613</v>
      </c>
      <c r="AC3" t="n">
        <v>1044.898249321384</v>
      </c>
      <c r="AD3" t="n">
        <v>844252.5072479674</v>
      </c>
      <c r="AE3" t="n">
        <v>1155143.526208613</v>
      </c>
      <c r="AF3" t="n">
        <v>4.522391653452577e-06</v>
      </c>
      <c r="AG3" t="n">
        <v>42</v>
      </c>
      <c r="AH3" t="n">
        <v>1044898.249321384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3.0085</v>
      </c>
      <c r="E4" t="n">
        <v>33.24</v>
      </c>
      <c r="F4" t="n">
        <v>28.99</v>
      </c>
      <c r="G4" t="n">
        <v>22.89</v>
      </c>
      <c r="H4" t="n">
        <v>0.39</v>
      </c>
      <c r="I4" t="n">
        <v>76</v>
      </c>
      <c r="J4" t="n">
        <v>135.9</v>
      </c>
      <c r="K4" t="n">
        <v>46.47</v>
      </c>
      <c r="L4" t="n">
        <v>3</v>
      </c>
      <c r="M4" t="n">
        <v>74</v>
      </c>
      <c r="N4" t="n">
        <v>21.43</v>
      </c>
      <c r="O4" t="n">
        <v>16994.64</v>
      </c>
      <c r="P4" t="n">
        <v>312.55</v>
      </c>
      <c r="Q4" t="n">
        <v>446.56</v>
      </c>
      <c r="R4" t="n">
        <v>121.87</v>
      </c>
      <c r="S4" t="n">
        <v>40.63</v>
      </c>
      <c r="T4" t="n">
        <v>35203.63</v>
      </c>
      <c r="U4" t="n">
        <v>0.33</v>
      </c>
      <c r="V4" t="n">
        <v>0.72</v>
      </c>
      <c r="W4" t="n">
        <v>2.73</v>
      </c>
      <c r="X4" t="n">
        <v>2.16</v>
      </c>
      <c r="Y4" t="n">
        <v>0.5</v>
      </c>
      <c r="Z4" t="n">
        <v>10</v>
      </c>
      <c r="AA4" t="n">
        <v>766.7531240619184</v>
      </c>
      <c r="AB4" t="n">
        <v>1049.105451101978</v>
      </c>
      <c r="AC4" t="n">
        <v>948.9802992775527</v>
      </c>
      <c r="AD4" t="n">
        <v>766753.1240619184</v>
      </c>
      <c r="AE4" t="n">
        <v>1049105.451101978</v>
      </c>
      <c r="AF4" t="n">
        <v>4.853947659440627e-06</v>
      </c>
      <c r="AG4" t="n">
        <v>39</v>
      </c>
      <c r="AH4" t="n">
        <v>948980.2992775528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3.1124</v>
      </c>
      <c r="E5" t="n">
        <v>32.13</v>
      </c>
      <c r="F5" t="n">
        <v>28.43</v>
      </c>
      <c r="G5" t="n">
        <v>30.46</v>
      </c>
      <c r="H5" t="n">
        <v>0.52</v>
      </c>
      <c r="I5" t="n">
        <v>56</v>
      </c>
      <c r="J5" t="n">
        <v>137.25</v>
      </c>
      <c r="K5" t="n">
        <v>46.47</v>
      </c>
      <c r="L5" t="n">
        <v>4</v>
      </c>
      <c r="M5" t="n">
        <v>54</v>
      </c>
      <c r="N5" t="n">
        <v>21.78</v>
      </c>
      <c r="O5" t="n">
        <v>17160.92</v>
      </c>
      <c r="P5" t="n">
        <v>304.55</v>
      </c>
      <c r="Q5" t="n">
        <v>446.57</v>
      </c>
      <c r="R5" t="n">
        <v>103.12</v>
      </c>
      <c r="S5" t="n">
        <v>40.63</v>
      </c>
      <c r="T5" t="n">
        <v>25929.09</v>
      </c>
      <c r="U5" t="n">
        <v>0.39</v>
      </c>
      <c r="V5" t="n">
        <v>0.73</v>
      </c>
      <c r="W5" t="n">
        <v>2.71</v>
      </c>
      <c r="X5" t="n">
        <v>1.6</v>
      </c>
      <c r="Y5" t="n">
        <v>0.5</v>
      </c>
      <c r="Z5" t="n">
        <v>10</v>
      </c>
      <c r="AA5" t="n">
        <v>735.3411211465602</v>
      </c>
      <c r="AB5" t="n">
        <v>1006.126162913421</v>
      </c>
      <c r="AC5" t="n">
        <v>910.1028940319021</v>
      </c>
      <c r="AD5" t="n">
        <v>735341.1211465602</v>
      </c>
      <c r="AE5" t="n">
        <v>1006126.162913421</v>
      </c>
      <c r="AF5" t="n">
        <v>5.021581085339208e-06</v>
      </c>
      <c r="AG5" t="n">
        <v>38</v>
      </c>
      <c r="AH5" t="n">
        <v>910102.8940319021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3.1813</v>
      </c>
      <c r="E6" t="n">
        <v>31.43</v>
      </c>
      <c r="F6" t="n">
        <v>28.06</v>
      </c>
      <c r="G6" t="n">
        <v>38.26</v>
      </c>
      <c r="H6" t="n">
        <v>0.64</v>
      </c>
      <c r="I6" t="n">
        <v>44</v>
      </c>
      <c r="J6" t="n">
        <v>138.6</v>
      </c>
      <c r="K6" t="n">
        <v>46.47</v>
      </c>
      <c r="L6" t="n">
        <v>5</v>
      </c>
      <c r="M6" t="n">
        <v>42</v>
      </c>
      <c r="N6" t="n">
        <v>22.13</v>
      </c>
      <c r="O6" t="n">
        <v>17327.69</v>
      </c>
      <c r="P6" t="n">
        <v>298.55</v>
      </c>
      <c r="Q6" t="n">
        <v>446.57</v>
      </c>
      <c r="R6" t="n">
        <v>91.14</v>
      </c>
      <c r="S6" t="n">
        <v>40.63</v>
      </c>
      <c r="T6" t="n">
        <v>19998.42</v>
      </c>
      <c r="U6" t="n">
        <v>0.45</v>
      </c>
      <c r="V6" t="n">
        <v>0.74</v>
      </c>
      <c r="W6" t="n">
        <v>2.69</v>
      </c>
      <c r="X6" t="n">
        <v>1.23</v>
      </c>
      <c r="Y6" t="n">
        <v>0.5</v>
      </c>
      <c r="Z6" t="n">
        <v>10</v>
      </c>
      <c r="AA6" t="n">
        <v>711.5070143709262</v>
      </c>
      <c r="AB6" t="n">
        <v>973.515286536418</v>
      </c>
      <c r="AC6" t="n">
        <v>880.6043539266676</v>
      </c>
      <c r="AD6" t="n">
        <v>711507.0143709262</v>
      </c>
      <c r="AE6" t="n">
        <v>973515.286536418</v>
      </c>
      <c r="AF6" t="n">
        <v>5.132745118490432e-06</v>
      </c>
      <c r="AG6" t="n">
        <v>37</v>
      </c>
      <c r="AH6" t="n">
        <v>880604.3539266676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3.2206</v>
      </c>
      <c r="E7" t="n">
        <v>31.05</v>
      </c>
      <c r="F7" t="n">
        <v>27.86</v>
      </c>
      <c r="G7" t="n">
        <v>45.18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35</v>
      </c>
      <c r="N7" t="n">
        <v>22.49</v>
      </c>
      <c r="O7" t="n">
        <v>17494.97</v>
      </c>
      <c r="P7" t="n">
        <v>295.15</v>
      </c>
      <c r="Q7" t="n">
        <v>446.57</v>
      </c>
      <c r="R7" t="n">
        <v>85.08</v>
      </c>
      <c r="S7" t="n">
        <v>40.63</v>
      </c>
      <c r="T7" t="n">
        <v>17005.84</v>
      </c>
      <c r="U7" t="n">
        <v>0.48</v>
      </c>
      <c r="V7" t="n">
        <v>0.75</v>
      </c>
      <c r="W7" t="n">
        <v>2.67</v>
      </c>
      <c r="X7" t="n">
        <v>1.03</v>
      </c>
      <c r="Y7" t="n">
        <v>0.5</v>
      </c>
      <c r="Z7" t="n">
        <v>10</v>
      </c>
      <c r="AA7" t="n">
        <v>694.0863133918042</v>
      </c>
      <c r="AB7" t="n">
        <v>949.6795149096974</v>
      </c>
      <c r="AC7" t="n">
        <v>859.0434348902858</v>
      </c>
      <c r="AD7" t="n">
        <v>694086.3133918042</v>
      </c>
      <c r="AE7" t="n">
        <v>949679.5149096975</v>
      </c>
      <c r="AF7" t="n">
        <v>5.196152179489608e-06</v>
      </c>
      <c r="AG7" t="n">
        <v>36</v>
      </c>
      <c r="AH7" t="n">
        <v>859043.4348902857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3.2544</v>
      </c>
      <c r="E8" t="n">
        <v>30.73</v>
      </c>
      <c r="F8" t="n">
        <v>27.7</v>
      </c>
      <c r="G8" t="n">
        <v>53.62</v>
      </c>
      <c r="H8" t="n">
        <v>0.88</v>
      </c>
      <c r="I8" t="n">
        <v>31</v>
      </c>
      <c r="J8" t="n">
        <v>141.31</v>
      </c>
      <c r="K8" t="n">
        <v>46.47</v>
      </c>
      <c r="L8" t="n">
        <v>7</v>
      </c>
      <c r="M8" t="n">
        <v>29</v>
      </c>
      <c r="N8" t="n">
        <v>22.85</v>
      </c>
      <c r="O8" t="n">
        <v>17662.75</v>
      </c>
      <c r="P8" t="n">
        <v>291.43</v>
      </c>
      <c r="Q8" t="n">
        <v>446.56</v>
      </c>
      <c r="R8" t="n">
        <v>79.87</v>
      </c>
      <c r="S8" t="n">
        <v>40.63</v>
      </c>
      <c r="T8" t="n">
        <v>14429.89</v>
      </c>
      <c r="U8" t="n">
        <v>0.51</v>
      </c>
      <c r="V8" t="n">
        <v>0.75</v>
      </c>
      <c r="W8" t="n">
        <v>2.66</v>
      </c>
      <c r="X8" t="n">
        <v>0.88</v>
      </c>
      <c r="Y8" t="n">
        <v>0.5</v>
      </c>
      <c r="Z8" t="n">
        <v>10</v>
      </c>
      <c r="AA8" t="n">
        <v>687.0468696902444</v>
      </c>
      <c r="AB8" t="n">
        <v>940.0478374788853</v>
      </c>
      <c r="AC8" t="n">
        <v>850.3309912353261</v>
      </c>
      <c r="AD8" t="n">
        <v>687046.8696902444</v>
      </c>
      <c r="AE8" t="n">
        <v>940047.8374788853</v>
      </c>
      <c r="AF8" t="n">
        <v>5.25068547877134e-06</v>
      </c>
      <c r="AG8" t="n">
        <v>36</v>
      </c>
      <c r="AH8" t="n">
        <v>850330.9912353262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3.278</v>
      </c>
      <c r="E9" t="n">
        <v>30.51</v>
      </c>
      <c r="F9" t="n">
        <v>27.59</v>
      </c>
      <c r="G9" t="n">
        <v>61.31</v>
      </c>
      <c r="H9" t="n">
        <v>0.99</v>
      </c>
      <c r="I9" t="n">
        <v>27</v>
      </c>
      <c r="J9" t="n">
        <v>142.68</v>
      </c>
      <c r="K9" t="n">
        <v>46.47</v>
      </c>
      <c r="L9" t="n">
        <v>8</v>
      </c>
      <c r="M9" t="n">
        <v>25</v>
      </c>
      <c r="N9" t="n">
        <v>23.21</v>
      </c>
      <c r="O9" t="n">
        <v>17831.04</v>
      </c>
      <c r="P9" t="n">
        <v>288.13</v>
      </c>
      <c r="Q9" t="n">
        <v>446.59</v>
      </c>
      <c r="R9" t="n">
        <v>75.98999999999999</v>
      </c>
      <c r="S9" t="n">
        <v>40.63</v>
      </c>
      <c r="T9" t="n">
        <v>12511.66</v>
      </c>
      <c r="U9" t="n">
        <v>0.53</v>
      </c>
      <c r="V9" t="n">
        <v>0.75</v>
      </c>
      <c r="W9" t="n">
        <v>2.66</v>
      </c>
      <c r="X9" t="n">
        <v>0.76</v>
      </c>
      <c r="Y9" t="n">
        <v>0.5</v>
      </c>
      <c r="Z9" t="n">
        <v>10</v>
      </c>
      <c r="AA9" t="n">
        <v>681.7068399850964</v>
      </c>
      <c r="AB9" t="n">
        <v>932.7413732508179</v>
      </c>
      <c r="AC9" t="n">
        <v>843.7218456984984</v>
      </c>
      <c r="AD9" t="n">
        <v>681706.8399850964</v>
      </c>
      <c r="AE9" t="n">
        <v>932741.3732508179</v>
      </c>
      <c r="AF9" t="n">
        <v>5.288761983595272e-06</v>
      </c>
      <c r="AG9" t="n">
        <v>36</v>
      </c>
      <c r="AH9" t="n">
        <v>843721.8456984984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3.2986</v>
      </c>
      <c r="E10" t="n">
        <v>30.32</v>
      </c>
      <c r="F10" t="n">
        <v>27.48</v>
      </c>
      <c r="G10" t="n">
        <v>68.70999999999999</v>
      </c>
      <c r="H10" t="n">
        <v>1.11</v>
      </c>
      <c r="I10" t="n">
        <v>24</v>
      </c>
      <c r="J10" t="n">
        <v>144.05</v>
      </c>
      <c r="K10" t="n">
        <v>46.47</v>
      </c>
      <c r="L10" t="n">
        <v>9</v>
      </c>
      <c r="M10" t="n">
        <v>22</v>
      </c>
      <c r="N10" t="n">
        <v>23.58</v>
      </c>
      <c r="O10" t="n">
        <v>17999.83</v>
      </c>
      <c r="P10" t="n">
        <v>285.16</v>
      </c>
      <c r="Q10" t="n">
        <v>446.57</v>
      </c>
      <c r="R10" t="n">
        <v>72.73999999999999</v>
      </c>
      <c r="S10" t="n">
        <v>40.63</v>
      </c>
      <c r="T10" t="n">
        <v>10898.22</v>
      </c>
      <c r="U10" t="n">
        <v>0.5600000000000001</v>
      </c>
      <c r="V10" t="n">
        <v>0.76</v>
      </c>
      <c r="W10" t="n">
        <v>2.64</v>
      </c>
      <c r="X10" t="n">
        <v>0.65</v>
      </c>
      <c r="Y10" t="n">
        <v>0.5</v>
      </c>
      <c r="Z10" t="n">
        <v>10</v>
      </c>
      <c r="AA10" t="n">
        <v>676.9823110966896</v>
      </c>
      <c r="AB10" t="n">
        <v>926.2770643941956</v>
      </c>
      <c r="AC10" t="n">
        <v>837.8744814064378</v>
      </c>
      <c r="AD10" t="n">
        <v>676982.3110966897</v>
      </c>
      <c r="AE10" t="n">
        <v>926277.0643941956</v>
      </c>
      <c r="AF10" t="n">
        <v>5.321998254755144e-06</v>
      </c>
      <c r="AG10" t="n">
        <v>36</v>
      </c>
      <c r="AH10" t="n">
        <v>837874.4814064378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3.3107</v>
      </c>
      <c r="E11" t="n">
        <v>30.21</v>
      </c>
      <c r="F11" t="n">
        <v>27.43</v>
      </c>
      <c r="G11" t="n">
        <v>74.8</v>
      </c>
      <c r="H11" t="n">
        <v>1.22</v>
      </c>
      <c r="I11" t="n">
        <v>22</v>
      </c>
      <c r="J11" t="n">
        <v>145.42</v>
      </c>
      <c r="K11" t="n">
        <v>46.47</v>
      </c>
      <c r="L11" t="n">
        <v>10</v>
      </c>
      <c r="M11" t="n">
        <v>20</v>
      </c>
      <c r="N11" t="n">
        <v>23.95</v>
      </c>
      <c r="O11" t="n">
        <v>18169.15</v>
      </c>
      <c r="P11" t="n">
        <v>281.83</v>
      </c>
      <c r="Q11" t="n">
        <v>446.6</v>
      </c>
      <c r="R11" t="n">
        <v>70.7</v>
      </c>
      <c r="S11" t="n">
        <v>40.63</v>
      </c>
      <c r="T11" t="n">
        <v>9892</v>
      </c>
      <c r="U11" t="n">
        <v>0.57</v>
      </c>
      <c r="V11" t="n">
        <v>0.76</v>
      </c>
      <c r="W11" t="n">
        <v>2.64</v>
      </c>
      <c r="X11" t="n">
        <v>0.6</v>
      </c>
      <c r="Y11" t="n">
        <v>0.5</v>
      </c>
      <c r="Z11" t="n">
        <v>10</v>
      </c>
      <c r="AA11" t="n">
        <v>663.4500625310291</v>
      </c>
      <c r="AB11" t="n">
        <v>907.7616449059865</v>
      </c>
      <c r="AC11" t="n">
        <v>821.1261475676289</v>
      </c>
      <c r="AD11" t="n">
        <v>663450.0625310291</v>
      </c>
      <c r="AE11" t="n">
        <v>907761.6449059865</v>
      </c>
      <c r="AF11" t="n">
        <v>5.341520530533517e-06</v>
      </c>
      <c r="AG11" t="n">
        <v>35</v>
      </c>
      <c r="AH11" t="n">
        <v>821126.1475676289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3.3222</v>
      </c>
      <c r="E12" t="n">
        <v>30.1</v>
      </c>
      <c r="F12" t="n">
        <v>27.38</v>
      </c>
      <c r="G12" t="n">
        <v>82.13</v>
      </c>
      <c r="H12" t="n">
        <v>1.33</v>
      </c>
      <c r="I12" t="n">
        <v>20</v>
      </c>
      <c r="J12" t="n">
        <v>146.8</v>
      </c>
      <c r="K12" t="n">
        <v>46.47</v>
      </c>
      <c r="L12" t="n">
        <v>11</v>
      </c>
      <c r="M12" t="n">
        <v>18</v>
      </c>
      <c r="N12" t="n">
        <v>24.33</v>
      </c>
      <c r="O12" t="n">
        <v>18338.99</v>
      </c>
      <c r="P12" t="n">
        <v>279.85</v>
      </c>
      <c r="Q12" t="n">
        <v>446.59</v>
      </c>
      <c r="R12" t="n">
        <v>69.12</v>
      </c>
      <c r="S12" t="n">
        <v>40.63</v>
      </c>
      <c r="T12" t="n">
        <v>9112.459999999999</v>
      </c>
      <c r="U12" t="n">
        <v>0.59</v>
      </c>
      <c r="V12" t="n">
        <v>0.76</v>
      </c>
      <c r="W12" t="n">
        <v>2.64</v>
      </c>
      <c r="X12" t="n">
        <v>0.55</v>
      </c>
      <c r="Y12" t="n">
        <v>0.5</v>
      </c>
      <c r="Z12" t="n">
        <v>10</v>
      </c>
      <c r="AA12" t="n">
        <v>660.6752884978454</v>
      </c>
      <c r="AB12" t="n">
        <v>903.9650766593937</v>
      </c>
      <c r="AC12" t="n">
        <v>817.691918465974</v>
      </c>
      <c r="AD12" t="n">
        <v>660675.2884978454</v>
      </c>
      <c r="AE12" t="n">
        <v>903965.0766593937</v>
      </c>
      <c r="AF12" t="n">
        <v>5.360074759579076e-06</v>
      </c>
      <c r="AG12" t="n">
        <v>35</v>
      </c>
      <c r="AH12" t="n">
        <v>817691.918465974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3.3362</v>
      </c>
      <c r="E13" t="n">
        <v>29.97</v>
      </c>
      <c r="F13" t="n">
        <v>27.3</v>
      </c>
      <c r="G13" t="n">
        <v>91.01000000000001</v>
      </c>
      <c r="H13" t="n">
        <v>1.43</v>
      </c>
      <c r="I13" t="n">
        <v>18</v>
      </c>
      <c r="J13" t="n">
        <v>148.18</v>
      </c>
      <c r="K13" t="n">
        <v>46.47</v>
      </c>
      <c r="L13" t="n">
        <v>12</v>
      </c>
      <c r="M13" t="n">
        <v>16</v>
      </c>
      <c r="N13" t="n">
        <v>24.71</v>
      </c>
      <c r="O13" t="n">
        <v>18509.36</v>
      </c>
      <c r="P13" t="n">
        <v>277.31</v>
      </c>
      <c r="Q13" t="n">
        <v>446.56</v>
      </c>
      <c r="R13" t="n">
        <v>66.7</v>
      </c>
      <c r="S13" t="n">
        <v>40.63</v>
      </c>
      <c r="T13" t="n">
        <v>7911.69</v>
      </c>
      <c r="U13" t="n">
        <v>0.61</v>
      </c>
      <c r="V13" t="n">
        <v>0.76</v>
      </c>
      <c r="W13" t="n">
        <v>2.64</v>
      </c>
      <c r="X13" t="n">
        <v>0.48</v>
      </c>
      <c r="Y13" t="n">
        <v>0.5</v>
      </c>
      <c r="Z13" t="n">
        <v>10</v>
      </c>
      <c r="AA13" t="n">
        <v>657.1478172830485</v>
      </c>
      <c r="AB13" t="n">
        <v>899.138634922262</v>
      </c>
      <c r="AC13" t="n">
        <v>813.3261055542806</v>
      </c>
      <c r="AD13" t="n">
        <v>657147.8172830485</v>
      </c>
      <c r="AE13" t="n">
        <v>899138.6349222619</v>
      </c>
      <c r="AF13" t="n">
        <v>5.382662516678019e-06</v>
      </c>
      <c r="AG13" t="n">
        <v>35</v>
      </c>
      <c r="AH13" t="n">
        <v>813326.1055542806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3.3409</v>
      </c>
      <c r="E14" t="n">
        <v>29.93</v>
      </c>
      <c r="F14" t="n">
        <v>27.29</v>
      </c>
      <c r="G14" t="n">
        <v>96.31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274.99</v>
      </c>
      <c r="Q14" t="n">
        <v>446.56</v>
      </c>
      <c r="R14" t="n">
        <v>66.23999999999999</v>
      </c>
      <c r="S14" t="n">
        <v>40.63</v>
      </c>
      <c r="T14" t="n">
        <v>7685.67</v>
      </c>
      <c r="U14" t="n">
        <v>0.61</v>
      </c>
      <c r="V14" t="n">
        <v>0.76</v>
      </c>
      <c r="W14" t="n">
        <v>2.64</v>
      </c>
      <c r="X14" t="n">
        <v>0.46</v>
      </c>
      <c r="Y14" t="n">
        <v>0.5</v>
      </c>
      <c r="Z14" t="n">
        <v>10</v>
      </c>
      <c r="AA14" t="n">
        <v>654.9795833082504</v>
      </c>
      <c r="AB14" t="n">
        <v>896.171961542211</v>
      </c>
      <c r="AC14" t="n">
        <v>810.6425673178693</v>
      </c>
      <c r="AD14" t="n">
        <v>654979.5833082504</v>
      </c>
      <c r="AE14" t="n">
        <v>896171.961542211</v>
      </c>
      <c r="AF14" t="n">
        <v>5.390245549418378e-06</v>
      </c>
      <c r="AG14" t="n">
        <v>35</v>
      </c>
      <c r="AH14" t="n">
        <v>810642.5673178693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3.3562</v>
      </c>
      <c r="E15" t="n">
        <v>29.8</v>
      </c>
      <c r="F15" t="n">
        <v>27.21</v>
      </c>
      <c r="G15" t="n">
        <v>108.83</v>
      </c>
      <c r="H15" t="n">
        <v>1.64</v>
      </c>
      <c r="I15" t="n">
        <v>15</v>
      </c>
      <c r="J15" t="n">
        <v>150.95</v>
      </c>
      <c r="K15" t="n">
        <v>46.47</v>
      </c>
      <c r="L15" t="n">
        <v>14</v>
      </c>
      <c r="M15" t="n">
        <v>13</v>
      </c>
      <c r="N15" t="n">
        <v>25.49</v>
      </c>
      <c r="O15" t="n">
        <v>18851.69</v>
      </c>
      <c r="P15" t="n">
        <v>271.47</v>
      </c>
      <c r="Q15" t="n">
        <v>446.56</v>
      </c>
      <c r="R15" t="n">
        <v>63.51</v>
      </c>
      <c r="S15" t="n">
        <v>40.63</v>
      </c>
      <c r="T15" t="n">
        <v>6327.67</v>
      </c>
      <c r="U15" t="n">
        <v>0.64</v>
      </c>
      <c r="V15" t="n">
        <v>0.76</v>
      </c>
      <c r="W15" t="n">
        <v>2.63</v>
      </c>
      <c r="X15" t="n">
        <v>0.38</v>
      </c>
      <c r="Y15" t="n">
        <v>0.5</v>
      </c>
      <c r="Z15" t="n">
        <v>10</v>
      </c>
      <c r="AA15" t="n">
        <v>650.6686418459083</v>
      </c>
      <c r="AB15" t="n">
        <v>890.27354124812</v>
      </c>
      <c r="AC15" t="n">
        <v>805.3070839781615</v>
      </c>
      <c r="AD15" t="n">
        <v>650668.6418459082</v>
      </c>
      <c r="AE15" t="n">
        <v>890273.5412481199</v>
      </c>
      <c r="AF15" t="n">
        <v>5.41493074110508e-06</v>
      </c>
      <c r="AG15" t="n">
        <v>35</v>
      </c>
      <c r="AH15" t="n">
        <v>805307.0839781614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3.36</v>
      </c>
      <c r="E16" t="n">
        <v>29.76</v>
      </c>
      <c r="F16" t="n">
        <v>27.2</v>
      </c>
      <c r="G16" t="n">
        <v>116.57</v>
      </c>
      <c r="H16" t="n">
        <v>1.74</v>
      </c>
      <c r="I16" t="n">
        <v>14</v>
      </c>
      <c r="J16" t="n">
        <v>152.35</v>
      </c>
      <c r="K16" t="n">
        <v>46.47</v>
      </c>
      <c r="L16" t="n">
        <v>15</v>
      </c>
      <c r="M16" t="n">
        <v>12</v>
      </c>
      <c r="N16" t="n">
        <v>25.88</v>
      </c>
      <c r="O16" t="n">
        <v>19023.66</v>
      </c>
      <c r="P16" t="n">
        <v>270.45</v>
      </c>
      <c r="Q16" t="n">
        <v>446.58</v>
      </c>
      <c r="R16" t="n">
        <v>63.38</v>
      </c>
      <c r="S16" t="n">
        <v>40.63</v>
      </c>
      <c r="T16" t="n">
        <v>6270.67</v>
      </c>
      <c r="U16" t="n">
        <v>0.64</v>
      </c>
      <c r="V16" t="n">
        <v>0.76</v>
      </c>
      <c r="W16" t="n">
        <v>2.63</v>
      </c>
      <c r="X16" t="n">
        <v>0.37</v>
      </c>
      <c r="Y16" t="n">
        <v>0.5</v>
      </c>
      <c r="Z16" t="n">
        <v>10</v>
      </c>
      <c r="AA16" t="n">
        <v>649.5408025426279</v>
      </c>
      <c r="AB16" t="n">
        <v>888.7303817566133</v>
      </c>
      <c r="AC16" t="n">
        <v>803.9112014626863</v>
      </c>
      <c r="AD16" t="n">
        <v>649540.8025426279</v>
      </c>
      <c r="AE16" t="n">
        <v>888730.3817566133</v>
      </c>
      <c r="AF16" t="n">
        <v>5.421061703746222e-06</v>
      </c>
      <c r="AG16" t="n">
        <v>35</v>
      </c>
      <c r="AH16" t="n">
        <v>803911.2014626863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3.3655</v>
      </c>
      <c r="E17" t="n">
        <v>29.71</v>
      </c>
      <c r="F17" t="n">
        <v>27.18</v>
      </c>
      <c r="G17" t="n">
        <v>125.44</v>
      </c>
      <c r="H17" t="n">
        <v>1.84</v>
      </c>
      <c r="I17" t="n">
        <v>13</v>
      </c>
      <c r="J17" t="n">
        <v>153.75</v>
      </c>
      <c r="K17" t="n">
        <v>46.47</v>
      </c>
      <c r="L17" t="n">
        <v>16</v>
      </c>
      <c r="M17" t="n">
        <v>11</v>
      </c>
      <c r="N17" t="n">
        <v>26.28</v>
      </c>
      <c r="O17" t="n">
        <v>19196.18</v>
      </c>
      <c r="P17" t="n">
        <v>267.12</v>
      </c>
      <c r="Q17" t="n">
        <v>446.56</v>
      </c>
      <c r="R17" t="n">
        <v>62.69</v>
      </c>
      <c r="S17" t="n">
        <v>40.63</v>
      </c>
      <c r="T17" t="n">
        <v>5930.37</v>
      </c>
      <c r="U17" t="n">
        <v>0.65</v>
      </c>
      <c r="V17" t="n">
        <v>0.76</v>
      </c>
      <c r="W17" t="n">
        <v>2.63</v>
      </c>
      <c r="X17" t="n">
        <v>0.35</v>
      </c>
      <c r="Y17" t="n">
        <v>0.5</v>
      </c>
      <c r="Z17" t="n">
        <v>10</v>
      </c>
      <c r="AA17" t="n">
        <v>646.5574445557974</v>
      </c>
      <c r="AB17" t="n">
        <v>884.6484197425664</v>
      </c>
      <c r="AC17" t="n">
        <v>800.2188161741904</v>
      </c>
      <c r="AD17" t="n">
        <v>646557.4445557974</v>
      </c>
      <c r="AE17" t="n">
        <v>884648.4197425664</v>
      </c>
      <c r="AF17" t="n">
        <v>5.429935465463662e-06</v>
      </c>
      <c r="AG17" t="n">
        <v>35</v>
      </c>
      <c r="AH17" t="n">
        <v>800218.8161741904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3.366</v>
      </c>
      <c r="E18" t="n">
        <v>29.71</v>
      </c>
      <c r="F18" t="n">
        <v>27.17</v>
      </c>
      <c r="G18" t="n">
        <v>125.42</v>
      </c>
      <c r="H18" t="n">
        <v>1.94</v>
      </c>
      <c r="I18" t="n">
        <v>13</v>
      </c>
      <c r="J18" t="n">
        <v>155.15</v>
      </c>
      <c r="K18" t="n">
        <v>46.47</v>
      </c>
      <c r="L18" t="n">
        <v>17</v>
      </c>
      <c r="M18" t="n">
        <v>11</v>
      </c>
      <c r="N18" t="n">
        <v>26.68</v>
      </c>
      <c r="O18" t="n">
        <v>19369.26</v>
      </c>
      <c r="P18" t="n">
        <v>266.22</v>
      </c>
      <c r="Q18" t="n">
        <v>446.56</v>
      </c>
      <c r="R18" t="n">
        <v>62.73</v>
      </c>
      <c r="S18" t="n">
        <v>40.63</v>
      </c>
      <c r="T18" t="n">
        <v>5950.1</v>
      </c>
      <c r="U18" t="n">
        <v>0.65</v>
      </c>
      <c r="V18" t="n">
        <v>0.76</v>
      </c>
      <c r="W18" t="n">
        <v>2.63</v>
      </c>
      <c r="X18" t="n">
        <v>0.35</v>
      </c>
      <c r="Y18" t="n">
        <v>0.5</v>
      </c>
      <c r="Z18" t="n">
        <v>10</v>
      </c>
      <c r="AA18" t="n">
        <v>645.8230474194683</v>
      </c>
      <c r="AB18" t="n">
        <v>883.643585181326</v>
      </c>
      <c r="AC18" t="n">
        <v>799.3098816131806</v>
      </c>
      <c r="AD18" t="n">
        <v>645823.0474194683</v>
      </c>
      <c r="AE18" t="n">
        <v>883643.585181326</v>
      </c>
      <c r="AF18" t="n">
        <v>5.430742171074339e-06</v>
      </c>
      <c r="AG18" t="n">
        <v>35</v>
      </c>
      <c r="AH18" t="n">
        <v>799309.8816131805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3.3733</v>
      </c>
      <c r="E19" t="n">
        <v>29.64</v>
      </c>
      <c r="F19" t="n">
        <v>27.14</v>
      </c>
      <c r="G19" t="n">
        <v>135.69</v>
      </c>
      <c r="H19" t="n">
        <v>2.04</v>
      </c>
      <c r="I19" t="n">
        <v>12</v>
      </c>
      <c r="J19" t="n">
        <v>156.56</v>
      </c>
      <c r="K19" t="n">
        <v>46.47</v>
      </c>
      <c r="L19" t="n">
        <v>18</v>
      </c>
      <c r="M19" t="n">
        <v>10</v>
      </c>
      <c r="N19" t="n">
        <v>27.09</v>
      </c>
      <c r="O19" t="n">
        <v>19542.89</v>
      </c>
      <c r="P19" t="n">
        <v>263.7</v>
      </c>
      <c r="Q19" t="n">
        <v>446.56</v>
      </c>
      <c r="R19" t="n">
        <v>61.22</v>
      </c>
      <c r="S19" t="n">
        <v>40.63</v>
      </c>
      <c r="T19" t="n">
        <v>5201.44</v>
      </c>
      <c r="U19" t="n">
        <v>0.66</v>
      </c>
      <c r="V19" t="n">
        <v>0.77</v>
      </c>
      <c r="W19" t="n">
        <v>2.63</v>
      </c>
      <c r="X19" t="n">
        <v>0.31</v>
      </c>
      <c r="Y19" t="n">
        <v>0.5</v>
      </c>
      <c r="Z19" t="n">
        <v>10</v>
      </c>
      <c r="AA19" t="n">
        <v>643.2281516019922</v>
      </c>
      <c r="AB19" t="n">
        <v>880.0931342451312</v>
      </c>
      <c r="AC19" t="n">
        <v>796.0982807312471</v>
      </c>
      <c r="AD19" t="n">
        <v>643228.1516019922</v>
      </c>
      <c r="AE19" t="n">
        <v>880093.1342451312</v>
      </c>
      <c r="AF19" t="n">
        <v>5.442520072990217e-06</v>
      </c>
      <c r="AG19" t="n">
        <v>35</v>
      </c>
      <c r="AH19" t="n">
        <v>796098.280731247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3.3801</v>
      </c>
      <c r="E20" t="n">
        <v>29.58</v>
      </c>
      <c r="F20" t="n">
        <v>27.11</v>
      </c>
      <c r="G20" t="n">
        <v>147.85</v>
      </c>
      <c r="H20" t="n">
        <v>2.13</v>
      </c>
      <c r="I20" t="n">
        <v>11</v>
      </c>
      <c r="J20" t="n">
        <v>157.97</v>
      </c>
      <c r="K20" t="n">
        <v>46.47</v>
      </c>
      <c r="L20" t="n">
        <v>19</v>
      </c>
      <c r="M20" t="n">
        <v>9</v>
      </c>
      <c r="N20" t="n">
        <v>27.5</v>
      </c>
      <c r="O20" t="n">
        <v>19717.08</v>
      </c>
      <c r="P20" t="n">
        <v>261.11</v>
      </c>
      <c r="Q20" t="n">
        <v>446.56</v>
      </c>
      <c r="R20" t="n">
        <v>60.21</v>
      </c>
      <c r="S20" t="n">
        <v>40.63</v>
      </c>
      <c r="T20" t="n">
        <v>4700.79</v>
      </c>
      <c r="U20" t="n">
        <v>0.67</v>
      </c>
      <c r="V20" t="n">
        <v>0.77</v>
      </c>
      <c r="W20" t="n">
        <v>2.63</v>
      </c>
      <c r="X20" t="n">
        <v>0.28</v>
      </c>
      <c r="Y20" t="n">
        <v>0.5</v>
      </c>
      <c r="Z20" t="n">
        <v>10</v>
      </c>
      <c r="AA20" t="n">
        <v>640.6388490296418</v>
      </c>
      <c r="AB20" t="n">
        <v>876.5503362336741</v>
      </c>
      <c r="AC20" t="n">
        <v>792.893602389655</v>
      </c>
      <c r="AD20" t="n">
        <v>640638.8490296418</v>
      </c>
      <c r="AE20" t="n">
        <v>876550.3362336741</v>
      </c>
      <c r="AF20" t="n">
        <v>5.453491269295418e-06</v>
      </c>
      <c r="AG20" t="n">
        <v>35</v>
      </c>
      <c r="AH20" t="n">
        <v>792893.6023896551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3.3793</v>
      </c>
      <c r="E21" t="n">
        <v>29.59</v>
      </c>
      <c r="F21" t="n">
        <v>27.11</v>
      </c>
      <c r="G21" t="n">
        <v>147.88</v>
      </c>
      <c r="H21" t="n">
        <v>2.22</v>
      </c>
      <c r="I21" t="n">
        <v>11</v>
      </c>
      <c r="J21" t="n">
        <v>159.39</v>
      </c>
      <c r="K21" t="n">
        <v>46.47</v>
      </c>
      <c r="L21" t="n">
        <v>20</v>
      </c>
      <c r="M21" t="n">
        <v>9</v>
      </c>
      <c r="N21" t="n">
        <v>27.92</v>
      </c>
      <c r="O21" t="n">
        <v>19891.97</v>
      </c>
      <c r="P21" t="n">
        <v>258.96</v>
      </c>
      <c r="Q21" t="n">
        <v>446.56</v>
      </c>
      <c r="R21" t="n">
        <v>60.48</v>
      </c>
      <c r="S21" t="n">
        <v>40.63</v>
      </c>
      <c r="T21" t="n">
        <v>4835.37</v>
      </c>
      <c r="U21" t="n">
        <v>0.67</v>
      </c>
      <c r="V21" t="n">
        <v>0.77</v>
      </c>
      <c r="W21" t="n">
        <v>2.63</v>
      </c>
      <c r="X21" t="n">
        <v>0.28</v>
      </c>
      <c r="Y21" t="n">
        <v>0.5</v>
      </c>
      <c r="Z21" t="n">
        <v>10</v>
      </c>
      <c r="AA21" t="n">
        <v>639.171217193262</v>
      </c>
      <c r="AB21" t="n">
        <v>874.5422576077921</v>
      </c>
      <c r="AC21" t="n">
        <v>791.0771719694712</v>
      </c>
      <c r="AD21" t="n">
        <v>639171.217193262</v>
      </c>
      <c r="AE21" t="n">
        <v>874542.257607792</v>
      </c>
      <c r="AF21" t="n">
        <v>5.452200540318335e-06</v>
      </c>
      <c r="AG21" t="n">
        <v>35</v>
      </c>
      <c r="AH21" t="n">
        <v>791077.1719694713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3.3857</v>
      </c>
      <c r="E22" t="n">
        <v>29.54</v>
      </c>
      <c r="F22" t="n">
        <v>27.08</v>
      </c>
      <c r="G22" t="n">
        <v>162.5</v>
      </c>
      <c r="H22" t="n">
        <v>2.31</v>
      </c>
      <c r="I22" t="n">
        <v>10</v>
      </c>
      <c r="J22" t="n">
        <v>160.81</v>
      </c>
      <c r="K22" t="n">
        <v>46.47</v>
      </c>
      <c r="L22" t="n">
        <v>21</v>
      </c>
      <c r="M22" t="n">
        <v>8</v>
      </c>
      <c r="N22" t="n">
        <v>28.34</v>
      </c>
      <c r="O22" t="n">
        <v>20067.32</v>
      </c>
      <c r="P22" t="n">
        <v>256.85</v>
      </c>
      <c r="Q22" t="n">
        <v>446.56</v>
      </c>
      <c r="R22" t="n">
        <v>59.56</v>
      </c>
      <c r="S22" t="n">
        <v>40.63</v>
      </c>
      <c r="T22" t="n">
        <v>4382.44</v>
      </c>
      <c r="U22" t="n">
        <v>0.68</v>
      </c>
      <c r="V22" t="n">
        <v>0.77</v>
      </c>
      <c r="W22" t="n">
        <v>2.62</v>
      </c>
      <c r="X22" t="n">
        <v>0.26</v>
      </c>
      <c r="Y22" t="n">
        <v>0.5</v>
      </c>
      <c r="Z22" t="n">
        <v>10</v>
      </c>
      <c r="AA22" t="n">
        <v>636.9725913185347</v>
      </c>
      <c r="AB22" t="n">
        <v>871.5340006894623</v>
      </c>
      <c r="AC22" t="n">
        <v>788.3560188693118</v>
      </c>
      <c r="AD22" t="n">
        <v>636972.5913185347</v>
      </c>
      <c r="AE22" t="n">
        <v>871534.0006894623</v>
      </c>
      <c r="AF22" t="n">
        <v>5.462526372134994e-06</v>
      </c>
      <c r="AG22" t="n">
        <v>35</v>
      </c>
      <c r="AH22" t="n">
        <v>788356.0188693118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3.3862</v>
      </c>
      <c r="E23" t="n">
        <v>29.53</v>
      </c>
      <c r="F23" t="n">
        <v>27.08</v>
      </c>
      <c r="G23" t="n">
        <v>162.47</v>
      </c>
      <c r="H23" t="n">
        <v>2.4</v>
      </c>
      <c r="I23" t="n">
        <v>10</v>
      </c>
      <c r="J23" t="n">
        <v>162.24</v>
      </c>
      <c r="K23" t="n">
        <v>46.47</v>
      </c>
      <c r="L23" t="n">
        <v>22</v>
      </c>
      <c r="M23" t="n">
        <v>8</v>
      </c>
      <c r="N23" t="n">
        <v>28.77</v>
      </c>
      <c r="O23" t="n">
        <v>20243.25</v>
      </c>
      <c r="P23" t="n">
        <v>252.42</v>
      </c>
      <c r="Q23" t="n">
        <v>446.56</v>
      </c>
      <c r="R23" t="n">
        <v>59.41</v>
      </c>
      <c r="S23" t="n">
        <v>40.63</v>
      </c>
      <c r="T23" t="n">
        <v>4306.86</v>
      </c>
      <c r="U23" t="n">
        <v>0.68</v>
      </c>
      <c r="V23" t="n">
        <v>0.77</v>
      </c>
      <c r="W23" t="n">
        <v>2.63</v>
      </c>
      <c r="X23" t="n">
        <v>0.25</v>
      </c>
      <c r="Y23" t="n">
        <v>0.5</v>
      </c>
      <c r="Z23" t="n">
        <v>10</v>
      </c>
      <c r="AA23" t="n">
        <v>633.7645389144833</v>
      </c>
      <c r="AB23" t="n">
        <v>867.1446018609556</v>
      </c>
      <c r="AC23" t="n">
        <v>784.3855381044377</v>
      </c>
      <c r="AD23" t="n">
        <v>633764.5389144833</v>
      </c>
      <c r="AE23" t="n">
        <v>867144.6018609556</v>
      </c>
      <c r="AF23" t="n">
        <v>5.463333077745671e-06</v>
      </c>
      <c r="AG23" t="n">
        <v>35</v>
      </c>
      <c r="AH23" t="n">
        <v>784385.5381044378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3.3921</v>
      </c>
      <c r="E24" t="n">
        <v>29.48</v>
      </c>
      <c r="F24" t="n">
        <v>27.05</v>
      </c>
      <c r="G24" t="n">
        <v>180.36</v>
      </c>
      <c r="H24" t="n">
        <v>2.49</v>
      </c>
      <c r="I24" t="n">
        <v>9</v>
      </c>
      <c r="J24" t="n">
        <v>163.67</v>
      </c>
      <c r="K24" t="n">
        <v>46.47</v>
      </c>
      <c r="L24" t="n">
        <v>23</v>
      </c>
      <c r="M24" t="n">
        <v>7</v>
      </c>
      <c r="N24" t="n">
        <v>29.2</v>
      </c>
      <c r="O24" t="n">
        <v>20419.76</v>
      </c>
      <c r="P24" t="n">
        <v>251.61</v>
      </c>
      <c r="Q24" t="n">
        <v>446.56</v>
      </c>
      <c r="R24" t="n">
        <v>58.67</v>
      </c>
      <c r="S24" t="n">
        <v>40.63</v>
      </c>
      <c r="T24" t="n">
        <v>3940.42</v>
      </c>
      <c r="U24" t="n">
        <v>0.6899999999999999</v>
      </c>
      <c r="V24" t="n">
        <v>0.77</v>
      </c>
      <c r="W24" t="n">
        <v>2.62</v>
      </c>
      <c r="X24" t="n">
        <v>0.23</v>
      </c>
      <c r="Y24" t="n">
        <v>0.5</v>
      </c>
      <c r="Z24" t="n">
        <v>10</v>
      </c>
      <c r="AA24" t="n">
        <v>632.5504972036298</v>
      </c>
      <c r="AB24" t="n">
        <v>865.4834964324258</v>
      </c>
      <c r="AC24" t="n">
        <v>782.8829662466308</v>
      </c>
      <c r="AD24" t="n">
        <v>632550.4972036298</v>
      </c>
      <c r="AE24" t="n">
        <v>865483.4964324258</v>
      </c>
      <c r="AF24" t="n">
        <v>5.472852203951653e-06</v>
      </c>
      <c r="AG24" t="n">
        <v>35</v>
      </c>
      <c r="AH24" t="n">
        <v>782882.9662466308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3.3916</v>
      </c>
      <c r="E25" t="n">
        <v>29.48</v>
      </c>
      <c r="F25" t="n">
        <v>27.06</v>
      </c>
      <c r="G25" t="n">
        <v>180.4</v>
      </c>
      <c r="H25" t="n">
        <v>2.58</v>
      </c>
      <c r="I25" t="n">
        <v>9</v>
      </c>
      <c r="J25" t="n">
        <v>165.1</v>
      </c>
      <c r="K25" t="n">
        <v>46.47</v>
      </c>
      <c r="L25" t="n">
        <v>24</v>
      </c>
      <c r="M25" t="n">
        <v>6</v>
      </c>
      <c r="N25" t="n">
        <v>29.64</v>
      </c>
      <c r="O25" t="n">
        <v>20596.86</v>
      </c>
      <c r="P25" t="n">
        <v>250.64</v>
      </c>
      <c r="Q25" t="n">
        <v>446.56</v>
      </c>
      <c r="R25" t="n">
        <v>58.75</v>
      </c>
      <c r="S25" t="n">
        <v>40.63</v>
      </c>
      <c r="T25" t="n">
        <v>3979.66</v>
      </c>
      <c r="U25" t="n">
        <v>0.6899999999999999</v>
      </c>
      <c r="V25" t="n">
        <v>0.77</v>
      </c>
      <c r="W25" t="n">
        <v>2.62</v>
      </c>
      <c r="X25" t="n">
        <v>0.23</v>
      </c>
      <c r="Y25" t="n">
        <v>0.5</v>
      </c>
      <c r="Z25" t="n">
        <v>10</v>
      </c>
      <c r="AA25" t="n">
        <v>631.9437349250599</v>
      </c>
      <c r="AB25" t="n">
        <v>864.6532975144238</v>
      </c>
      <c r="AC25" t="n">
        <v>782.1320003481715</v>
      </c>
      <c r="AD25" t="n">
        <v>631943.7349250598</v>
      </c>
      <c r="AE25" t="n">
        <v>864653.2975144238</v>
      </c>
      <c r="AF25" t="n">
        <v>5.472045498340976e-06</v>
      </c>
      <c r="AG25" t="n">
        <v>35</v>
      </c>
      <c r="AH25" t="n">
        <v>782132.0003481715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3.3912</v>
      </c>
      <c r="E26" t="n">
        <v>29.49</v>
      </c>
      <c r="F26" t="n">
        <v>27.06</v>
      </c>
      <c r="G26" t="n">
        <v>180.42</v>
      </c>
      <c r="H26" t="n">
        <v>2.66</v>
      </c>
      <c r="I26" t="n">
        <v>9</v>
      </c>
      <c r="J26" t="n">
        <v>166.54</v>
      </c>
      <c r="K26" t="n">
        <v>46.47</v>
      </c>
      <c r="L26" t="n">
        <v>25</v>
      </c>
      <c r="M26" t="n">
        <v>5</v>
      </c>
      <c r="N26" t="n">
        <v>30.08</v>
      </c>
      <c r="O26" t="n">
        <v>20774.56</v>
      </c>
      <c r="P26" t="n">
        <v>248.09</v>
      </c>
      <c r="Q26" t="n">
        <v>446.56</v>
      </c>
      <c r="R26" t="n">
        <v>58.84</v>
      </c>
      <c r="S26" t="n">
        <v>40.63</v>
      </c>
      <c r="T26" t="n">
        <v>4027.38</v>
      </c>
      <c r="U26" t="n">
        <v>0.6899999999999999</v>
      </c>
      <c r="V26" t="n">
        <v>0.77</v>
      </c>
      <c r="W26" t="n">
        <v>2.63</v>
      </c>
      <c r="X26" t="n">
        <v>0.24</v>
      </c>
      <c r="Y26" t="n">
        <v>0.5</v>
      </c>
      <c r="Z26" t="n">
        <v>10</v>
      </c>
      <c r="AA26" t="n">
        <v>630.1594791012647</v>
      </c>
      <c r="AB26" t="n">
        <v>862.2119999804958</v>
      </c>
      <c r="AC26" t="n">
        <v>779.923696824499</v>
      </c>
      <c r="AD26" t="n">
        <v>630159.4791012646</v>
      </c>
      <c r="AE26" t="n">
        <v>862211.9999804958</v>
      </c>
      <c r="AF26" t="n">
        <v>5.471400133852436e-06</v>
      </c>
      <c r="AG26" t="n">
        <v>35</v>
      </c>
      <c r="AH26" t="n">
        <v>779923.6968244989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3.3977</v>
      </c>
      <c r="E27" t="n">
        <v>29.43</v>
      </c>
      <c r="F27" t="n">
        <v>27.03</v>
      </c>
      <c r="G27" t="n">
        <v>202.75</v>
      </c>
      <c r="H27" t="n">
        <v>2.74</v>
      </c>
      <c r="I27" t="n">
        <v>8</v>
      </c>
      <c r="J27" t="n">
        <v>167.99</v>
      </c>
      <c r="K27" t="n">
        <v>46.47</v>
      </c>
      <c r="L27" t="n">
        <v>26</v>
      </c>
      <c r="M27" t="n">
        <v>1</v>
      </c>
      <c r="N27" t="n">
        <v>30.52</v>
      </c>
      <c r="O27" t="n">
        <v>20952.87</v>
      </c>
      <c r="P27" t="n">
        <v>247.03</v>
      </c>
      <c r="Q27" t="n">
        <v>446.56</v>
      </c>
      <c r="R27" t="n">
        <v>57.63</v>
      </c>
      <c r="S27" t="n">
        <v>40.63</v>
      </c>
      <c r="T27" t="n">
        <v>3423.68</v>
      </c>
      <c r="U27" t="n">
        <v>0.7</v>
      </c>
      <c r="V27" t="n">
        <v>0.77</v>
      </c>
      <c r="W27" t="n">
        <v>2.63</v>
      </c>
      <c r="X27" t="n">
        <v>0.21</v>
      </c>
      <c r="Y27" t="n">
        <v>0.5</v>
      </c>
      <c r="Z27" t="n">
        <v>10</v>
      </c>
      <c r="AA27" t="n">
        <v>628.7244937925743</v>
      </c>
      <c r="AB27" t="n">
        <v>860.2485897740619</v>
      </c>
      <c r="AC27" t="n">
        <v>778.1476717325035</v>
      </c>
      <c r="AD27" t="n">
        <v>628724.4937925743</v>
      </c>
      <c r="AE27" t="n">
        <v>860248.5897740619</v>
      </c>
      <c r="AF27" t="n">
        <v>5.481887306791231e-06</v>
      </c>
      <c r="AG27" t="n">
        <v>35</v>
      </c>
      <c r="AH27" t="n">
        <v>778147.6717325035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3.3979</v>
      </c>
      <c r="E28" t="n">
        <v>29.43</v>
      </c>
      <c r="F28" t="n">
        <v>27.03</v>
      </c>
      <c r="G28" t="n">
        <v>202.74</v>
      </c>
      <c r="H28" t="n">
        <v>2.82</v>
      </c>
      <c r="I28" t="n">
        <v>8</v>
      </c>
      <c r="J28" t="n">
        <v>169.44</v>
      </c>
      <c r="K28" t="n">
        <v>46.47</v>
      </c>
      <c r="L28" t="n">
        <v>27</v>
      </c>
      <c r="M28" t="n">
        <v>1</v>
      </c>
      <c r="N28" t="n">
        <v>30.97</v>
      </c>
      <c r="O28" t="n">
        <v>21131.78</v>
      </c>
      <c r="P28" t="n">
        <v>248.7</v>
      </c>
      <c r="Q28" t="n">
        <v>446.56</v>
      </c>
      <c r="R28" t="n">
        <v>57.56</v>
      </c>
      <c r="S28" t="n">
        <v>40.63</v>
      </c>
      <c r="T28" t="n">
        <v>3390.22</v>
      </c>
      <c r="U28" t="n">
        <v>0.71</v>
      </c>
      <c r="V28" t="n">
        <v>0.77</v>
      </c>
      <c r="W28" t="n">
        <v>2.63</v>
      </c>
      <c r="X28" t="n">
        <v>0.2</v>
      </c>
      <c r="Y28" t="n">
        <v>0.5</v>
      </c>
      <c r="Z28" t="n">
        <v>10</v>
      </c>
      <c r="AA28" t="n">
        <v>629.8962157627871</v>
      </c>
      <c r="AB28" t="n">
        <v>861.851791466432</v>
      </c>
      <c r="AC28" t="n">
        <v>779.5978661054615</v>
      </c>
      <c r="AD28" t="n">
        <v>629896.215762787</v>
      </c>
      <c r="AE28" t="n">
        <v>861851.791466432</v>
      </c>
      <c r="AF28" t="n">
        <v>5.482209989035502e-06</v>
      </c>
      <c r="AG28" t="n">
        <v>35</v>
      </c>
      <c r="AH28" t="n">
        <v>779597.8661054615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3.3979</v>
      </c>
      <c r="E29" t="n">
        <v>29.43</v>
      </c>
      <c r="F29" t="n">
        <v>27.03</v>
      </c>
      <c r="G29" t="n">
        <v>202.74</v>
      </c>
      <c r="H29" t="n">
        <v>2.9</v>
      </c>
      <c r="I29" t="n">
        <v>8</v>
      </c>
      <c r="J29" t="n">
        <v>170.9</v>
      </c>
      <c r="K29" t="n">
        <v>46.47</v>
      </c>
      <c r="L29" t="n">
        <v>28</v>
      </c>
      <c r="M29" t="n">
        <v>1</v>
      </c>
      <c r="N29" t="n">
        <v>31.43</v>
      </c>
      <c r="O29" t="n">
        <v>21311.32</v>
      </c>
      <c r="P29" t="n">
        <v>250.2</v>
      </c>
      <c r="Q29" t="n">
        <v>446.56</v>
      </c>
      <c r="R29" t="n">
        <v>57.52</v>
      </c>
      <c r="S29" t="n">
        <v>40.63</v>
      </c>
      <c r="T29" t="n">
        <v>3369.97</v>
      </c>
      <c r="U29" t="n">
        <v>0.71</v>
      </c>
      <c r="V29" t="n">
        <v>0.77</v>
      </c>
      <c r="W29" t="n">
        <v>2.63</v>
      </c>
      <c r="X29" t="n">
        <v>0.2</v>
      </c>
      <c r="Y29" t="n">
        <v>0.5</v>
      </c>
      <c r="Z29" t="n">
        <v>10</v>
      </c>
      <c r="AA29" t="n">
        <v>630.9639259302353</v>
      </c>
      <c r="AB29" t="n">
        <v>863.3126796215829</v>
      </c>
      <c r="AC29" t="n">
        <v>780.9193291454541</v>
      </c>
      <c r="AD29" t="n">
        <v>630963.9259302353</v>
      </c>
      <c r="AE29" t="n">
        <v>863312.6796215829</v>
      </c>
      <c r="AF29" t="n">
        <v>5.482209989035502e-06</v>
      </c>
      <c r="AG29" t="n">
        <v>35</v>
      </c>
      <c r="AH29" t="n">
        <v>780919.3291454541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3.3979</v>
      </c>
      <c r="E30" t="n">
        <v>29.43</v>
      </c>
      <c r="F30" t="n">
        <v>27.03</v>
      </c>
      <c r="G30" t="n">
        <v>202.74</v>
      </c>
      <c r="H30" t="n">
        <v>2.98</v>
      </c>
      <c r="I30" t="n">
        <v>8</v>
      </c>
      <c r="J30" t="n">
        <v>172.36</v>
      </c>
      <c r="K30" t="n">
        <v>46.47</v>
      </c>
      <c r="L30" t="n">
        <v>29</v>
      </c>
      <c r="M30" t="n">
        <v>0</v>
      </c>
      <c r="N30" t="n">
        <v>31.89</v>
      </c>
      <c r="O30" t="n">
        <v>21491.47</v>
      </c>
      <c r="P30" t="n">
        <v>252.19</v>
      </c>
      <c r="Q30" t="n">
        <v>446.56</v>
      </c>
      <c r="R30" t="n">
        <v>57.51</v>
      </c>
      <c r="S30" t="n">
        <v>40.63</v>
      </c>
      <c r="T30" t="n">
        <v>3366.41</v>
      </c>
      <c r="U30" t="n">
        <v>0.71</v>
      </c>
      <c r="V30" t="n">
        <v>0.77</v>
      </c>
      <c r="W30" t="n">
        <v>2.63</v>
      </c>
      <c r="X30" t="n">
        <v>0.2</v>
      </c>
      <c r="Y30" t="n">
        <v>0.5</v>
      </c>
      <c r="Z30" t="n">
        <v>10</v>
      </c>
      <c r="AA30" t="n">
        <v>632.38042141905</v>
      </c>
      <c r="AB30" t="n">
        <v>865.2507912407497</v>
      </c>
      <c r="AC30" t="n">
        <v>782.6724701118444</v>
      </c>
      <c r="AD30" t="n">
        <v>632380.42141905</v>
      </c>
      <c r="AE30" t="n">
        <v>865250.7912407496</v>
      </c>
      <c r="AF30" t="n">
        <v>5.482209989035502e-06</v>
      </c>
      <c r="AG30" t="n">
        <v>35</v>
      </c>
      <c r="AH30" t="n">
        <v>782672.4701118444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2.1006</v>
      </c>
      <c r="E2" t="n">
        <v>47.61</v>
      </c>
      <c r="F2" t="n">
        <v>35.92</v>
      </c>
      <c r="G2" t="n">
        <v>7</v>
      </c>
      <c r="H2" t="n">
        <v>0.12</v>
      </c>
      <c r="I2" t="n">
        <v>308</v>
      </c>
      <c r="J2" t="n">
        <v>150.44</v>
      </c>
      <c r="K2" t="n">
        <v>49.1</v>
      </c>
      <c r="L2" t="n">
        <v>1</v>
      </c>
      <c r="M2" t="n">
        <v>306</v>
      </c>
      <c r="N2" t="n">
        <v>25.34</v>
      </c>
      <c r="O2" t="n">
        <v>18787.76</v>
      </c>
      <c r="P2" t="n">
        <v>424.76</v>
      </c>
      <c r="Q2" t="n">
        <v>446.62</v>
      </c>
      <c r="R2" t="n">
        <v>348.84</v>
      </c>
      <c r="S2" t="n">
        <v>40.63</v>
      </c>
      <c r="T2" t="n">
        <v>147528.54</v>
      </c>
      <c r="U2" t="n">
        <v>0.12</v>
      </c>
      <c r="V2" t="n">
        <v>0.58</v>
      </c>
      <c r="W2" t="n">
        <v>3.09</v>
      </c>
      <c r="X2" t="n">
        <v>9.08</v>
      </c>
      <c r="Y2" t="n">
        <v>0.5</v>
      </c>
      <c r="Z2" t="n">
        <v>10</v>
      </c>
      <c r="AA2" t="n">
        <v>1293.112619095324</v>
      </c>
      <c r="AB2" t="n">
        <v>1769.293733548724</v>
      </c>
      <c r="AC2" t="n">
        <v>1600.434822838184</v>
      </c>
      <c r="AD2" t="n">
        <v>1293112.619095324</v>
      </c>
      <c r="AE2" t="n">
        <v>1769293.733548724</v>
      </c>
      <c r="AF2" t="n">
        <v>3.199042109456999e-06</v>
      </c>
      <c r="AG2" t="n">
        <v>56</v>
      </c>
      <c r="AH2" t="n">
        <v>1600434.822838184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2.7094</v>
      </c>
      <c r="E3" t="n">
        <v>36.91</v>
      </c>
      <c r="F3" t="n">
        <v>30.63</v>
      </c>
      <c r="G3" t="n">
        <v>14.03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129</v>
      </c>
      <c r="N3" t="n">
        <v>25.73</v>
      </c>
      <c r="O3" t="n">
        <v>18959.54</v>
      </c>
      <c r="P3" t="n">
        <v>360.36</v>
      </c>
      <c r="Q3" t="n">
        <v>446.63</v>
      </c>
      <c r="R3" t="n">
        <v>175.21</v>
      </c>
      <c r="S3" t="n">
        <v>40.63</v>
      </c>
      <c r="T3" t="n">
        <v>61602.34</v>
      </c>
      <c r="U3" t="n">
        <v>0.23</v>
      </c>
      <c r="V3" t="n">
        <v>0.68</v>
      </c>
      <c r="W3" t="n">
        <v>2.82</v>
      </c>
      <c r="X3" t="n">
        <v>3.8</v>
      </c>
      <c r="Y3" t="n">
        <v>0.5</v>
      </c>
      <c r="Z3" t="n">
        <v>10</v>
      </c>
      <c r="AA3" t="n">
        <v>911.8390305948926</v>
      </c>
      <c r="AB3" t="n">
        <v>1247.618389158848</v>
      </c>
      <c r="AC3" t="n">
        <v>1128.547441140933</v>
      </c>
      <c r="AD3" t="n">
        <v>911839.0305948926</v>
      </c>
      <c r="AE3" t="n">
        <v>1247618.389158848</v>
      </c>
      <c r="AF3" t="n">
        <v>4.126194749768063e-06</v>
      </c>
      <c r="AG3" t="n">
        <v>43</v>
      </c>
      <c r="AH3" t="n">
        <v>1128547.441140933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2.9392</v>
      </c>
      <c r="E4" t="n">
        <v>34.02</v>
      </c>
      <c r="F4" t="n">
        <v>29.21</v>
      </c>
      <c r="G4" t="n">
        <v>21.12</v>
      </c>
      <c r="H4" t="n">
        <v>0.35</v>
      </c>
      <c r="I4" t="n">
        <v>83</v>
      </c>
      <c r="J4" t="n">
        <v>153.23</v>
      </c>
      <c r="K4" t="n">
        <v>49.1</v>
      </c>
      <c r="L4" t="n">
        <v>3</v>
      </c>
      <c r="M4" t="n">
        <v>81</v>
      </c>
      <c r="N4" t="n">
        <v>26.13</v>
      </c>
      <c r="O4" t="n">
        <v>19131.85</v>
      </c>
      <c r="P4" t="n">
        <v>342.08</v>
      </c>
      <c r="Q4" t="n">
        <v>446.59</v>
      </c>
      <c r="R4" t="n">
        <v>128.83</v>
      </c>
      <c r="S4" t="n">
        <v>40.63</v>
      </c>
      <c r="T4" t="n">
        <v>38648.67</v>
      </c>
      <c r="U4" t="n">
        <v>0.32</v>
      </c>
      <c r="V4" t="n">
        <v>0.71</v>
      </c>
      <c r="W4" t="n">
        <v>2.74</v>
      </c>
      <c r="X4" t="n">
        <v>2.38</v>
      </c>
      <c r="Y4" t="n">
        <v>0.5</v>
      </c>
      <c r="Z4" t="n">
        <v>10</v>
      </c>
      <c r="AA4" t="n">
        <v>821.838877334124</v>
      </c>
      <c r="AB4" t="n">
        <v>1124.476208940928</v>
      </c>
      <c r="AC4" t="n">
        <v>1017.157777771877</v>
      </c>
      <c r="AD4" t="n">
        <v>821838.8773341241</v>
      </c>
      <c r="AE4" t="n">
        <v>1124476.208940928</v>
      </c>
      <c r="AF4" t="n">
        <v>4.476161367283639e-06</v>
      </c>
      <c r="AG4" t="n">
        <v>40</v>
      </c>
      <c r="AH4" t="n">
        <v>1017157.777771877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3.0588</v>
      </c>
      <c r="E5" t="n">
        <v>32.69</v>
      </c>
      <c r="F5" t="n">
        <v>28.55</v>
      </c>
      <c r="G5" t="n">
        <v>28.08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59</v>
      </c>
      <c r="N5" t="n">
        <v>26.53</v>
      </c>
      <c r="O5" t="n">
        <v>19304.72</v>
      </c>
      <c r="P5" t="n">
        <v>332.85</v>
      </c>
      <c r="Q5" t="n">
        <v>446.56</v>
      </c>
      <c r="R5" t="n">
        <v>107.15</v>
      </c>
      <c r="S5" t="n">
        <v>40.63</v>
      </c>
      <c r="T5" t="n">
        <v>27918.84</v>
      </c>
      <c r="U5" t="n">
        <v>0.38</v>
      </c>
      <c r="V5" t="n">
        <v>0.73</v>
      </c>
      <c r="W5" t="n">
        <v>2.71</v>
      </c>
      <c r="X5" t="n">
        <v>1.72</v>
      </c>
      <c r="Y5" t="n">
        <v>0.5</v>
      </c>
      <c r="Z5" t="n">
        <v>10</v>
      </c>
      <c r="AA5" t="n">
        <v>774.944907753759</v>
      </c>
      <c r="AB5" t="n">
        <v>1060.313810945145</v>
      </c>
      <c r="AC5" t="n">
        <v>959.1189489883197</v>
      </c>
      <c r="AD5" t="n">
        <v>774944.9077537591</v>
      </c>
      <c r="AE5" t="n">
        <v>1060313.810945145</v>
      </c>
      <c r="AF5" t="n">
        <v>4.658302391891397e-06</v>
      </c>
      <c r="AG5" t="n">
        <v>38</v>
      </c>
      <c r="AH5" t="n">
        <v>959118.9489883197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3.1299</v>
      </c>
      <c r="E6" t="n">
        <v>31.95</v>
      </c>
      <c r="F6" t="n">
        <v>28.21</v>
      </c>
      <c r="G6" t="n">
        <v>35.26</v>
      </c>
      <c r="H6" t="n">
        <v>0.57</v>
      </c>
      <c r="I6" t="n">
        <v>48</v>
      </c>
      <c r="J6" t="n">
        <v>156.03</v>
      </c>
      <c r="K6" t="n">
        <v>49.1</v>
      </c>
      <c r="L6" t="n">
        <v>5</v>
      </c>
      <c r="M6" t="n">
        <v>46</v>
      </c>
      <c r="N6" t="n">
        <v>26.94</v>
      </c>
      <c r="O6" t="n">
        <v>19478.15</v>
      </c>
      <c r="P6" t="n">
        <v>327.14</v>
      </c>
      <c r="Q6" t="n">
        <v>446.56</v>
      </c>
      <c r="R6" t="n">
        <v>96.15000000000001</v>
      </c>
      <c r="S6" t="n">
        <v>40.63</v>
      </c>
      <c r="T6" t="n">
        <v>22486.36</v>
      </c>
      <c r="U6" t="n">
        <v>0.42</v>
      </c>
      <c r="V6" t="n">
        <v>0.74</v>
      </c>
      <c r="W6" t="n">
        <v>2.69</v>
      </c>
      <c r="X6" t="n">
        <v>1.38</v>
      </c>
      <c r="Y6" t="n">
        <v>0.5</v>
      </c>
      <c r="Z6" t="n">
        <v>10</v>
      </c>
      <c r="AA6" t="n">
        <v>749.9813341787909</v>
      </c>
      <c r="AB6" t="n">
        <v>1026.157548264734</v>
      </c>
      <c r="AC6" t="n">
        <v>928.2225120795117</v>
      </c>
      <c r="AD6" t="n">
        <v>749981.3341787909</v>
      </c>
      <c r="AE6" t="n">
        <v>1026157.548264734</v>
      </c>
      <c r="AF6" t="n">
        <v>4.766581880600525e-06</v>
      </c>
      <c r="AG6" t="n">
        <v>37</v>
      </c>
      <c r="AH6" t="n">
        <v>928222.5120795118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3.1793</v>
      </c>
      <c r="E7" t="n">
        <v>31.45</v>
      </c>
      <c r="F7" t="n">
        <v>27.95</v>
      </c>
      <c r="G7" t="n">
        <v>41.93</v>
      </c>
      <c r="H7" t="n">
        <v>0.67</v>
      </c>
      <c r="I7" t="n">
        <v>40</v>
      </c>
      <c r="J7" t="n">
        <v>157.44</v>
      </c>
      <c r="K7" t="n">
        <v>49.1</v>
      </c>
      <c r="L7" t="n">
        <v>6</v>
      </c>
      <c r="M7" t="n">
        <v>38</v>
      </c>
      <c r="N7" t="n">
        <v>27.35</v>
      </c>
      <c r="O7" t="n">
        <v>19652.13</v>
      </c>
      <c r="P7" t="n">
        <v>322.5</v>
      </c>
      <c r="Q7" t="n">
        <v>446.58</v>
      </c>
      <c r="R7" t="n">
        <v>87.84</v>
      </c>
      <c r="S7" t="n">
        <v>40.63</v>
      </c>
      <c r="T7" t="n">
        <v>18371.49</v>
      </c>
      <c r="U7" t="n">
        <v>0.46</v>
      </c>
      <c r="V7" t="n">
        <v>0.74</v>
      </c>
      <c r="W7" t="n">
        <v>2.67</v>
      </c>
      <c r="X7" t="n">
        <v>1.13</v>
      </c>
      <c r="Y7" t="n">
        <v>0.5</v>
      </c>
      <c r="Z7" t="n">
        <v>10</v>
      </c>
      <c r="AA7" t="n">
        <v>739.1885131316455</v>
      </c>
      <c r="AB7" t="n">
        <v>1011.39033436237</v>
      </c>
      <c r="AC7" t="n">
        <v>914.8646603460743</v>
      </c>
      <c r="AD7" t="n">
        <v>739188.5131316455</v>
      </c>
      <c r="AE7" t="n">
        <v>1011390.33436237</v>
      </c>
      <c r="AF7" t="n">
        <v>4.841814042938512e-06</v>
      </c>
      <c r="AG7" t="n">
        <v>37</v>
      </c>
      <c r="AH7" t="n">
        <v>914864.6603460743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3.2164</v>
      </c>
      <c r="E8" t="n">
        <v>31.09</v>
      </c>
      <c r="F8" t="n">
        <v>27.77</v>
      </c>
      <c r="G8" t="n">
        <v>49.01</v>
      </c>
      <c r="H8" t="n">
        <v>0.78</v>
      </c>
      <c r="I8" t="n">
        <v>34</v>
      </c>
      <c r="J8" t="n">
        <v>158.86</v>
      </c>
      <c r="K8" t="n">
        <v>49.1</v>
      </c>
      <c r="L8" t="n">
        <v>7</v>
      </c>
      <c r="M8" t="n">
        <v>32</v>
      </c>
      <c r="N8" t="n">
        <v>27.77</v>
      </c>
      <c r="O8" t="n">
        <v>19826.68</v>
      </c>
      <c r="P8" t="n">
        <v>319.07</v>
      </c>
      <c r="Q8" t="n">
        <v>446.57</v>
      </c>
      <c r="R8" t="n">
        <v>81.84999999999999</v>
      </c>
      <c r="S8" t="n">
        <v>40.63</v>
      </c>
      <c r="T8" t="n">
        <v>15402.88</v>
      </c>
      <c r="U8" t="n">
        <v>0.5</v>
      </c>
      <c r="V8" t="n">
        <v>0.75</v>
      </c>
      <c r="W8" t="n">
        <v>2.67</v>
      </c>
      <c r="X8" t="n">
        <v>0.95</v>
      </c>
      <c r="Y8" t="n">
        <v>0.5</v>
      </c>
      <c r="Z8" t="n">
        <v>10</v>
      </c>
      <c r="AA8" t="n">
        <v>721.6618682606875</v>
      </c>
      <c r="AB8" t="n">
        <v>987.4096056289246</v>
      </c>
      <c r="AC8" t="n">
        <v>893.1726187057849</v>
      </c>
      <c r="AD8" t="n">
        <v>721661.8682606874</v>
      </c>
      <c r="AE8" t="n">
        <v>987409.6056289247</v>
      </c>
      <c r="AF8" t="n">
        <v>4.8983143106053e-06</v>
      </c>
      <c r="AG8" t="n">
        <v>36</v>
      </c>
      <c r="AH8" t="n">
        <v>893172.6187057849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3.2395</v>
      </c>
      <c r="E9" t="n">
        <v>30.87</v>
      </c>
      <c r="F9" t="n">
        <v>27.68</v>
      </c>
      <c r="G9" t="n">
        <v>55.35</v>
      </c>
      <c r="H9" t="n">
        <v>0.88</v>
      </c>
      <c r="I9" t="n">
        <v>30</v>
      </c>
      <c r="J9" t="n">
        <v>160.28</v>
      </c>
      <c r="K9" t="n">
        <v>49.1</v>
      </c>
      <c r="L9" t="n">
        <v>8</v>
      </c>
      <c r="M9" t="n">
        <v>28</v>
      </c>
      <c r="N9" t="n">
        <v>28.19</v>
      </c>
      <c r="O9" t="n">
        <v>20001.93</v>
      </c>
      <c r="P9" t="n">
        <v>316.23</v>
      </c>
      <c r="Q9" t="n">
        <v>446.56</v>
      </c>
      <c r="R9" t="n">
        <v>78.72</v>
      </c>
      <c r="S9" t="n">
        <v>40.63</v>
      </c>
      <c r="T9" t="n">
        <v>13862.39</v>
      </c>
      <c r="U9" t="n">
        <v>0.52</v>
      </c>
      <c r="V9" t="n">
        <v>0.75</v>
      </c>
      <c r="W9" t="n">
        <v>2.66</v>
      </c>
      <c r="X9" t="n">
        <v>0.85</v>
      </c>
      <c r="Y9" t="n">
        <v>0.5</v>
      </c>
      <c r="Z9" t="n">
        <v>10</v>
      </c>
      <c r="AA9" t="n">
        <v>716.48732500439</v>
      </c>
      <c r="AB9" t="n">
        <v>980.3295672609217</v>
      </c>
      <c r="AC9" t="n">
        <v>886.7682892627276</v>
      </c>
      <c r="AD9" t="n">
        <v>716487.32500439</v>
      </c>
      <c r="AE9" t="n">
        <v>980329.5672609217</v>
      </c>
      <c r="AF9" t="n">
        <v>4.933493722548772e-06</v>
      </c>
      <c r="AG9" t="n">
        <v>36</v>
      </c>
      <c r="AH9" t="n">
        <v>886768.2892627276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3.2657</v>
      </c>
      <c r="E10" t="n">
        <v>30.62</v>
      </c>
      <c r="F10" t="n">
        <v>27.55</v>
      </c>
      <c r="G10" t="n">
        <v>63.58</v>
      </c>
      <c r="H10" t="n">
        <v>0.99</v>
      </c>
      <c r="I10" t="n">
        <v>26</v>
      </c>
      <c r="J10" t="n">
        <v>161.71</v>
      </c>
      <c r="K10" t="n">
        <v>49.1</v>
      </c>
      <c r="L10" t="n">
        <v>9</v>
      </c>
      <c r="M10" t="n">
        <v>24</v>
      </c>
      <c r="N10" t="n">
        <v>28.61</v>
      </c>
      <c r="O10" t="n">
        <v>20177.64</v>
      </c>
      <c r="P10" t="n">
        <v>313.39</v>
      </c>
      <c r="Q10" t="n">
        <v>446.56</v>
      </c>
      <c r="R10" t="n">
        <v>74.78</v>
      </c>
      <c r="S10" t="n">
        <v>40.63</v>
      </c>
      <c r="T10" t="n">
        <v>11908.17</v>
      </c>
      <c r="U10" t="n">
        <v>0.54</v>
      </c>
      <c r="V10" t="n">
        <v>0.75</v>
      </c>
      <c r="W10" t="n">
        <v>2.65</v>
      </c>
      <c r="X10" t="n">
        <v>0.72</v>
      </c>
      <c r="Y10" t="n">
        <v>0.5</v>
      </c>
      <c r="Z10" t="n">
        <v>10</v>
      </c>
      <c r="AA10" t="n">
        <v>710.860688027384</v>
      </c>
      <c r="AB10" t="n">
        <v>972.6309543192777</v>
      </c>
      <c r="AC10" t="n">
        <v>879.8044211351631</v>
      </c>
      <c r="AD10" t="n">
        <v>710860.688027384</v>
      </c>
      <c r="AE10" t="n">
        <v>972630.9543192778</v>
      </c>
      <c r="AF10" t="n">
        <v>4.973394181116691e-06</v>
      </c>
      <c r="AG10" t="n">
        <v>36</v>
      </c>
      <c r="AH10" t="n">
        <v>879804.4211351632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3.2796</v>
      </c>
      <c r="E11" t="n">
        <v>30.49</v>
      </c>
      <c r="F11" t="n">
        <v>27.48</v>
      </c>
      <c r="G11" t="n">
        <v>68.7</v>
      </c>
      <c r="H11" t="n">
        <v>1.09</v>
      </c>
      <c r="I11" t="n">
        <v>24</v>
      </c>
      <c r="J11" t="n">
        <v>163.13</v>
      </c>
      <c r="K11" t="n">
        <v>49.1</v>
      </c>
      <c r="L11" t="n">
        <v>10</v>
      </c>
      <c r="M11" t="n">
        <v>22</v>
      </c>
      <c r="N11" t="n">
        <v>29.04</v>
      </c>
      <c r="O11" t="n">
        <v>20353.94</v>
      </c>
      <c r="P11" t="n">
        <v>310.8</v>
      </c>
      <c r="Q11" t="n">
        <v>446.57</v>
      </c>
      <c r="R11" t="n">
        <v>72.75</v>
      </c>
      <c r="S11" t="n">
        <v>40.63</v>
      </c>
      <c r="T11" t="n">
        <v>10907.09</v>
      </c>
      <c r="U11" t="n">
        <v>0.5600000000000001</v>
      </c>
      <c r="V11" t="n">
        <v>0.76</v>
      </c>
      <c r="W11" t="n">
        <v>2.64</v>
      </c>
      <c r="X11" t="n">
        <v>0.65</v>
      </c>
      <c r="Y11" t="n">
        <v>0.5</v>
      </c>
      <c r="Z11" t="n">
        <v>10</v>
      </c>
      <c r="AA11" t="n">
        <v>707.108437056666</v>
      </c>
      <c r="AB11" t="n">
        <v>967.4969590035116</v>
      </c>
      <c r="AC11" t="n">
        <v>875.160407126726</v>
      </c>
      <c r="AD11" t="n">
        <v>707108.437056666</v>
      </c>
      <c r="AE11" t="n">
        <v>967496.9590035116</v>
      </c>
      <c r="AF11" t="n">
        <v>4.994562745013412e-06</v>
      </c>
      <c r="AG11" t="n">
        <v>36</v>
      </c>
      <c r="AH11" t="n">
        <v>875160.407126726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3.2915</v>
      </c>
      <c r="E12" t="n">
        <v>30.38</v>
      </c>
      <c r="F12" t="n">
        <v>27.43</v>
      </c>
      <c r="G12" t="n">
        <v>74.81999999999999</v>
      </c>
      <c r="H12" t="n">
        <v>1.18</v>
      </c>
      <c r="I12" t="n">
        <v>22</v>
      </c>
      <c r="J12" t="n">
        <v>164.57</v>
      </c>
      <c r="K12" t="n">
        <v>49.1</v>
      </c>
      <c r="L12" t="n">
        <v>11</v>
      </c>
      <c r="M12" t="n">
        <v>20</v>
      </c>
      <c r="N12" t="n">
        <v>29.47</v>
      </c>
      <c r="O12" t="n">
        <v>20530.82</v>
      </c>
      <c r="P12" t="n">
        <v>308.23</v>
      </c>
      <c r="Q12" t="n">
        <v>446.56</v>
      </c>
      <c r="R12" t="n">
        <v>70.83</v>
      </c>
      <c r="S12" t="n">
        <v>40.63</v>
      </c>
      <c r="T12" t="n">
        <v>9953.209999999999</v>
      </c>
      <c r="U12" t="n">
        <v>0.57</v>
      </c>
      <c r="V12" t="n">
        <v>0.76</v>
      </c>
      <c r="W12" t="n">
        <v>2.65</v>
      </c>
      <c r="X12" t="n">
        <v>0.6</v>
      </c>
      <c r="Y12" t="n">
        <v>0.5</v>
      </c>
      <c r="Z12" t="n">
        <v>10</v>
      </c>
      <c r="AA12" t="n">
        <v>703.7074634651198</v>
      </c>
      <c r="AB12" t="n">
        <v>962.8435968951925</v>
      </c>
      <c r="AC12" t="n">
        <v>870.9511553669903</v>
      </c>
      <c r="AD12" t="n">
        <v>703707.4634651197</v>
      </c>
      <c r="AE12" t="n">
        <v>962843.5968951925</v>
      </c>
      <c r="AF12" t="n">
        <v>5.012685472378231e-06</v>
      </c>
      <c r="AG12" t="n">
        <v>36</v>
      </c>
      <c r="AH12" t="n">
        <v>870951.1553669902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3.3065</v>
      </c>
      <c r="E13" t="n">
        <v>30.24</v>
      </c>
      <c r="F13" t="n">
        <v>27.36</v>
      </c>
      <c r="G13" t="n">
        <v>82.06999999999999</v>
      </c>
      <c r="H13" t="n">
        <v>1.28</v>
      </c>
      <c r="I13" t="n">
        <v>20</v>
      </c>
      <c r="J13" t="n">
        <v>166.01</v>
      </c>
      <c r="K13" t="n">
        <v>49.1</v>
      </c>
      <c r="L13" t="n">
        <v>12</v>
      </c>
      <c r="M13" t="n">
        <v>18</v>
      </c>
      <c r="N13" t="n">
        <v>29.91</v>
      </c>
      <c r="O13" t="n">
        <v>20708.3</v>
      </c>
      <c r="P13" t="n">
        <v>306.67</v>
      </c>
      <c r="Q13" t="n">
        <v>446.56</v>
      </c>
      <c r="R13" t="n">
        <v>68.5</v>
      </c>
      <c r="S13" t="n">
        <v>40.63</v>
      </c>
      <c r="T13" t="n">
        <v>8801.57</v>
      </c>
      <c r="U13" t="n">
        <v>0.59</v>
      </c>
      <c r="V13" t="n">
        <v>0.76</v>
      </c>
      <c r="W13" t="n">
        <v>2.64</v>
      </c>
      <c r="X13" t="n">
        <v>0.53</v>
      </c>
      <c r="Y13" t="n">
        <v>0.5</v>
      </c>
      <c r="Z13" t="n">
        <v>10</v>
      </c>
      <c r="AA13" t="n">
        <v>690.9006427780937</v>
      </c>
      <c r="AB13" t="n">
        <v>945.3207398341503</v>
      </c>
      <c r="AC13" t="n">
        <v>855.1006551903696</v>
      </c>
      <c r="AD13" t="n">
        <v>690900.6427780937</v>
      </c>
      <c r="AE13" t="n">
        <v>945320.7398341503</v>
      </c>
      <c r="AF13" t="n">
        <v>5.035529246367499e-06</v>
      </c>
      <c r="AG13" t="n">
        <v>35</v>
      </c>
      <c r="AH13" t="n">
        <v>855100.6551903696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3.3171</v>
      </c>
      <c r="E14" t="n">
        <v>30.15</v>
      </c>
      <c r="F14" t="n">
        <v>27.32</v>
      </c>
      <c r="G14" t="n">
        <v>91.06999999999999</v>
      </c>
      <c r="H14" t="n">
        <v>1.38</v>
      </c>
      <c r="I14" t="n">
        <v>18</v>
      </c>
      <c r="J14" t="n">
        <v>167.45</v>
      </c>
      <c r="K14" t="n">
        <v>49.1</v>
      </c>
      <c r="L14" t="n">
        <v>13</v>
      </c>
      <c r="M14" t="n">
        <v>16</v>
      </c>
      <c r="N14" t="n">
        <v>30.36</v>
      </c>
      <c r="O14" t="n">
        <v>20886.38</v>
      </c>
      <c r="P14" t="n">
        <v>305.12</v>
      </c>
      <c r="Q14" t="n">
        <v>446.56</v>
      </c>
      <c r="R14" t="n">
        <v>67.34</v>
      </c>
      <c r="S14" t="n">
        <v>40.63</v>
      </c>
      <c r="T14" t="n">
        <v>8229.450000000001</v>
      </c>
      <c r="U14" t="n">
        <v>0.6</v>
      </c>
      <c r="V14" t="n">
        <v>0.76</v>
      </c>
      <c r="W14" t="n">
        <v>2.64</v>
      </c>
      <c r="X14" t="n">
        <v>0.49</v>
      </c>
      <c r="Y14" t="n">
        <v>0.5</v>
      </c>
      <c r="Z14" t="n">
        <v>10</v>
      </c>
      <c r="AA14" t="n">
        <v>688.4747983876781</v>
      </c>
      <c r="AB14" t="n">
        <v>942.0015925184823</v>
      </c>
      <c r="AC14" t="n">
        <v>852.0982826360563</v>
      </c>
      <c r="AD14" t="n">
        <v>688474.7983876781</v>
      </c>
      <c r="AE14" t="n">
        <v>942001.5925184824</v>
      </c>
      <c r="AF14" t="n">
        <v>5.051672179986581e-06</v>
      </c>
      <c r="AG14" t="n">
        <v>35</v>
      </c>
      <c r="AH14" t="n">
        <v>852098.2826360563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3.3252</v>
      </c>
      <c r="E15" t="n">
        <v>30.07</v>
      </c>
      <c r="F15" t="n">
        <v>27.28</v>
      </c>
      <c r="G15" t="n">
        <v>96.27</v>
      </c>
      <c r="H15" t="n">
        <v>1.47</v>
      </c>
      <c r="I15" t="n">
        <v>17</v>
      </c>
      <c r="J15" t="n">
        <v>168.9</v>
      </c>
      <c r="K15" t="n">
        <v>49.1</v>
      </c>
      <c r="L15" t="n">
        <v>14</v>
      </c>
      <c r="M15" t="n">
        <v>15</v>
      </c>
      <c r="N15" t="n">
        <v>30.81</v>
      </c>
      <c r="O15" t="n">
        <v>21065.06</v>
      </c>
      <c r="P15" t="n">
        <v>302.8</v>
      </c>
      <c r="Q15" t="n">
        <v>446.57</v>
      </c>
      <c r="R15" t="n">
        <v>66.06999999999999</v>
      </c>
      <c r="S15" t="n">
        <v>40.63</v>
      </c>
      <c r="T15" t="n">
        <v>7598.11</v>
      </c>
      <c r="U15" t="n">
        <v>0.61</v>
      </c>
      <c r="V15" t="n">
        <v>0.76</v>
      </c>
      <c r="W15" t="n">
        <v>2.63</v>
      </c>
      <c r="X15" t="n">
        <v>0.45</v>
      </c>
      <c r="Y15" t="n">
        <v>0.5</v>
      </c>
      <c r="Z15" t="n">
        <v>10</v>
      </c>
      <c r="AA15" t="n">
        <v>685.7628823454788</v>
      </c>
      <c r="AB15" t="n">
        <v>938.2910293482535</v>
      </c>
      <c r="AC15" t="n">
        <v>848.7418504069859</v>
      </c>
      <c r="AD15" t="n">
        <v>685762.8823454789</v>
      </c>
      <c r="AE15" t="n">
        <v>938291.0293482535</v>
      </c>
      <c r="AF15" t="n">
        <v>5.064007817940785e-06</v>
      </c>
      <c r="AG15" t="n">
        <v>35</v>
      </c>
      <c r="AH15" t="n">
        <v>848741.850406986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3.3291</v>
      </c>
      <c r="E16" t="n">
        <v>30.04</v>
      </c>
      <c r="F16" t="n">
        <v>27.27</v>
      </c>
      <c r="G16" t="n">
        <v>102.27</v>
      </c>
      <c r="H16" t="n">
        <v>1.56</v>
      </c>
      <c r="I16" t="n">
        <v>16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301.7</v>
      </c>
      <c r="Q16" t="n">
        <v>446.57</v>
      </c>
      <c r="R16" t="n">
        <v>65.81</v>
      </c>
      <c r="S16" t="n">
        <v>40.63</v>
      </c>
      <c r="T16" t="n">
        <v>7477.44</v>
      </c>
      <c r="U16" t="n">
        <v>0.62</v>
      </c>
      <c r="V16" t="n">
        <v>0.76</v>
      </c>
      <c r="W16" t="n">
        <v>2.63</v>
      </c>
      <c r="X16" t="n">
        <v>0.44</v>
      </c>
      <c r="Y16" t="n">
        <v>0.5</v>
      </c>
      <c r="Z16" t="n">
        <v>10</v>
      </c>
      <c r="AA16" t="n">
        <v>684.5160440919248</v>
      </c>
      <c r="AB16" t="n">
        <v>936.585050243119</v>
      </c>
      <c r="AC16" t="n">
        <v>847.198687553289</v>
      </c>
      <c r="AD16" t="n">
        <v>684516.0440919248</v>
      </c>
      <c r="AE16" t="n">
        <v>936585.050243119</v>
      </c>
      <c r="AF16" t="n">
        <v>5.069947199177994e-06</v>
      </c>
      <c r="AG16" t="n">
        <v>35</v>
      </c>
      <c r="AH16" t="n">
        <v>847198.687553289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3.3378</v>
      </c>
      <c r="E17" t="n">
        <v>29.96</v>
      </c>
      <c r="F17" t="n">
        <v>27.23</v>
      </c>
      <c r="G17" t="n">
        <v>108.9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298.74</v>
      </c>
      <c r="Q17" t="n">
        <v>446.56</v>
      </c>
      <c r="R17" t="n">
        <v>64.25</v>
      </c>
      <c r="S17" t="n">
        <v>40.63</v>
      </c>
      <c r="T17" t="n">
        <v>6700.41</v>
      </c>
      <c r="U17" t="n">
        <v>0.63</v>
      </c>
      <c r="V17" t="n">
        <v>0.76</v>
      </c>
      <c r="W17" t="n">
        <v>2.63</v>
      </c>
      <c r="X17" t="n">
        <v>0.4</v>
      </c>
      <c r="Y17" t="n">
        <v>0.5</v>
      </c>
      <c r="Z17" t="n">
        <v>10</v>
      </c>
      <c r="AA17" t="n">
        <v>681.2986742554472</v>
      </c>
      <c r="AB17" t="n">
        <v>932.1829028925109</v>
      </c>
      <c r="AC17" t="n">
        <v>843.2166749673701</v>
      </c>
      <c r="AD17" t="n">
        <v>681298.6742554471</v>
      </c>
      <c r="AE17" t="n">
        <v>932182.9028925109</v>
      </c>
      <c r="AF17" t="n">
        <v>5.08319658809177e-06</v>
      </c>
      <c r="AG17" t="n">
        <v>35</v>
      </c>
      <c r="AH17" t="n">
        <v>843216.6749673701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3.3435</v>
      </c>
      <c r="E18" t="n">
        <v>29.91</v>
      </c>
      <c r="F18" t="n">
        <v>27.2</v>
      </c>
      <c r="G18" t="n">
        <v>116.59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297.3</v>
      </c>
      <c r="Q18" t="n">
        <v>446.57</v>
      </c>
      <c r="R18" t="n">
        <v>63.45</v>
      </c>
      <c r="S18" t="n">
        <v>40.63</v>
      </c>
      <c r="T18" t="n">
        <v>6302.71</v>
      </c>
      <c r="U18" t="n">
        <v>0.64</v>
      </c>
      <c r="V18" t="n">
        <v>0.76</v>
      </c>
      <c r="W18" t="n">
        <v>2.63</v>
      </c>
      <c r="X18" t="n">
        <v>0.38</v>
      </c>
      <c r="Y18" t="n">
        <v>0.5</v>
      </c>
      <c r="Z18" t="n">
        <v>10</v>
      </c>
      <c r="AA18" t="n">
        <v>679.5439601913286</v>
      </c>
      <c r="AB18" t="n">
        <v>929.7820256974629</v>
      </c>
      <c r="AC18" t="n">
        <v>841.0449341221653</v>
      </c>
      <c r="AD18" t="n">
        <v>679543.9601913285</v>
      </c>
      <c r="AE18" t="n">
        <v>929782.025697463</v>
      </c>
      <c r="AF18" t="n">
        <v>5.091877222207691e-06</v>
      </c>
      <c r="AG18" t="n">
        <v>35</v>
      </c>
      <c r="AH18" t="n">
        <v>841044.9341221653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3.35</v>
      </c>
      <c r="E19" t="n">
        <v>29.85</v>
      </c>
      <c r="F19" t="n">
        <v>27.18</v>
      </c>
      <c r="G19" t="n">
        <v>125.43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11</v>
      </c>
      <c r="N19" t="n">
        <v>32.65</v>
      </c>
      <c r="O19" t="n">
        <v>21786.02</v>
      </c>
      <c r="P19" t="n">
        <v>296.26</v>
      </c>
      <c r="Q19" t="n">
        <v>446.56</v>
      </c>
      <c r="R19" t="n">
        <v>62.76</v>
      </c>
      <c r="S19" t="n">
        <v>40.63</v>
      </c>
      <c r="T19" t="n">
        <v>5965.23</v>
      </c>
      <c r="U19" t="n">
        <v>0.65</v>
      </c>
      <c r="V19" t="n">
        <v>0.76</v>
      </c>
      <c r="W19" t="n">
        <v>2.63</v>
      </c>
      <c r="X19" t="n">
        <v>0.35</v>
      </c>
      <c r="Y19" t="n">
        <v>0.5</v>
      </c>
      <c r="Z19" t="n">
        <v>10</v>
      </c>
      <c r="AA19" t="n">
        <v>678.0487426472951</v>
      </c>
      <c r="AB19" t="n">
        <v>927.7362030893737</v>
      </c>
      <c r="AC19" t="n">
        <v>839.194361952462</v>
      </c>
      <c r="AD19" t="n">
        <v>678048.742647295</v>
      </c>
      <c r="AE19" t="n">
        <v>927736.2030893737</v>
      </c>
      <c r="AF19" t="n">
        <v>5.101776190936374e-06</v>
      </c>
      <c r="AG19" t="n">
        <v>35</v>
      </c>
      <c r="AH19" t="n">
        <v>839194.361952462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3.3507</v>
      </c>
      <c r="E20" t="n">
        <v>29.84</v>
      </c>
      <c r="F20" t="n">
        <v>27.17</v>
      </c>
      <c r="G20" t="n">
        <v>125.4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11</v>
      </c>
      <c r="N20" t="n">
        <v>33.13</v>
      </c>
      <c r="O20" t="n">
        <v>21967.84</v>
      </c>
      <c r="P20" t="n">
        <v>292.87</v>
      </c>
      <c r="Q20" t="n">
        <v>446.56</v>
      </c>
      <c r="R20" t="n">
        <v>62.34</v>
      </c>
      <c r="S20" t="n">
        <v>40.63</v>
      </c>
      <c r="T20" t="n">
        <v>5753.28</v>
      </c>
      <c r="U20" t="n">
        <v>0.65</v>
      </c>
      <c r="V20" t="n">
        <v>0.76</v>
      </c>
      <c r="W20" t="n">
        <v>2.63</v>
      </c>
      <c r="X20" t="n">
        <v>0.34</v>
      </c>
      <c r="Y20" t="n">
        <v>0.5</v>
      </c>
      <c r="Z20" t="n">
        <v>10</v>
      </c>
      <c r="AA20" t="n">
        <v>675.4866895124277</v>
      </c>
      <c r="AB20" t="n">
        <v>924.2306889604409</v>
      </c>
      <c r="AC20" t="n">
        <v>836.0234091719745</v>
      </c>
      <c r="AD20" t="n">
        <v>675486.6895124277</v>
      </c>
      <c r="AE20" t="n">
        <v>924230.6889604409</v>
      </c>
      <c r="AF20" t="n">
        <v>5.102842233722539e-06</v>
      </c>
      <c r="AG20" t="n">
        <v>35</v>
      </c>
      <c r="AH20" t="n">
        <v>836023.4091719745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3.3586</v>
      </c>
      <c r="E21" t="n">
        <v>29.77</v>
      </c>
      <c r="F21" t="n">
        <v>27.13</v>
      </c>
      <c r="G21" t="n">
        <v>135.66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10</v>
      </c>
      <c r="N21" t="n">
        <v>33.61</v>
      </c>
      <c r="O21" t="n">
        <v>22150.3</v>
      </c>
      <c r="P21" t="n">
        <v>292.07</v>
      </c>
      <c r="Q21" t="n">
        <v>446.57</v>
      </c>
      <c r="R21" t="n">
        <v>61.19</v>
      </c>
      <c r="S21" t="n">
        <v>40.63</v>
      </c>
      <c r="T21" t="n">
        <v>5182.95</v>
      </c>
      <c r="U21" t="n">
        <v>0.66</v>
      </c>
      <c r="V21" t="n">
        <v>0.77</v>
      </c>
      <c r="W21" t="n">
        <v>2.63</v>
      </c>
      <c r="X21" t="n">
        <v>0.3</v>
      </c>
      <c r="Y21" t="n">
        <v>0.5</v>
      </c>
      <c r="Z21" t="n">
        <v>10</v>
      </c>
      <c r="AA21" t="n">
        <v>673.9475208743638</v>
      </c>
      <c r="AB21" t="n">
        <v>922.1247305265141</v>
      </c>
      <c r="AC21" t="n">
        <v>834.1184404552505</v>
      </c>
      <c r="AD21" t="n">
        <v>673947.5208743638</v>
      </c>
      <c r="AE21" t="n">
        <v>922124.7305265141</v>
      </c>
      <c r="AF21" t="n">
        <v>5.114873288023554e-06</v>
      </c>
      <c r="AG21" t="n">
        <v>35</v>
      </c>
      <c r="AH21" t="n">
        <v>834118.4404552504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3.3653</v>
      </c>
      <c r="E22" t="n">
        <v>29.72</v>
      </c>
      <c r="F22" t="n">
        <v>27.1</v>
      </c>
      <c r="G22" t="n">
        <v>147.83</v>
      </c>
      <c r="H22" t="n">
        <v>2.08</v>
      </c>
      <c r="I22" t="n">
        <v>11</v>
      </c>
      <c r="J22" t="n">
        <v>179.18</v>
      </c>
      <c r="K22" t="n">
        <v>49.1</v>
      </c>
      <c r="L22" t="n">
        <v>21</v>
      </c>
      <c r="M22" t="n">
        <v>9</v>
      </c>
      <c r="N22" t="n">
        <v>34.09</v>
      </c>
      <c r="O22" t="n">
        <v>22333.43</v>
      </c>
      <c r="P22" t="n">
        <v>289.5</v>
      </c>
      <c r="Q22" t="n">
        <v>446.56</v>
      </c>
      <c r="R22" t="n">
        <v>60.09</v>
      </c>
      <c r="S22" t="n">
        <v>40.63</v>
      </c>
      <c r="T22" t="n">
        <v>4637.72</v>
      </c>
      <c r="U22" t="n">
        <v>0.68</v>
      </c>
      <c r="V22" t="n">
        <v>0.77</v>
      </c>
      <c r="W22" t="n">
        <v>2.63</v>
      </c>
      <c r="X22" t="n">
        <v>0.28</v>
      </c>
      <c r="Y22" t="n">
        <v>0.5</v>
      </c>
      <c r="Z22" t="n">
        <v>10</v>
      </c>
      <c r="AA22" t="n">
        <v>671.3059048789696</v>
      </c>
      <c r="AB22" t="n">
        <v>918.5103549817431</v>
      </c>
      <c r="AC22" t="n">
        <v>830.8490158396646</v>
      </c>
      <c r="AD22" t="n">
        <v>671305.9048789697</v>
      </c>
      <c r="AE22" t="n">
        <v>918510.3549817431</v>
      </c>
      <c r="AF22" t="n">
        <v>5.125076840405427e-06</v>
      </c>
      <c r="AG22" t="n">
        <v>35</v>
      </c>
      <c r="AH22" t="n">
        <v>830849.0158396646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3.365</v>
      </c>
      <c r="E23" t="n">
        <v>29.72</v>
      </c>
      <c r="F23" t="n">
        <v>27.11</v>
      </c>
      <c r="G23" t="n">
        <v>147.85</v>
      </c>
      <c r="H23" t="n">
        <v>2.16</v>
      </c>
      <c r="I23" t="n">
        <v>11</v>
      </c>
      <c r="J23" t="n">
        <v>180.67</v>
      </c>
      <c r="K23" t="n">
        <v>49.1</v>
      </c>
      <c r="L23" t="n">
        <v>22</v>
      </c>
      <c r="M23" t="n">
        <v>9</v>
      </c>
      <c r="N23" t="n">
        <v>34.58</v>
      </c>
      <c r="O23" t="n">
        <v>22517.21</v>
      </c>
      <c r="P23" t="n">
        <v>289.28</v>
      </c>
      <c r="Q23" t="n">
        <v>446.56</v>
      </c>
      <c r="R23" t="n">
        <v>60.27</v>
      </c>
      <c r="S23" t="n">
        <v>40.63</v>
      </c>
      <c r="T23" t="n">
        <v>4728.3</v>
      </c>
      <c r="U23" t="n">
        <v>0.67</v>
      </c>
      <c r="V23" t="n">
        <v>0.77</v>
      </c>
      <c r="W23" t="n">
        <v>2.63</v>
      </c>
      <c r="X23" t="n">
        <v>0.28</v>
      </c>
      <c r="Y23" t="n">
        <v>0.5</v>
      </c>
      <c r="Z23" t="n">
        <v>10</v>
      </c>
      <c r="AA23" t="n">
        <v>671.2217975253668</v>
      </c>
      <c r="AB23" t="n">
        <v>918.3952755899891</v>
      </c>
      <c r="AC23" t="n">
        <v>830.7449194635446</v>
      </c>
      <c r="AD23" t="n">
        <v>671221.7975253668</v>
      </c>
      <c r="AE23" t="n">
        <v>918395.275589989</v>
      </c>
      <c r="AF23" t="n">
        <v>5.124619964925642e-06</v>
      </c>
      <c r="AG23" t="n">
        <v>35</v>
      </c>
      <c r="AH23" t="n">
        <v>830744.9194635446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3.371</v>
      </c>
      <c r="E24" t="n">
        <v>29.66</v>
      </c>
      <c r="F24" t="n">
        <v>27.08</v>
      </c>
      <c r="G24" t="n">
        <v>162.5</v>
      </c>
      <c r="H24" t="n">
        <v>2.24</v>
      </c>
      <c r="I24" t="n">
        <v>10</v>
      </c>
      <c r="J24" t="n">
        <v>182.17</v>
      </c>
      <c r="K24" t="n">
        <v>49.1</v>
      </c>
      <c r="L24" t="n">
        <v>23</v>
      </c>
      <c r="M24" t="n">
        <v>8</v>
      </c>
      <c r="N24" t="n">
        <v>35.08</v>
      </c>
      <c r="O24" t="n">
        <v>22701.78</v>
      </c>
      <c r="P24" t="n">
        <v>286.28</v>
      </c>
      <c r="Q24" t="n">
        <v>446.56</v>
      </c>
      <c r="R24" t="n">
        <v>59.66</v>
      </c>
      <c r="S24" t="n">
        <v>40.63</v>
      </c>
      <c r="T24" t="n">
        <v>4431.08</v>
      </c>
      <c r="U24" t="n">
        <v>0.68</v>
      </c>
      <c r="V24" t="n">
        <v>0.77</v>
      </c>
      <c r="W24" t="n">
        <v>2.62</v>
      </c>
      <c r="X24" t="n">
        <v>0.26</v>
      </c>
      <c r="Y24" t="n">
        <v>0.5</v>
      </c>
      <c r="Z24" t="n">
        <v>10</v>
      </c>
      <c r="AA24" t="n">
        <v>668.3498741501841</v>
      </c>
      <c r="AB24" t="n">
        <v>914.4657833277469</v>
      </c>
      <c r="AC24" t="n">
        <v>827.1904524277337</v>
      </c>
      <c r="AD24" t="n">
        <v>668349.8741501841</v>
      </c>
      <c r="AE24" t="n">
        <v>914465.7833277469</v>
      </c>
      <c r="AF24" t="n">
        <v>5.133757474521348e-06</v>
      </c>
      <c r="AG24" t="n">
        <v>35</v>
      </c>
      <c r="AH24" t="n">
        <v>827190.4524277337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3.3706</v>
      </c>
      <c r="E25" t="n">
        <v>29.67</v>
      </c>
      <c r="F25" t="n">
        <v>27.09</v>
      </c>
      <c r="G25" t="n">
        <v>162.52</v>
      </c>
      <c r="H25" t="n">
        <v>2.32</v>
      </c>
      <c r="I25" t="n">
        <v>10</v>
      </c>
      <c r="J25" t="n">
        <v>183.67</v>
      </c>
      <c r="K25" t="n">
        <v>49.1</v>
      </c>
      <c r="L25" t="n">
        <v>24</v>
      </c>
      <c r="M25" t="n">
        <v>8</v>
      </c>
      <c r="N25" t="n">
        <v>35.58</v>
      </c>
      <c r="O25" t="n">
        <v>22886.92</v>
      </c>
      <c r="P25" t="n">
        <v>285.21</v>
      </c>
      <c r="Q25" t="n">
        <v>446.56</v>
      </c>
      <c r="R25" t="n">
        <v>59.7</v>
      </c>
      <c r="S25" t="n">
        <v>40.63</v>
      </c>
      <c r="T25" t="n">
        <v>4449.99</v>
      </c>
      <c r="U25" t="n">
        <v>0.68</v>
      </c>
      <c r="V25" t="n">
        <v>0.77</v>
      </c>
      <c r="W25" t="n">
        <v>2.62</v>
      </c>
      <c r="X25" t="n">
        <v>0.26</v>
      </c>
      <c r="Y25" t="n">
        <v>0.5</v>
      </c>
      <c r="Z25" t="n">
        <v>10</v>
      </c>
      <c r="AA25" t="n">
        <v>667.6653842835716</v>
      </c>
      <c r="AB25" t="n">
        <v>913.529234094686</v>
      </c>
      <c r="AC25" t="n">
        <v>826.3432861390212</v>
      </c>
      <c r="AD25" t="n">
        <v>667665.3842835716</v>
      </c>
      <c r="AE25" t="n">
        <v>913529.234094686</v>
      </c>
      <c r="AF25" t="n">
        <v>5.133148307214968e-06</v>
      </c>
      <c r="AG25" t="n">
        <v>35</v>
      </c>
      <c r="AH25" t="n">
        <v>826343.2861390212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3.3707</v>
      </c>
      <c r="E26" t="n">
        <v>29.67</v>
      </c>
      <c r="F26" t="n">
        <v>27.09</v>
      </c>
      <c r="G26" t="n">
        <v>162.51</v>
      </c>
      <c r="H26" t="n">
        <v>2.4</v>
      </c>
      <c r="I26" t="n">
        <v>10</v>
      </c>
      <c r="J26" t="n">
        <v>185.18</v>
      </c>
      <c r="K26" t="n">
        <v>49.1</v>
      </c>
      <c r="L26" t="n">
        <v>25</v>
      </c>
      <c r="M26" t="n">
        <v>8</v>
      </c>
      <c r="N26" t="n">
        <v>36.08</v>
      </c>
      <c r="O26" t="n">
        <v>23072.73</v>
      </c>
      <c r="P26" t="n">
        <v>280.37</v>
      </c>
      <c r="Q26" t="n">
        <v>446.56</v>
      </c>
      <c r="R26" t="n">
        <v>59.6</v>
      </c>
      <c r="S26" t="n">
        <v>40.63</v>
      </c>
      <c r="T26" t="n">
        <v>4398.84</v>
      </c>
      <c r="U26" t="n">
        <v>0.68</v>
      </c>
      <c r="V26" t="n">
        <v>0.77</v>
      </c>
      <c r="W26" t="n">
        <v>2.63</v>
      </c>
      <c r="X26" t="n">
        <v>0.26</v>
      </c>
      <c r="Y26" t="n">
        <v>0.5</v>
      </c>
      <c r="Z26" t="n">
        <v>10</v>
      </c>
      <c r="AA26" t="n">
        <v>664.182782267825</v>
      </c>
      <c r="AB26" t="n">
        <v>908.7641843751841</v>
      </c>
      <c r="AC26" t="n">
        <v>822.0330060769592</v>
      </c>
      <c r="AD26" t="n">
        <v>664182.782267825</v>
      </c>
      <c r="AE26" t="n">
        <v>908764.1843751841</v>
      </c>
      <c r="AF26" t="n">
        <v>5.133300599041563e-06</v>
      </c>
      <c r="AG26" t="n">
        <v>35</v>
      </c>
      <c r="AH26" t="n">
        <v>822033.0060769592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3.3779</v>
      </c>
      <c r="E27" t="n">
        <v>29.6</v>
      </c>
      <c r="F27" t="n">
        <v>27.05</v>
      </c>
      <c r="G27" t="n">
        <v>180.35</v>
      </c>
      <c r="H27" t="n">
        <v>2.47</v>
      </c>
      <c r="I27" t="n">
        <v>9</v>
      </c>
      <c r="J27" t="n">
        <v>186.69</v>
      </c>
      <c r="K27" t="n">
        <v>49.1</v>
      </c>
      <c r="L27" t="n">
        <v>26</v>
      </c>
      <c r="M27" t="n">
        <v>7</v>
      </c>
      <c r="N27" t="n">
        <v>36.6</v>
      </c>
      <c r="O27" t="n">
        <v>23259.24</v>
      </c>
      <c r="P27" t="n">
        <v>281.76</v>
      </c>
      <c r="Q27" t="n">
        <v>446.56</v>
      </c>
      <c r="R27" t="n">
        <v>58.63</v>
      </c>
      <c r="S27" t="n">
        <v>40.63</v>
      </c>
      <c r="T27" t="n">
        <v>3921.77</v>
      </c>
      <c r="U27" t="n">
        <v>0.6899999999999999</v>
      </c>
      <c r="V27" t="n">
        <v>0.77</v>
      </c>
      <c r="W27" t="n">
        <v>2.62</v>
      </c>
      <c r="X27" t="n">
        <v>0.23</v>
      </c>
      <c r="Y27" t="n">
        <v>0.5</v>
      </c>
      <c r="Z27" t="n">
        <v>10</v>
      </c>
      <c r="AA27" t="n">
        <v>664.3136607586219</v>
      </c>
      <c r="AB27" t="n">
        <v>908.943258100244</v>
      </c>
      <c r="AC27" t="n">
        <v>822.194989257031</v>
      </c>
      <c r="AD27" t="n">
        <v>664313.660758622</v>
      </c>
      <c r="AE27" t="n">
        <v>908943.258100244</v>
      </c>
      <c r="AF27" t="n">
        <v>5.14426561055641e-06</v>
      </c>
      <c r="AG27" t="n">
        <v>35</v>
      </c>
      <c r="AH27" t="n">
        <v>822194.989257031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3.3784</v>
      </c>
      <c r="E28" t="n">
        <v>29.6</v>
      </c>
      <c r="F28" t="n">
        <v>27.05</v>
      </c>
      <c r="G28" t="n">
        <v>180.32</v>
      </c>
      <c r="H28" t="n">
        <v>2.55</v>
      </c>
      <c r="I28" t="n">
        <v>9</v>
      </c>
      <c r="J28" t="n">
        <v>188.21</v>
      </c>
      <c r="K28" t="n">
        <v>49.1</v>
      </c>
      <c r="L28" t="n">
        <v>27</v>
      </c>
      <c r="M28" t="n">
        <v>7</v>
      </c>
      <c r="N28" t="n">
        <v>37.11</v>
      </c>
      <c r="O28" t="n">
        <v>23446.45</v>
      </c>
      <c r="P28" t="n">
        <v>279.64</v>
      </c>
      <c r="Q28" t="n">
        <v>446.56</v>
      </c>
      <c r="R28" t="n">
        <v>58.54</v>
      </c>
      <c r="S28" t="n">
        <v>40.63</v>
      </c>
      <c r="T28" t="n">
        <v>3875.66</v>
      </c>
      <c r="U28" t="n">
        <v>0.6899999999999999</v>
      </c>
      <c r="V28" t="n">
        <v>0.77</v>
      </c>
      <c r="W28" t="n">
        <v>2.62</v>
      </c>
      <c r="X28" t="n">
        <v>0.22</v>
      </c>
      <c r="Y28" t="n">
        <v>0.5</v>
      </c>
      <c r="Z28" t="n">
        <v>10</v>
      </c>
      <c r="AA28" t="n">
        <v>662.7482440504556</v>
      </c>
      <c r="AB28" t="n">
        <v>906.8013858988198</v>
      </c>
      <c r="AC28" t="n">
        <v>820.2575343323741</v>
      </c>
      <c r="AD28" t="n">
        <v>662748.2440504556</v>
      </c>
      <c r="AE28" t="n">
        <v>906801.3858988198</v>
      </c>
      <c r="AF28" t="n">
        <v>5.145027069689387e-06</v>
      </c>
      <c r="AG28" t="n">
        <v>35</v>
      </c>
      <c r="AH28" t="n">
        <v>820257.5343323741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3.3785</v>
      </c>
      <c r="E29" t="n">
        <v>29.6</v>
      </c>
      <c r="F29" t="n">
        <v>27.05</v>
      </c>
      <c r="G29" t="n">
        <v>180.32</v>
      </c>
      <c r="H29" t="n">
        <v>2.62</v>
      </c>
      <c r="I29" t="n">
        <v>9</v>
      </c>
      <c r="J29" t="n">
        <v>189.73</v>
      </c>
      <c r="K29" t="n">
        <v>49.1</v>
      </c>
      <c r="L29" t="n">
        <v>28</v>
      </c>
      <c r="M29" t="n">
        <v>7</v>
      </c>
      <c r="N29" t="n">
        <v>37.64</v>
      </c>
      <c r="O29" t="n">
        <v>23634.36</v>
      </c>
      <c r="P29" t="n">
        <v>276.66</v>
      </c>
      <c r="Q29" t="n">
        <v>446.56</v>
      </c>
      <c r="R29" t="n">
        <v>58.5</v>
      </c>
      <c r="S29" t="n">
        <v>40.63</v>
      </c>
      <c r="T29" t="n">
        <v>3855.05</v>
      </c>
      <c r="U29" t="n">
        <v>0.6899999999999999</v>
      </c>
      <c r="V29" t="n">
        <v>0.77</v>
      </c>
      <c r="W29" t="n">
        <v>2.62</v>
      </c>
      <c r="X29" t="n">
        <v>0.22</v>
      </c>
      <c r="Y29" t="n">
        <v>0.5</v>
      </c>
      <c r="Z29" t="n">
        <v>10</v>
      </c>
      <c r="AA29" t="n">
        <v>660.6053909642436</v>
      </c>
      <c r="AB29" t="n">
        <v>903.8694397702582</v>
      </c>
      <c r="AC29" t="n">
        <v>817.6054090273102</v>
      </c>
      <c r="AD29" t="n">
        <v>660605.3909642436</v>
      </c>
      <c r="AE29" t="n">
        <v>903869.4397702581</v>
      </c>
      <c r="AF29" t="n">
        <v>5.145179361515981e-06</v>
      </c>
      <c r="AG29" t="n">
        <v>35</v>
      </c>
      <c r="AH29" t="n">
        <v>817605.4090273102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3.3844</v>
      </c>
      <c r="E30" t="n">
        <v>29.55</v>
      </c>
      <c r="F30" t="n">
        <v>27.03</v>
      </c>
      <c r="G30" t="n">
        <v>202.7</v>
      </c>
      <c r="H30" t="n">
        <v>2.69</v>
      </c>
      <c r="I30" t="n">
        <v>8</v>
      </c>
      <c r="J30" t="n">
        <v>191.26</v>
      </c>
      <c r="K30" t="n">
        <v>49.1</v>
      </c>
      <c r="L30" t="n">
        <v>29</v>
      </c>
      <c r="M30" t="n">
        <v>6</v>
      </c>
      <c r="N30" t="n">
        <v>38.17</v>
      </c>
      <c r="O30" t="n">
        <v>23822.99</v>
      </c>
      <c r="P30" t="n">
        <v>275.62</v>
      </c>
      <c r="Q30" t="n">
        <v>446.56</v>
      </c>
      <c r="R30" t="n">
        <v>57.76</v>
      </c>
      <c r="S30" t="n">
        <v>40.63</v>
      </c>
      <c r="T30" t="n">
        <v>3492.4</v>
      </c>
      <c r="U30" t="n">
        <v>0.7</v>
      </c>
      <c r="V30" t="n">
        <v>0.77</v>
      </c>
      <c r="W30" t="n">
        <v>2.62</v>
      </c>
      <c r="X30" t="n">
        <v>0.2</v>
      </c>
      <c r="Y30" t="n">
        <v>0.5</v>
      </c>
      <c r="Z30" t="n">
        <v>10</v>
      </c>
      <c r="AA30" t="n">
        <v>659.2181968916719</v>
      </c>
      <c r="AB30" t="n">
        <v>901.9714196414824</v>
      </c>
      <c r="AC30" t="n">
        <v>815.8885332757368</v>
      </c>
      <c r="AD30" t="n">
        <v>659218.196891672</v>
      </c>
      <c r="AE30" t="n">
        <v>901971.4196414824</v>
      </c>
      <c r="AF30" t="n">
        <v>5.154164579285094e-06</v>
      </c>
      <c r="AG30" t="n">
        <v>35</v>
      </c>
      <c r="AH30" t="n">
        <v>815888.5332757368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3.3848</v>
      </c>
      <c r="E31" t="n">
        <v>29.54</v>
      </c>
      <c r="F31" t="n">
        <v>27.02</v>
      </c>
      <c r="G31" t="n">
        <v>202.67</v>
      </c>
      <c r="H31" t="n">
        <v>2.76</v>
      </c>
      <c r="I31" t="n">
        <v>8</v>
      </c>
      <c r="J31" t="n">
        <v>192.8</v>
      </c>
      <c r="K31" t="n">
        <v>49.1</v>
      </c>
      <c r="L31" t="n">
        <v>30</v>
      </c>
      <c r="M31" t="n">
        <v>5</v>
      </c>
      <c r="N31" t="n">
        <v>38.7</v>
      </c>
      <c r="O31" t="n">
        <v>24012.34</v>
      </c>
      <c r="P31" t="n">
        <v>275.48</v>
      </c>
      <c r="Q31" t="n">
        <v>446.56</v>
      </c>
      <c r="R31" t="n">
        <v>57.6</v>
      </c>
      <c r="S31" t="n">
        <v>40.63</v>
      </c>
      <c r="T31" t="n">
        <v>3410.05</v>
      </c>
      <c r="U31" t="n">
        <v>0.71</v>
      </c>
      <c r="V31" t="n">
        <v>0.77</v>
      </c>
      <c r="W31" t="n">
        <v>2.62</v>
      </c>
      <c r="X31" t="n">
        <v>0.2</v>
      </c>
      <c r="Y31" t="n">
        <v>0.5</v>
      </c>
      <c r="Z31" t="n">
        <v>10</v>
      </c>
      <c r="AA31" t="n">
        <v>659.0362747191386</v>
      </c>
      <c r="AB31" t="n">
        <v>901.7225056991826</v>
      </c>
      <c r="AC31" t="n">
        <v>815.6633753307374</v>
      </c>
      <c r="AD31" t="n">
        <v>659036.2747191386</v>
      </c>
      <c r="AE31" t="n">
        <v>901722.5056991826</v>
      </c>
      <c r="AF31" t="n">
        <v>5.154773746591473e-06</v>
      </c>
      <c r="AG31" t="n">
        <v>35</v>
      </c>
      <c r="AH31" t="n">
        <v>815663.3753307373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3.3834</v>
      </c>
      <c r="E32" t="n">
        <v>29.56</v>
      </c>
      <c r="F32" t="n">
        <v>27.04</v>
      </c>
      <c r="G32" t="n">
        <v>202.76</v>
      </c>
      <c r="H32" t="n">
        <v>2.83</v>
      </c>
      <c r="I32" t="n">
        <v>8</v>
      </c>
      <c r="J32" t="n">
        <v>194.34</v>
      </c>
      <c r="K32" t="n">
        <v>49.1</v>
      </c>
      <c r="L32" t="n">
        <v>31</v>
      </c>
      <c r="M32" t="n">
        <v>5</v>
      </c>
      <c r="N32" t="n">
        <v>39.24</v>
      </c>
      <c r="O32" t="n">
        <v>24202.42</v>
      </c>
      <c r="P32" t="n">
        <v>272.06</v>
      </c>
      <c r="Q32" t="n">
        <v>446.56</v>
      </c>
      <c r="R32" t="n">
        <v>58.02</v>
      </c>
      <c r="S32" t="n">
        <v>40.63</v>
      </c>
      <c r="T32" t="n">
        <v>3620.57</v>
      </c>
      <c r="U32" t="n">
        <v>0.7</v>
      </c>
      <c r="V32" t="n">
        <v>0.77</v>
      </c>
      <c r="W32" t="n">
        <v>2.62</v>
      </c>
      <c r="X32" t="n">
        <v>0.21</v>
      </c>
      <c r="Y32" t="n">
        <v>0.5</v>
      </c>
      <c r="Z32" t="n">
        <v>10</v>
      </c>
      <c r="AA32" t="n">
        <v>656.811445627896</v>
      </c>
      <c r="AB32" t="n">
        <v>898.6783963840121</v>
      </c>
      <c r="AC32" t="n">
        <v>812.9097915361724</v>
      </c>
      <c r="AD32" t="n">
        <v>656811.445627896</v>
      </c>
      <c r="AE32" t="n">
        <v>898678.3963840121</v>
      </c>
      <c r="AF32" t="n">
        <v>5.152641661019143e-06</v>
      </c>
      <c r="AG32" t="n">
        <v>35</v>
      </c>
      <c r="AH32" t="n">
        <v>812909.7915361724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3.3851</v>
      </c>
      <c r="E33" t="n">
        <v>29.54</v>
      </c>
      <c r="F33" t="n">
        <v>27.02</v>
      </c>
      <c r="G33" t="n">
        <v>202.65</v>
      </c>
      <c r="H33" t="n">
        <v>2.9</v>
      </c>
      <c r="I33" t="n">
        <v>8</v>
      </c>
      <c r="J33" t="n">
        <v>195.89</v>
      </c>
      <c r="K33" t="n">
        <v>49.1</v>
      </c>
      <c r="L33" t="n">
        <v>32</v>
      </c>
      <c r="M33" t="n">
        <v>3</v>
      </c>
      <c r="N33" t="n">
        <v>39.79</v>
      </c>
      <c r="O33" t="n">
        <v>24393.24</v>
      </c>
      <c r="P33" t="n">
        <v>270.31</v>
      </c>
      <c r="Q33" t="n">
        <v>446.56</v>
      </c>
      <c r="R33" t="n">
        <v>57.45</v>
      </c>
      <c r="S33" t="n">
        <v>40.63</v>
      </c>
      <c r="T33" t="n">
        <v>3336.95</v>
      </c>
      <c r="U33" t="n">
        <v>0.71</v>
      </c>
      <c r="V33" t="n">
        <v>0.77</v>
      </c>
      <c r="W33" t="n">
        <v>2.62</v>
      </c>
      <c r="X33" t="n">
        <v>0.19</v>
      </c>
      <c r="Y33" t="n">
        <v>0.5</v>
      </c>
      <c r="Z33" t="n">
        <v>10</v>
      </c>
      <c r="AA33" t="n">
        <v>655.3142369788845</v>
      </c>
      <c r="AB33" t="n">
        <v>896.6298494582509</v>
      </c>
      <c r="AC33" t="n">
        <v>811.0567550538522</v>
      </c>
      <c r="AD33" t="n">
        <v>655314.2369788846</v>
      </c>
      <c r="AE33" t="n">
        <v>896629.8494582509</v>
      </c>
      <c r="AF33" t="n">
        <v>5.15523062207126e-06</v>
      </c>
      <c r="AG33" t="n">
        <v>35</v>
      </c>
      <c r="AH33" t="n">
        <v>811056.7550538521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3.39</v>
      </c>
      <c r="E34" t="n">
        <v>29.5</v>
      </c>
      <c r="F34" t="n">
        <v>27.01</v>
      </c>
      <c r="G34" t="n">
        <v>231.5</v>
      </c>
      <c r="H34" t="n">
        <v>2.97</v>
      </c>
      <c r="I34" t="n">
        <v>7</v>
      </c>
      <c r="J34" t="n">
        <v>197.44</v>
      </c>
      <c r="K34" t="n">
        <v>49.1</v>
      </c>
      <c r="L34" t="n">
        <v>33</v>
      </c>
      <c r="M34" t="n">
        <v>0</v>
      </c>
      <c r="N34" t="n">
        <v>40.34</v>
      </c>
      <c r="O34" t="n">
        <v>24584.81</v>
      </c>
      <c r="P34" t="n">
        <v>268.87</v>
      </c>
      <c r="Q34" t="n">
        <v>446.56</v>
      </c>
      <c r="R34" t="n">
        <v>57.06</v>
      </c>
      <c r="S34" t="n">
        <v>40.63</v>
      </c>
      <c r="T34" t="n">
        <v>3147.15</v>
      </c>
      <c r="U34" t="n">
        <v>0.71</v>
      </c>
      <c r="V34" t="n">
        <v>0.77</v>
      </c>
      <c r="W34" t="n">
        <v>2.62</v>
      </c>
      <c r="X34" t="n">
        <v>0.18</v>
      </c>
      <c r="Y34" t="n">
        <v>0.5</v>
      </c>
      <c r="Z34" t="n">
        <v>10</v>
      </c>
      <c r="AA34" t="n">
        <v>653.7898772384104</v>
      </c>
      <c r="AB34" t="n">
        <v>894.5441532113286</v>
      </c>
      <c r="AC34" t="n">
        <v>809.170114729443</v>
      </c>
      <c r="AD34" t="n">
        <v>653789.8772384104</v>
      </c>
      <c r="AE34" t="n">
        <v>894544.1532113287</v>
      </c>
      <c r="AF34" t="n">
        <v>5.16269292157442e-06</v>
      </c>
      <c r="AG34" t="n">
        <v>35</v>
      </c>
      <c r="AH34" t="n">
        <v>809170.114729443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1.8401</v>
      </c>
      <c r="E2" t="n">
        <v>54.34</v>
      </c>
      <c r="F2" t="n">
        <v>37.99</v>
      </c>
      <c r="G2" t="n">
        <v>6.11</v>
      </c>
      <c r="H2" t="n">
        <v>0.1</v>
      </c>
      <c r="I2" t="n">
        <v>373</v>
      </c>
      <c r="J2" t="n">
        <v>185.69</v>
      </c>
      <c r="K2" t="n">
        <v>53.44</v>
      </c>
      <c r="L2" t="n">
        <v>1</v>
      </c>
      <c r="M2" t="n">
        <v>371</v>
      </c>
      <c r="N2" t="n">
        <v>36.26</v>
      </c>
      <c r="O2" t="n">
        <v>23136.14</v>
      </c>
      <c r="P2" t="n">
        <v>514.84</v>
      </c>
      <c r="Q2" t="n">
        <v>446.69</v>
      </c>
      <c r="R2" t="n">
        <v>415.69</v>
      </c>
      <c r="S2" t="n">
        <v>40.63</v>
      </c>
      <c r="T2" t="n">
        <v>180631.94</v>
      </c>
      <c r="U2" t="n">
        <v>0.1</v>
      </c>
      <c r="V2" t="n">
        <v>0.55</v>
      </c>
      <c r="W2" t="n">
        <v>3.23</v>
      </c>
      <c r="X2" t="n">
        <v>11.16</v>
      </c>
      <c r="Y2" t="n">
        <v>0.5</v>
      </c>
      <c r="Z2" t="n">
        <v>10</v>
      </c>
      <c r="AA2" t="n">
        <v>1640.413383604465</v>
      </c>
      <c r="AB2" t="n">
        <v>2244.485961378501</v>
      </c>
      <c r="AC2" t="n">
        <v>2030.275371380367</v>
      </c>
      <c r="AD2" t="n">
        <v>1640413.383604465</v>
      </c>
      <c r="AE2" t="n">
        <v>2244485.961378501</v>
      </c>
      <c r="AF2" t="n">
        <v>2.547459665079815e-06</v>
      </c>
      <c r="AG2" t="n">
        <v>63</v>
      </c>
      <c r="AH2" t="n">
        <v>2030275.371380367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2.5359</v>
      </c>
      <c r="E3" t="n">
        <v>39.43</v>
      </c>
      <c r="F3" t="n">
        <v>31.27</v>
      </c>
      <c r="G3" t="n">
        <v>12.26</v>
      </c>
      <c r="H3" t="n">
        <v>0.19</v>
      </c>
      <c r="I3" t="n">
        <v>153</v>
      </c>
      <c r="J3" t="n">
        <v>187.21</v>
      </c>
      <c r="K3" t="n">
        <v>53.44</v>
      </c>
      <c r="L3" t="n">
        <v>2</v>
      </c>
      <c r="M3" t="n">
        <v>151</v>
      </c>
      <c r="N3" t="n">
        <v>36.77</v>
      </c>
      <c r="O3" t="n">
        <v>23322.88</v>
      </c>
      <c r="P3" t="n">
        <v>422.38</v>
      </c>
      <c r="Q3" t="n">
        <v>446.6</v>
      </c>
      <c r="R3" t="n">
        <v>195.76</v>
      </c>
      <c r="S3" t="n">
        <v>40.63</v>
      </c>
      <c r="T3" t="n">
        <v>71763.16</v>
      </c>
      <c r="U3" t="n">
        <v>0.21</v>
      </c>
      <c r="V3" t="n">
        <v>0.66</v>
      </c>
      <c r="W3" t="n">
        <v>2.87</v>
      </c>
      <c r="X3" t="n">
        <v>4.44</v>
      </c>
      <c r="Y3" t="n">
        <v>0.5</v>
      </c>
      <c r="Z3" t="n">
        <v>10</v>
      </c>
      <c r="AA3" t="n">
        <v>1061.365268038592</v>
      </c>
      <c r="AB3" t="n">
        <v>1452.206783861347</v>
      </c>
      <c r="AC3" t="n">
        <v>1313.610206594641</v>
      </c>
      <c r="AD3" t="n">
        <v>1061365.268038592</v>
      </c>
      <c r="AE3" t="n">
        <v>1452206.783861347</v>
      </c>
      <c r="AF3" t="n">
        <v>3.510734723480192e-06</v>
      </c>
      <c r="AG3" t="n">
        <v>46</v>
      </c>
      <c r="AH3" t="n">
        <v>1313610.206594641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2.8003</v>
      </c>
      <c r="E4" t="n">
        <v>35.71</v>
      </c>
      <c r="F4" t="n">
        <v>29.63</v>
      </c>
      <c r="G4" t="n">
        <v>18.33</v>
      </c>
      <c r="H4" t="n">
        <v>0.28</v>
      </c>
      <c r="I4" t="n">
        <v>97</v>
      </c>
      <c r="J4" t="n">
        <v>188.73</v>
      </c>
      <c r="K4" t="n">
        <v>53.44</v>
      </c>
      <c r="L4" t="n">
        <v>3</v>
      </c>
      <c r="M4" t="n">
        <v>95</v>
      </c>
      <c r="N4" t="n">
        <v>37.29</v>
      </c>
      <c r="O4" t="n">
        <v>23510.33</v>
      </c>
      <c r="P4" t="n">
        <v>399.06</v>
      </c>
      <c r="Q4" t="n">
        <v>446.6</v>
      </c>
      <c r="R4" t="n">
        <v>142.36</v>
      </c>
      <c r="S4" t="n">
        <v>40.63</v>
      </c>
      <c r="T4" t="n">
        <v>45346.17</v>
      </c>
      <c r="U4" t="n">
        <v>0.29</v>
      </c>
      <c r="V4" t="n">
        <v>0.7</v>
      </c>
      <c r="W4" t="n">
        <v>2.77</v>
      </c>
      <c r="X4" t="n">
        <v>2.8</v>
      </c>
      <c r="Y4" t="n">
        <v>0.5</v>
      </c>
      <c r="Z4" t="n">
        <v>10</v>
      </c>
      <c r="AA4" t="n">
        <v>934.7930910955816</v>
      </c>
      <c r="AB4" t="n">
        <v>1279.02514739757</v>
      </c>
      <c r="AC4" t="n">
        <v>1156.956782453014</v>
      </c>
      <c r="AD4" t="n">
        <v>934793.0910955817</v>
      </c>
      <c r="AE4" t="n">
        <v>1279025.14739757</v>
      </c>
      <c r="AF4" t="n">
        <v>3.876773708017502e-06</v>
      </c>
      <c r="AG4" t="n">
        <v>42</v>
      </c>
      <c r="AH4" t="n">
        <v>1156956.782453014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2.9456</v>
      </c>
      <c r="E5" t="n">
        <v>33.95</v>
      </c>
      <c r="F5" t="n">
        <v>28.84</v>
      </c>
      <c r="G5" t="n">
        <v>24.37</v>
      </c>
      <c r="H5" t="n">
        <v>0.37</v>
      </c>
      <c r="I5" t="n">
        <v>71</v>
      </c>
      <c r="J5" t="n">
        <v>190.25</v>
      </c>
      <c r="K5" t="n">
        <v>53.44</v>
      </c>
      <c r="L5" t="n">
        <v>4</v>
      </c>
      <c r="M5" t="n">
        <v>69</v>
      </c>
      <c r="N5" t="n">
        <v>37.82</v>
      </c>
      <c r="O5" t="n">
        <v>23698.48</v>
      </c>
      <c r="P5" t="n">
        <v>387.54</v>
      </c>
      <c r="Q5" t="n">
        <v>446.57</v>
      </c>
      <c r="R5" t="n">
        <v>116.71</v>
      </c>
      <c r="S5" t="n">
        <v>40.63</v>
      </c>
      <c r="T5" t="n">
        <v>32648.61</v>
      </c>
      <c r="U5" t="n">
        <v>0.35</v>
      </c>
      <c r="V5" t="n">
        <v>0.72</v>
      </c>
      <c r="W5" t="n">
        <v>2.72</v>
      </c>
      <c r="X5" t="n">
        <v>2.01</v>
      </c>
      <c r="Y5" t="n">
        <v>0.5</v>
      </c>
      <c r="Z5" t="n">
        <v>10</v>
      </c>
      <c r="AA5" t="n">
        <v>875.5379210691847</v>
      </c>
      <c r="AB5" t="n">
        <v>1197.94960961385</v>
      </c>
      <c r="AC5" t="n">
        <v>1083.61898020514</v>
      </c>
      <c r="AD5" t="n">
        <v>875537.9210691847</v>
      </c>
      <c r="AE5" t="n">
        <v>1197949.60961385</v>
      </c>
      <c r="AF5" t="n">
        <v>4.077929019867998e-06</v>
      </c>
      <c r="AG5" t="n">
        <v>40</v>
      </c>
      <c r="AH5" t="n">
        <v>1083618.98020514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3.0323</v>
      </c>
      <c r="E6" t="n">
        <v>32.98</v>
      </c>
      <c r="F6" t="n">
        <v>28.43</v>
      </c>
      <c r="G6" t="n">
        <v>30.46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54</v>
      </c>
      <c r="N6" t="n">
        <v>38.35</v>
      </c>
      <c r="O6" t="n">
        <v>23887.36</v>
      </c>
      <c r="P6" t="n">
        <v>380.83</v>
      </c>
      <c r="Q6" t="n">
        <v>446.57</v>
      </c>
      <c r="R6" t="n">
        <v>103.21</v>
      </c>
      <c r="S6" t="n">
        <v>40.63</v>
      </c>
      <c r="T6" t="n">
        <v>25976.33</v>
      </c>
      <c r="U6" t="n">
        <v>0.39</v>
      </c>
      <c r="V6" t="n">
        <v>0.73</v>
      </c>
      <c r="W6" t="n">
        <v>2.7</v>
      </c>
      <c r="X6" t="n">
        <v>1.6</v>
      </c>
      <c r="Y6" t="n">
        <v>0.5</v>
      </c>
      <c r="Z6" t="n">
        <v>10</v>
      </c>
      <c r="AA6" t="n">
        <v>844.3582519168689</v>
      </c>
      <c r="AB6" t="n">
        <v>1155.28821072973</v>
      </c>
      <c r="AC6" t="n">
        <v>1045.029125354871</v>
      </c>
      <c r="AD6" t="n">
        <v>844358.2519168688</v>
      </c>
      <c r="AE6" t="n">
        <v>1155288.21072973</v>
      </c>
      <c r="AF6" t="n">
        <v>4.197957688398197e-06</v>
      </c>
      <c r="AG6" t="n">
        <v>39</v>
      </c>
      <c r="AH6" t="n">
        <v>1045029.125354871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3.0949</v>
      </c>
      <c r="E7" t="n">
        <v>32.31</v>
      </c>
      <c r="F7" t="n">
        <v>28.13</v>
      </c>
      <c r="G7" t="n">
        <v>36.69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44</v>
      </c>
      <c r="N7" t="n">
        <v>38.89</v>
      </c>
      <c r="O7" t="n">
        <v>24076.95</v>
      </c>
      <c r="P7" t="n">
        <v>375.64</v>
      </c>
      <c r="Q7" t="n">
        <v>446.61</v>
      </c>
      <c r="R7" t="n">
        <v>93.67</v>
      </c>
      <c r="S7" t="n">
        <v>40.63</v>
      </c>
      <c r="T7" t="n">
        <v>21255.77</v>
      </c>
      <c r="U7" t="n">
        <v>0.43</v>
      </c>
      <c r="V7" t="n">
        <v>0.74</v>
      </c>
      <c r="W7" t="n">
        <v>2.68</v>
      </c>
      <c r="X7" t="n">
        <v>1.3</v>
      </c>
      <c r="Y7" t="n">
        <v>0.5</v>
      </c>
      <c r="Z7" t="n">
        <v>10</v>
      </c>
      <c r="AA7" t="n">
        <v>819.5554082110706</v>
      </c>
      <c r="AB7" t="n">
        <v>1121.351865747219</v>
      </c>
      <c r="AC7" t="n">
        <v>1014.331617507532</v>
      </c>
      <c r="AD7" t="n">
        <v>819555.4082110706</v>
      </c>
      <c r="AE7" t="n">
        <v>1121351.865747219</v>
      </c>
      <c r="AF7" t="n">
        <v>4.284621986552643e-06</v>
      </c>
      <c r="AG7" t="n">
        <v>38</v>
      </c>
      <c r="AH7" t="n">
        <v>1014331.617507532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3.134</v>
      </c>
      <c r="E8" t="n">
        <v>31.91</v>
      </c>
      <c r="F8" t="n">
        <v>27.95</v>
      </c>
      <c r="G8" t="n">
        <v>41.93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38</v>
      </c>
      <c r="N8" t="n">
        <v>39.43</v>
      </c>
      <c r="O8" t="n">
        <v>24267.28</v>
      </c>
      <c r="P8" t="n">
        <v>372.38</v>
      </c>
      <c r="Q8" t="n">
        <v>446.57</v>
      </c>
      <c r="R8" t="n">
        <v>87.38</v>
      </c>
      <c r="S8" t="n">
        <v>40.63</v>
      </c>
      <c r="T8" t="n">
        <v>18139.5</v>
      </c>
      <c r="U8" t="n">
        <v>0.46</v>
      </c>
      <c r="V8" t="n">
        <v>0.74</v>
      </c>
      <c r="W8" t="n">
        <v>2.69</v>
      </c>
      <c r="X8" t="n">
        <v>1.12</v>
      </c>
      <c r="Y8" t="n">
        <v>0.5</v>
      </c>
      <c r="Z8" t="n">
        <v>10</v>
      </c>
      <c r="AA8" t="n">
        <v>800.6884653895623</v>
      </c>
      <c r="AB8" t="n">
        <v>1095.537282228059</v>
      </c>
      <c r="AC8" t="n">
        <v>990.9807416084445</v>
      </c>
      <c r="AD8" t="n">
        <v>800688.4653895623</v>
      </c>
      <c r="AE8" t="n">
        <v>1095537.282228058</v>
      </c>
      <c r="AF8" t="n">
        <v>4.338752562556458e-06</v>
      </c>
      <c r="AG8" t="n">
        <v>37</v>
      </c>
      <c r="AH8" t="n">
        <v>990980.7416084445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3.1749</v>
      </c>
      <c r="E9" t="n">
        <v>31.5</v>
      </c>
      <c r="F9" t="n">
        <v>27.76</v>
      </c>
      <c r="G9" t="n">
        <v>48.99</v>
      </c>
      <c r="H9" t="n">
        <v>0.72</v>
      </c>
      <c r="I9" t="n">
        <v>34</v>
      </c>
      <c r="J9" t="n">
        <v>196.41</v>
      </c>
      <c r="K9" t="n">
        <v>53.44</v>
      </c>
      <c r="L9" t="n">
        <v>8</v>
      </c>
      <c r="M9" t="n">
        <v>32</v>
      </c>
      <c r="N9" t="n">
        <v>39.98</v>
      </c>
      <c r="O9" t="n">
        <v>24458.36</v>
      </c>
      <c r="P9" t="n">
        <v>368.8</v>
      </c>
      <c r="Q9" t="n">
        <v>446.56</v>
      </c>
      <c r="R9" t="n">
        <v>81.81999999999999</v>
      </c>
      <c r="S9" t="n">
        <v>40.63</v>
      </c>
      <c r="T9" t="n">
        <v>15388.66</v>
      </c>
      <c r="U9" t="n">
        <v>0.5</v>
      </c>
      <c r="V9" t="n">
        <v>0.75</v>
      </c>
      <c r="W9" t="n">
        <v>2.66</v>
      </c>
      <c r="X9" t="n">
        <v>0.9399999999999999</v>
      </c>
      <c r="Y9" t="n">
        <v>0.5</v>
      </c>
      <c r="Z9" t="n">
        <v>10</v>
      </c>
      <c r="AA9" t="n">
        <v>791.3692826299896</v>
      </c>
      <c r="AB9" t="n">
        <v>1082.786365243084</v>
      </c>
      <c r="AC9" t="n">
        <v>979.4467542444916</v>
      </c>
      <c r="AD9" t="n">
        <v>791369.2826299896</v>
      </c>
      <c r="AE9" t="n">
        <v>1082786.365243084</v>
      </c>
      <c r="AF9" t="n">
        <v>4.395375083235641e-06</v>
      </c>
      <c r="AG9" t="n">
        <v>37</v>
      </c>
      <c r="AH9" t="n">
        <v>979446.7542444916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3.1961</v>
      </c>
      <c r="E10" t="n">
        <v>31.29</v>
      </c>
      <c r="F10" t="n">
        <v>27.67</v>
      </c>
      <c r="G10" t="n">
        <v>53.55</v>
      </c>
      <c r="H10" t="n">
        <v>0.8100000000000001</v>
      </c>
      <c r="I10" t="n">
        <v>31</v>
      </c>
      <c r="J10" t="n">
        <v>197.97</v>
      </c>
      <c r="K10" t="n">
        <v>53.44</v>
      </c>
      <c r="L10" t="n">
        <v>9</v>
      </c>
      <c r="M10" t="n">
        <v>29</v>
      </c>
      <c r="N10" t="n">
        <v>40.53</v>
      </c>
      <c r="O10" t="n">
        <v>24650.18</v>
      </c>
      <c r="P10" t="n">
        <v>366.82</v>
      </c>
      <c r="Q10" t="n">
        <v>446.56</v>
      </c>
      <c r="R10" t="n">
        <v>78.67</v>
      </c>
      <c r="S10" t="n">
        <v>40.63</v>
      </c>
      <c r="T10" t="n">
        <v>13830.74</v>
      </c>
      <c r="U10" t="n">
        <v>0.52</v>
      </c>
      <c r="V10" t="n">
        <v>0.75</v>
      </c>
      <c r="W10" t="n">
        <v>2.65</v>
      </c>
      <c r="X10" t="n">
        <v>0.84</v>
      </c>
      <c r="Y10" t="n">
        <v>0.5</v>
      </c>
      <c r="Z10" t="n">
        <v>10</v>
      </c>
      <c r="AA10" t="n">
        <v>786.5824553235057</v>
      </c>
      <c r="AB10" t="n">
        <v>1076.236816942436</v>
      </c>
      <c r="AC10" t="n">
        <v>973.5222856413086</v>
      </c>
      <c r="AD10" t="n">
        <v>786582.4553235057</v>
      </c>
      <c r="AE10" t="n">
        <v>1076236.816942436</v>
      </c>
      <c r="AF10" t="n">
        <v>4.424724653856635e-06</v>
      </c>
      <c r="AG10" t="n">
        <v>37</v>
      </c>
      <c r="AH10" t="n">
        <v>973522.2856413086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3.2135</v>
      </c>
      <c r="E11" t="n">
        <v>31.12</v>
      </c>
      <c r="F11" t="n">
        <v>27.61</v>
      </c>
      <c r="G11" t="n">
        <v>59.16</v>
      </c>
      <c r="H11" t="n">
        <v>0.89</v>
      </c>
      <c r="I11" t="n">
        <v>28</v>
      </c>
      <c r="J11" t="n">
        <v>199.53</v>
      </c>
      <c r="K11" t="n">
        <v>53.44</v>
      </c>
      <c r="L11" t="n">
        <v>10</v>
      </c>
      <c r="M11" t="n">
        <v>26</v>
      </c>
      <c r="N11" t="n">
        <v>41.1</v>
      </c>
      <c r="O11" t="n">
        <v>24842.77</v>
      </c>
      <c r="P11" t="n">
        <v>365.18</v>
      </c>
      <c r="Q11" t="n">
        <v>446.56</v>
      </c>
      <c r="R11" t="n">
        <v>76.68000000000001</v>
      </c>
      <c r="S11" t="n">
        <v>40.63</v>
      </c>
      <c r="T11" t="n">
        <v>12852.17</v>
      </c>
      <c r="U11" t="n">
        <v>0.53</v>
      </c>
      <c r="V11" t="n">
        <v>0.75</v>
      </c>
      <c r="W11" t="n">
        <v>2.65</v>
      </c>
      <c r="X11" t="n">
        <v>0.78</v>
      </c>
      <c r="Y11" t="n">
        <v>0.5</v>
      </c>
      <c r="Z11" t="n">
        <v>10</v>
      </c>
      <c r="AA11" t="n">
        <v>782.7609890355035</v>
      </c>
      <c r="AB11" t="n">
        <v>1071.008118175997</v>
      </c>
      <c r="AC11" t="n">
        <v>968.7926065466143</v>
      </c>
      <c r="AD11" t="n">
        <v>782760.9890355035</v>
      </c>
      <c r="AE11" t="n">
        <v>1071008.118175997</v>
      </c>
      <c r="AF11" t="n">
        <v>4.448813452385187e-06</v>
      </c>
      <c r="AG11" t="n">
        <v>37</v>
      </c>
      <c r="AH11" t="n">
        <v>968792.6065466142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3.2345</v>
      </c>
      <c r="E12" t="n">
        <v>30.92</v>
      </c>
      <c r="F12" t="n">
        <v>27.52</v>
      </c>
      <c r="G12" t="n">
        <v>66.04000000000001</v>
      </c>
      <c r="H12" t="n">
        <v>0.97</v>
      </c>
      <c r="I12" t="n">
        <v>25</v>
      </c>
      <c r="J12" t="n">
        <v>201.1</v>
      </c>
      <c r="K12" t="n">
        <v>53.44</v>
      </c>
      <c r="L12" t="n">
        <v>11</v>
      </c>
      <c r="M12" t="n">
        <v>23</v>
      </c>
      <c r="N12" t="n">
        <v>41.66</v>
      </c>
      <c r="O12" t="n">
        <v>25036.12</v>
      </c>
      <c r="P12" t="n">
        <v>362.49</v>
      </c>
      <c r="Q12" t="n">
        <v>446.56</v>
      </c>
      <c r="R12" t="n">
        <v>73.69</v>
      </c>
      <c r="S12" t="n">
        <v>40.63</v>
      </c>
      <c r="T12" t="n">
        <v>11369.61</v>
      </c>
      <c r="U12" t="n">
        <v>0.55</v>
      </c>
      <c r="V12" t="n">
        <v>0.76</v>
      </c>
      <c r="W12" t="n">
        <v>2.65</v>
      </c>
      <c r="X12" t="n">
        <v>0.6899999999999999</v>
      </c>
      <c r="Y12" t="n">
        <v>0.5</v>
      </c>
      <c r="Z12" t="n">
        <v>10</v>
      </c>
      <c r="AA12" t="n">
        <v>767.7189711115377</v>
      </c>
      <c r="AB12" t="n">
        <v>1050.426965645431</v>
      </c>
      <c r="AC12" t="n">
        <v>950.1756903277366</v>
      </c>
      <c r="AD12" t="n">
        <v>767718.9711115377</v>
      </c>
      <c r="AE12" t="n">
        <v>1050426.965645432</v>
      </c>
      <c r="AF12" t="n">
        <v>4.477886140264475e-06</v>
      </c>
      <c r="AG12" t="n">
        <v>36</v>
      </c>
      <c r="AH12" t="n">
        <v>950175.6903277365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3.2481</v>
      </c>
      <c r="E13" t="n">
        <v>30.79</v>
      </c>
      <c r="F13" t="n">
        <v>27.46</v>
      </c>
      <c r="G13" t="n">
        <v>71.64</v>
      </c>
      <c r="H13" t="n">
        <v>1.05</v>
      </c>
      <c r="I13" t="n">
        <v>23</v>
      </c>
      <c r="J13" t="n">
        <v>202.67</v>
      </c>
      <c r="K13" t="n">
        <v>53.44</v>
      </c>
      <c r="L13" t="n">
        <v>12</v>
      </c>
      <c r="M13" t="n">
        <v>21</v>
      </c>
      <c r="N13" t="n">
        <v>42.24</v>
      </c>
      <c r="O13" t="n">
        <v>25230.25</v>
      </c>
      <c r="P13" t="n">
        <v>361.38</v>
      </c>
      <c r="Q13" t="n">
        <v>446.56</v>
      </c>
      <c r="R13" t="n">
        <v>72.01000000000001</v>
      </c>
      <c r="S13" t="n">
        <v>40.63</v>
      </c>
      <c r="T13" t="n">
        <v>10540.01</v>
      </c>
      <c r="U13" t="n">
        <v>0.5600000000000001</v>
      </c>
      <c r="V13" t="n">
        <v>0.76</v>
      </c>
      <c r="W13" t="n">
        <v>2.64</v>
      </c>
      <c r="X13" t="n">
        <v>0.64</v>
      </c>
      <c r="Y13" t="n">
        <v>0.5</v>
      </c>
      <c r="Z13" t="n">
        <v>10</v>
      </c>
      <c r="AA13" t="n">
        <v>764.8628184620575</v>
      </c>
      <c r="AB13" t="n">
        <v>1046.519051585851</v>
      </c>
      <c r="AC13" t="n">
        <v>946.6407421012107</v>
      </c>
      <c r="AD13" t="n">
        <v>764862.8184620575</v>
      </c>
      <c r="AE13" t="n">
        <v>1046519.051585851</v>
      </c>
      <c r="AF13" t="n">
        <v>4.496714166700585e-06</v>
      </c>
      <c r="AG13" t="n">
        <v>36</v>
      </c>
      <c r="AH13" t="n">
        <v>946640.7421012106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3.2642</v>
      </c>
      <c r="E14" t="n">
        <v>30.64</v>
      </c>
      <c r="F14" t="n">
        <v>27.39</v>
      </c>
      <c r="G14" t="n">
        <v>78.23999999999999</v>
      </c>
      <c r="H14" t="n">
        <v>1.13</v>
      </c>
      <c r="I14" t="n">
        <v>21</v>
      </c>
      <c r="J14" t="n">
        <v>204.25</v>
      </c>
      <c r="K14" t="n">
        <v>53.44</v>
      </c>
      <c r="L14" t="n">
        <v>13</v>
      </c>
      <c r="M14" t="n">
        <v>19</v>
      </c>
      <c r="N14" t="n">
        <v>42.82</v>
      </c>
      <c r="O14" t="n">
        <v>25425.3</v>
      </c>
      <c r="P14" t="n">
        <v>359.09</v>
      </c>
      <c r="Q14" t="n">
        <v>446.56</v>
      </c>
      <c r="R14" t="n">
        <v>69.42</v>
      </c>
      <c r="S14" t="n">
        <v>40.63</v>
      </c>
      <c r="T14" t="n">
        <v>9255.200000000001</v>
      </c>
      <c r="U14" t="n">
        <v>0.59</v>
      </c>
      <c r="V14" t="n">
        <v>0.76</v>
      </c>
      <c r="W14" t="n">
        <v>2.64</v>
      </c>
      <c r="X14" t="n">
        <v>0.5600000000000001</v>
      </c>
      <c r="Y14" t="n">
        <v>0.5</v>
      </c>
      <c r="Z14" t="n">
        <v>10</v>
      </c>
      <c r="AA14" t="n">
        <v>760.7944714644102</v>
      </c>
      <c r="AB14" t="n">
        <v>1040.952559740868</v>
      </c>
      <c r="AC14" t="n">
        <v>941.6055084252921</v>
      </c>
      <c r="AD14" t="n">
        <v>760794.4714644102</v>
      </c>
      <c r="AE14" t="n">
        <v>1040952.559740868</v>
      </c>
      <c r="AF14" t="n">
        <v>4.519003227408038e-06</v>
      </c>
      <c r="AG14" t="n">
        <v>36</v>
      </c>
      <c r="AH14" t="n">
        <v>941605.5084252921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3.2714</v>
      </c>
      <c r="E15" t="n">
        <v>30.57</v>
      </c>
      <c r="F15" t="n">
        <v>27.36</v>
      </c>
      <c r="G15" t="n">
        <v>82.06999999999999</v>
      </c>
      <c r="H15" t="n">
        <v>1.21</v>
      </c>
      <c r="I15" t="n">
        <v>20</v>
      </c>
      <c r="J15" t="n">
        <v>205.84</v>
      </c>
      <c r="K15" t="n">
        <v>53.44</v>
      </c>
      <c r="L15" t="n">
        <v>14</v>
      </c>
      <c r="M15" t="n">
        <v>18</v>
      </c>
      <c r="N15" t="n">
        <v>43.4</v>
      </c>
      <c r="O15" t="n">
        <v>25621.03</v>
      </c>
      <c r="P15" t="n">
        <v>358.02</v>
      </c>
      <c r="Q15" t="n">
        <v>446.56</v>
      </c>
      <c r="R15" t="n">
        <v>68.33</v>
      </c>
      <c r="S15" t="n">
        <v>40.63</v>
      </c>
      <c r="T15" t="n">
        <v>8714.32</v>
      </c>
      <c r="U15" t="n">
        <v>0.59</v>
      </c>
      <c r="V15" t="n">
        <v>0.76</v>
      </c>
      <c r="W15" t="n">
        <v>2.64</v>
      </c>
      <c r="X15" t="n">
        <v>0.53</v>
      </c>
      <c r="Y15" t="n">
        <v>0.5</v>
      </c>
      <c r="Z15" t="n">
        <v>10</v>
      </c>
      <c r="AA15" t="n">
        <v>758.9607030014588</v>
      </c>
      <c r="AB15" t="n">
        <v>1038.443516829703</v>
      </c>
      <c r="AC15" t="n">
        <v>939.3359250481047</v>
      </c>
      <c r="AD15" t="n">
        <v>758960.7030014588</v>
      </c>
      <c r="AE15" t="n">
        <v>1038443.516829703</v>
      </c>
      <c r="AF15" t="n">
        <v>4.528971006109507e-06</v>
      </c>
      <c r="AG15" t="n">
        <v>36</v>
      </c>
      <c r="AH15" t="n">
        <v>939335.9250481047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3.276</v>
      </c>
      <c r="E16" t="n">
        <v>30.52</v>
      </c>
      <c r="F16" t="n">
        <v>27.35</v>
      </c>
      <c r="G16" t="n">
        <v>86.37</v>
      </c>
      <c r="H16" t="n">
        <v>1.28</v>
      </c>
      <c r="I16" t="n">
        <v>19</v>
      </c>
      <c r="J16" t="n">
        <v>207.43</v>
      </c>
      <c r="K16" t="n">
        <v>53.44</v>
      </c>
      <c r="L16" t="n">
        <v>15</v>
      </c>
      <c r="M16" t="n">
        <v>17</v>
      </c>
      <c r="N16" t="n">
        <v>44</v>
      </c>
      <c r="O16" t="n">
        <v>25817.56</v>
      </c>
      <c r="P16" t="n">
        <v>357.23</v>
      </c>
      <c r="Q16" t="n">
        <v>446.56</v>
      </c>
      <c r="R16" t="n">
        <v>68.23</v>
      </c>
      <c r="S16" t="n">
        <v>40.63</v>
      </c>
      <c r="T16" t="n">
        <v>8667.719999999999</v>
      </c>
      <c r="U16" t="n">
        <v>0.6</v>
      </c>
      <c r="V16" t="n">
        <v>0.76</v>
      </c>
      <c r="W16" t="n">
        <v>2.64</v>
      </c>
      <c r="X16" t="n">
        <v>0.52</v>
      </c>
      <c r="Y16" t="n">
        <v>0.5</v>
      </c>
      <c r="Z16" t="n">
        <v>10</v>
      </c>
      <c r="AA16" t="n">
        <v>757.7610787686228</v>
      </c>
      <c r="AB16" t="n">
        <v>1036.802138030651</v>
      </c>
      <c r="AC16" t="n">
        <v>937.8511971379446</v>
      </c>
      <c r="AD16" t="n">
        <v>757761.0787686228</v>
      </c>
      <c r="AE16" t="n">
        <v>1036802.138030651</v>
      </c>
      <c r="AF16" t="n">
        <v>4.53533930916878e-06</v>
      </c>
      <c r="AG16" t="n">
        <v>36</v>
      </c>
      <c r="AH16" t="n">
        <v>937851.1971379446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3.2914</v>
      </c>
      <c r="E17" t="n">
        <v>30.38</v>
      </c>
      <c r="F17" t="n">
        <v>27.28</v>
      </c>
      <c r="G17" t="n">
        <v>96.28</v>
      </c>
      <c r="H17" t="n">
        <v>1.36</v>
      </c>
      <c r="I17" t="n">
        <v>17</v>
      </c>
      <c r="J17" t="n">
        <v>209.03</v>
      </c>
      <c r="K17" t="n">
        <v>53.44</v>
      </c>
      <c r="L17" t="n">
        <v>16</v>
      </c>
      <c r="M17" t="n">
        <v>15</v>
      </c>
      <c r="N17" t="n">
        <v>44.6</v>
      </c>
      <c r="O17" t="n">
        <v>26014.91</v>
      </c>
      <c r="P17" t="n">
        <v>354.6</v>
      </c>
      <c r="Q17" t="n">
        <v>446.56</v>
      </c>
      <c r="R17" t="n">
        <v>65.89</v>
      </c>
      <c r="S17" t="n">
        <v>40.63</v>
      </c>
      <c r="T17" t="n">
        <v>7511.72</v>
      </c>
      <c r="U17" t="n">
        <v>0.62</v>
      </c>
      <c r="V17" t="n">
        <v>0.76</v>
      </c>
      <c r="W17" t="n">
        <v>2.64</v>
      </c>
      <c r="X17" t="n">
        <v>0.45</v>
      </c>
      <c r="Y17" t="n">
        <v>0.5</v>
      </c>
      <c r="Z17" t="n">
        <v>10</v>
      </c>
      <c r="AA17" t="n">
        <v>753.5967012351354</v>
      </c>
      <c r="AB17" t="n">
        <v>1031.104252969962</v>
      </c>
      <c r="AC17" t="n">
        <v>932.6971102304168</v>
      </c>
      <c r="AD17" t="n">
        <v>753596.7012351353</v>
      </c>
      <c r="AE17" t="n">
        <v>1031104.252969962</v>
      </c>
      <c r="AF17" t="n">
        <v>4.556659280280257e-06</v>
      </c>
      <c r="AG17" t="n">
        <v>36</v>
      </c>
      <c r="AH17" t="n">
        <v>932697.1102304168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3.2966</v>
      </c>
      <c r="E18" t="n">
        <v>30.33</v>
      </c>
      <c r="F18" t="n">
        <v>27.27</v>
      </c>
      <c r="G18" t="n">
        <v>102.26</v>
      </c>
      <c r="H18" t="n">
        <v>1.43</v>
      </c>
      <c r="I18" t="n">
        <v>16</v>
      </c>
      <c r="J18" t="n">
        <v>210.64</v>
      </c>
      <c r="K18" t="n">
        <v>53.44</v>
      </c>
      <c r="L18" t="n">
        <v>17</v>
      </c>
      <c r="M18" t="n">
        <v>14</v>
      </c>
      <c r="N18" t="n">
        <v>45.21</v>
      </c>
      <c r="O18" t="n">
        <v>26213.09</v>
      </c>
      <c r="P18" t="n">
        <v>354.02</v>
      </c>
      <c r="Q18" t="n">
        <v>446.56</v>
      </c>
      <c r="R18" t="n">
        <v>65.59999999999999</v>
      </c>
      <c r="S18" t="n">
        <v>40.63</v>
      </c>
      <c r="T18" t="n">
        <v>7370.54</v>
      </c>
      <c r="U18" t="n">
        <v>0.62</v>
      </c>
      <c r="V18" t="n">
        <v>0.76</v>
      </c>
      <c r="W18" t="n">
        <v>2.64</v>
      </c>
      <c r="X18" t="n">
        <v>0.44</v>
      </c>
      <c r="Y18" t="n">
        <v>0.5</v>
      </c>
      <c r="Z18" t="n">
        <v>10</v>
      </c>
      <c r="AA18" t="n">
        <v>752.4937566667005</v>
      </c>
      <c r="AB18" t="n">
        <v>1029.59515555295</v>
      </c>
      <c r="AC18" t="n">
        <v>931.3320389528519</v>
      </c>
      <c r="AD18" t="n">
        <v>752493.7566667005</v>
      </c>
      <c r="AE18" t="n">
        <v>1029595.15555295</v>
      </c>
      <c r="AF18" t="n">
        <v>4.563858231564653e-06</v>
      </c>
      <c r="AG18" t="n">
        <v>36</v>
      </c>
      <c r="AH18" t="n">
        <v>931332.0389528519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3.3069</v>
      </c>
      <c r="E19" t="n">
        <v>30.24</v>
      </c>
      <c r="F19" t="n">
        <v>27.21</v>
      </c>
      <c r="G19" t="n">
        <v>108.85</v>
      </c>
      <c r="H19" t="n">
        <v>1.51</v>
      </c>
      <c r="I19" t="n">
        <v>15</v>
      </c>
      <c r="J19" t="n">
        <v>212.25</v>
      </c>
      <c r="K19" t="n">
        <v>53.44</v>
      </c>
      <c r="L19" t="n">
        <v>18</v>
      </c>
      <c r="M19" t="n">
        <v>13</v>
      </c>
      <c r="N19" t="n">
        <v>45.82</v>
      </c>
      <c r="O19" t="n">
        <v>26412.11</v>
      </c>
      <c r="P19" t="n">
        <v>352.03</v>
      </c>
      <c r="Q19" t="n">
        <v>446.56</v>
      </c>
      <c r="R19" t="n">
        <v>63.78</v>
      </c>
      <c r="S19" t="n">
        <v>40.63</v>
      </c>
      <c r="T19" t="n">
        <v>6464.1</v>
      </c>
      <c r="U19" t="n">
        <v>0.64</v>
      </c>
      <c r="V19" t="n">
        <v>0.76</v>
      </c>
      <c r="W19" t="n">
        <v>2.63</v>
      </c>
      <c r="X19" t="n">
        <v>0.39</v>
      </c>
      <c r="Y19" t="n">
        <v>0.5</v>
      </c>
      <c r="Z19" t="n">
        <v>10</v>
      </c>
      <c r="AA19" t="n">
        <v>739.6397857614704</v>
      </c>
      <c r="AB19" t="n">
        <v>1012.00778548324</v>
      </c>
      <c r="AC19" t="n">
        <v>915.4231827985664</v>
      </c>
      <c r="AD19" t="n">
        <v>739639.7857614704</v>
      </c>
      <c r="AE19" t="n">
        <v>1012007.78548324</v>
      </c>
      <c r="AF19" t="n">
        <v>4.578117692762589e-06</v>
      </c>
      <c r="AG19" t="n">
        <v>35</v>
      </c>
      <c r="AH19" t="n">
        <v>915423.1827985664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3.3064</v>
      </c>
      <c r="E20" t="n">
        <v>30.24</v>
      </c>
      <c r="F20" t="n">
        <v>27.22</v>
      </c>
      <c r="G20" t="n">
        <v>108.87</v>
      </c>
      <c r="H20" t="n">
        <v>1.58</v>
      </c>
      <c r="I20" t="n">
        <v>15</v>
      </c>
      <c r="J20" t="n">
        <v>213.87</v>
      </c>
      <c r="K20" t="n">
        <v>53.44</v>
      </c>
      <c r="L20" t="n">
        <v>19</v>
      </c>
      <c r="M20" t="n">
        <v>13</v>
      </c>
      <c r="N20" t="n">
        <v>46.44</v>
      </c>
      <c r="O20" t="n">
        <v>26611.98</v>
      </c>
      <c r="P20" t="n">
        <v>351.64</v>
      </c>
      <c r="Q20" t="n">
        <v>446.56</v>
      </c>
      <c r="R20" t="n">
        <v>63.89</v>
      </c>
      <c r="S20" t="n">
        <v>40.63</v>
      </c>
      <c r="T20" t="n">
        <v>6520.46</v>
      </c>
      <c r="U20" t="n">
        <v>0.64</v>
      </c>
      <c r="V20" t="n">
        <v>0.76</v>
      </c>
      <c r="W20" t="n">
        <v>2.63</v>
      </c>
      <c r="X20" t="n">
        <v>0.39</v>
      </c>
      <c r="Y20" t="n">
        <v>0.5</v>
      </c>
      <c r="Z20" t="n">
        <v>10</v>
      </c>
      <c r="AA20" t="n">
        <v>739.4640318532632</v>
      </c>
      <c r="AB20" t="n">
        <v>1011.767311232315</v>
      </c>
      <c r="AC20" t="n">
        <v>915.2056590726424</v>
      </c>
      <c r="AD20" t="n">
        <v>739464.0318532633</v>
      </c>
      <c r="AE20" t="n">
        <v>1011767.311232315</v>
      </c>
      <c r="AF20" t="n">
        <v>4.57742548590832e-06</v>
      </c>
      <c r="AG20" t="n">
        <v>35</v>
      </c>
      <c r="AH20" t="n">
        <v>915205.6590726424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3.3107</v>
      </c>
      <c r="E21" t="n">
        <v>30.2</v>
      </c>
      <c r="F21" t="n">
        <v>27.21</v>
      </c>
      <c r="G21" t="n">
        <v>116.64</v>
      </c>
      <c r="H21" t="n">
        <v>1.65</v>
      </c>
      <c r="I21" t="n">
        <v>14</v>
      </c>
      <c r="J21" t="n">
        <v>215.5</v>
      </c>
      <c r="K21" t="n">
        <v>53.44</v>
      </c>
      <c r="L21" t="n">
        <v>20</v>
      </c>
      <c r="M21" t="n">
        <v>12</v>
      </c>
      <c r="N21" t="n">
        <v>47.07</v>
      </c>
      <c r="O21" t="n">
        <v>26812.71</v>
      </c>
      <c r="P21" t="n">
        <v>351.14</v>
      </c>
      <c r="Q21" t="n">
        <v>446.56</v>
      </c>
      <c r="R21" t="n">
        <v>63.82</v>
      </c>
      <c r="S21" t="n">
        <v>40.63</v>
      </c>
      <c r="T21" t="n">
        <v>6490.57</v>
      </c>
      <c r="U21" t="n">
        <v>0.64</v>
      </c>
      <c r="V21" t="n">
        <v>0.76</v>
      </c>
      <c r="W21" t="n">
        <v>2.63</v>
      </c>
      <c r="X21" t="n">
        <v>0.39</v>
      </c>
      <c r="Y21" t="n">
        <v>0.5</v>
      </c>
      <c r="Z21" t="n">
        <v>10</v>
      </c>
      <c r="AA21" t="n">
        <v>738.5378730266139</v>
      </c>
      <c r="AB21" t="n">
        <v>1010.50009986645</v>
      </c>
      <c r="AC21" t="n">
        <v>914.0593885809932</v>
      </c>
      <c r="AD21" t="n">
        <v>738537.8730266138</v>
      </c>
      <c r="AE21" t="n">
        <v>1010500.09986645</v>
      </c>
      <c r="AF21" t="n">
        <v>4.583378464855031e-06</v>
      </c>
      <c r="AG21" t="n">
        <v>35</v>
      </c>
      <c r="AH21" t="n">
        <v>914059.3885809932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3.3184</v>
      </c>
      <c r="E22" t="n">
        <v>30.13</v>
      </c>
      <c r="F22" t="n">
        <v>27.18</v>
      </c>
      <c r="G22" t="n">
        <v>125.46</v>
      </c>
      <c r="H22" t="n">
        <v>1.72</v>
      </c>
      <c r="I22" t="n">
        <v>13</v>
      </c>
      <c r="J22" t="n">
        <v>217.14</v>
      </c>
      <c r="K22" t="n">
        <v>53.44</v>
      </c>
      <c r="L22" t="n">
        <v>21</v>
      </c>
      <c r="M22" t="n">
        <v>11</v>
      </c>
      <c r="N22" t="n">
        <v>47.7</v>
      </c>
      <c r="O22" t="n">
        <v>27014.3</v>
      </c>
      <c r="P22" t="n">
        <v>349.44</v>
      </c>
      <c r="Q22" t="n">
        <v>446.56</v>
      </c>
      <c r="R22" t="n">
        <v>62.66</v>
      </c>
      <c r="S22" t="n">
        <v>40.63</v>
      </c>
      <c r="T22" t="n">
        <v>5916.17</v>
      </c>
      <c r="U22" t="n">
        <v>0.65</v>
      </c>
      <c r="V22" t="n">
        <v>0.76</v>
      </c>
      <c r="W22" t="n">
        <v>2.63</v>
      </c>
      <c r="X22" t="n">
        <v>0.35</v>
      </c>
      <c r="Y22" t="n">
        <v>0.5</v>
      </c>
      <c r="Z22" t="n">
        <v>10</v>
      </c>
      <c r="AA22" t="n">
        <v>736.2386526327382</v>
      </c>
      <c r="AB22" t="n">
        <v>1007.354205089105</v>
      </c>
      <c r="AC22" t="n">
        <v>911.2137335859063</v>
      </c>
      <c r="AD22" t="n">
        <v>736238.6526327382</v>
      </c>
      <c r="AE22" t="n">
        <v>1007354.205089105</v>
      </c>
      <c r="AF22" t="n">
        <v>4.594038450410769e-06</v>
      </c>
      <c r="AG22" t="n">
        <v>35</v>
      </c>
      <c r="AH22" t="n">
        <v>911213.7335859063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3.3195</v>
      </c>
      <c r="E23" t="n">
        <v>30.13</v>
      </c>
      <c r="F23" t="n">
        <v>27.17</v>
      </c>
      <c r="G23" t="n">
        <v>125.41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350.08</v>
      </c>
      <c r="Q23" t="n">
        <v>446.56</v>
      </c>
      <c r="R23" t="n">
        <v>62.55</v>
      </c>
      <c r="S23" t="n">
        <v>40.63</v>
      </c>
      <c r="T23" t="n">
        <v>5859.02</v>
      </c>
      <c r="U23" t="n">
        <v>0.65</v>
      </c>
      <c r="V23" t="n">
        <v>0.76</v>
      </c>
      <c r="W23" t="n">
        <v>2.63</v>
      </c>
      <c r="X23" t="n">
        <v>0.35</v>
      </c>
      <c r="Y23" t="n">
        <v>0.5</v>
      </c>
      <c r="Z23" t="n">
        <v>10</v>
      </c>
      <c r="AA23" t="n">
        <v>736.5258596147355</v>
      </c>
      <c r="AB23" t="n">
        <v>1007.747174352551</v>
      </c>
      <c r="AC23" t="n">
        <v>911.5691984143855</v>
      </c>
      <c r="AD23" t="n">
        <v>736525.8596147355</v>
      </c>
      <c r="AE23" t="n">
        <v>1007747.174352551</v>
      </c>
      <c r="AF23" t="n">
        <v>4.59556130549016e-06</v>
      </c>
      <c r="AG23" t="n">
        <v>35</v>
      </c>
      <c r="AH23" t="n">
        <v>911569.1984143854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3.3281</v>
      </c>
      <c r="E24" t="n">
        <v>30.05</v>
      </c>
      <c r="F24" t="n">
        <v>27.13</v>
      </c>
      <c r="G24" t="n">
        <v>135.66</v>
      </c>
      <c r="H24" t="n">
        <v>1.85</v>
      </c>
      <c r="I24" t="n">
        <v>12</v>
      </c>
      <c r="J24" t="n">
        <v>220.43</v>
      </c>
      <c r="K24" t="n">
        <v>53.44</v>
      </c>
      <c r="L24" t="n">
        <v>23</v>
      </c>
      <c r="M24" t="n">
        <v>10</v>
      </c>
      <c r="N24" t="n">
        <v>48.99</v>
      </c>
      <c r="O24" t="n">
        <v>27420.16</v>
      </c>
      <c r="P24" t="n">
        <v>347.45</v>
      </c>
      <c r="Q24" t="n">
        <v>446.56</v>
      </c>
      <c r="R24" t="n">
        <v>61.16</v>
      </c>
      <c r="S24" t="n">
        <v>40.63</v>
      </c>
      <c r="T24" t="n">
        <v>5171.42</v>
      </c>
      <c r="U24" t="n">
        <v>0.66</v>
      </c>
      <c r="V24" t="n">
        <v>0.77</v>
      </c>
      <c r="W24" t="n">
        <v>2.63</v>
      </c>
      <c r="X24" t="n">
        <v>0.3</v>
      </c>
      <c r="Y24" t="n">
        <v>0.5</v>
      </c>
      <c r="Z24" t="n">
        <v>10</v>
      </c>
      <c r="AA24" t="n">
        <v>733.4068540183647</v>
      </c>
      <c r="AB24" t="n">
        <v>1003.479613294781</v>
      </c>
      <c r="AC24" t="n">
        <v>907.7089273944092</v>
      </c>
      <c r="AD24" t="n">
        <v>733406.8540183647</v>
      </c>
      <c r="AE24" t="n">
        <v>1003479.613294781</v>
      </c>
      <c r="AF24" t="n">
        <v>4.607467263383583e-06</v>
      </c>
      <c r="AG24" t="n">
        <v>35</v>
      </c>
      <c r="AH24" t="n">
        <v>907708.9273944092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3.326</v>
      </c>
      <c r="E25" t="n">
        <v>30.07</v>
      </c>
      <c r="F25" t="n">
        <v>27.15</v>
      </c>
      <c r="G25" t="n">
        <v>135.75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347</v>
      </c>
      <c r="Q25" t="n">
        <v>446.57</v>
      </c>
      <c r="R25" t="n">
        <v>61.7</v>
      </c>
      <c r="S25" t="n">
        <v>40.63</v>
      </c>
      <c r="T25" t="n">
        <v>5438.32</v>
      </c>
      <c r="U25" t="n">
        <v>0.66</v>
      </c>
      <c r="V25" t="n">
        <v>0.77</v>
      </c>
      <c r="W25" t="n">
        <v>2.63</v>
      </c>
      <c r="X25" t="n">
        <v>0.32</v>
      </c>
      <c r="Y25" t="n">
        <v>0.5</v>
      </c>
      <c r="Z25" t="n">
        <v>10</v>
      </c>
      <c r="AA25" t="n">
        <v>733.4236155405396</v>
      </c>
      <c r="AB25" t="n">
        <v>1003.502547148887</v>
      </c>
      <c r="AC25" t="n">
        <v>907.7296724736672</v>
      </c>
      <c r="AD25" t="n">
        <v>733423.6155405396</v>
      </c>
      <c r="AE25" t="n">
        <v>1003502.547148887</v>
      </c>
      <c r="AF25" t="n">
        <v>4.604559994595654e-06</v>
      </c>
      <c r="AG25" t="n">
        <v>35</v>
      </c>
      <c r="AH25" t="n">
        <v>907729.6724736672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3.3363</v>
      </c>
      <c r="E26" t="n">
        <v>29.97</v>
      </c>
      <c r="F26" t="n">
        <v>27.1</v>
      </c>
      <c r="G26" t="n">
        <v>147.79</v>
      </c>
      <c r="H26" t="n">
        <v>1.99</v>
      </c>
      <c r="I26" t="n">
        <v>11</v>
      </c>
      <c r="J26" t="n">
        <v>223.75</v>
      </c>
      <c r="K26" t="n">
        <v>53.44</v>
      </c>
      <c r="L26" t="n">
        <v>25</v>
      </c>
      <c r="M26" t="n">
        <v>9</v>
      </c>
      <c r="N26" t="n">
        <v>50.31</v>
      </c>
      <c r="O26" t="n">
        <v>27829.77</v>
      </c>
      <c r="P26" t="n">
        <v>344.94</v>
      </c>
      <c r="Q26" t="n">
        <v>446.56</v>
      </c>
      <c r="R26" t="n">
        <v>60.01</v>
      </c>
      <c r="S26" t="n">
        <v>40.63</v>
      </c>
      <c r="T26" t="n">
        <v>4600.52</v>
      </c>
      <c r="U26" t="n">
        <v>0.68</v>
      </c>
      <c r="V26" t="n">
        <v>0.77</v>
      </c>
      <c r="W26" t="n">
        <v>2.62</v>
      </c>
      <c r="X26" t="n">
        <v>0.27</v>
      </c>
      <c r="Y26" t="n">
        <v>0.5</v>
      </c>
      <c r="Z26" t="n">
        <v>10</v>
      </c>
      <c r="AA26" t="n">
        <v>730.4865561516954</v>
      </c>
      <c r="AB26" t="n">
        <v>999.4839329191549</v>
      </c>
      <c r="AC26" t="n">
        <v>904.0945891458601</v>
      </c>
      <c r="AD26" t="n">
        <v>730486.5561516953</v>
      </c>
      <c r="AE26" t="n">
        <v>999483.9329191549</v>
      </c>
      <c r="AF26" t="n">
        <v>4.618819455793591e-06</v>
      </c>
      <c r="AG26" t="n">
        <v>35</v>
      </c>
      <c r="AH26" t="n">
        <v>904094.5891458602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3.334</v>
      </c>
      <c r="E27" t="n">
        <v>29.99</v>
      </c>
      <c r="F27" t="n">
        <v>27.12</v>
      </c>
      <c r="G27" t="n">
        <v>147.9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345.25</v>
      </c>
      <c r="Q27" t="n">
        <v>446.56</v>
      </c>
      <c r="R27" t="n">
        <v>60.56</v>
      </c>
      <c r="S27" t="n">
        <v>40.63</v>
      </c>
      <c r="T27" t="n">
        <v>4874.37</v>
      </c>
      <c r="U27" t="n">
        <v>0.67</v>
      </c>
      <c r="V27" t="n">
        <v>0.77</v>
      </c>
      <c r="W27" t="n">
        <v>2.63</v>
      </c>
      <c r="X27" t="n">
        <v>0.29</v>
      </c>
      <c r="Y27" t="n">
        <v>0.5</v>
      </c>
      <c r="Z27" t="n">
        <v>10</v>
      </c>
      <c r="AA27" t="n">
        <v>731.075839007449</v>
      </c>
      <c r="AB27" t="n">
        <v>1000.290215719722</v>
      </c>
      <c r="AC27" t="n">
        <v>904.823921447566</v>
      </c>
      <c r="AD27" t="n">
        <v>731075.839007449</v>
      </c>
      <c r="AE27" t="n">
        <v>1000290.215719722</v>
      </c>
      <c r="AF27" t="n">
        <v>4.615635304263954e-06</v>
      </c>
      <c r="AG27" t="n">
        <v>35</v>
      </c>
      <c r="AH27" t="n">
        <v>904823.921447566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3.3334</v>
      </c>
      <c r="E28" t="n">
        <v>30</v>
      </c>
      <c r="F28" t="n">
        <v>27.12</v>
      </c>
      <c r="G28" t="n">
        <v>147.93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9</v>
      </c>
      <c r="N28" t="n">
        <v>51.66</v>
      </c>
      <c r="O28" t="n">
        <v>28243</v>
      </c>
      <c r="P28" t="n">
        <v>343.67</v>
      </c>
      <c r="Q28" t="n">
        <v>446.56</v>
      </c>
      <c r="R28" t="n">
        <v>60.9</v>
      </c>
      <c r="S28" t="n">
        <v>40.63</v>
      </c>
      <c r="T28" t="n">
        <v>5043.79</v>
      </c>
      <c r="U28" t="n">
        <v>0.67</v>
      </c>
      <c r="V28" t="n">
        <v>0.77</v>
      </c>
      <c r="W28" t="n">
        <v>2.62</v>
      </c>
      <c r="X28" t="n">
        <v>0.29</v>
      </c>
      <c r="Y28" t="n">
        <v>0.5</v>
      </c>
      <c r="Z28" t="n">
        <v>10</v>
      </c>
      <c r="AA28" t="n">
        <v>729.9987195044222</v>
      </c>
      <c r="AB28" t="n">
        <v>998.8164532965218</v>
      </c>
      <c r="AC28" t="n">
        <v>903.4908128415975</v>
      </c>
      <c r="AD28" t="n">
        <v>729998.7195044222</v>
      </c>
      <c r="AE28" t="n">
        <v>998816.4532965218</v>
      </c>
      <c r="AF28" t="n">
        <v>4.614804656038832e-06</v>
      </c>
      <c r="AG28" t="n">
        <v>35</v>
      </c>
      <c r="AH28" t="n">
        <v>903490.8128415975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3.3422</v>
      </c>
      <c r="E29" t="n">
        <v>29.92</v>
      </c>
      <c r="F29" t="n">
        <v>27.08</v>
      </c>
      <c r="G29" t="n">
        <v>162.48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8</v>
      </c>
      <c r="N29" t="n">
        <v>52.35</v>
      </c>
      <c r="O29" t="n">
        <v>28451.04</v>
      </c>
      <c r="P29" t="n">
        <v>343.62</v>
      </c>
      <c r="Q29" t="n">
        <v>446.56</v>
      </c>
      <c r="R29" t="n">
        <v>59.53</v>
      </c>
      <c r="S29" t="n">
        <v>40.63</v>
      </c>
      <c r="T29" t="n">
        <v>4364.09</v>
      </c>
      <c r="U29" t="n">
        <v>0.68</v>
      </c>
      <c r="V29" t="n">
        <v>0.77</v>
      </c>
      <c r="W29" t="n">
        <v>2.62</v>
      </c>
      <c r="X29" t="n">
        <v>0.25</v>
      </c>
      <c r="Y29" t="n">
        <v>0.5</v>
      </c>
      <c r="Z29" t="n">
        <v>10</v>
      </c>
      <c r="AA29" t="n">
        <v>728.7537613226156</v>
      </c>
      <c r="AB29" t="n">
        <v>997.1130465884952</v>
      </c>
      <c r="AC29" t="n">
        <v>901.9499768790389</v>
      </c>
      <c r="AD29" t="n">
        <v>728753.7613226156</v>
      </c>
      <c r="AE29" t="n">
        <v>997113.0465884951</v>
      </c>
      <c r="AF29" t="n">
        <v>4.626987496673962e-06</v>
      </c>
      <c r="AG29" t="n">
        <v>35</v>
      </c>
      <c r="AH29" t="n">
        <v>901949.9768790388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3.3408</v>
      </c>
      <c r="E30" t="n">
        <v>29.93</v>
      </c>
      <c r="F30" t="n">
        <v>27.09</v>
      </c>
      <c r="G30" t="n">
        <v>162.55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8</v>
      </c>
      <c r="N30" t="n">
        <v>53.05</v>
      </c>
      <c r="O30" t="n">
        <v>28660.06</v>
      </c>
      <c r="P30" t="n">
        <v>342.51</v>
      </c>
      <c r="Q30" t="n">
        <v>446.56</v>
      </c>
      <c r="R30" t="n">
        <v>59.76</v>
      </c>
      <c r="S30" t="n">
        <v>40.63</v>
      </c>
      <c r="T30" t="n">
        <v>4482.47</v>
      </c>
      <c r="U30" t="n">
        <v>0.68</v>
      </c>
      <c r="V30" t="n">
        <v>0.77</v>
      </c>
      <c r="W30" t="n">
        <v>2.63</v>
      </c>
      <c r="X30" t="n">
        <v>0.26</v>
      </c>
      <c r="Y30" t="n">
        <v>0.5</v>
      </c>
      <c r="Z30" t="n">
        <v>10</v>
      </c>
      <c r="AA30" t="n">
        <v>728.1600169453562</v>
      </c>
      <c r="AB30" t="n">
        <v>996.3006593373759</v>
      </c>
      <c r="AC30" t="n">
        <v>901.2151227269736</v>
      </c>
      <c r="AD30" t="n">
        <v>728160.0169453563</v>
      </c>
      <c r="AE30" t="n">
        <v>996300.6593373759</v>
      </c>
      <c r="AF30" t="n">
        <v>4.625049317482009e-06</v>
      </c>
      <c r="AG30" t="n">
        <v>35</v>
      </c>
      <c r="AH30" t="n">
        <v>901215.1227269736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3.3415</v>
      </c>
      <c r="E31" t="n">
        <v>29.93</v>
      </c>
      <c r="F31" t="n">
        <v>27.09</v>
      </c>
      <c r="G31" t="n">
        <v>162.51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8</v>
      </c>
      <c r="N31" t="n">
        <v>53.75</v>
      </c>
      <c r="O31" t="n">
        <v>28870.05</v>
      </c>
      <c r="P31" t="n">
        <v>339.21</v>
      </c>
      <c r="Q31" t="n">
        <v>446.56</v>
      </c>
      <c r="R31" t="n">
        <v>59.54</v>
      </c>
      <c r="S31" t="n">
        <v>40.63</v>
      </c>
      <c r="T31" t="n">
        <v>4370.13</v>
      </c>
      <c r="U31" t="n">
        <v>0.68</v>
      </c>
      <c r="V31" t="n">
        <v>0.77</v>
      </c>
      <c r="W31" t="n">
        <v>2.63</v>
      </c>
      <c r="X31" t="n">
        <v>0.26</v>
      </c>
      <c r="Y31" t="n">
        <v>0.5</v>
      </c>
      <c r="Z31" t="n">
        <v>10</v>
      </c>
      <c r="AA31" t="n">
        <v>725.6913677586755</v>
      </c>
      <c r="AB31" t="n">
        <v>992.9229446110436</v>
      </c>
      <c r="AC31" t="n">
        <v>898.1597723534701</v>
      </c>
      <c r="AD31" t="n">
        <v>725691.3677586755</v>
      </c>
      <c r="AE31" t="n">
        <v>992922.9446110436</v>
      </c>
      <c r="AF31" t="n">
        <v>4.626018407077985e-06</v>
      </c>
      <c r="AG31" t="n">
        <v>35</v>
      </c>
      <c r="AH31" t="n">
        <v>898159.7723534701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3.3487</v>
      </c>
      <c r="E32" t="n">
        <v>29.86</v>
      </c>
      <c r="F32" t="n">
        <v>27.06</v>
      </c>
      <c r="G32" t="n">
        <v>180.39</v>
      </c>
      <c r="H32" t="n">
        <v>2.36</v>
      </c>
      <c r="I32" t="n">
        <v>9</v>
      </c>
      <c r="J32" t="n">
        <v>233.89</v>
      </c>
      <c r="K32" t="n">
        <v>53.44</v>
      </c>
      <c r="L32" t="n">
        <v>31</v>
      </c>
      <c r="M32" t="n">
        <v>7</v>
      </c>
      <c r="N32" t="n">
        <v>54.46</v>
      </c>
      <c r="O32" t="n">
        <v>29081.05</v>
      </c>
      <c r="P32" t="n">
        <v>339.24</v>
      </c>
      <c r="Q32" t="n">
        <v>446.56</v>
      </c>
      <c r="R32" t="n">
        <v>58.59</v>
      </c>
      <c r="S32" t="n">
        <v>40.63</v>
      </c>
      <c r="T32" t="n">
        <v>3898.07</v>
      </c>
      <c r="U32" t="n">
        <v>0.6899999999999999</v>
      </c>
      <c r="V32" t="n">
        <v>0.77</v>
      </c>
      <c r="W32" t="n">
        <v>2.63</v>
      </c>
      <c r="X32" t="n">
        <v>0.23</v>
      </c>
      <c r="Y32" t="n">
        <v>0.5</v>
      </c>
      <c r="Z32" t="n">
        <v>10</v>
      </c>
      <c r="AA32" t="n">
        <v>724.7486883452057</v>
      </c>
      <c r="AB32" t="n">
        <v>991.6331290494534</v>
      </c>
      <c r="AC32" t="n">
        <v>896.9930549788107</v>
      </c>
      <c r="AD32" t="n">
        <v>724748.6883452056</v>
      </c>
      <c r="AE32" t="n">
        <v>991633.1290494534</v>
      </c>
      <c r="AF32" t="n">
        <v>4.635986185779455e-06</v>
      </c>
      <c r="AG32" t="n">
        <v>35</v>
      </c>
      <c r="AH32" t="n">
        <v>896993.0549788107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3.3493</v>
      </c>
      <c r="E33" t="n">
        <v>29.86</v>
      </c>
      <c r="F33" t="n">
        <v>27.05</v>
      </c>
      <c r="G33" t="n">
        <v>180.35</v>
      </c>
      <c r="H33" t="n">
        <v>2.41</v>
      </c>
      <c r="I33" t="n">
        <v>9</v>
      </c>
      <c r="J33" t="n">
        <v>235.61</v>
      </c>
      <c r="K33" t="n">
        <v>53.44</v>
      </c>
      <c r="L33" t="n">
        <v>32</v>
      </c>
      <c r="M33" t="n">
        <v>7</v>
      </c>
      <c r="N33" t="n">
        <v>55.18</v>
      </c>
      <c r="O33" t="n">
        <v>29293.06</v>
      </c>
      <c r="P33" t="n">
        <v>340.73</v>
      </c>
      <c r="Q33" t="n">
        <v>446.56</v>
      </c>
      <c r="R33" t="n">
        <v>58.61</v>
      </c>
      <c r="S33" t="n">
        <v>40.63</v>
      </c>
      <c r="T33" t="n">
        <v>3908.53</v>
      </c>
      <c r="U33" t="n">
        <v>0.6899999999999999</v>
      </c>
      <c r="V33" t="n">
        <v>0.77</v>
      </c>
      <c r="W33" t="n">
        <v>2.62</v>
      </c>
      <c r="X33" t="n">
        <v>0.23</v>
      </c>
      <c r="Y33" t="n">
        <v>0.5</v>
      </c>
      <c r="Z33" t="n">
        <v>10</v>
      </c>
      <c r="AA33" t="n">
        <v>725.7074573562212</v>
      </c>
      <c r="AB33" t="n">
        <v>992.9449591082285</v>
      </c>
      <c r="AC33" t="n">
        <v>898.1796858179412</v>
      </c>
      <c r="AD33" t="n">
        <v>725707.4573562212</v>
      </c>
      <c r="AE33" t="n">
        <v>992944.9591082286</v>
      </c>
      <c r="AF33" t="n">
        <v>4.636816834004577e-06</v>
      </c>
      <c r="AG33" t="n">
        <v>35</v>
      </c>
      <c r="AH33" t="n">
        <v>898179.6858179412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3.3492</v>
      </c>
      <c r="E34" t="n">
        <v>29.86</v>
      </c>
      <c r="F34" t="n">
        <v>27.05</v>
      </c>
      <c r="G34" t="n">
        <v>180.36</v>
      </c>
      <c r="H34" t="n">
        <v>2.47</v>
      </c>
      <c r="I34" t="n">
        <v>9</v>
      </c>
      <c r="J34" t="n">
        <v>237.34</v>
      </c>
      <c r="K34" t="n">
        <v>53.44</v>
      </c>
      <c r="L34" t="n">
        <v>33</v>
      </c>
      <c r="M34" t="n">
        <v>7</v>
      </c>
      <c r="N34" t="n">
        <v>55.91</v>
      </c>
      <c r="O34" t="n">
        <v>29506.09</v>
      </c>
      <c r="P34" t="n">
        <v>339.22</v>
      </c>
      <c r="Q34" t="n">
        <v>446.56</v>
      </c>
      <c r="R34" t="n">
        <v>58.76</v>
      </c>
      <c r="S34" t="n">
        <v>40.63</v>
      </c>
      <c r="T34" t="n">
        <v>3985.02</v>
      </c>
      <c r="U34" t="n">
        <v>0.6899999999999999</v>
      </c>
      <c r="V34" t="n">
        <v>0.77</v>
      </c>
      <c r="W34" t="n">
        <v>2.62</v>
      </c>
      <c r="X34" t="n">
        <v>0.23</v>
      </c>
      <c r="Y34" t="n">
        <v>0.5</v>
      </c>
      <c r="Z34" t="n">
        <v>10</v>
      </c>
      <c r="AA34" t="n">
        <v>724.6283349735029</v>
      </c>
      <c r="AB34" t="n">
        <v>991.4684562566738</v>
      </c>
      <c r="AC34" t="n">
        <v>896.8440983262542</v>
      </c>
      <c r="AD34" t="n">
        <v>724628.3349735029</v>
      </c>
      <c r="AE34" t="n">
        <v>991468.4562566738</v>
      </c>
      <c r="AF34" t="n">
        <v>4.636678392633724e-06</v>
      </c>
      <c r="AG34" t="n">
        <v>35</v>
      </c>
      <c r="AH34" t="n">
        <v>896844.0983262542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3.3483</v>
      </c>
      <c r="E35" t="n">
        <v>29.87</v>
      </c>
      <c r="F35" t="n">
        <v>27.06</v>
      </c>
      <c r="G35" t="n">
        <v>180.41</v>
      </c>
      <c r="H35" t="n">
        <v>2.53</v>
      </c>
      <c r="I35" t="n">
        <v>9</v>
      </c>
      <c r="J35" t="n">
        <v>239.08</v>
      </c>
      <c r="K35" t="n">
        <v>53.44</v>
      </c>
      <c r="L35" t="n">
        <v>34</v>
      </c>
      <c r="M35" t="n">
        <v>7</v>
      </c>
      <c r="N35" t="n">
        <v>56.64</v>
      </c>
      <c r="O35" t="n">
        <v>29720.17</v>
      </c>
      <c r="P35" t="n">
        <v>336.89</v>
      </c>
      <c r="Q35" t="n">
        <v>446.56</v>
      </c>
      <c r="R35" t="n">
        <v>58.79</v>
      </c>
      <c r="S35" t="n">
        <v>40.63</v>
      </c>
      <c r="T35" t="n">
        <v>3999.7</v>
      </c>
      <c r="U35" t="n">
        <v>0.6899999999999999</v>
      </c>
      <c r="V35" t="n">
        <v>0.77</v>
      </c>
      <c r="W35" t="n">
        <v>2.63</v>
      </c>
      <c r="X35" t="n">
        <v>0.23</v>
      </c>
      <c r="Y35" t="n">
        <v>0.5</v>
      </c>
      <c r="Z35" t="n">
        <v>10</v>
      </c>
      <c r="AA35" t="n">
        <v>723.0963996630106</v>
      </c>
      <c r="AB35" t="n">
        <v>989.3723947806421</v>
      </c>
      <c r="AC35" t="n">
        <v>894.9480820156541</v>
      </c>
      <c r="AD35" t="n">
        <v>723096.3996630106</v>
      </c>
      <c r="AE35" t="n">
        <v>989372.3947806421</v>
      </c>
      <c r="AF35" t="n">
        <v>4.63543242029604e-06</v>
      </c>
      <c r="AG35" t="n">
        <v>35</v>
      </c>
      <c r="AH35" t="n">
        <v>894948.0820156541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3.3567</v>
      </c>
      <c r="E36" t="n">
        <v>29.79</v>
      </c>
      <c r="F36" t="n">
        <v>27.02</v>
      </c>
      <c r="G36" t="n">
        <v>202.69</v>
      </c>
      <c r="H36" t="n">
        <v>2.58</v>
      </c>
      <c r="I36" t="n">
        <v>8</v>
      </c>
      <c r="J36" t="n">
        <v>240.82</v>
      </c>
      <c r="K36" t="n">
        <v>53.44</v>
      </c>
      <c r="L36" t="n">
        <v>35</v>
      </c>
      <c r="M36" t="n">
        <v>6</v>
      </c>
      <c r="N36" t="n">
        <v>57.39</v>
      </c>
      <c r="O36" t="n">
        <v>29935.43</v>
      </c>
      <c r="P36" t="n">
        <v>336.32</v>
      </c>
      <c r="Q36" t="n">
        <v>446.56</v>
      </c>
      <c r="R36" t="n">
        <v>57.71</v>
      </c>
      <c r="S36" t="n">
        <v>40.63</v>
      </c>
      <c r="T36" t="n">
        <v>3465.89</v>
      </c>
      <c r="U36" t="n">
        <v>0.7</v>
      </c>
      <c r="V36" t="n">
        <v>0.77</v>
      </c>
      <c r="W36" t="n">
        <v>2.62</v>
      </c>
      <c r="X36" t="n">
        <v>0.2</v>
      </c>
      <c r="Y36" t="n">
        <v>0.5</v>
      </c>
      <c r="Z36" t="n">
        <v>10</v>
      </c>
      <c r="AA36" t="n">
        <v>721.5451583755644</v>
      </c>
      <c r="AB36" t="n">
        <v>987.2499180152226</v>
      </c>
      <c r="AC36" t="n">
        <v>893.0281714538114</v>
      </c>
      <c r="AD36" t="n">
        <v>721545.1583755644</v>
      </c>
      <c r="AE36" t="n">
        <v>987249.9180152226</v>
      </c>
      <c r="AF36" t="n">
        <v>4.647061495447755e-06</v>
      </c>
      <c r="AG36" t="n">
        <v>35</v>
      </c>
      <c r="AH36" t="n">
        <v>893028.1714538115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3.3572</v>
      </c>
      <c r="E37" t="n">
        <v>29.79</v>
      </c>
      <c r="F37" t="n">
        <v>27.02</v>
      </c>
      <c r="G37" t="n">
        <v>202.65</v>
      </c>
      <c r="H37" t="n">
        <v>2.64</v>
      </c>
      <c r="I37" t="n">
        <v>8</v>
      </c>
      <c r="J37" t="n">
        <v>242.57</v>
      </c>
      <c r="K37" t="n">
        <v>53.44</v>
      </c>
      <c r="L37" t="n">
        <v>36</v>
      </c>
      <c r="M37" t="n">
        <v>6</v>
      </c>
      <c r="N37" t="n">
        <v>58.14</v>
      </c>
      <c r="O37" t="n">
        <v>30151.65</v>
      </c>
      <c r="P37" t="n">
        <v>336.6</v>
      </c>
      <c r="Q37" t="n">
        <v>446.57</v>
      </c>
      <c r="R37" t="n">
        <v>57.5</v>
      </c>
      <c r="S37" t="n">
        <v>40.63</v>
      </c>
      <c r="T37" t="n">
        <v>3359.14</v>
      </c>
      <c r="U37" t="n">
        <v>0.71</v>
      </c>
      <c r="V37" t="n">
        <v>0.77</v>
      </c>
      <c r="W37" t="n">
        <v>2.62</v>
      </c>
      <c r="X37" t="n">
        <v>0.19</v>
      </c>
      <c r="Y37" t="n">
        <v>0.5</v>
      </c>
      <c r="Z37" t="n">
        <v>10</v>
      </c>
      <c r="AA37" t="n">
        <v>721.690961955508</v>
      </c>
      <c r="AB37" t="n">
        <v>987.4494129057015</v>
      </c>
      <c r="AC37" t="n">
        <v>893.2086268319358</v>
      </c>
      <c r="AD37" t="n">
        <v>721690.961955508</v>
      </c>
      <c r="AE37" t="n">
        <v>987449.4129057014</v>
      </c>
      <c r="AF37" t="n">
        <v>4.647753702302024e-06</v>
      </c>
      <c r="AG37" t="n">
        <v>35</v>
      </c>
      <c r="AH37" t="n">
        <v>893208.6268319358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3.3568</v>
      </c>
      <c r="E38" t="n">
        <v>29.79</v>
      </c>
      <c r="F38" t="n">
        <v>27.02</v>
      </c>
      <c r="G38" t="n">
        <v>202.68</v>
      </c>
      <c r="H38" t="n">
        <v>2.69</v>
      </c>
      <c r="I38" t="n">
        <v>8</v>
      </c>
      <c r="J38" t="n">
        <v>244.34</v>
      </c>
      <c r="K38" t="n">
        <v>53.44</v>
      </c>
      <c r="L38" t="n">
        <v>37</v>
      </c>
      <c r="M38" t="n">
        <v>6</v>
      </c>
      <c r="N38" t="n">
        <v>58.9</v>
      </c>
      <c r="O38" t="n">
        <v>30368.96</v>
      </c>
      <c r="P38" t="n">
        <v>336.38</v>
      </c>
      <c r="Q38" t="n">
        <v>446.56</v>
      </c>
      <c r="R38" t="n">
        <v>57.75</v>
      </c>
      <c r="S38" t="n">
        <v>40.63</v>
      </c>
      <c r="T38" t="n">
        <v>3486.48</v>
      </c>
      <c r="U38" t="n">
        <v>0.7</v>
      </c>
      <c r="V38" t="n">
        <v>0.77</v>
      </c>
      <c r="W38" t="n">
        <v>2.62</v>
      </c>
      <c r="X38" t="n">
        <v>0.2</v>
      </c>
      <c r="Y38" t="n">
        <v>0.5</v>
      </c>
      <c r="Z38" t="n">
        <v>10</v>
      </c>
      <c r="AA38" t="n">
        <v>721.5772046543791</v>
      </c>
      <c r="AB38" t="n">
        <v>987.293765147679</v>
      </c>
      <c r="AC38" t="n">
        <v>893.067833877486</v>
      </c>
      <c r="AD38" t="n">
        <v>721577.204654379</v>
      </c>
      <c r="AE38" t="n">
        <v>987293.765147679</v>
      </c>
      <c r="AF38" t="n">
        <v>4.647199936818609e-06</v>
      </c>
      <c r="AG38" t="n">
        <v>35</v>
      </c>
      <c r="AH38" t="n">
        <v>893067.8338774861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3.356</v>
      </c>
      <c r="E39" t="n">
        <v>29.8</v>
      </c>
      <c r="F39" t="n">
        <v>27.03</v>
      </c>
      <c r="G39" t="n">
        <v>202.73</v>
      </c>
      <c r="H39" t="n">
        <v>2.75</v>
      </c>
      <c r="I39" t="n">
        <v>8</v>
      </c>
      <c r="J39" t="n">
        <v>246.11</v>
      </c>
      <c r="K39" t="n">
        <v>53.44</v>
      </c>
      <c r="L39" t="n">
        <v>38</v>
      </c>
      <c r="M39" t="n">
        <v>6</v>
      </c>
      <c r="N39" t="n">
        <v>59.67</v>
      </c>
      <c r="O39" t="n">
        <v>30587.38</v>
      </c>
      <c r="P39" t="n">
        <v>334.4</v>
      </c>
      <c r="Q39" t="n">
        <v>446.56</v>
      </c>
      <c r="R39" t="n">
        <v>57.92</v>
      </c>
      <c r="S39" t="n">
        <v>40.63</v>
      </c>
      <c r="T39" t="n">
        <v>3569.59</v>
      </c>
      <c r="U39" t="n">
        <v>0.7</v>
      </c>
      <c r="V39" t="n">
        <v>0.77</v>
      </c>
      <c r="W39" t="n">
        <v>2.62</v>
      </c>
      <c r="X39" t="n">
        <v>0.2</v>
      </c>
      <c r="Y39" t="n">
        <v>0.5</v>
      </c>
      <c r="Z39" t="n">
        <v>10</v>
      </c>
      <c r="AA39" t="n">
        <v>720.2890201251072</v>
      </c>
      <c r="AB39" t="n">
        <v>985.5312142440387</v>
      </c>
      <c r="AC39" t="n">
        <v>891.4734983583335</v>
      </c>
      <c r="AD39" t="n">
        <v>720289.0201251071</v>
      </c>
      <c r="AE39" t="n">
        <v>985531.2142440387</v>
      </c>
      <c r="AF39" t="n">
        <v>4.646092405851779e-06</v>
      </c>
      <c r="AG39" t="n">
        <v>35</v>
      </c>
      <c r="AH39" t="n">
        <v>891473.4983583335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3.3558</v>
      </c>
      <c r="E40" t="n">
        <v>29.8</v>
      </c>
      <c r="F40" t="n">
        <v>27.03</v>
      </c>
      <c r="G40" t="n">
        <v>202.75</v>
      </c>
      <c r="H40" t="n">
        <v>2.8</v>
      </c>
      <c r="I40" t="n">
        <v>8</v>
      </c>
      <c r="J40" t="n">
        <v>247.89</v>
      </c>
      <c r="K40" t="n">
        <v>53.44</v>
      </c>
      <c r="L40" t="n">
        <v>39</v>
      </c>
      <c r="M40" t="n">
        <v>6</v>
      </c>
      <c r="N40" t="n">
        <v>60.45</v>
      </c>
      <c r="O40" t="n">
        <v>30806.92</v>
      </c>
      <c r="P40" t="n">
        <v>332.49</v>
      </c>
      <c r="Q40" t="n">
        <v>446.56</v>
      </c>
      <c r="R40" t="n">
        <v>57.95</v>
      </c>
      <c r="S40" t="n">
        <v>40.63</v>
      </c>
      <c r="T40" t="n">
        <v>3586.71</v>
      </c>
      <c r="U40" t="n">
        <v>0.7</v>
      </c>
      <c r="V40" t="n">
        <v>0.77</v>
      </c>
      <c r="W40" t="n">
        <v>2.62</v>
      </c>
      <c r="X40" t="n">
        <v>0.21</v>
      </c>
      <c r="Y40" t="n">
        <v>0.5</v>
      </c>
      <c r="Z40" t="n">
        <v>10</v>
      </c>
      <c r="AA40" t="n">
        <v>718.9347148935238</v>
      </c>
      <c r="AB40" t="n">
        <v>983.6781940784563</v>
      </c>
      <c r="AC40" t="n">
        <v>889.7973278366242</v>
      </c>
      <c r="AD40" t="n">
        <v>718934.7148935238</v>
      </c>
      <c r="AE40" t="n">
        <v>983678.1940784563</v>
      </c>
      <c r="AF40" t="n">
        <v>4.64581552311007e-06</v>
      </c>
      <c r="AG40" t="n">
        <v>35</v>
      </c>
      <c r="AH40" t="n">
        <v>889797.3278366241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3.3627</v>
      </c>
      <c r="E41" t="n">
        <v>29.74</v>
      </c>
      <c r="F41" t="n">
        <v>27.01</v>
      </c>
      <c r="G41" t="n">
        <v>231.5</v>
      </c>
      <c r="H41" t="n">
        <v>2.85</v>
      </c>
      <c r="I41" t="n">
        <v>7</v>
      </c>
      <c r="J41" t="n">
        <v>249.68</v>
      </c>
      <c r="K41" t="n">
        <v>53.44</v>
      </c>
      <c r="L41" t="n">
        <v>40</v>
      </c>
      <c r="M41" t="n">
        <v>5</v>
      </c>
      <c r="N41" t="n">
        <v>61.24</v>
      </c>
      <c r="O41" t="n">
        <v>31027.6</v>
      </c>
      <c r="P41" t="n">
        <v>331.83</v>
      </c>
      <c r="Q41" t="n">
        <v>446.56</v>
      </c>
      <c r="R41" t="n">
        <v>57.2</v>
      </c>
      <c r="S41" t="n">
        <v>40.63</v>
      </c>
      <c r="T41" t="n">
        <v>3213.66</v>
      </c>
      <c r="U41" t="n">
        <v>0.71</v>
      </c>
      <c r="V41" t="n">
        <v>0.77</v>
      </c>
      <c r="W41" t="n">
        <v>2.62</v>
      </c>
      <c r="X41" t="n">
        <v>0.18</v>
      </c>
      <c r="Y41" t="n">
        <v>0.5</v>
      </c>
      <c r="Z41" t="n">
        <v>10</v>
      </c>
      <c r="AA41" t="n">
        <v>717.5965841686675</v>
      </c>
      <c r="AB41" t="n">
        <v>981.8473045865468</v>
      </c>
      <c r="AC41" t="n">
        <v>888.1411758681529</v>
      </c>
      <c r="AD41" t="n">
        <v>717596.5841686676</v>
      </c>
      <c r="AE41" t="n">
        <v>981847.3045865467</v>
      </c>
      <c r="AF41" t="n">
        <v>4.65536797769898e-06</v>
      </c>
      <c r="AG41" t="n">
        <v>35</v>
      </c>
      <c r="AH41" t="n">
        <v>888141.1758681529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2.3801</v>
      </c>
      <c r="E2" t="n">
        <v>42.01</v>
      </c>
      <c r="F2" t="n">
        <v>34.05</v>
      </c>
      <c r="G2" t="n">
        <v>8.31</v>
      </c>
      <c r="H2" t="n">
        <v>0.15</v>
      </c>
      <c r="I2" t="n">
        <v>246</v>
      </c>
      <c r="J2" t="n">
        <v>116.05</v>
      </c>
      <c r="K2" t="n">
        <v>43.4</v>
      </c>
      <c r="L2" t="n">
        <v>1</v>
      </c>
      <c r="M2" t="n">
        <v>244</v>
      </c>
      <c r="N2" t="n">
        <v>16.65</v>
      </c>
      <c r="O2" t="n">
        <v>14546.17</v>
      </c>
      <c r="P2" t="n">
        <v>339.14</v>
      </c>
      <c r="Q2" t="n">
        <v>446.62</v>
      </c>
      <c r="R2" t="n">
        <v>287.07</v>
      </c>
      <c r="S2" t="n">
        <v>40.63</v>
      </c>
      <c r="T2" t="n">
        <v>116953.83</v>
      </c>
      <c r="U2" t="n">
        <v>0.14</v>
      </c>
      <c r="V2" t="n">
        <v>0.61</v>
      </c>
      <c r="W2" t="n">
        <v>3.01</v>
      </c>
      <c r="X2" t="n">
        <v>7.22</v>
      </c>
      <c r="Y2" t="n">
        <v>0.5</v>
      </c>
      <c r="Z2" t="n">
        <v>10</v>
      </c>
      <c r="AA2" t="n">
        <v>1006.681357225606</v>
      </c>
      <c r="AB2" t="n">
        <v>1377.385844603139</v>
      </c>
      <c r="AC2" t="n">
        <v>1245.930072767389</v>
      </c>
      <c r="AD2" t="n">
        <v>1006681.357225606</v>
      </c>
      <c r="AE2" t="n">
        <v>1377385.844603139</v>
      </c>
      <c r="AF2" t="n">
        <v>4.107758431688725e-06</v>
      </c>
      <c r="AG2" t="n">
        <v>49</v>
      </c>
      <c r="AH2" t="n">
        <v>1245930.072767389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2.8879</v>
      </c>
      <c r="E3" t="n">
        <v>34.63</v>
      </c>
      <c r="F3" t="n">
        <v>29.96</v>
      </c>
      <c r="G3" t="n">
        <v>16.65</v>
      </c>
      <c r="H3" t="n">
        <v>0.3</v>
      </c>
      <c r="I3" t="n">
        <v>108</v>
      </c>
      <c r="J3" t="n">
        <v>117.34</v>
      </c>
      <c r="K3" t="n">
        <v>43.4</v>
      </c>
      <c r="L3" t="n">
        <v>2</v>
      </c>
      <c r="M3" t="n">
        <v>106</v>
      </c>
      <c r="N3" t="n">
        <v>16.94</v>
      </c>
      <c r="O3" t="n">
        <v>14705.49</v>
      </c>
      <c r="P3" t="n">
        <v>295.92</v>
      </c>
      <c r="Q3" t="n">
        <v>446.57</v>
      </c>
      <c r="R3" t="n">
        <v>153</v>
      </c>
      <c r="S3" t="n">
        <v>40.63</v>
      </c>
      <c r="T3" t="n">
        <v>50611.03</v>
      </c>
      <c r="U3" t="n">
        <v>0.27</v>
      </c>
      <c r="V3" t="n">
        <v>0.6899999999999999</v>
      </c>
      <c r="W3" t="n">
        <v>2.8</v>
      </c>
      <c r="X3" t="n">
        <v>3.13</v>
      </c>
      <c r="Y3" t="n">
        <v>0.5</v>
      </c>
      <c r="Z3" t="n">
        <v>10</v>
      </c>
      <c r="AA3" t="n">
        <v>780.7630343938143</v>
      </c>
      <c r="AB3" t="n">
        <v>1068.274428491701</v>
      </c>
      <c r="AC3" t="n">
        <v>966.319816369029</v>
      </c>
      <c r="AD3" t="n">
        <v>780763.0343938144</v>
      </c>
      <c r="AE3" t="n">
        <v>1068274.4284917</v>
      </c>
      <c r="AF3" t="n">
        <v>4.984158470179349e-06</v>
      </c>
      <c r="AG3" t="n">
        <v>41</v>
      </c>
      <c r="AH3" t="n">
        <v>966319.816369029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3.0711</v>
      </c>
      <c r="E4" t="n">
        <v>32.56</v>
      </c>
      <c r="F4" t="n">
        <v>28.83</v>
      </c>
      <c r="G4" t="n">
        <v>25.07</v>
      </c>
      <c r="H4" t="n">
        <v>0.45</v>
      </c>
      <c r="I4" t="n">
        <v>69</v>
      </c>
      <c r="J4" t="n">
        <v>118.63</v>
      </c>
      <c r="K4" t="n">
        <v>43.4</v>
      </c>
      <c r="L4" t="n">
        <v>3</v>
      </c>
      <c r="M4" t="n">
        <v>67</v>
      </c>
      <c r="N4" t="n">
        <v>17.23</v>
      </c>
      <c r="O4" t="n">
        <v>14865.24</v>
      </c>
      <c r="P4" t="n">
        <v>282.32</v>
      </c>
      <c r="Q4" t="n">
        <v>446.59</v>
      </c>
      <c r="R4" t="n">
        <v>115.99</v>
      </c>
      <c r="S4" t="n">
        <v>40.63</v>
      </c>
      <c r="T4" t="n">
        <v>32301.69</v>
      </c>
      <c r="U4" t="n">
        <v>0.35</v>
      </c>
      <c r="V4" t="n">
        <v>0.72</v>
      </c>
      <c r="W4" t="n">
        <v>2.74</v>
      </c>
      <c r="X4" t="n">
        <v>2</v>
      </c>
      <c r="Y4" t="n">
        <v>0.5</v>
      </c>
      <c r="Z4" t="n">
        <v>10</v>
      </c>
      <c r="AA4" t="n">
        <v>713.3163729394248</v>
      </c>
      <c r="AB4" t="n">
        <v>975.9909307531042</v>
      </c>
      <c r="AC4" t="n">
        <v>882.8437261339019</v>
      </c>
      <c r="AD4" t="n">
        <v>713316.3729394248</v>
      </c>
      <c r="AE4" t="n">
        <v>975990.9307531042</v>
      </c>
      <c r="AF4" t="n">
        <v>5.300339027586758e-06</v>
      </c>
      <c r="AG4" t="n">
        <v>38</v>
      </c>
      <c r="AH4" t="n">
        <v>882843.7261339019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3.1676</v>
      </c>
      <c r="E5" t="n">
        <v>31.57</v>
      </c>
      <c r="F5" t="n">
        <v>28.27</v>
      </c>
      <c r="G5" t="n">
        <v>33.26</v>
      </c>
      <c r="H5" t="n">
        <v>0.59</v>
      </c>
      <c r="I5" t="n">
        <v>51</v>
      </c>
      <c r="J5" t="n">
        <v>119.93</v>
      </c>
      <c r="K5" t="n">
        <v>43.4</v>
      </c>
      <c r="L5" t="n">
        <v>4</v>
      </c>
      <c r="M5" t="n">
        <v>49</v>
      </c>
      <c r="N5" t="n">
        <v>17.53</v>
      </c>
      <c r="O5" t="n">
        <v>15025.44</v>
      </c>
      <c r="P5" t="n">
        <v>274.34</v>
      </c>
      <c r="Q5" t="n">
        <v>446.57</v>
      </c>
      <c r="R5" t="n">
        <v>98.01000000000001</v>
      </c>
      <c r="S5" t="n">
        <v>40.63</v>
      </c>
      <c r="T5" t="n">
        <v>23398.07</v>
      </c>
      <c r="U5" t="n">
        <v>0.41</v>
      </c>
      <c r="V5" t="n">
        <v>0.74</v>
      </c>
      <c r="W5" t="n">
        <v>2.69</v>
      </c>
      <c r="X5" t="n">
        <v>1.44</v>
      </c>
      <c r="Y5" t="n">
        <v>0.5</v>
      </c>
      <c r="Z5" t="n">
        <v>10</v>
      </c>
      <c r="AA5" t="n">
        <v>684.690079359519</v>
      </c>
      <c r="AB5" t="n">
        <v>936.8231729741354</v>
      </c>
      <c r="AC5" t="n">
        <v>847.4140841850646</v>
      </c>
      <c r="AD5" t="n">
        <v>684690.0793595191</v>
      </c>
      <c r="AE5" t="n">
        <v>936823.1729741355</v>
      </c>
      <c r="AF5" t="n">
        <v>5.466886100675268e-06</v>
      </c>
      <c r="AG5" t="n">
        <v>37</v>
      </c>
      <c r="AH5" t="n">
        <v>847414.0841850645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3.2264</v>
      </c>
      <c r="E6" t="n">
        <v>30.99</v>
      </c>
      <c r="F6" t="n">
        <v>27.95</v>
      </c>
      <c r="G6" t="n">
        <v>41.93</v>
      </c>
      <c r="H6" t="n">
        <v>0.73</v>
      </c>
      <c r="I6" t="n">
        <v>40</v>
      </c>
      <c r="J6" t="n">
        <v>121.23</v>
      </c>
      <c r="K6" t="n">
        <v>43.4</v>
      </c>
      <c r="L6" t="n">
        <v>5</v>
      </c>
      <c r="M6" t="n">
        <v>38</v>
      </c>
      <c r="N6" t="n">
        <v>17.83</v>
      </c>
      <c r="O6" t="n">
        <v>15186.08</v>
      </c>
      <c r="P6" t="n">
        <v>268.91</v>
      </c>
      <c r="Q6" t="n">
        <v>446.57</v>
      </c>
      <c r="R6" t="n">
        <v>87.98</v>
      </c>
      <c r="S6" t="n">
        <v>40.63</v>
      </c>
      <c r="T6" t="n">
        <v>18440.92</v>
      </c>
      <c r="U6" t="n">
        <v>0.46</v>
      </c>
      <c r="V6" t="n">
        <v>0.74</v>
      </c>
      <c r="W6" t="n">
        <v>2.67</v>
      </c>
      <c r="X6" t="n">
        <v>1.13</v>
      </c>
      <c r="Y6" t="n">
        <v>0.5</v>
      </c>
      <c r="Z6" t="n">
        <v>10</v>
      </c>
      <c r="AA6" t="n">
        <v>663.7081794972116</v>
      </c>
      <c r="AB6" t="n">
        <v>908.1148119264343</v>
      </c>
      <c r="AC6" t="n">
        <v>821.445608823318</v>
      </c>
      <c r="AD6" t="n">
        <v>663708.1794972116</v>
      </c>
      <c r="AE6" t="n">
        <v>908114.8119264343</v>
      </c>
      <c r="AF6" t="n">
        <v>5.568367633292929e-06</v>
      </c>
      <c r="AG6" t="n">
        <v>36</v>
      </c>
      <c r="AH6" t="n">
        <v>821445.608823318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3.2669</v>
      </c>
      <c r="E7" t="n">
        <v>30.61</v>
      </c>
      <c r="F7" t="n">
        <v>27.74</v>
      </c>
      <c r="G7" t="n">
        <v>50.43</v>
      </c>
      <c r="H7" t="n">
        <v>0.86</v>
      </c>
      <c r="I7" t="n">
        <v>33</v>
      </c>
      <c r="J7" t="n">
        <v>122.54</v>
      </c>
      <c r="K7" t="n">
        <v>43.4</v>
      </c>
      <c r="L7" t="n">
        <v>6</v>
      </c>
      <c r="M7" t="n">
        <v>31</v>
      </c>
      <c r="N7" t="n">
        <v>18.14</v>
      </c>
      <c r="O7" t="n">
        <v>15347.16</v>
      </c>
      <c r="P7" t="n">
        <v>264.49</v>
      </c>
      <c r="Q7" t="n">
        <v>446.57</v>
      </c>
      <c r="R7" t="n">
        <v>81.06</v>
      </c>
      <c r="S7" t="n">
        <v>40.63</v>
      </c>
      <c r="T7" t="n">
        <v>15015.3</v>
      </c>
      <c r="U7" t="n">
        <v>0.5</v>
      </c>
      <c r="V7" t="n">
        <v>0.75</v>
      </c>
      <c r="W7" t="n">
        <v>2.66</v>
      </c>
      <c r="X7" t="n">
        <v>0.91</v>
      </c>
      <c r="Y7" t="n">
        <v>0.5</v>
      </c>
      <c r="Z7" t="n">
        <v>10</v>
      </c>
      <c r="AA7" t="n">
        <v>655.6592622696151</v>
      </c>
      <c r="AB7" t="n">
        <v>897.1019282824698</v>
      </c>
      <c r="AC7" t="n">
        <v>811.4837793376544</v>
      </c>
      <c r="AD7" t="n">
        <v>655659.2622696151</v>
      </c>
      <c r="AE7" t="n">
        <v>897101.9282824697</v>
      </c>
      <c r="AF7" t="n">
        <v>5.638265627697952e-06</v>
      </c>
      <c r="AG7" t="n">
        <v>36</v>
      </c>
      <c r="AH7" t="n">
        <v>811483.7793376544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3.2954</v>
      </c>
      <c r="E8" t="n">
        <v>30.34</v>
      </c>
      <c r="F8" t="n">
        <v>27.59</v>
      </c>
      <c r="G8" t="n">
        <v>59.13</v>
      </c>
      <c r="H8" t="n">
        <v>1</v>
      </c>
      <c r="I8" t="n">
        <v>28</v>
      </c>
      <c r="J8" t="n">
        <v>123.85</v>
      </c>
      <c r="K8" t="n">
        <v>43.4</v>
      </c>
      <c r="L8" t="n">
        <v>7</v>
      </c>
      <c r="M8" t="n">
        <v>26</v>
      </c>
      <c r="N8" t="n">
        <v>18.45</v>
      </c>
      <c r="O8" t="n">
        <v>15508.69</v>
      </c>
      <c r="P8" t="n">
        <v>260.84</v>
      </c>
      <c r="Q8" t="n">
        <v>446.56</v>
      </c>
      <c r="R8" t="n">
        <v>76.39</v>
      </c>
      <c r="S8" t="n">
        <v>40.63</v>
      </c>
      <c r="T8" t="n">
        <v>12706.32</v>
      </c>
      <c r="U8" t="n">
        <v>0.53</v>
      </c>
      <c r="V8" t="n">
        <v>0.75</v>
      </c>
      <c r="W8" t="n">
        <v>2.65</v>
      </c>
      <c r="X8" t="n">
        <v>0.76</v>
      </c>
      <c r="Y8" t="n">
        <v>0.5</v>
      </c>
      <c r="Z8" t="n">
        <v>10</v>
      </c>
      <c r="AA8" t="n">
        <v>649.7087995308063</v>
      </c>
      <c r="AB8" t="n">
        <v>888.9602426473431</v>
      </c>
      <c r="AC8" t="n">
        <v>804.1191247526165</v>
      </c>
      <c r="AD8" t="n">
        <v>649708.7995308064</v>
      </c>
      <c r="AE8" t="n">
        <v>888960.2426473431</v>
      </c>
      <c r="AF8" t="n">
        <v>5.687453105242226e-06</v>
      </c>
      <c r="AG8" t="n">
        <v>36</v>
      </c>
      <c r="AH8" t="n">
        <v>804119.1247526165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3.3181</v>
      </c>
      <c r="E9" t="n">
        <v>30.14</v>
      </c>
      <c r="F9" t="n">
        <v>27.48</v>
      </c>
      <c r="G9" t="n">
        <v>68.7</v>
      </c>
      <c r="H9" t="n">
        <v>1.13</v>
      </c>
      <c r="I9" t="n">
        <v>24</v>
      </c>
      <c r="J9" t="n">
        <v>125.16</v>
      </c>
      <c r="K9" t="n">
        <v>43.4</v>
      </c>
      <c r="L9" t="n">
        <v>8</v>
      </c>
      <c r="M9" t="n">
        <v>22</v>
      </c>
      <c r="N9" t="n">
        <v>18.76</v>
      </c>
      <c r="O9" t="n">
        <v>15670.68</v>
      </c>
      <c r="P9" t="n">
        <v>257.01</v>
      </c>
      <c r="Q9" t="n">
        <v>446.58</v>
      </c>
      <c r="R9" t="n">
        <v>72.39</v>
      </c>
      <c r="S9" t="n">
        <v>40.63</v>
      </c>
      <c r="T9" t="n">
        <v>10727.12</v>
      </c>
      <c r="U9" t="n">
        <v>0.5600000000000001</v>
      </c>
      <c r="V9" t="n">
        <v>0.76</v>
      </c>
      <c r="W9" t="n">
        <v>2.65</v>
      </c>
      <c r="X9" t="n">
        <v>0.65</v>
      </c>
      <c r="Y9" t="n">
        <v>0.5</v>
      </c>
      <c r="Z9" t="n">
        <v>10</v>
      </c>
      <c r="AA9" t="n">
        <v>634.7874441474686</v>
      </c>
      <c r="AB9" t="n">
        <v>868.5441859281203</v>
      </c>
      <c r="AC9" t="n">
        <v>785.6515478325607</v>
      </c>
      <c r="AD9" t="n">
        <v>634787.4441474685</v>
      </c>
      <c r="AE9" t="n">
        <v>868544.1859281203</v>
      </c>
      <c r="AF9" t="n">
        <v>5.72663049963714e-06</v>
      </c>
      <c r="AG9" t="n">
        <v>35</v>
      </c>
      <c r="AH9" t="n">
        <v>785651.5478325607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3.3293</v>
      </c>
      <c r="E10" t="n">
        <v>30.04</v>
      </c>
      <c r="F10" t="n">
        <v>27.43</v>
      </c>
      <c r="G10" t="n">
        <v>74.8</v>
      </c>
      <c r="H10" t="n">
        <v>1.26</v>
      </c>
      <c r="I10" t="n">
        <v>22</v>
      </c>
      <c r="J10" t="n">
        <v>126.48</v>
      </c>
      <c r="K10" t="n">
        <v>43.4</v>
      </c>
      <c r="L10" t="n">
        <v>9</v>
      </c>
      <c r="M10" t="n">
        <v>20</v>
      </c>
      <c r="N10" t="n">
        <v>19.08</v>
      </c>
      <c r="O10" t="n">
        <v>15833.12</v>
      </c>
      <c r="P10" t="n">
        <v>253.73</v>
      </c>
      <c r="Q10" t="n">
        <v>446.56</v>
      </c>
      <c r="R10" t="n">
        <v>70.8</v>
      </c>
      <c r="S10" t="n">
        <v>40.63</v>
      </c>
      <c r="T10" t="n">
        <v>9942.030000000001</v>
      </c>
      <c r="U10" t="n">
        <v>0.57</v>
      </c>
      <c r="V10" t="n">
        <v>0.76</v>
      </c>
      <c r="W10" t="n">
        <v>2.64</v>
      </c>
      <c r="X10" t="n">
        <v>0.6</v>
      </c>
      <c r="Y10" t="n">
        <v>0.5</v>
      </c>
      <c r="Z10" t="n">
        <v>10</v>
      </c>
      <c r="AA10" t="n">
        <v>631.2055412493772</v>
      </c>
      <c r="AB10" t="n">
        <v>863.6432683605484</v>
      </c>
      <c r="AC10" t="n">
        <v>781.2183669591569</v>
      </c>
      <c r="AD10" t="n">
        <v>631205.5412493772</v>
      </c>
      <c r="AE10" t="n">
        <v>863643.2683605484</v>
      </c>
      <c r="AF10" t="n">
        <v>5.745960315373838e-06</v>
      </c>
      <c r="AG10" t="n">
        <v>35</v>
      </c>
      <c r="AH10" t="n">
        <v>781218.3669591569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3.3465</v>
      </c>
      <c r="E11" t="n">
        <v>29.88</v>
      </c>
      <c r="F11" t="n">
        <v>27.34</v>
      </c>
      <c r="G11" t="n">
        <v>86.34999999999999</v>
      </c>
      <c r="H11" t="n">
        <v>1.38</v>
      </c>
      <c r="I11" t="n">
        <v>19</v>
      </c>
      <c r="J11" t="n">
        <v>127.8</v>
      </c>
      <c r="K11" t="n">
        <v>43.4</v>
      </c>
      <c r="L11" t="n">
        <v>10</v>
      </c>
      <c r="M11" t="n">
        <v>17</v>
      </c>
      <c r="N11" t="n">
        <v>19.4</v>
      </c>
      <c r="O11" t="n">
        <v>15996.02</v>
      </c>
      <c r="P11" t="n">
        <v>250.53</v>
      </c>
      <c r="Q11" t="n">
        <v>446.56</v>
      </c>
      <c r="R11" t="n">
        <v>68.05</v>
      </c>
      <c r="S11" t="n">
        <v>40.63</v>
      </c>
      <c r="T11" t="n">
        <v>8582.34</v>
      </c>
      <c r="U11" t="n">
        <v>0.6</v>
      </c>
      <c r="V11" t="n">
        <v>0.76</v>
      </c>
      <c r="W11" t="n">
        <v>2.64</v>
      </c>
      <c r="X11" t="n">
        <v>0.52</v>
      </c>
      <c r="Y11" t="n">
        <v>0.5</v>
      </c>
      <c r="Z11" t="n">
        <v>10</v>
      </c>
      <c r="AA11" t="n">
        <v>627.0268358683365</v>
      </c>
      <c r="AB11" t="n">
        <v>857.9257793067379</v>
      </c>
      <c r="AC11" t="n">
        <v>776.0465470360959</v>
      </c>
      <c r="AD11" t="n">
        <v>627026.8358683365</v>
      </c>
      <c r="AE11" t="n">
        <v>857925.7793067379</v>
      </c>
      <c r="AF11" t="n">
        <v>5.775645389540909e-06</v>
      </c>
      <c r="AG11" t="n">
        <v>35</v>
      </c>
      <c r="AH11" t="n">
        <v>776046.547036096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3.3527</v>
      </c>
      <c r="E12" t="n">
        <v>29.83</v>
      </c>
      <c r="F12" t="n">
        <v>27.31</v>
      </c>
      <c r="G12" t="n">
        <v>91.04000000000001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16</v>
      </c>
      <c r="N12" t="n">
        <v>19.73</v>
      </c>
      <c r="O12" t="n">
        <v>16159.39</v>
      </c>
      <c r="P12" t="n">
        <v>247.67</v>
      </c>
      <c r="Q12" t="n">
        <v>446.56</v>
      </c>
      <c r="R12" t="n">
        <v>67</v>
      </c>
      <c r="S12" t="n">
        <v>40.63</v>
      </c>
      <c r="T12" t="n">
        <v>8058.39</v>
      </c>
      <c r="U12" t="n">
        <v>0.61</v>
      </c>
      <c r="V12" t="n">
        <v>0.76</v>
      </c>
      <c r="W12" t="n">
        <v>2.64</v>
      </c>
      <c r="X12" t="n">
        <v>0.48</v>
      </c>
      <c r="Y12" t="n">
        <v>0.5</v>
      </c>
      <c r="Z12" t="n">
        <v>10</v>
      </c>
      <c r="AA12" t="n">
        <v>624.3096506568997</v>
      </c>
      <c r="AB12" t="n">
        <v>854.2080066266991</v>
      </c>
      <c r="AC12" t="n">
        <v>772.6835933627132</v>
      </c>
      <c r="AD12" t="n">
        <v>624309.6506568998</v>
      </c>
      <c r="AE12" t="n">
        <v>854208.0066266991</v>
      </c>
      <c r="AF12" t="n">
        <v>5.786345823252295e-06</v>
      </c>
      <c r="AG12" t="n">
        <v>35</v>
      </c>
      <c r="AH12" t="n">
        <v>772683.5933627131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3.3651</v>
      </c>
      <c r="E13" t="n">
        <v>29.72</v>
      </c>
      <c r="F13" t="n">
        <v>27.25</v>
      </c>
      <c r="G13" t="n">
        <v>102.19</v>
      </c>
      <c r="H13" t="n">
        <v>1.63</v>
      </c>
      <c r="I13" t="n">
        <v>16</v>
      </c>
      <c r="J13" t="n">
        <v>130.45</v>
      </c>
      <c r="K13" t="n">
        <v>43.4</v>
      </c>
      <c r="L13" t="n">
        <v>12</v>
      </c>
      <c r="M13" t="n">
        <v>14</v>
      </c>
      <c r="N13" t="n">
        <v>20.05</v>
      </c>
      <c r="O13" t="n">
        <v>16323.22</v>
      </c>
      <c r="P13" t="n">
        <v>245.54</v>
      </c>
      <c r="Q13" t="n">
        <v>446.56</v>
      </c>
      <c r="R13" t="n">
        <v>65.16</v>
      </c>
      <c r="S13" t="n">
        <v>40.63</v>
      </c>
      <c r="T13" t="n">
        <v>7150.79</v>
      </c>
      <c r="U13" t="n">
        <v>0.62</v>
      </c>
      <c r="V13" t="n">
        <v>0.76</v>
      </c>
      <c r="W13" t="n">
        <v>2.63</v>
      </c>
      <c r="X13" t="n">
        <v>0.42</v>
      </c>
      <c r="Y13" t="n">
        <v>0.5</v>
      </c>
      <c r="Z13" t="n">
        <v>10</v>
      </c>
      <c r="AA13" t="n">
        <v>621.485611729221</v>
      </c>
      <c r="AB13" t="n">
        <v>850.3440319780442</v>
      </c>
      <c r="AC13" t="n">
        <v>769.1883910314035</v>
      </c>
      <c r="AD13" t="n">
        <v>621485.611729221</v>
      </c>
      <c r="AE13" t="n">
        <v>850344.0319780442</v>
      </c>
      <c r="AF13" t="n">
        <v>5.807746690675068e-06</v>
      </c>
      <c r="AG13" t="n">
        <v>35</v>
      </c>
      <c r="AH13" t="n">
        <v>769188.3910314036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3.3709</v>
      </c>
      <c r="E14" t="n">
        <v>29.67</v>
      </c>
      <c r="F14" t="n">
        <v>27.22</v>
      </c>
      <c r="G14" t="n">
        <v>108.89</v>
      </c>
      <c r="H14" t="n">
        <v>1.74</v>
      </c>
      <c r="I14" t="n">
        <v>15</v>
      </c>
      <c r="J14" t="n">
        <v>131.79</v>
      </c>
      <c r="K14" t="n">
        <v>43.4</v>
      </c>
      <c r="L14" t="n">
        <v>13</v>
      </c>
      <c r="M14" t="n">
        <v>13</v>
      </c>
      <c r="N14" t="n">
        <v>20.39</v>
      </c>
      <c r="O14" t="n">
        <v>16487.53</v>
      </c>
      <c r="P14" t="n">
        <v>241.99</v>
      </c>
      <c r="Q14" t="n">
        <v>446.57</v>
      </c>
      <c r="R14" t="n">
        <v>64.19</v>
      </c>
      <c r="S14" t="n">
        <v>40.63</v>
      </c>
      <c r="T14" t="n">
        <v>6672.31</v>
      </c>
      <c r="U14" t="n">
        <v>0.63</v>
      </c>
      <c r="V14" t="n">
        <v>0.76</v>
      </c>
      <c r="W14" t="n">
        <v>2.63</v>
      </c>
      <c r="X14" t="n">
        <v>0.4</v>
      </c>
      <c r="Y14" t="n">
        <v>0.5</v>
      </c>
      <c r="Z14" t="n">
        <v>10</v>
      </c>
      <c r="AA14" t="n">
        <v>618.3318975004254</v>
      </c>
      <c r="AB14" t="n">
        <v>846.0289810381539</v>
      </c>
      <c r="AC14" t="n">
        <v>765.2851624970044</v>
      </c>
      <c r="AD14" t="n">
        <v>618331.8975004253</v>
      </c>
      <c r="AE14" t="n">
        <v>846028.9810381539</v>
      </c>
      <c r="AF14" t="n">
        <v>5.817756773824428e-06</v>
      </c>
      <c r="AG14" t="n">
        <v>35</v>
      </c>
      <c r="AH14" t="n">
        <v>765285.1624970044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3.3775</v>
      </c>
      <c r="E15" t="n">
        <v>29.61</v>
      </c>
      <c r="F15" t="n">
        <v>27.19</v>
      </c>
      <c r="G15" t="n">
        <v>116.52</v>
      </c>
      <c r="H15" t="n">
        <v>1.86</v>
      </c>
      <c r="I15" t="n">
        <v>14</v>
      </c>
      <c r="J15" t="n">
        <v>133.12</v>
      </c>
      <c r="K15" t="n">
        <v>43.4</v>
      </c>
      <c r="L15" t="n">
        <v>14</v>
      </c>
      <c r="M15" t="n">
        <v>12</v>
      </c>
      <c r="N15" t="n">
        <v>20.72</v>
      </c>
      <c r="O15" t="n">
        <v>16652.31</v>
      </c>
      <c r="P15" t="n">
        <v>238.28</v>
      </c>
      <c r="Q15" t="n">
        <v>446.56</v>
      </c>
      <c r="R15" t="n">
        <v>63.13</v>
      </c>
      <c r="S15" t="n">
        <v>40.63</v>
      </c>
      <c r="T15" t="n">
        <v>6146.71</v>
      </c>
      <c r="U15" t="n">
        <v>0.64</v>
      </c>
      <c r="V15" t="n">
        <v>0.76</v>
      </c>
      <c r="W15" t="n">
        <v>2.63</v>
      </c>
      <c r="X15" t="n">
        <v>0.36</v>
      </c>
      <c r="Y15" t="n">
        <v>0.5</v>
      </c>
      <c r="Z15" t="n">
        <v>10</v>
      </c>
      <c r="AA15" t="n">
        <v>615.0086847579419</v>
      </c>
      <c r="AB15" t="n">
        <v>841.4820147540891</v>
      </c>
      <c r="AC15" t="n">
        <v>761.1721522933834</v>
      </c>
      <c r="AD15" t="n">
        <v>615008.6847579419</v>
      </c>
      <c r="AE15" t="n">
        <v>841482.0147540891</v>
      </c>
      <c r="AF15" t="n">
        <v>5.82914755809784e-06</v>
      </c>
      <c r="AG15" t="n">
        <v>35</v>
      </c>
      <c r="AH15" t="n">
        <v>761172.1522933834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3.3816</v>
      </c>
      <c r="E16" t="n">
        <v>29.57</v>
      </c>
      <c r="F16" t="n">
        <v>27.18</v>
      </c>
      <c r="G16" t="n">
        <v>125.43</v>
      </c>
      <c r="H16" t="n">
        <v>1.97</v>
      </c>
      <c r="I16" t="n">
        <v>13</v>
      </c>
      <c r="J16" t="n">
        <v>134.46</v>
      </c>
      <c r="K16" t="n">
        <v>43.4</v>
      </c>
      <c r="L16" t="n">
        <v>15</v>
      </c>
      <c r="M16" t="n">
        <v>11</v>
      </c>
      <c r="N16" t="n">
        <v>21.06</v>
      </c>
      <c r="O16" t="n">
        <v>16817.7</v>
      </c>
      <c r="P16" t="n">
        <v>237.94</v>
      </c>
      <c r="Q16" t="n">
        <v>446.58</v>
      </c>
      <c r="R16" t="n">
        <v>62.61</v>
      </c>
      <c r="S16" t="n">
        <v>40.63</v>
      </c>
      <c r="T16" t="n">
        <v>5888.83</v>
      </c>
      <c r="U16" t="n">
        <v>0.65</v>
      </c>
      <c r="V16" t="n">
        <v>0.76</v>
      </c>
      <c r="W16" t="n">
        <v>2.63</v>
      </c>
      <c r="X16" t="n">
        <v>0.35</v>
      </c>
      <c r="Y16" t="n">
        <v>0.5</v>
      </c>
      <c r="Z16" t="n">
        <v>10</v>
      </c>
      <c r="AA16" t="n">
        <v>614.3899034974296</v>
      </c>
      <c r="AB16" t="n">
        <v>840.6353709347535</v>
      </c>
      <c r="AC16" t="n">
        <v>760.4063109718932</v>
      </c>
      <c r="AD16" t="n">
        <v>614389.9034974296</v>
      </c>
      <c r="AE16" t="n">
        <v>840635.3709347534</v>
      </c>
      <c r="AF16" t="n">
        <v>5.836223651358595e-06</v>
      </c>
      <c r="AG16" t="n">
        <v>35</v>
      </c>
      <c r="AH16" t="n">
        <v>760406.3109718931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3.389</v>
      </c>
      <c r="E17" t="n">
        <v>29.51</v>
      </c>
      <c r="F17" t="n">
        <v>27.14</v>
      </c>
      <c r="G17" t="n">
        <v>135.68</v>
      </c>
      <c r="H17" t="n">
        <v>2.08</v>
      </c>
      <c r="I17" t="n">
        <v>12</v>
      </c>
      <c r="J17" t="n">
        <v>135.81</v>
      </c>
      <c r="K17" t="n">
        <v>43.4</v>
      </c>
      <c r="L17" t="n">
        <v>16</v>
      </c>
      <c r="M17" t="n">
        <v>10</v>
      </c>
      <c r="N17" t="n">
        <v>21.41</v>
      </c>
      <c r="O17" t="n">
        <v>16983.46</v>
      </c>
      <c r="P17" t="n">
        <v>233.76</v>
      </c>
      <c r="Q17" t="n">
        <v>446.58</v>
      </c>
      <c r="R17" t="n">
        <v>61.23</v>
      </c>
      <c r="S17" t="n">
        <v>40.63</v>
      </c>
      <c r="T17" t="n">
        <v>5202.72</v>
      </c>
      <c r="U17" t="n">
        <v>0.66</v>
      </c>
      <c r="V17" t="n">
        <v>0.77</v>
      </c>
      <c r="W17" t="n">
        <v>2.63</v>
      </c>
      <c r="X17" t="n">
        <v>0.31</v>
      </c>
      <c r="Y17" t="n">
        <v>0.5</v>
      </c>
      <c r="Z17" t="n">
        <v>10</v>
      </c>
      <c r="AA17" t="n">
        <v>610.6457280098231</v>
      </c>
      <c r="AB17" t="n">
        <v>835.5124248512457</v>
      </c>
      <c r="AC17" t="n">
        <v>755.7722916724953</v>
      </c>
      <c r="AD17" t="n">
        <v>610645.7280098231</v>
      </c>
      <c r="AE17" t="n">
        <v>835512.4248512457</v>
      </c>
      <c r="AF17" t="n">
        <v>5.848995136756055e-06</v>
      </c>
      <c r="AG17" t="n">
        <v>35</v>
      </c>
      <c r="AH17" t="n">
        <v>755772.2916724953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3.3938</v>
      </c>
      <c r="E18" t="n">
        <v>29.47</v>
      </c>
      <c r="F18" t="n">
        <v>27.12</v>
      </c>
      <c r="G18" t="n">
        <v>147.92</v>
      </c>
      <c r="H18" t="n">
        <v>2.19</v>
      </c>
      <c r="I18" t="n">
        <v>11</v>
      </c>
      <c r="J18" t="n">
        <v>137.15</v>
      </c>
      <c r="K18" t="n">
        <v>43.4</v>
      </c>
      <c r="L18" t="n">
        <v>17</v>
      </c>
      <c r="M18" t="n">
        <v>9</v>
      </c>
      <c r="N18" t="n">
        <v>21.75</v>
      </c>
      <c r="O18" t="n">
        <v>17149.71</v>
      </c>
      <c r="P18" t="n">
        <v>230.37</v>
      </c>
      <c r="Q18" t="n">
        <v>446.56</v>
      </c>
      <c r="R18" t="n">
        <v>60.66</v>
      </c>
      <c r="S18" t="n">
        <v>40.63</v>
      </c>
      <c r="T18" t="n">
        <v>4927.51</v>
      </c>
      <c r="U18" t="n">
        <v>0.67</v>
      </c>
      <c r="V18" t="n">
        <v>0.77</v>
      </c>
      <c r="W18" t="n">
        <v>2.63</v>
      </c>
      <c r="X18" t="n">
        <v>0.29</v>
      </c>
      <c r="Y18" t="n">
        <v>0.5</v>
      </c>
      <c r="Z18" t="n">
        <v>10</v>
      </c>
      <c r="AA18" t="n">
        <v>607.7653962993597</v>
      </c>
      <c r="AB18" t="n">
        <v>831.5714279337228</v>
      </c>
      <c r="AC18" t="n">
        <v>752.2074179695569</v>
      </c>
      <c r="AD18" t="n">
        <v>607765.3962993597</v>
      </c>
      <c r="AE18" t="n">
        <v>831571.4279337229</v>
      </c>
      <c r="AF18" t="n">
        <v>5.857279343500355e-06</v>
      </c>
      <c r="AG18" t="n">
        <v>35</v>
      </c>
      <c r="AH18" t="n">
        <v>752207.4179695569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3.4003</v>
      </c>
      <c r="E19" t="n">
        <v>29.41</v>
      </c>
      <c r="F19" t="n">
        <v>27.09</v>
      </c>
      <c r="G19" t="n">
        <v>162.51</v>
      </c>
      <c r="H19" t="n">
        <v>2.3</v>
      </c>
      <c r="I19" t="n">
        <v>10</v>
      </c>
      <c r="J19" t="n">
        <v>138.51</v>
      </c>
      <c r="K19" t="n">
        <v>43.4</v>
      </c>
      <c r="L19" t="n">
        <v>18</v>
      </c>
      <c r="M19" t="n">
        <v>7</v>
      </c>
      <c r="N19" t="n">
        <v>22.11</v>
      </c>
      <c r="O19" t="n">
        <v>17316.45</v>
      </c>
      <c r="P19" t="n">
        <v>226.2</v>
      </c>
      <c r="Q19" t="n">
        <v>446.56</v>
      </c>
      <c r="R19" t="n">
        <v>59.62</v>
      </c>
      <c r="S19" t="n">
        <v>40.63</v>
      </c>
      <c r="T19" t="n">
        <v>4409.41</v>
      </c>
      <c r="U19" t="n">
        <v>0.68</v>
      </c>
      <c r="V19" t="n">
        <v>0.77</v>
      </c>
      <c r="W19" t="n">
        <v>2.63</v>
      </c>
      <c r="X19" t="n">
        <v>0.26</v>
      </c>
      <c r="Y19" t="n">
        <v>0.5</v>
      </c>
      <c r="Z19" t="n">
        <v>10</v>
      </c>
      <c r="AA19" t="n">
        <v>604.1657222911604</v>
      </c>
      <c r="AB19" t="n">
        <v>826.6461951492954</v>
      </c>
      <c r="AC19" t="n">
        <v>747.7522424894676</v>
      </c>
      <c r="AD19" t="n">
        <v>604165.7222911604</v>
      </c>
      <c r="AE19" t="n">
        <v>826646.1951492954</v>
      </c>
      <c r="AF19" t="n">
        <v>5.868497540133259e-06</v>
      </c>
      <c r="AG19" t="n">
        <v>35</v>
      </c>
      <c r="AH19" t="n">
        <v>747752.2424894676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3.3986</v>
      </c>
      <c r="E20" t="n">
        <v>29.42</v>
      </c>
      <c r="F20" t="n">
        <v>27.1</v>
      </c>
      <c r="G20" t="n">
        <v>162.6</v>
      </c>
      <c r="H20" t="n">
        <v>2.4</v>
      </c>
      <c r="I20" t="n">
        <v>10</v>
      </c>
      <c r="J20" t="n">
        <v>139.86</v>
      </c>
      <c r="K20" t="n">
        <v>43.4</v>
      </c>
      <c r="L20" t="n">
        <v>19</v>
      </c>
      <c r="M20" t="n">
        <v>5</v>
      </c>
      <c r="N20" t="n">
        <v>22.46</v>
      </c>
      <c r="O20" t="n">
        <v>17483.7</v>
      </c>
      <c r="P20" t="n">
        <v>226.62</v>
      </c>
      <c r="Q20" t="n">
        <v>446.56</v>
      </c>
      <c r="R20" t="n">
        <v>60.08</v>
      </c>
      <c r="S20" t="n">
        <v>40.63</v>
      </c>
      <c r="T20" t="n">
        <v>4640.81</v>
      </c>
      <c r="U20" t="n">
        <v>0.68</v>
      </c>
      <c r="V20" t="n">
        <v>0.77</v>
      </c>
      <c r="W20" t="n">
        <v>2.63</v>
      </c>
      <c r="X20" t="n">
        <v>0.27</v>
      </c>
      <c r="Y20" t="n">
        <v>0.5</v>
      </c>
      <c r="Z20" t="n">
        <v>10</v>
      </c>
      <c r="AA20" t="n">
        <v>604.6370029793238</v>
      </c>
      <c r="AB20" t="n">
        <v>827.2910221782771</v>
      </c>
      <c r="AC20" t="n">
        <v>748.3355281318237</v>
      </c>
      <c r="AD20" t="n">
        <v>604637.0029793239</v>
      </c>
      <c r="AE20" t="n">
        <v>827291.0221782771</v>
      </c>
      <c r="AF20" t="n">
        <v>5.865563550244653e-06</v>
      </c>
      <c r="AG20" t="n">
        <v>35</v>
      </c>
      <c r="AH20" t="n">
        <v>748335.5281318238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3.3983</v>
      </c>
      <c r="E21" t="n">
        <v>29.43</v>
      </c>
      <c r="F21" t="n">
        <v>27.1</v>
      </c>
      <c r="G21" t="n">
        <v>162.62</v>
      </c>
      <c r="H21" t="n">
        <v>2.5</v>
      </c>
      <c r="I21" t="n">
        <v>10</v>
      </c>
      <c r="J21" t="n">
        <v>141.22</v>
      </c>
      <c r="K21" t="n">
        <v>43.4</v>
      </c>
      <c r="L21" t="n">
        <v>20</v>
      </c>
      <c r="M21" t="n">
        <v>3</v>
      </c>
      <c r="N21" t="n">
        <v>22.82</v>
      </c>
      <c r="O21" t="n">
        <v>17651.44</v>
      </c>
      <c r="P21" t="n">
        <v>225.87</v>
      </c>
      <c r="Q21" t="n">
        <v>446.56</v>
      </c>
      <c r="R21" t="n">
        <v>60.12</v>
      </c>
      <c r="S21" t="n">
        <v>40.63</v>
      </c>
      <c r="T21" t="n">
        <v>4661.01</v>
      </c>
      <c r="U21" t="n">
        <v>0.68</v>
      </c>
      <c r="V21" t="n">
        <v>0.77</v>
      </c>
      <c r="W21" t="n">
        <v>2.63</v>
      </c>
      <c r="X21" t="n">
        <v>0.28</v>
      </c>
      <c r="Y21" t="n">
        <v>0.5</v>
      </c>
      <c r="Z21" t="n">
        <v>10</v>
      </c>
      <c r="AA21" t="n">
        <v>604.1267866005302</v>
      </c>
      <c r="AB21" t="n">
        <v>826.5929216196536</v>
      </c>
      <c r="AC21" t="n">
        <v>747.7040533107249</v>
      </c>
      <c r="AD21" t="n">
        <v>604126.7866005301</v>
      </c>
      <c r="AE21" t="n">
        <v>826592.9216196536</v>
      </c>
      <c r="AF21" t="n">
        <v>5.865045787323135e-06</v>
      </c>
      <c r="AG21" t="n">
        <v>35</v>
      </c>
      <c r="AH21" t="n">
        <v>747704.0533107249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3.3979</v>
      </c>
      <c r="E22" t="n">
        <v>29.43</v>
      </c>
      <c r="F22" t="n">
        <v>27.11</v>
      </c>
      <c r="G22" t="n">
        <v>162.64</v>
      </c>
      <c r="H22" t="n">
        <v>2.61</v>
      </c>
      <c r="I22" t="n">
        <v>10</v>
      </c>
      <c r="J22" t="n">
        <v>142.59</v>
      </c>
      <c r="K22" t="n">
        <v>43.4</v>
      </c>
      <c r="L22" t="n">
        <v>21</v>
      </c>
      <c r="M22" t="n">
        <v>1</v>
      </c>
      <c r="N22" t="n">
        <v>23.19</v>
      </c>
      <c r="O22" t="n">
        <v>17819.69</v>
      </c>
      <c r="P22" t="n">
        <v>226.69</v>
      </c>
      <c r="Q22" t="n">
        <v>446.56</v>
      </c>
      <c r="R22" t="n">
        <v>60.12</v>
      </c>
      <c r="S22" t="n">
        <v>40.63</v>
      </c>
      <c r="T22" t="n">
        <v>4662.34</v>
      </c>
      <c r="U22" t="n">
        <v>0.68</v>
      </c>
      <c r="V22" t="n">
        <v>0.77</v>
      </c>
      <c r="W22" t="n">
        <v>2.63</v>
      </c>
      <c r="X22" t="n">
        <v>0.28</v>
      </c>
      <c r="Y22" t="n">
        <v>0.5</v>
      </c>
      <c r="Z22" t="n">
        <v>10</v>
      </c>
      <c r="AA22" t="n">
        <v>604.7808886948137</v>
      </c>
      <c r="AB22" t="n">
        <v>827.487892962</v>
      </c>
      <c r="AC22" t="n">
        <v>748.5136098442581</v>
      </c>
      <c r="AD22" t="n">
        <v>604780.8886948137</v>
      </c>
      <c r="AE22" t="n">
        <v>827487.8929620001</v>
      </c>
      <c r="AF22" t="n">
        <v>5.864355436761111e-06</v>
      </c>
      <c r="AG22" t="n">
        <v>35</v>
      </c>
      <c r="AH22" t="n">
        <v>748513.6098442581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3.3983</v>
      </c>
      <c r="E23" t="n">
        <v>29.43</v>
      </c>
      <c r="F23" t="n">
        <v>27.1</v>
      </c>
      <c r="G23" t="n">
        <v>162.62</v>
      </c>
      <c r="H23" t="n">
        <v>2.7</v>
      </c>
      <c r="I23" t="n">
        <v>10</v>
      </c>
      <c r="J23" t="n">
        <v>143.96</v>
      </c>
      <c r="K23" t="n">
        <v>43.4</v>
      </c>
      <c r="L23" t="n">
        <v>22</v>
      </c>
      <c r="M23" t="n">
        <v>1</v>
      </c>
      <c r="N23" t="n">
        <v>23.56</v>
      </c>
      <c r="O23" t="n">
        <v>17988.46</v>
      </c>
      <c r="P23" t="n">
        <v>227.89</v>
      </c>
      <c r="Q23" t="n">
        <v>446.56</v>
      </c>
      <c r="R23" t="n">
        <v>60.08</v>
      </c>
      <c r="S23" t="n">
        <v>40.63</v>
      </c>
      <c r="T23" t="n">
        <v>4640.49</v>
      </c>
      <c r="U23" t="n">
        <v>0.68</v>
      </c>
      <c r="V23" t="n">
        <v>0.77</v>
      </c>
      <c r="W23" t="n">
        <v>2.63</v>
      </c>
      <c r="X23" t="n">
        <v>0.28</v>
      </c>
      <c r="Y23" t="n">
        <v>0.5</v>
      </c>
      <c r="Z23" t="n">
        <v>10</v>
      </c>
      <c r="AA23" t="n">
        <v>605.5644670492848</v>
      </c>
      <c r="AB23" t="n">
        <v>828.5600194356246</v>
      </c>
      <c r="AC23" t="n">
        <v>749.4834140719788</v>
      </c>
      <c r="AD23" t="n">
        <v>605564.4670492847</v>
      </c>
      <c r="AE23" t="n">
        <v>828560.0194356246</v>
      </c>
      <c r="AF23" t="n">
        <v>5.865045787323135e-06</v>
      </c>
      <c r="AG23" t="n">
        <v>35</v>
      </c>
      <c r="AH23" t="n">
        <v>749483.4140719788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3.3985</v>
      </c>
      <c r="E24" t="n">
        <v>29.42</v>
      </c>
      <c r="F24" t="n">
        <v>27.1</v>
      </c>
      <c r="G24" t="n">
        <v>162.61</v>
      </c>
      <c r="H24" t="n">
        <v>2.8</v>
      </c>
      <c r="I24" t="n">
        <v>10</v>
      </c>
      <c r="J24" t="n">
        <v>145.33</v>
      </c>
      <c r="K24" t="n">
        <v>43.4</v>
      </c>
      <c r="L24" t="n">
        <v>23</v>
      </c>
      <c r="M24" t="n">
        <v>0</v>
      </c>
      <c r="N24" t="n">
        <v>23.93</v>
      </c>
      <c r="O24" t="n">
        <v>18157.74</v>
      </c>
      <c r="P24" t="n">
        <v>229.63</v>
      </c>
      <c r="Q24" t="n">
        <v>446.56</v>
      </c>
      <c r="R24" t="n">
        <v>59.97</v>
      </c>
      <c r="S24" t="n">
        <v>40.63</v>
      </c>
      <c r="T24" t="n">
        <v>4582.91</v>
      </c>
      <c r="U24" t="n">
        <v>0.68</v>
      </c>
      <c r="V24" t="n">
        <v>0.77</v>
      </c>
      <c r="W24" t="n">
        <v>2.63</v>
      </c>
      <c r="X24" t="n">
        <v>0.27</v>
      </c>
      <c r="Y24" t="n">
        <v>0.5</v>
      </c>
      <c r="Z24" t="n">
        <v>10</v>
      </c>
      <c r="AA24" t="n">
        <v>606.7870212799786</v>
      </c>
      <c r="AB24" t="n">
        <v>830.232772069346</v>
      </c>
      <c r="AC24" t="n">
        <v>750.9965215420609</v>
      </c>
      <c r="AD24" t="n">
        <v>606787.0212799786</v>
      </c>
      <c r="AE24" t="n">
        <v>830232.7720693459</v>
      </c>
      <c r="AF24" t="n">
        <v>5.865390962604148e-06</v>
      </c>
      <c r="AG24" t="n">
        <v>35</v>
      </c>
      <c r="AH24" t="n">
        <v>750996.5215420609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2.6125</v>
      </c>
      <c r="E2" t="n">
        <v>38.28</v>
      </c>
      <c r="F2" t="n">
        <v>32.6</v>
      </c>
      <c r="G2" t="n">
        <v>9.880000000000001</v>
      </c>
      <c r="H2" t="n">
        <v>0.2</v>
      </c>
      <c r="I2" t="n">
        <v>198</v>
      </c>
      <c r="J2" t="n">
        <v>89.87</v>
      </c>
      <c r="K2" t="n">
        <v>37.55</v>
      </c>
      <c r="L2" t="n">
        <v>1</v>
      </c>
      <c r="M2" t="n">
        <v>196</v>
      </c>
      <c r="N2" t="n">
        <v>11.32</v>
      </c>
      <c r="O2" t="n">
        <v>11317.98</v>
      </c>
      <c r="P2" t="n">
        <v>272.68</v>
      </c>
      <c r="Q2" t="n">
        <v>446.63</v>
      </c>
      <c r="R2" t="n">
        <v>239.72</v>
      </c>
      <c r="S2" t="n">
        <v>40.63</v>
      </c>
      <c r="T2" t="n">
        <v>93521.55</v>
      </c>
      <c r="U2" t="n">
        <v>0.17</v>
      </c>
      <c r="V2" t="n">
        <v>0.64</v>
      </c>
      <c r="W2" t="n">
        <v>2.92</v>
      </c>
      <c r="X2" t="n">
        <v>5.77</v>
      </c>
      <c r="Y2" t="n">
        <v>0.5</v>
      </c>
      <c r="Z2" t="n">
        <v>10</v>
      </c>
      <c r="AA2" t="n">
        <v>826.4665851298384</v>
      </c>
      <c r="AB2" t="n">
        <v>1130.808042907084</v>
      </c>
      <c r="AC2" t="n">
        <v>1022.885310391087</v>
      </c>
      <c r="AD2" t="n">
        <v>826466.5851298384</v>
      </c>
      <c r="AE2" t="n">
        <v>1130808.042907084</v>
      </c>
      <c r="AF2" t="n">
        <v>5.126876721827337e-06</v>
      </c>
      <c r="AG2" t="n">
        <v>45</v>
      </c>
      <c r="AH2" t="n">
        <v>1022885.310391087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3.035</v>
      </c>
      <c r="E3" t="n">
        <v>32.95</v>
      </c>
      <c r="F3" t="n">
        <v>29.35</v>
      </c>
      <c r="G3" t="n">
        <v>20.01</v>
      </c>
      <c r="H3" t="n">
        <v>0.39</v>
      </c>
      <c r="I3" t="n">
        <v>88</v>
      </c>
      <c r="J3" t="n">
        <v>91.09999999999999</v>
      </c>
      <c r="K3" t="n">
        <v>37.55</v>
      </c>
      <c r="L3" t="n">
        <v>2</v>
      </c>
      <c r="M3" t="n">
        <v>86</v>
      </c>
      <c r="N3" t="n">
        <v>11.54</v>
      </c>
      <c r="O3" t="n">
        <v>11468.97</v>
      </c>
      <c r="P3" t="n">
        <v>242.1</v>
      </c>
      <c r="Q3" t="n">
        <v>446.58</v>
      </c>
      <c r="R3" t="n">
        <v>133.33</v>
      </c>
      <c r="S3" t="n">
        <v>40.63</v>
      </c>
      <c r="T3" t="n">
        <v>40873.31</v>
      </c>
      <c r="U3" t="n">
        <v>0.3</v>
      </c>
      <c r="V3" t="n">
        <v>0.71</v>
      </c>
      <c r="W3" t="n">
        <v>2.75</v>
      </c>
      <c r="X3" t="n">
        <v>2.52</v>
      </c>
      <c r="Y3" t="n">
        <v>0.5</v>
      </c>
      <c r="Z3" t="n">
        <v>10</v>
      </c>
      <c r="AA3" t="n">
        <v>677.1849238065172</v>
      </c>
      <c r="AB3" t="n">
        <v>926.5542880424238</v>
      </c>
      <c r="AC3" t="n">
        <v>838.1252472187648</v>
      </c>
      <c r="AD3" t="n">
        <v>677184.9238065172</v>
      </c>
      <c r="AE3" t="n">
        <v>926554.2880424238</v>
      </c>
      <c r="AF3" t="n">
        <v>5.956007981146783e-06</v>
      </c>
      <c r="AG3" t="n">
        <v>39</v>
      </c>
      <c r="AH3" t="n">
        <v>838125.2472187649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3.1785</v>
      </c>
      <c r="E4" t="n">
        <v>31.46</v>
      </c>
      <c r="F4" t="n">
        <v>28.45</v>
      </c>
      <c r="G4" t="n">
        <v>29.94</v>
      </c>
      <c r="H4" t="n">
        <v>0.57</v>
      </c>
      <c r="I4" t="n">
        <v>57</v>
      </c>
      <c r="J4" t="n">
        <v>92.31999999999999</v>
      </c>
      <c r="K4" t="n">
        <v>37.55</v>
      </c>
      <c r="L4" t="n">
        <v>3</v>
      </c>
      <c r="M4" t="n">
        <v>55</v>
      </c>
      <c r="N4" t="n">
        <v>11.77</v>
      </c>
      <c r="O4" t="n">
        <v>11620.34</v>
      </c>
      <c r="P4" t="n">
        <v>231.15</v>
      </c>
      <c r="Q4" t="n">
        <v>446.56</v>
      </c>
      <c r="R4" t="n">
        <v>103.61</v>
      </c>
      <c r="S4" t="n">
        <v>40.63</v>
      </c>
      <c r="T4" t="n">
        <v>26168.79</v>
      </c>
      <c r="U4" t="n">
        <v>0.39</v>
      </c>
      <c r="V4" t="n">
        <v>0.73</v>
      </c>
      <c r="W4" t="n">
        <v>2.71</v>
      </c>
      <c r="X4" t="n">
        <v>1.62</v>
      </c>
      <c r="Y4" t="n">
        <v>0.5</v>
      </c>
      <c r="Z4" t="n">
        <v>10</v>
      </c>
      <c r="AA4" t="n">
        <v>632.7420873965789</v>
      </c>
      <c r="AB4" t="n">
        <v>865.7456385867816</v>
      </c>
      <c r="AC4" t="n">
        <v>783.1200899216936</v>
      </c>
      <c r="AD4" t="n">
        <v>632742.0873965789</v>
      </c>
      <c r="AE4" t="n">
        <v>865745.6385867817</v>
      </c>
      <c r="AF4" t="n">
        <v>6.237618243187826e-06</v>
      </c>
      <c r="AG4" t="n">
        <v>37</v>
      </c>
      <c r="AH4" t="n">
        <v>783120.0899216937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3.2544</v>
      </c>
      <c r="E5" t="n">
        <v>30.73</v>
      </c>
      <c r="F5" t="n">
        <v>27.99</v>
      </c>
      <c r="G5" t="n">
        <v>39.99</v>
      </c>
      <c r="H5" t="n">
        <v>0.75</v>
      </c>
      <c r="I5" t="n">
        <v>42</v>
      </c>
      <c r="J5" t="n">
        <v>93.55</v>
      </c>
      <c r="K5" t="n">
        <v>37.55</v>
      </c>
      <c r="L5" t="n">
        <v>4</v>
      </c>
      <c r="M5" t="n">
        <v>40</v>
      </c>
      <c r="N5" t="n">
        <v>12</v>
      </c>
      <c r="O5" t="n">
        <v>11772.07</v>
      </c>
      <c r="P5" t="n">
        <v>224.04</v>
      </c>
      <c r="Q5" t="n">
        <v>446.57</v>
      </c>
      <c r="R5" t="n">
        <v>89.33</v>
      </c>
      <c r="S5" t="n">
        <v>40.63</v>
      </c>
      <c r="T5" t="n">
        <v>19104.39</v>
      </c>
      <c r="U5" t="n">
        <v>0.45</v>
      </c>
      <c r="V5" t="n">
        <v>0.74</v>
      </c>
      <c r="W5" t="n">
        <v>2.67</v>
      </c>
      <c r="X5" t="n">
        <v>1.17</v>
      </c>
      <c r="Y5" t="n">
        <v>0.5</v>
      </c>
      <c r="Z5" t="n">
        <v>10</v>
      </c>
      <c r="AA5" t="n">
        <v>609.7697724321557</v>
      </c>
      <c r="AB5" t="n">
        <v>834.3139037854482</v>
      </c>
      <c r="AC5" t="n">
        <v>754.6881557750828</v>
      </c>
      <c r="AD5" t="n">
        <v>609769.7724321557</v>
      </c>
      <c r="AE5" t="n">
        <v>834313.9037854483</v>
      </c>
      <c r="AF5" t="n">
        <v>6.386567503737756e-06</v>
      </c>
      <c r="AG5" t="n">
        <v>36</v>
      </c>
      <c r="AH5" t="n">
        <v>754688.1557750828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3.3002</v>
      </c>
      <c r="E6" t="n">
        <v>30.3</v>
      </c>
      <c r="F6" t="n">
        <v>27.74</v>
      </c>
      <c r="G6" t="n">
        <v>50.43</v>
      </c>
      <c r="H6" t="n">
        <v>0.93</v>
      </c>
      <c r="I6" t="n">
        <v>33</v>
      </c>
      <c r="J6" t="n">
        <v>94.79000000000001</v>
      </c>
      <c r="K6" t="n">
        <v>37.55</v>
      </c>
      <c r="L6" t="n">
        <v>5</v>
      </c>
      <c r="M6" t="n">
        <v>31</v>
      </c>
      <c r="N6" t="n">
        <v>12.23</v>
      </c>
      <c r="O6" t="n">
        <v>11924.18</v>
      </c>
      <c r="P6" t="n">
        <v>218.32</v>
      </c>
      <c r="Q6" t="n">
        <v>446.56</v>
      </c>
      <c r="R6" t="n">
        <v>81.05</v>
      </c>
      <c r="S6" t="n">
        <v>40.63</v>
      </c>
      <c r="T6" t="n">
        <v>15010.08</v>
      </c>
      <c r="U6" t="n">
        <v>0.5</v>
      </c>
      <c r="V6" t="n">
        <v>0.75</v>
      </c>
      <c r="W6" t="n">
        <v>2.66</v>
      </c>
      <c r="X6" t="n">
        <v>0.91</v>
      </c>
      <c r="Y6" t="n">
        <v>0.5</v>
      </c>
      <c r="Z6" t="n">
        <v>10</v>
      </c>
      <c r="AA6" t="n">
        <v>600.9905711477315</v>
      </c>
      <c r="AB6" t="n">
        <v>822.3018132770734</v>
      </c>
      <c r="AC6" t="n">
        <v>743.8224823257524</v>
      </c>
      <c r="AD6" t="n">
        <v>600990.5711477315</v>
      </c>
      <c r="AE6" t="n">
        <v>822301.8132770734</v>
      </c>
      <c r="AF6" t="n">
        <v>6.476447294688834e-06</v>
      </c>
      <c r="AG6" t="n">
        <v>36</v>
      </c>
      <c r="AH6" t="n">
        <v>743822.4823257524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3.3301</v>
      </c>
      <c r="E7" t="n">
        <v>30.03</v>
      </c>
      <c r="F7" t="n">
        <v>27.58</v>
      </c>
      <c r="G7" t="n">
        <v>61.29</v>
      </c>
      <c r="H7" t="n">
        <v>1.1</v>
      </c>
      <c r="I7" t="n">
        <v>27</v>
      </c>
      <c r="J7" t="n">
        <v>96.02</v>
      </c>
      <c r="K7" t="n">
        <v>37.55</v>
      </c>
      <c r="L7" t="n">
        <v>6</v>
      </c>
      <c r="M7" t="n">
        <v>25</v>
      </c>
      <c r="N7" t="n">
        <v>12.47</v>
      </c>
      <c r="O7" t="n">
        <v>12076.67</v>
      </c>
      <c r="P7" t="n">
        <v>214.34</v>
      </c>
      <c r="Q7" t="n">
        <v>446.56</v>
      </c>
      <c r="R7" t="n">
        <v>75.7</v>
      </c>
      <c r="S7" t="n">
        <v>40.63</v>
      </c>
      <c r="T7" t="n">
        <v>12364.15</v>
      </c>
      <c r="U7" t="n">
        <v>0.54</v>
      </c>
      <c r="V7" t="n">
        <v>0.75</v>
      </c>
      <c r="W7" t="n">
        <v>2.65</v>
      </c>
      <c r="X7" t="n">
        <v>0.75</v>
      </c>
      <c r="Y7" t="n">
        <v>0.5</v>
      </c>
      <c r="Z7" t="n">
        <v>10</v>
      </c>
      <c r="AA7" t="n">
        <v>585.7207966867468</v>
      </c>
      <c r="AB7" t="n">
        <v>801.4090342046493</v>
      </c>
      <c r="AC7" t="n">
        <v>724.9236807648007</v>
      </c>
      <c r="AD7" t="n">
        <v>585720.7966867468</v>
      </c>
      <c r="AE7" t="n">
        <v>801409.0342046493</v>
      </c>
      <c r="AF7" t="n">
        <v>6.535124276117594e-06</v>
      </c>
      <c r="AG7" t="n">
        <v>35</v>
      </c>
      <c r="AH7" t="n">
        <v>724923.6807648006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3.3519</v>
      </c>
      <c r="E8" t="n">
        <v>29.83</v>
      </c>
      <c r="F8" t="n">
        <v>27.46</v>
      </c>
      <c r="G8" t="n">
        <v>71.63</v>
      </c>
      <c r="H8" t="n">
        <v>1.27</v>
      </c>
      <c r="I8" t="n">
        <v>23</v>
      </c>
      <c r="J8" t="n">
        <v>97.26000000000001</v>
      </c>
      <c r="K8" t="n">
        <v>37.55</v>
      </c>
      <c r="L8" t="n">
        <v>7</v>
      </c>
      <c r="M8" t="n">
        <v>21</v>
      </c>
      <c r="N8" t="n">
        <v>12.71</v>
      </c>
      <c r="O8" t="n">
        <v>12229.54</v>
      </c>
      <c r="P8" t="n">
        <v>208.93</v>
      </c>
      <c r="Q8" t="n">
        <v>446.56</v>
      </c>
      <c r="R8" t="n">
        <v>71.76000000000001</v>
      </c>
      <c r="S8" t="n">
        <v>40.63</v>
      </c>
      <c r="T8" t="n">
        <v>10416.62</v>
      </c>
      <c r="U8" t="n">
        <v>0.57</v>
      </c>
      <c r="V8" t="n">
        <v>0.76</v>
      </c>
      <c r="W8" t="n">
        <v>2.65</v>
      </c>
      <c r="X8" t="n">
        <v>0.63</v>
      </c>
      <c r="Y8" t="n">
        <v>0.5</v>
      </c>
      <c r="Z8" t="n">
        <v>10</v>
      </c>
      <c r="AA8" t="n">
        <v>579.758474780846</v>
      </c>
      <c r="AB8" t="n">
        <v>793.2511223339176</v>
      </c>
      <c r="AC8" t="n">
        <v>717.5443485533103</v>
      </c>
      <c r="AD8" t="n">
        <v>579758.4747808459</v>
      </c>
      <c r="AE8" t="n">
        <v>793251.1223339175</v>
      </c>
      <c r="AF8" t="n">
        <v>6.577905486657629e-06</v>
      </c>
      <c r="AG8" t="n">
        <v>35</v>
      </c>
      <c r="AH8" t="n">
        <v>717544.3485533104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3.3696</v>
      </c>
      <c r="E9" t="n">
        <v>29.68</v>
      </c>
      <c r="F9" t="n">
        <v>27.36</v>
      </c>
      <c r="G9" t="n">
        <v>82.08</v>
      </c>
      <c r="H9" t="n">
        <v>1.43</v>
      </c>
      <c r="I9" t="n">
        <v>20</v>
      </c>
      <c r="J9" t="n">
        <v>98.5</v>
      </c>
      <c r="K9" t="n">
        <v>37.55</v>
      </c>
      <c r="L9" t="n">
        <v>8</v>
      </c>
      <c r="M9" t="n">
        <v>18</v>
      </c>
      <c r="N9" t="n">
        <v>12.95</v>
      </c>
      <c r="O9" t="n">
        <v>12382.79</v>
      </c>
      <c r="P9" t="n">
        <v>205.05</v>
      </c>
      <c r="Q9" t="n">
        <v>446.56</v>
      </c>
      <c r="R9" t="n">
        <v>68.51000000000001</v>
      </c>
      <c r="S9" t="n">
        <v>40.63</v>
      </c>
      <c r="T9" t="n">
        <v>8806.43</v>
      </c>
      <c r="U9" t="n">
        <v>0.59</v>
      </c>
      <c r="V9" t="n">
        <v>0.76</v>
      </c>
      <c r="W9" t="n">
        <v>2.64</v>
      </c>
      <c r="X9" t="n">
        <v>0.53</v>
      </c>
      <c r="Y9" t="n">
        <v>0.5</v>
      </c>
      <c r="Z9" t="n">
        <v>10</v>
      </c>
      <c r="AA9" t="n">
        <v>575.3332419717253</v>
      </c>
      <c r="AB9" t="n">
        <v>787.1963235769858</v>
      </c>
      <c r="AC9" t="n">
        <v>712.0674112917767</v>
      </c>
      <c r="AD9" t="n">
        <v>575333.2419717254</v>
      </c>
      <c r="AE9" t="n">
        <v>787196.3235769859</v>
      </c>
      <c r="AF9" t="n">
        <v>6.612640689710774e-06</v>
      </c>
      <c r="AG9" t="n">
        <v>35</v>
      </c>
      <c r="AH9" t="n">
        <v>712067.4112917767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3.3856</v>
      </c>
      <c r="E10" t="n">
        <v>29.54</v>
      </c>
      <c r="F10" t="n">
        <v>27.28</v>
      </c>
      <c r="G10" t="n">
        <v>96.27</v>
      </c>
      <c r="H10" t="n">
        <v>1.59</v>
      </c>
      <c r="I10" t="n">
        <v>17</v>
      </c>
      <c r="J10" t="n">
        <v>99.75</v>
      </c>
      <c r="K10" t="n">
        <v>37.55</v>
      </c>
      <c r="L10" t="n">
        <v>9</v>
      </c>
      <c r="M10" t="n">
        <v>15</v>
      </c>
      <c r="N10" t="n">
        <v>13.2</v>
      </c>
      <c r="O10" t="n">
        <v>12536.43</v>
      </c>
      <c r="P10" t="n">
        <v>199.7</v>
      </c>
      <c r="Q10" t="n">
        <v>446.56</v>
      </c>
      <c r="R10" t="n">
        <v>65.83</v>
      </c>
      <c r="S10" t="n">
        <v>40.63</v>
      </c>
      <c r="T10" t="n">
        <v>7479.11</v>
      </c>
      <c r="U10" t="n">
        <v>0.62</v>
      </c>
      <c r="V10" t="n">
        <v>0.76</v>
      </c>
      <c r="W10" t="n">
        <v>2.63</v>
      </c>
      <c r="X10" t="n">
        <v>0.45</v>
      </c>
      <c r="Y10" t="n">
        <v>0.5</v>
      </c>
      <c r="Z10" t="n">
        <v>10</v>
      </c>
      <c r="AA10" t="n">
        <v>570.0922931864915</v>
      </c>
      <c r="AB10" t="n">
        <v>780.0254262346867</v>
      </c>
      <c r="AC10" t="n">
        <v>705.5808943274089</v>
      </c>
      <c r="AD10" t="n">
        <v>570092.2931864915</v>
      </c>
      <c r="AE10" t="n">
        <v>780025.4262346867</v>
      </c>
      <c r="AF10" t="n">
        <v>6.644039743318138e-06</v>
      </c>
      <c r="AG10" t="n">
        <v>35</v>
      </c>
      <c r="AH10" t="n">
        <v>705580.894327409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3.3978</v>
      </c>
      <c r="E11" t="n">
        <v>29.43</v>
      </c>
      <c r="F11" t="n">
        <v>27.21</v>
      </c>
      <c r="G11" t="n">
        <v>108.83</v>
      </c>
      <c r="H11" t="n">
        <v>1.74</v>
      </c>
      <c r="I11" t="n">
        <v>15</v>
      </c>
      <c r="J11" t="n">
        <v>101</v>
      </c>
      <c r="K11" t="n">
        <v>37.55</v>
      </c>
      <c r="L11" t="n">
        <v>10</v>
      </c>
      <c r="M11" t="n">
        <v>13</v>
      </c>
      <c r="N11" t="n">
        <v>13.45</v>
      </c>
      <c r="O11" t="n">
        <v>12690.46</v>
      </c>
      <c r="P11" t="n">
        <v>195.1</v>
      </c>
      <c r="Q11" t="n">
        <v>446.56</v>
      </c>
      <c r="R11" t="n">
        <v>63.48</v>
      </c>
      <c r="S11" t="n">
        <v>40.63</v>
      </c>
      <c r="T11" t="n">
        <v>6314.7</v>
      </c>
      <c r="U11" t="n">
        <v>0.64</v>
      </c>
      <c r="V11" t="n">
        <v>0.76</v>
      </c>
      <c r="W11" t="n">
        <v>2.63</v>
      </c>
      <c r="X11" t="n">
        <v>0.38</v>
      </c>
      <c r="Y11" t="n">
        <v>0.5</v>
      </c>
      <c r="Z11" t="n">
        <v>10</v>
      </c>
      <c r="AA11" t="n">
        <v>565.7277377244714</v>
      </c>
      <c r="AB11" t="n">
        <v>774.0536489009534</v>
      </c>
      <c r="AC11" t="n">
        <v>700.1790550409648</v>
      </c>
      <c r="AD11" t="n">
        <v>565727.7377244714</v>
      </c>
      <c r="AE11" t="n">
        <v>774053.6489009534</v>
      </c>
      <c r="AF11" t="n">
        <v>6.667981521693753e-06</v>
      </c>
      <c r="AG11" t="n">
        <v>35</v>
      </c>
      <c r="AH11" t="n">
        <v>700179.0550409649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3.4019</v>
      </c>
      <c r="E12" t="n">
        <v>29.4</v>
      </c>
      <c r="F12" t="n">
        <v>27.19</v>
      </c>
      <c r="G12" t="n">
        <v>116.53</v>
      </c>
      <c r="H12" t="n">
        <v>1.89</v>
      </c>
      <c r="I12" t="n">
        <v>14</v>
      </c>
      <c r="J12" t="n">
        <v>102.25</v>
      </c>
      <c r="K12" t="n">
        <v>37.55</v>
      </c>
      <c r="L12" t="n">
        <v>11</v>
      </c>
      <c r="M12" t="n">
        <v>11</v>
      </c>
      <c r="N12" t="n">
        <v>13.7</v>
      </c>
      <c r="O12" t="n">
        <v>12844.88</v>
      </c>
      <c r="P12" t="n">
        <v>191.25</v>
      </c>
      <c r="Q12" t="n">
        <v>446.56</v>
      </c>
      <c r="R12" t="n">
        <v>63</v>
      </c>
      <c r="S12" t="n">
        <v>40.63</v>
      </c>
      <c r="T12" t="n">
        <v>6078.08</v>
      </c>
      <c r="U12" t="n">
        <v>0.64</v>
      </c>
      <c r="V12" t="n">
        <v>0.76</v>
      </c>
      <c r="W12" t="n">
        <v>2.63</v>
      </c>
      <c r="X12" t="n">
        <v>0.36</v>
      </c>
      <c r="Y12" t="n">
        <v>0.5</v>
      </c>
      <c r="Z12" t="n">
        <v>10</v>
      </c>
      <c r="AA12" t="n">
        <v>562.641932254618</v>
      </c>
      <c r="AB12" t="n">
        <v>769.8315137209709</v>
      </c>
      <c r="AC12" t="n">
        <v>696.359874516756</v>
      </c>
      <c r="AD12" t="n">
        <v>562641.932254618</v>
      </c>
      <c r="AE12" t="n">
        <v>769831.5137209708</v>
      </c>
      <c r="AF12" t="n">
        <v>6.676027529180639e-06</v>
      </c>
      <c r="AG12" t="n">
        <v>35</v>
      </c>
      <c r="AH12" t="n">
        <v>696359.874516756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3.4059</v>
      </c>
      <c r="E13" t="n">
        <v>29.36</v>
      </c>
      <c r="F13" t="n">
        <v>27.18</v>
      </c>
      <c r="G13" t="n">
        <v>125.42</v>
      </c>
      <c r="H13" t="n">
        <v>2.04</v>
      </c>
      <c r="I13" t="n">
        <v>13</v>
      </c>
      <c r="J13" t="n">
        <v>103.51</v>
      </c>
      <c r="K13" t="n">
        <v>37.55</v>
      </c>
      <c r="L13" t="n">
        <v>12</v>
      </c>
      <c r="M13" t="n">
        <v>5</v>
      </c>
      <c r="N13" t="n">
        <v>13.95</v>
      </c>
      <c r="O13" t="n">
        <v>12999.7</v>
      </c>
      <c r="P13" t="n">
        <v>190.87</v>
      </c>
      <c r="Q13" t="n">
        <v>446.56</v>
      </c>
      <c r="R13" t="n">
        <v>62.44</v>
      </c>
      <c r="S13" t="n">
        <v>40.63</v>
      </c>
      <c r="T13" t="n">
        <v>5804.24</v>
      </c>
      <c r="U13" t="n">
        <v>0.65</v>
      </c>
      <c r="V13" t="n">
        <v>0.76</v>
      </c>
      <c r="W13" t="n">
        <v>2.63</v>
      </c>
      <c r="X13" t="n">
        <v>0.35</v>
      </c>
      <c r="Y13" t="n">
        <v>0.5</v>
      </c>
      <c r="Z13" t="n">
        <v>10</v>
      </c>
      <c r="AA13" t="n">
        <v>552.5672113765867</v>
      </c>
      <c r="AB13" t="n">
        <v>756.0468361503318</v>
      </c>
      <c r="AC13" t="n">
        <v>683.8907872265424</v>
      </c>
      <c r="AD13" t="n">
        <v>552567.2113765867</v>
      </c>
      <c r="AE13" t="n">
        <v>756046.8361503319</v>
      </c>
      <c r="AF13" t="n">
        <v>6.683877292582481e-06</v>
      </c>
      <c r="AG13" t="n">
        <v>34</v>
      </c>
      <c r="AH13" t="n">
        <v>683890.7872265425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3.4069</v>
      </c>
      <c r="E14" t="n">
        <v>29.35</v>
      </c>
      <c r="F14" t="n">
        <v>27.17</v>
      </c>
      <c r="G14" t="n">
        <v>125.38</v>
      </c>
      <c r="H14" t="n">
        <v>2.18</v>
      </c>
      <c r="I14" t="n">
        <v>13</v>
      </c>
      <c r="J14" t="n">
        <v>104.76</v>
      </c>
      <c r="K14" t="n">
        <v>37.55</v>
      </c>
      <c r="L14" t="n">
        <v>13</v>
      </c>
      <c r="M14" t="n">
        <v>1</v>
      </c>
      <c r="N14" t="n">
        <v>14.21</v>
      </c>
      <c r="O14" t="n">
        <v>13154.91</v>
      </c>
      <c r="P14" t="n">
        <v>190.02</v>
      </c>
      <c r="Q14" t="n">
        <v>446.59</v>
      </c>
      <c r="R14" t="n">
        <v>61.97</v>
      </c>
      <c r="S14" t="n">
        <v>40.63</v>
      </c>
      <c r="T14" t="n">
        <v>5569.55</v>
      </c>
      <c r="U14" t="n">
        <v>0.66</v>
      </c>
      <c r="V14" t="n">
        <v>0.76</v>
      </c>
      <c r="W14" t="n">
        <v>2.64</v>
      </c>
      <c r="X14" t="n">
        <v>0.34</v>
      </c>
      <c r="Y14" t="n">
        <v>0.5</v>
      </c>
      <c r="Z14" t="n">
        <v>10</v>
      </c>
      <c r="AA14" t="n">
        <v>551.8624149943228</v>
      </c>
      <c r="AB14" t="n">
        <v>755.0825026466965</v>
      </c>
      <c r="AC14" t="n">
        <v>683.0184883590434</v>
      </c>
      <c r="AD14" t="n">
        <v>551862.4149943228</v>
      </c>
      <c r="AE14" t="n">
        <v>755082.5026466965</v>
      </c>
      <c r="AF14" t="n">
        <v>6.68583973343294e-06</v>
      </c>
      <c r="AG14" t="n">
        <v>34</v>
      </c>
      <c r="AH14" t="n">
        <v>683018.4883590434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3.4067</v>
      </c>
      <c r="E15" t="n">
        <v>29.35</v>
      </c>
      <c r="F15" t="n">
        <v>27.17</v>
      </c>
      <c r="G15" t="n">
        <v>125.39</v>
      </c>
      <c r="H15" t="n">
        <v>2.33</v>
      </c>
      <c r="I15" t="n">
        <v>13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191.96</v>
      </c>
      <c r="Q15" t="n">
        <v>446.59</v>
      </c>
      <c r="R15" t="n">
        <v>61.94</v>
      </c>
      <c r="S15" t="n">
        <v>40.63</v>
      </c>
      <c r="T15" t="n">
        <v>5553.71</v>
      </c>
      <c r="U15" t="n">
        <v>0.66</v>
      </c>
      <c r="V15" t="n">
        <v>0.76</v>
      </c>
      <c r="W15" t="n">
        <v>2.64</v>
      </c>
      <c r="X15" t="n">
        <v>0.34</v>
      </c>
      <c r="Y15" t="n">
        <v>0.5</v>
      </c>
      <c r="Z15" t="n">
        <v>10</v>
      </c>
      <c r="AA15" t="n">
        <v>553.2531352061775</v>
      </c>
      <c r="AB15" t="n">
        <v>756.9853473948017</v>
      </c>
      <c r="AC15" t="n">
        <v>684.7397282750488</v>
      </c>
      <c r="AD15" t="n">
        <v>553253.1352061775</v>
      </c>
      <c r="AE15" t="n">
        <v>756985.3473948017</v>
      </c>
      <c r="AF15" t="n">
        <v>6.685447245262848e-06</v>
      </c>
      <c r="AG15" t="n">
        <v>34</v>
      </c>
      <c r="AH15" t="n">
        <v>684739.7282750488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1.7765</v>
      </c>
      <c r="E2" t="n">
        <v>56.29</v>
      </c>
      <c r="F2" t="n">
        <v>38.57</v>
      </c>
      <c r="G2" t="n">
        <v>5.92</v>
      </c>
      <c r="H2" t="n">
        <v>0.09</v>
      </c>
      <c r="I2" t="n">
        <v>391</v>
      </c>
      <c r="J2" t="n">
        <v>194.77</v>
      </c>
      <c r="K2" t="n">
        <v>54.38</v>
      </c>
      <c r="L2" t="n">
        <v>1</v>
      </c>
      <c r="M2" t="n">
        <v>389</v>
      </c>
      <c r="N2" t="n">
        <v>39.4</v>
      </c>
      <c r="O2" t="n">
        <v>24256.19</v>
      </c>
      <c r="P2" t="n">
        <v>538.92</v>
      </c>
      <c r="Q2" t="n">
        <v>446.71</v>
      </c>
      <c r="R2" t="n">
        <v>434.11</v>
      </c>
      <c r="S2" t="n">
        <v>40.63</v>
      </c>
      <c r="T2" t="n">
        <v>189752.56</v>
      </c>
      <c r="U2" t="n">
        <v>0.09</v>
      </c>
      <c r="V2" t="n">
        <v>0.54</v>
      </c>
      <c r="W2" t="n">
        <v>3.27</v>
      </c>
      <c r="X2" t="n">
        <v>11.73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2.4902</v>
      </c>
      <c r="E3" t="n">
        <v>40.16</v>
      </c>
      <c r="F3" t="n">
        <v>31.46</v>
      </c>
      <c r="G3" t="n">
        <v>11.87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438.38</v>
      </c>
      <c r="Q3" t="n">
        <v>446.63</v>
      </c>
      <c r="R3" t="n">
        <v>201.96</v>
      </c>
      <c r="S3" t="n">
        <v>40.63</v>
      </c>
      <c r="T3" t="n">
        <v>74836.33</v>
      </c>
      <c r="U3" t="n">
        <v>0.2</v>
      </c>
      <c r="V3" t="n">
        <v>0.66</v>
      </c>
      <c r="W3" t="n">
        <v>2.88</v>
      </c>
      <c r="X3" t="n">
        <v>4.63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2.7704</v>
      </c>
      <c r="E4" t="n">
        <v>36.1</v>
      </c>
      <c r="F4" t="n">
        <v>29.69</v>
      </c>
      <c r="G4" t="n">
        <v>17.81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412.63</v>
      </c>
      <c r="Q4" t="n">
        <v>446.59</v>
      </c>
      <c r="R4" t="n">
        <v>144.57</v>
      </c>
      <c r="S4" t="n">
        <v>40.63</v>
      </c>
      <c r="T4" t="n">
        <v>46436.25</v>
      </c>
      <c r="U4" t="n">
        <v>0.28</v>
      </c>
      <c r="V4" t="n">
        <v>0.7</v>
      </c>
      <c r="W4" t="n">
        <v>2.77</v>
      </c>
      <c r="X4" t="n">
        <v>2.86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2.9195</v>
      </c>
      <c r="E5" t="n">
        <v>34.25</v>
      </c>
      <c r="F5" t="n">
        <v>28.9</v>
      </c>
      <c r="G5" t="n">
        <v>23.75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400.64</v>
      </c>
      <c r="Q5" t="n">
        <v>446.61</v>
      </c>
      <c r="R5" t="n">
        <v>118.46</v>
      </c>
      <c r="S5" t="n">
        <v>40.63</v>
      </c>
      <c r="T5" t="n">
        <v>33513.95</v>
      </c>
      <c r="U5" t="n">
        <v>0.34</v>
      </c>
      <c r="V5" t="n">
        <v>0.72</v>
      </c>
      <c r="W5" t="n">
        <v>2.73</v>
      </c>
      <c r="X5" t="n">
        <v>2.07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3.0073</v>
      </c>
      <c r="E6" t="n">
        <v>33.25</v>
      </c>
      <c r="F6" t="n">
        <v>28.48</v>
      </c>
      <c r="G6" t="n">
        <v>29.46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393.94</v>
      </c>
      <c r="Q6" t="n">
        <v>446.59</v>
      </c>
      <c r="R6" t="n">
        <v>105.15</v>
      </c>
      <c r="S6" t="n">
        <v>40.63</v>
      </c>
      <c r="T6" t="n">
        <v>26935.48</v>
      </c>
      <c r="U6" t="n">
        <v>0.39</v>
      </c>
      <c r="V6" t="n">
        <v>0.73</v>
      </c>
      <c r="W6" t="n">
        <v>2.7</v>
      </c>
      <c r="X6" t="n">
        <v>1.65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3.0712</v>
      </c>
      <c r="E7" t="n">
        <v>32.56</v>
      </c>
      <c r="F7" t="n">
        <v>28.18</v>
      </c>
      <c r="G7" t="n">
        <v>35.22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388.81</v>
      </c>
      <c r="Q7" t="n">
        <v>446.57</v>
      </c>
      <c r="R7" t="n">
        <v>95.43000000000001</v>
      </c>
      <c r="S7" t="n">
        <v>40.63</v>
      </c>
      <c r="T7" t="n">
        <v>22127.18</v>
      </c>
      <c r="U7" t="n">
        <v>0.43</v>
      </c>
      <c r="V7" t="n">
        <v>0.74</v>
      </c>
      <c r="W7" t="n">
        <v>2.68</v>
      </c>
      <c r="X7" t="n">
        <v>1.35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3.1159</v>
      </c>
      <c r="E8" t="n">
        <v>32.09</v>
      </c>
      <c r="F8" t="n">
        <v>27.98</v>
      </c>
      <c r="G8" t="n">
        <v>40.95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385.3</v>
      </c>
      <c r="Q8" t="n">
        <v>446.56</v>
      </c>
      <c r="R8" t="n">
        <v>88.8</v>
      </c>
      <c r="S8" t="n">
        <v>40.63</v>
      </c>
      <c r="T8" t="n">
        <v>18847.05</v>
      </c>
      <c r="U8" t="n">
        <v>0.46</v>
      </c>
      <c r="V8" t="n">
        <v>0.74</v>
      </c>
      <c r="W8" t="n">
        <v>2.68</v>
      </c>
      <c r="X8" t="n">
        <v>1.15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3.1484</v>
      </c>
      <c r="E9" t="n">
        <v>31.76</v>
      </c>
      <c r="F9" t="n">
        <v>27.84</v>
      </c>
      <c r="G9" t="n">
        <v>46.41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382.84</v>
      </c>
      <c r="Q9" t="n">
        <v>446.56</v>
      </c>
      <c r="R9" t="n">
        <v>84.44</v>
      </c>
      <c r="S9" t="n">
        <v>40.63</v>
      </c>
      <c r="T9" t="n">
        <v>16691.52</v>
      </c>
      <c r="U9" t="n">
        <v>0.48</v>
      </c>
      <c r="V9" t="n">
        <v>0.75</v>
      </c>
      <c r="W9" t="n">
        <v>2.66</v>
      </c>
      <c r="X9" t="n">
        <v>1.02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3.1766</v>
      </c>
      <c r="E10" t="n">
        <v>31.48</v>
      </c>
      <c r="F10" t="n">
        <v>27.72</v>
      </c>
      <c r="G10" t="n">
        <v>51.97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380.24</v>
      </c>
      <c r="Q10" t="n">
        <v>446.57</v>
      </c>
      <c r="R10" t="n">
        <v>80.31</v>
      </c>
      <c r="S10" t="n">
        <v>40.63</v>
      </c>
      <c r="T10" t="n">
        <v>14646.7</v>
      </c>
      <c r="U10" t="n">
        <v>0.51</v>
      </c>
      <c r="V10" t="n">
        <v>0.75</v>
      </c>
      <c r="W10" t="n">
        <v>2.66</v>
      </c>
      <c r="X10" t="n">
        <v>0.89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3.1978</v>
      </c>
      <c r="E11" t="n">
        <v>31.27</v>
      </c>
      <c r="F11" t="n">
        <v>27.63</v>
      </c>
      <c r="G11" t="n">
        <v>57.16</v>
      </c>
      <c r="H11" t="n">
        <v>0.85</v>
      </c>
      <c r="I11" t="n">
        <v>29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377.84</v>
      </c>
      <c r="Q11" t="n">
        <v>446.57</v>
      </c>
      <c r="R11" t="n">
        <v>77.13</v>
      </c>
      <c r="S11" t="n">
        <v>40.63</v>
      </c>
      <c r="T11" t="n">
        <v>13069.15</v>
      </c>
      <c r="U11" t="n">
        <v>0.53</v>
      </c>
      <c r="V11" t="n">
        <v>0.75</v>
      </c>
      <c r="W11" t="n">
        <v>2.66</v>
      </c>
      <c r="X11" t="n">
        <v>0.8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3.2188</v>
      </c>
      <c r="E12" t="n">
        <v>31.07</v>
      </c>
      <c r="F12" t="n">
        <v>27.54</v>
      </c>
      <c r="G12" t="n">
        <v>63.55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376.15</v>
      </c>
      <c r="Q12" t="n">
        <v>446.56</v>
      </c>
      <c r="R12" t="n">
        <v>74.3</v>
      </c>
      <c r="S12" t="n">
        <v>40.63</v>
      </c>
      <c r="T12" t="n">
        <v>11669.77</v>
      </c>
      <c r="U12" t="n">
        <v>0.55</v>
      </c>
      <c r="V12" t="n">
        <v>0.75</v>
      </c>
      <c r="W12" t="n">
        <v>2.65</v>
      </c>
      <c r="X12" t="n">
        <v>0.71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3.2317</v>
      </c>
      <c r="E13" t="n">
        <v>30.94</v>
      </c>
      <c r="F13" t="n">
        <v>27.49</v>
      </c>
      <c r="G13" t="n">
        <v>68.73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22</v>
      </c>
      <c r="N13" t="n">
        <v>45.78</v>
      </c>
      <c r="O13" t="n">
        <v>26400.51</v>
      </c>
      <c r="P13" t="n">
        <v>374.35</v>
      </c>
      <c r="Q13" t="n">
        <v>446.57</v>
      </c>
      <c r="R13" t="n">
        <v>73</v>
      </c>
      <c r="S13" t="n">
        <v>40.63</v>
      </c>
      <c r="T13" t="n">
        <v>11028.14</v>
      </c>
      <c r="U13" t="n">
        <v>0.5600000000000001</v>
      </c>
      <c r="V13" t="n">
        <v>0.76</v>
      </c>
      <c r="W13" t="n">
        <v>2.65</v>
      </c>
      <c r="X13" t="n">
        <v>0.67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3.2464</v>
      </c>
      <c r="E14" t="n">
        <v>30.8</v>
      </c>
      <c r="F14" t="n">
        <v>27.43</v>
      </c>
      <c r="G14" t="n">
        <v>74.81</v>
      </c>
      <c r="H14" t="n">
        <v>1.08</v>
      </c>
      <c r="I14" t="n">
        <v>22</v>
      </c>
      <c r="J14" t="n">
        <v>213.78</v>
      </c>
      <c r="K14" t="n">
        <v>54.38</v>
      </c>
      <c r="L14" t="n">
        <v>13</v>
      </c>
      <c r="M14" t="n">
        <v>20</v>
      </c>
      <c r="N14" t="n">
        <v>46.4</v>
      </c>
      <c r="O14" t="n">
        <v>26600.32</v>
      </c>
      <c r="P14" t="n">
        <v>372.96</v>
      </c>
      <c r="Q14" t="n">
        <v>446.57</v>
      </c>
      <c r="R14" t="n">
        <v>70.95</v>
      </c>
      <c r="S14" t="n">
        <v>40.63</v>
      </c>
      <c r="T14" t="n">
        <v>10014.45</v>
      </c>
      <c r="U14" t="n">
        <v>0.57</v>
      </c>
      <c r="V14" t="n">
        <v>0.76</v>
      </c>
      <c r="W14" t="n">
        <v>2.64</v>
      </c>
      <c r="X14" t="n">
        <v>0.6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3.2608</v>
      </c>
      <c r="E15" t="n">
        <v>30.67</v>
      </c>
      <c r="F15" t="n">
        <v>27.37</v>
      </c>
      <c r="G15" t="n">
        <v>82.12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370.59</v>
      </c>
      <c r="Q15" t="n">
        <v>446.56</v>
      </c>
      <c r="R15" t="n">
        <v>68.89</v>
      </c>
      <c r="S15" t="n">
        <v>40.63</v>
      </c>
      <c r="T15" t="n">
        <v>8996.469999999999</v>
      </c>
      <c r="U15" t="n">
        <v>0.59</v>
      </c>
      <c r="V15" t="n">
        <v>0.76</v>
      </c>
      <c r="W15" t="n">
        <v>2.64</v>
      </c>
      <c r="X15" t="n">
        <v>0.55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3.2658</v>
      </c>
      <c r="E16" t="n">
        <v>30.62</v>
      </c>
      <c r="F16" t="n">
        <v>27.36</v>
      </c>
      <c r="G16" t="n">
        <v>86.41</v>
      </c>
      <c r="H16" t="n">
        <v>1.23</v>
      </c>
      <c r="I16" t="n">
        <v>19</v>
      </c>
      <c r="J16" t="n">
        <v>217.04</v>
      </c>
      <c r="K16" t="n">
        <v>54.38</v>
      </c>
      <c r="L16" t="n">
        <v>15</v>
      </c>
      <c r="M16" t="n">
        <v>17</v>
      </c>
      <c r="N16" t="n">
        <v>47.66</v>
      </c>
      <c r="O16" t="n">
        <v>27002.55</v>
      </c>
      <c r="P16" t="n">
        <v>370.56</v>
      </c>
      <c r="Q16" t="n">
        <v>446.56</v>
      </c>
      <c r="R16" t="n">
        <v>68.65000000000001</v>
      </c>
      <c r="S16" t="n">
        <v>40.63</v>
      </c>
      <c r="T16" t="n">
        <v>8881.23</v>
      </c>
      <c r="U16" t="n">
        <v>0.59</v>
      </c>
      <c r="V16" t="n">
        <v>0.76</v>
      </c>
      <c r="W16" t="n">
        <v>2.64</v>
      </c>
      <c r="X16" t="n">
        <v>0.54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3.2767</v>
      </c>
      <c r="E17" t="n">
        <v>30.52</v>
      </c>
      <c r="F17" t="n">
        <v>27.3</v>
      </c>
      <c r="G17" t="n">
        <v>91.01000000000001</v>
      </c>
      <c r="H17" t="n">
        <v>1.3</v>
      </c>
      <c r="I17" t="n">
        <v>18</v>
      </c>
      <c r="J17" t="n">
        <v>218.68</v>
      </c>
      <c r="K17" t="n">
        <v>54.38</v>
      </c>
      <c r="L17" t="n">
        <v>16</v>
      </c>
      <c r="M17" t="n">
        <v>16</v>
      </c>
      <c r="N17" t="n">
        <v>48.31</v>
      </c>
      <c r="O17" t="n">
        <v>27204.98</v>
      </c>
      <c r="P17" t="n">
        <v>368.94</v>
      </c>
      <c r="Q17" t="n">
        <v>446.57</v>
      </c>
      <c r="R17" t="n">
        <v>66.73999999999999</v>
      </c>
      <c r="S17" t="n">
        <v>40.63</v>
      </c>
      <c r="T17" t="n">
        <v>7928.2</v>
      </c>
      <c r="U17" t="n">
        <v>0.61</v>
      </c>
      <c r="V17" t="n">
        <v>0.76</v>
      </c>
      <c r="W17" t="n">
        <v>2.64</v>
      </c>
      <c r="X17" t="n">
        <v>0.47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3.2832</v>
      </c>
      <c r="E18" t="n">
        <v>30.46</v>
      </c>
      <c r="F18" t="n">
        <v>27.28</v>
      </c>
      <c r="G18" t="n">
        <v>96.28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367.87</v>
      </c>
      <c r="Q18" t="n">
        <v>446.56</v>
      </c>
      <c r="R18" t="n">
        <v>65.91</v>
      </c>
      <c r="S18" t="n">
        <v>40.63</v>
      </c>
      <c r="T18" t="n">
        <v>7518.63</v>
      </c>
      <c r="U18" t="n">
        <v>0.62</v>
      </c>
      <c r="V18" t="n">
        <v>0.76</v>
      </c>
      <c r="W18" t="n">
        <v>2.64</v>
      </c>
      <c r="X18" t="n">
        <v>0.45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3.2907</v>
      </c>
      <c r="E19" t="n">
        <v>30.39</v>
      </c>
      <c r="F19" t="n">
        <v>27.25</v>
      </c>
      <c r="G19" t="n">
        <v>102.19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14</v>
      </c>
      <c r="N19" t="n">
        <v>49.61</v>
      </c>
      <c r="O19" t="n">
        <v>27612.53</v>
      </c>
      <c r="P19" t="n">
        <v>366.94</v>
      </c>
      <c r="Q19" t="n">
        <v>446.56</v>
      </c>
      <c r="R19" t="n">
        <v>65.13</v>
      </c>
      <c r="S19" t="n">
        <v>40.63</v>
      </c>
      <c r="T19" t="n">
        <v>7135.58</v>
      </c>
      <c r="U19" t="n">
        <v>0.62</v>
      </c>
      <c r="V19" t="n">
        <v>0.76</v>
      </c>
      <c r="W19" t="n">
        <v>2.63</v>
      </c>
      <c r="X19" t="n">
        <v>0.42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3.2982</v>
      </c>
      <c r="E20" t="n">
        <v>30.32</v>
      </c>
      <c r="F20" t="n">
        <v>27.22</v>
      </c>
      <c r="G20" t="n">
        <v>108.88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13</v>
      </c>
      <c r="N20" t="n">
        <v>50.27</v>
      </c>
      <c r="O20" t="n">
        <v>27817.81</v>
      </c>
      <c r="P20" t="n">
        <v>365.05</v>
      </c>
      <c r="Q20" t="n">
        <v>446.56</v>
      </c>
      <c r="R20" t="n">
        <v>64.11</v>
      </c>
      <c r="S20" t="n">
        <v>40.63</v>
      </c>
      <c r="T20" t="n">
        <v>6631.99</v>
      </c>
      <c r="U20" t="n">
        <v>0.63</v>
      </c>
      <c r="V20" t="n">
        <v>0.76</v>
      </c>
      <c r="W20" t="n">
        <v>2.63</v>
      </c>
      <c r="X20" t="n">
        <v>0.39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3.2965</v>
      </c>
      <c r="E21" t="n">
        <v>30.34</v>
      </c>
      <c r="F21" t="n">
        <v>27.24</v>
      </c>
      <c r="G21" t="n">
        <v>108.94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365.13</v>
      </c>
      <c r="Q21" t="n">
        <v>446.56</v>
      </c>
      <c r="R21" t="n">
        <v>64.34999999999999</v>
      </c>
      <c r="S21" t="n">
        <v>40.63</v>
      </c>
      <c r="T21" t="n">
        <v>6751.8</v>
      </c>
      <c r="U21" t="n">
        <v>0.63</v>
      </c>
      <c r="V21" t="n">
        <v>0.76</v>
      </c>
      <c r="W21" t="n">
        <v>2.64</v>
      </c>
      <c r="X21" t="n">
        <v>0.41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3.3063</v>
      </c>
      <c r="E22" t="n">
        <v>30.24</v>
      </c>
      <c r="F22" t="n">
        <v>27.18</v>
      </c>
      <c r="G22" t="n">
        <v>116.5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12</v>
      </c>
      <c r="N22" t="n">
        <v>51.62</v>
      </c>
      <c r="O22" t="n">
        <v>28230.92</v>
      </c>
      <c r="P22" t="n">
        <v>363.24</v>
      </c>
      <c r="Q22" t="n">
        <v>446.56</v>
      </c>
      <c r="R22" t="n">
        <v>63.03</v>
      </c>
      <c r="S22" t="n">
        <v>40.63</v>
      </c>
      <c r="T22" t="n">
        <v>6093</v>
      </c>
      <c r="U22" t="n">
        <v>0.64</v>
      </c>
      <c r="V22" t="n">
        <v>0.76</v>
      </c>
      <c r="W22" t="n">
        <v>2.62</v>
      </c>
      <c r="X22" t="n">
        <v>0.36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3.3111</v>
      </c>
      <c r="E23" t="n">
        <v>30.2</v>
      </c>
      <c r="F23" t="n">
        <v>27.18</v>
      </c>
      <c r="G23" t="n">
        <v>125.44</v>
      </c>
      <c r="H23" t="n">
        <v>1.71</v>
      </c>
      <c r="I23" t="n">
        <v>13</v>
      </c>
      <c r="J23" t="n">
        <v>228.69</v>
      </c>
      <c r="K23" t="n">
        <v>54.38</v>
      </c>
      <c r="L23" t="n">
        <v>22</v>
      </c>
      <c r="M23" t="n">
        <v>11</v>
      </c>
      <c r="N23" t="n">
        <v>52.31</v>
      </c>
      <c r="O23" t="n">
        <v>28438.91</v>
      </c>
      <c r="P23" t="n">
        <v>362.9</v>
      </c>
      <c r="Q23" t="n">
        <v>446.56</v>
      </c>
      <c r="R23" t="n">
        <v>62.64</v>
      </c>
      <c r="S23" t="n">
        <v>40.63</v>
      </c>
      <c r="T23" t="n">
        <v>5904.74</v>
      </c>
      <c r="U23" t="n">
        <v>0.65</v>
      </c>
      <c r="V23" t="n">
        <v>0.76</v>
      </c>
      <c r="W23" t="n">
        <v>2.63</v>
      </c>
      <c r="X23" t="n">
        <v>0.35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3.3111</v>
      </c>
      <c r="E24" t="n">
        <v>30.2</v>
      </c>
      <c r="F24" t="n">
        <v>27.18</v>
      </c>
      <c r="G24" t="n">
        <v>125.44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362.77</v>
      </c>
      <c r="Q24" t="n">
        <v>446.56</v>
      </c>
      <c r="R24" t="n">
        <v>62.65</v>
      </c>
      <c r="S24" t="n">
        <v>40.63</v>
      </c>
      <c r="T24" t="n">
        <v>5908.16</v>
      </c>
      <c r="U24" t="n">
        <v>0.65</v>
      </c>
      <c r="V24" t="n">
        <v>0.76</v>
      </c>
      <c r="W24" t="n">
        <v>2.63</v>
      </c>
      <c r="X24" t="n">
        <v>0.35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3.3196</v>
      </c>
      <c r="E25" t="n">
        <v>30.12</v>
      </c>
      <c r="F25" t="n">
        <v>27.14</v>
      </c>
      <c r="G25" t="n">
        <v>135.71</v>
      </c>
      <c r="H25" t="n">
        <v>1.84</v>
      </c>
      <c r="I25" t="n">
        <v>12</v>
      </c>
      <c r="J25" t="n">
        <v>232.08</v>
      </c>
      <c r="K25" t="n">
        <v>54.38</v>
      </c>
      <c r="L25" t="n">
        <v>24</v>
      </c>
      <c r="M25" t="n">
        <v>10</v>
      </c>
      <c r="N25" t="n">
        <v>53.71</v>
      </c>
      <c r="O25" t="n">
        <v>28857.81</v>
      </c>
      <c r="P25" t="n">
        <v>361.22</v>
      </c>
      <c r="Q25" t="n">
        <v>446.56</v>
      </c>
      <c r="R25" t="n">
        <v>61.42</v>
      </c>
      <c r="S25" t="n">
        <v>40.63</v>
      </c>
      <c r="T25" t="n">
        <v>5299.83</v>
      </c>
      <c r="U25" t="n">
        <v>0.66</v>
      </c>
      <c r="V25" t="n">
        <v>0.77</v>
      </c>
      <c r="W25" t="n">
        <v>2.63</v>
      </c>
      <c r="X25" t="n">
        <v>0.31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3.3189</v>
      </c>
      <c r="E26" t="n">
        <v>30.13</v>
      </c>
      <c r="F26" t="n">
        <v>27.15</v>
      </c>
      <c r="G26" t="n">
        <v>135.74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360.69</v>
      </c>
      <c r="Q26" t="n">
        <v>446.56</v>
      </c>
      <c r="R26" t="n">
        <v>61.57</v>
      </c>
      <c r="S26" t="n">
        <v>40.63</v>
      </c>
      <c r="T26" t="n">
        <v>5374.71</v>
      </c>
      <c r="U26" t="n">
        <v>0.66</v>
      </c>
      <c r="V26" t="n">
        <v>0.77</v>
      </c>
      <c r="W26" t="n">
        <v>2.63</v>
      </c>
      <c r="X26" t="n">
        <v>0.32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3.3285</v>
      </c>
      <c r="E27" t="n">
        <v>30.04</v>
      </c>
      <c r="F27" t="n">
        <v>27.1</v>
      </c>
      <c r="G27" t="n">
        <v>147.82</v>
      </c>
      <c r="H27" t="n">
        <v>1.96</v>
      </c>
      <c r="I27" t="n">
        <v>11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358.89</v>
      </c>
      <c r="Q27" t="n">
        <v>446.56</v>
      </c>
      <c r="R27" t="n">
        <v>60.03</v>
      </c>
      <c r="S27" t="n">
        <v>40.63</v>
      </c>
      <c r="T27" t="n">
        <v>4610.02</v>
      </c>
      <c r="U27" t="n">
        <v>0.68</v>
      </c>
      <c r="V27" t="n">
        <v>0.77</v>
      </c>
      <c r="W27" t="n">
        <v>2.63</v>
      </c>
      <c r="X27" t="n">
        <v>0.27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3.3272</v>
      </c>
      <c r="E28" t="n">
        <v>30.06</v>
      </c>
      <c r="F28" t="n">
        <v>27.11</v>
      </c>
      <c r="G28" t="n">
        <v>147.88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359.19</v>
      </c>
      <c r="Q28" t="n">
        <v>446.56</v>
      </c>
      <c r="R28" t="n">
        <v>60.54</v>
      </c>
      <c r="S28" t="n">
        <v>40.63</v>
      </c>
      <c r="T28" t="n">
        <v>4864.91</v>
      </c>
      <c r="U28" t="n">
        <v>0.67</v>
      </c>
      <c r="V28" t="n">
        <v>0.77</v>
      </c>
      <c r="W28" t="n">
        <v>2.62</v>
      </c>
      <c r="X28" t="n">
        <v>0.28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3.3275</v>
      </c>
      <c r="E29" t="n">
        <v>30.05</v>
      </c>
      <c r="F29" t="n">
        <v>27.11</v>
      </c>
      <c r="G29" t="n">
        <v>147.86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358.29</v>
      </c>
      <c r="Q29" t="n">
        <v>446.56</v>
      </c>
      <c r="R29" t="n">
        <v>60.38</v>
      </c>
      <c r="S29" t="n">
        <v>40.63</v>
      </c>
      <c r="T29" t="n">
        <v>4786.26</v>
      </c>
      <c r="U29" t="n">
        <v>0.67</v>
      </c>
      <c r="V29" t="n">
        <v>0.77</v>
      </c>
      <c r="W29" t="n">
        <v>2.63</v>
      </c>
      <c r="X29" t="n">
        <v>0.28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3.3347</v>
      </c>
      <c r="E30" t="n">
        <v>29.99</v>
      </c>
      <c r="F30" t="n">
        <v>27.08</v>
      </c>
      <c r="G30" t="n">
        <v>162.5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357.41</v>
      </c>
      <c r="Q30" t="n">
        <v>446.56</v>
      </c>
      <c r="R30" t="n">
        <v>59.6</v>
      </c>
      <c r="S30" t="n">
        <v>40.63</v>
      </c>
      <c r="T30" t="n">
        <v>4397.87</v>
      </c>
      <c r="U30" t="n">
        <v>0.68</v>
      </c>
      <c r="V30" t="n">
        <v>0.77</v>
      </c>
      <c r="W30" t="n">
        <v>2.62</v>
      </c>
      <c r="X30" t="n">
        <v>0.26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3.3345</v>
      </c>
      <c r="E31" t="n">
        <v>29.99</v>
      </c>
      <c r="F31" t="n">
        <v>27.08</v>
      </c>
      <c r="G31" t="n">
        <v>162.5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357.62</v>
      </c>
      <c r="Q31" t="n">
        <v>446.56</v>
      </c>
      <c r="R31" t="n">
        <v>59.62</v>
      </c>
      <c r="S31" t="n">
        <v>40.63</v>
      </c>
      <c r="T31" t="n">
        <v>4412.56</v>
      </c>
      <c r="U31" t="n">
        <v>0.68</v>
      </c>
      <c r="V31" t="n">
        <v>0.77</v>
      </c>
      <c r="W31" t="n">
        <v>2.62</v>
      </c>
      <c r="X31" t="n">
        <v>0.26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3.3357</v>
      </c>
      <c r="E32" t="n">
        <v>29.98</v>
      </c>
      <c r="F32" t="n">
        <v>27.07</v>
      </c>
      <c r="G32" t="n">
        <v>162.44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354.21</v>
      </c>
      <c r="Q32" t="n">
        <v>446.56</v>
      </c>
      <c r="R32" t="n">
        <v>59.28</v>
      </c>
      <c r="S32" t="n">
        <v>40.63</v>
      </c>
      <c r="T32" t="n">
        <v>4239.71</v>
      </c>
      <c r="U32" t="n">
        <v>0.6899999999999999</v>
      </c>
      <c r="V32" t="n">
        <v>0.77</v>
      </c>
      <c r="W32" t="n">
        <v>2.62</v>
      </c>
      <c r="X32" t="n">
        <v>0.25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3.3428</v>
      </c>
      <c r="E33" t="n">
        <v>29.92</v>
      </c>
      <c r="F33" t="n">
        <v>27.05</v>
      </c>
      <c r="G33" t="n">
        <v>180.32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353.19</v>
      </c>
      <c r="Q33" t="n">
        <v>446.56</v>
      </c>
      <c r="R33" t="n">
        <v>58.38</v>
      </c>
      <c r="S33" t="n">
        <v>40.63</v>
      </c>
      <c r="T33" t="n">
        <v>3796.17</v>
      </c>
      <c r="U33" t="n">
        <v>0.7</v>
      </c>
      <c r="V33" t="n">
        <v>0.77</v>
      </c>
      <c r="W33" t="n">
        <v>2.62</v>
      </c>
      <c r="X33" t="n">
        <v>0.22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3.3434</v>
      </c>
      <c r="E34" t="n">
        <v>29.91</v>
      </c>
      <c r="F34" t="n">
        <v>27.04</v>
      </c>
      <c r="G34" t="n">
        <v>180.29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7</v>
      </c>
      <c r="N34" t="n">
        <v>60.41</v>
      </c>
      <c r="O34" t="n">
        <v>30794.11</v>
      </c>
      <c r="P34" t="n">
        <v>354.94</v>
      </c>
      <c r="Q34" t="n">
        <v>446.56</v>
      </c>
      <c r="R34" t="n">
        <v>58.37</v>
      </c>
      <c r="S34" t="n">
        <v>40.63</v>
      </c>
      <c r="T34" t="n">
        <v>3790.92</v>
      </c>
      <c r="U34" t="n">
        <v>0.7</v>
      </c>
      <c r="V34" t="n">
        <v>0.77</v>
      </c>
      <c r="W34" t="n">
        <v>2.62</v>
      </c>
      <c r="X34" t="n">
        <v>0.22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3.3415</v>
      </c>
      <c r="E35" t="n">
        <v>29.93</v>
      </c>
      <c r="F35" t="n">
        <v>27.06</v>
      </c>
      <c r="G35" t="n">
        <v>180.4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7</v>
      </c>
      <c r="N35" t="n">
        <v>61.2</v>
      </c>
      <c r="O35" t="n">
        <v>31014.73</v>
      </c>
      <c r="P35" t="n">
        <v>354.79</v>
      </c>
      <c r="Q35" t="n">
        <v>446.56</v>
      </c>
      <c r="R35" t="n">
        <v>58.75</v>
      </c>
      <c r="S35" t="n">
        <v>40.63</v>
      </c>
      <c r="T35" t="n">
        <v>3979.79</v>
      </c>
      <c r="U35" t="n">
        <v>0.6899999999999999</v>
      </c>
      <c r="V35" t="n">
        <v>0.77</v>
      </c>
      <c r="W35" t="n">
        <v>2.63</v>
      </c>
      <c r="X35" t="n">
        <v>0.23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3.3404</v>
      </c>
      <c r="E36" t="n">
        <v>29.94</v>
      </c>
      <c r="F36" t="n">
        <v>27.07</v>
      </c>
      <c r="G36" t="n">
        <v>180.47</v>
      </c>
      <c r="H36" t="n">
        <v>2.48</v>
      </c>
      <c r="I36" t="n">
        <v>9</v>
      </c>
      <c r="J36" t="n">
        <v>251.37</v>
      </c>
      <c r="K36" t="n">
        <v>54.38</v>
      </c>
      <c r="L36" t="n">
        <v>35</v>
      </c>
      <c r="M36" t="n">
        <v>7</v>
      </c>
      <c r="N36" t="n">
        <v>61.99</v>
      </c>
      <c r="O36" t="n">
        <v>31236.5</v>
      </c>
      <c r="P36" t="n">
        <v>352.96</v>
      </c>
      <c r="Q36" t="n">
        <v>446.56</v>
      </c>
      <c r="R36" t="n">
        <v>59.23</v>
      </c>
      <c r="S36" t="n">
        <v>40.63</v>
      </c>
      <c r="T36" t="n">
        <v>4218.74</v>
      </c>
      <c r="U36" t="n">
        <v>0.6899999999999999</v>
      </c>
      <c r="V36" t="n">
        <v>0.77</v>
      </c>
      <c r="W36" t="n">
        <v>2.62</v>
      </c>
      <c r="X36" t="n">
        <v>0.24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3.3508</v>
      </c>
      <c r="E37" t="n">
        <v>29.84</v>
      </c>
      <c r="F37" t="n">
        <v>27.02</v>
      </c>
      <c r="G37" t="n">
        <v>202.62</v>
      </c>
      <c r="H37" t="n">
        <v>2.53</v>
      </c>
      <c r="I37" t="n">
        <v>8</v>
      </c>
      <c r="J37" t="n">
        <v>253.18</v>
      </c>
      <c r="K37" t="n">
        <v>54.38</v>
      </c>
      <c r="L37" t="n">
        <v>36</v>
      </c>
      <c r="M37" t="n">
        <v>6</v>
      </c>
      <c r="N37" t="n">
        <v>62.8</v>
      </c>
      <c r="O37" t="n">
        <v>31459.45</v>
      </c>
      <c r="P37" t="n">
        <v>350.53</v>
      </c>
      <c r="Q37" t="n">
        <v>446.56</v>
      </c>
      <c r="R37" t="n">
        <v>57.33</v>
      </c>
      <c r="S37" t="n">
        <v>40.63</v>
      </c>
      <c r="T37" t="n">
        <v>3272.82</v>
      </c>
      <c r="U37" t="n">
        <v>0.71</v>
      </c>
      <c r="V37" t="n">
        <v>0.77</v>
      </c>
      <c r="W37" t="n">
        <v>2.62</v>
      </c>
      <c r="X37" t="n">
        <v>0.19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3.3504</v>
      </c>
      <c r="E38" t="n">
        <v>29.85</v>
      </c>
      <c r="F38" t="n">
        <v>27.02</v>
      </c>
      <c r="G38" t="n">
        <v>202.64</v>
      </c>
      <c r="H38" t="n">
        <v>2.58</v>
      </c>
      <c r="I38" t="n">
        <v>8</v>
      </c>
      <c r="J38" t="n">
        <v>255</v>
      </c>
      <c r="K38" t="n">
        <v>54.38</v>
      </c>
      <c r="L38" t="n">
        <v>37</v>
      </c>
      <c r="M38" t="n">
        <v>6</v>
      </c>
      <c r="N38" t="n">
        <v>63.62</v>
      </c>
      <c r="O38" t="n">
        <v>31683.59</v>
      </c>
      <c r="P38" t="n">
        <v>351.47</v>
      </c>
      <c r="Q38" t="n">
        <v>446.56</v>
      </c>
      <c r="R38" t="n">
        <v>57.5</v>
      </c>
      <c r="S38" t="n">
        <v>40.63</v>
      </c>
      <c r="T38" t="n">
        <v>3359.52</v>
      </c>
      <c r="U38" t="n">
        <v>0.71</v>
      </c>
      <c r="V38" t="n">
        <v>0.77</v>
      </c>
      <c r="W38" t="n">
        <v>2.62</v>
      </c>
      <c r="X38" t="n">
        <v>0.19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3.3506</v>
      </c>
      <c r="E39" t="n">
        <v>29.84</v>
      </c>
      <c r="F39" t="n">
        <v>27.02</v>
      </c>
      <c r="G39" t="n">
        <v>202.63</v>
      </c>
      <c r="H39" t="n">
        <v>2.63</v>
      </c>
      <c r="I39" t="n">
        <v>8</v>
      </c>
      <c r="J39" t="n">
        <v>256.82</v>
      </c>
      <c r="K39" t="n">
        <v>54.38</v>
      </c>
      <c r="L39" t="n">
        <v>38</v>
      </c>
      <c r="M39" t="n">
        <v>6</v>
      </c>
      <c r="N39" t="n">
        <v>64.45</v>
      </c>
      <c r="O39" t="n">
        <v>31909.08</v>
      </c>
      <c r="P39" t="n">
        <v>352.19</v>
      </c>
      <c r="Q39" t="n">
        <v>446.56</v>
      </c>
      <c r="R39" t="n">
        <v>57.3</v>
      </c>
      <c r="S39" t="n">
        <v>40.63</v>
      </c>
      <c r="T39" t="n">
        <v>3262.39</v>
      </c>
      <c r="U39" t="n">
        <v>0.71</v>
      </c>
      <c r="V39" t="n">
        <v>0.77</v>
      </c>
      <c r="W39" t="n">
        <v>2.62</v>
      </c>
      <c r="X39" t="n">
        <v>0.19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3.3493</v>
      </c>
      <c r="E40" t="n">
        <v>29.86</v>
      </c>
      <c r="F40" t="n">
        <v>27.03</v>
      </c>
      <c r="G40" t="n">
        <v>202.72</v>
      </c>
      <c r="H40" t="n">
        <v>2.68</v>
      </c>
      <c r="I40" t="n">
        <v>8</v>
      </c>
      <c r="J40" t="n">
        <v>258.66</v>
      </c>
      <c r="K40" t="n">
        <v>54.38</v>
      </c>
      <c r="L40" t="n">
        <v>39</v>
      </c>
      <c r="M40" t="n">
        <v>6</v>
      </c>
      <c r="N40" t="n">
        <v>65.28</v>
      </c>
      <c r="O40" t="n">
        <v>32135.68</v>
      </c>
      <c r="P40" t="n">
        <v>352.17</v>
      </c>
      <c r="Q40" t="n">
        <v>446.56</v>
      </c>
      <c r="R40" t="n">
        <v>57.85</v>
      </c>
      <c r="S40" t="n">
        <v>40.63</v>
      </c>
      <c r="T40" t="n">
        <v>3533.4</v>
      </c>
      <c r="U40" t="n">
        <v>0.7</v>
      </c>
      <c r="V40" t="n">
        <v>0.77</v>
      </c>
      <c r="W40" t="n">
        <v>2.62</v>
      </c>
      <c r="X40" t="n">
        <v>0.2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3.3493</v>
      </c>
      <c r="E41" t="n">
        <v>29.86</v>
      </c>
      <c r="F41" t="n">
        <v>27.03</v>
      </c>
      <c r="G41" t="n">
        <v>202.72</v>
      </c>
      <c r="H41" t="n">
        <v>2.73</v>
      </c>
      <c r="I41" t="n">
        <v>8</v>
      </c>
      <c r="J41" t="n">
        <v>260.51</v>
      </c>
      <c r="K41" t="n">
        <v>54.38</v>
      </c>
      <c r="L41" t="n">
        <v>40</v>
      </c>
      <c r="M41" t="n">
        <v>6</v>
      </c>
      <c r="N41" t="n">
        <v>66.13</v>
      </c>
      <c r="O41" t="n">
        <v>32363.54</v>
      </c>
      <c r="P41" t="n">
        <v>349.94</v>
      </c>
      <c r="Q41" t="n">
        <v>446.56</v>
      </c>
      <c r="R41" t="n">
        <v>57.84</v>
      </c>
      <c r="S41" t="n">
        <v>40.63</v>
      </c>
      <c r="T41" t="n">
        <v>3528.21</v>
      </c>
      <c r="U41" t="n">
        <v>0.7</v>
      </c>
      <c r="V41" t="n">
        <v>0.77</v>
      </c>
      <c r="W41" t="n">
        <v>2.62</v>
      </c>
      <c r="X41" t="n">
        <v>0.2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2.6125</v>
      </c>
      <c r="E42" t="n">
        <v>38.28</v>
      </c>
      <c r="F42" t="n">
        <v>32.6</v>
      </c>
      <c r="G42" t="n">
        <v>9.880000000000001</v>
      </c>
      <c r="H42" t="n">
        <v>0.2</v>
      </c>
      <c r="I42" t="n">
        <v>198</v>
      </c>
      <c r="J42" t="n">
        <v>89.87</v>
      </c>
      <c r="K42" t="n">
        <v>37.55</v>
      </c>
      <c r="L42" t="n">
        <v>1</v>
      </c>
      <c r="M42" t="n">
        <v>196</v>
      </c>
      <c r="N42" t="n">
        <v>11.32</v>
      </c>
      <c r="O42" t="n">
        <v>11317.98</v>
      </c>
      <c r="P42" t="n">
        <v>272.68</v>
      </c>
      <c r="Q42" t="n">
        <v>446.63</v>
      </c>
      <c r="R42" t="n">
        <v>239.72</v>
      </c>
      <c r="S42" t="n">
        <v>40.63</v>
      </c>
      <c r="T42" t="n">
        <v>93521.55</v>
      </c>
      <c r="U42" t="n">
        <v>0.17</v>
      </c>
      <c r="V42" t="n">
        <v>0.64</v>
      </c>
      <c r="W42" t="n">
        <v>2.92</v>
      </c>
      <c r="X42" t="n">
        <v>5.77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3.035</v>
      </c>
      <c r="E43" t="n">
        <v>32.95</v>
      </c>
      <c r="F43" t="n">
        <v>29.35</v>
      </c>
      <c r="G43" t="n">
        <v>20.01</v>
      </c>
      <c r="H43" t="n">
        <v>0.39</v>
      </c>
      <c r="I43" t="n">
        <v>88</v>
      </c>
      <c r="J43" t="n">
        <v>91.09999999999999</v>
      </c>
      <c r="K43" t="n">
        <v>37.55</v>
      </c>
      <c r="L43" t="n">
        <v>2</v>
      </c>
      <c r="M43" t="n">
        <v>86</v>
      </c>
      <c r="N43" t="n">
        <v>11.54</v>
      </c>
      <c r="O43" t="n">
        <v>11468.97</v>
      </c>
      <c r="P43" t="n">
        <v>242.1</v>
      </c>
      <c r="Q43" t="n">
        <v>446.58</v>
      </c>
      <c r="R43" t="n">
        <v>133.33</v>
      </c>
      <c r="S43" t="n">
        <v>40.63</v>
      </c>
      <c r="T43" t="n">
        <v>40873.31</v>
      </c>
      <c r="U43" t="n">
        <v>0.3</v>
      </c>
      <c r="V43" t="n">
        <v>0.71</v>
      </c>
      <c r="W43" t="n">
        <v>2.75</v>
      </c>
      <c r="X43" t="n">
        <v>2.52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3.1785</v>
      </c>
      <c r="E44" t="n">
        <v>31.46</v>
      </c>
      <c r="F44" t="n">
        <v>28.45</v>
      </c>
      <c r="G44" t="n">
        <v>29.94</v>
      </c>
      <c r="H44" t="n">
        <v>0.57</v>
      </c>
      <c r="I44" t="n">
        <v>57</v>
      </c>
      <c r="J44" t="n">
        <v>92.31999999999999</v>
      </c>
      <c r="K44" t="n">
        <v>37.55</v>
      </c>
      <c r="L44" t="n">
        <v>3</v>
      </c>
      <c r="M44" t="n">
        <v>55</v>
      </c>
      <c r="N44" t="n">
        <v>11.77</v>
      </c>
      <c r="O44" t="n">
        <v>11620.34</v>
      </c>
      <c r="P44" t="n">
        <v>231.15</v>
      </c>
      <c r="Q44" t="n">
        <v>446.56</v>
      </c>
      <c r="R44" t="n">
        <v>103.61</v>
      </c>
      <c r="S44" t="n">
        <v>40.63</v>
      </c>
      <c r="T44" t="n">
        <v>26168.79</v>
      </c>
      <c r="U44" t="n">
        <v>0.39</v>
      </c>
      <c r="V44" t="n">
        <v>0.73</v>
      </c>
      <c r="W44" t="n">
        <v>2.71</v>
      </c>
      <c r="X44" t="n">
        <v>1.62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3.2544</v>
      </c>
      <c r="E45" t="n">
        <v>30.73</v>
      </c>
      <c r="F45" t="n">
        <v>27.99</v>
      </c>
      <c r="G45" t="n">
        <v>39.99</v>
      </c>
      <c r="H45" t="n">
        <v>0.75</v>
      </c>
      <c r="I45" t="n">
        <v>42</v>
      </c>
      <c r="J45" t="n">
        <v>93.55</v>
      </c>
      <c r="K45" t="n">
        <v>37.55</v>
      </c>
      <c r="L45" t="n">
        <v>4</v>
      </c>
      <c r="M45" t="n">
        <v>40</v>
      </c>
      <c r="N45" t="n">
        <v>12</v>
      </c>
      <c r="O45" t="n">
        <v>11772.07</v>
      </c>
      <c r="P45" t="n">
        <v>224.04</v>
      </c>
      <c r="Q45" t="n">
        <v>446.57</v>
      </c>
      <c r="R45" t="n">
        <v>89.33</v>
      </c>
      <c r="S45" t="n">
        <v>40.63</v>
      </c>
      <c r="T45" t="n">
        <v>19104.39</v>
      </c>
      <c r="U45" t="n">
        <v>0.45</v>
      </c>
      <c r="V45" t="n">
        <v>0.74</v>
      </c>
      <c r="W45" t="n">
        <v>2.67</v>
      </c>
      <c r="X45" t="n">
        <v>1.17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3.3002</v>
      </c>
      <c r="E46" t="n">
        <v>30.3</v>
      </c>
      <c r="F46" t="n">
        <v>27.74</v>
      </c>
      <c r="G46" t="n">
        <v>50.43</v>
      </c>
      <c r="H46" t="n">
        <v>0.93</v>
      </c>
      <c r="I46" t="n">
        <v>33</v>
      </c>
      <c r="J46" t="n">
        <v>94.79000000000001</v>
      </c>
      <c r="K46" t="n">
        <v>37.55</v>
      </c>
      <c r="L46" t="n">
        <v>5</v>
      </c>
      <c r="M46" t="n">
        <v>31</v>
      </c>
      <c r="N46" t="n">
        <v>12.23</v>
      </c>
      <c r="O46" t="n">
        <v>11924.18</v>
      </c>
      <c r="P46" t="n">
        <v>218.32</v>
      </c>
      <c r="Q46" t="n">
        <v>446.56</v>
      </c>
      <c r="R46" t="n">
        <v>81.05</v>
      </c>
      <c r="S46" t="n">
        <v>40.63</v>
      </c>
      <c r="T46" t="n">
        <v>15010.08</v>
      </c>
      <c r="U46" t="n">
        <v>0.5</v>
      </c>
      <c r="V46" t="n">
        <v>0.75</v>
      </c>
      <c r="W46" t="n">
        <v>2.66</v>
      </c>
      <c r="X46" t="n">
        <v>0.91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3.3301</v>
      </c>
      <c r="E47" t="n">
        <v>30.03</v>
      </c>
      <c r="F47" t="n">
        <v>27.58</v>
      </c>
      <c r="G47" t="n">
        <v>61.29</v>
      </c>
      <c r="H47" t="n">
        <v>1.1</v>
      </c>
      <c r="I47" t="n">
        <v>27</v>
      </c>
      <c r="J47" t="n">
        <v>96.02</v>
      </c>
      <c r="K47" t="n">
        <v>37.55</v>
      </c>
      <c r="L47" t="n">
        <v>6</v>
      </c>
      <c r="M47" t="n">
        <v>25</v>
      </c>
      <c r="N47" t="n">
        <v>12.47</v>
      </c>
      <c r="O47" t="n">
        <v>12076.67</v>
      </c>
      <c r="P47" t="n">
        <v>214.34</v>
      </c>
      <c r="Q47" t="n">
        <v>446.56</v>
      </c>
      <c r="R47" t="n">
        <v>75.7</v>
      </c>
      <c r="S47" t="n">
        <v>40.63</v>
      </c>
      <c r="T47" t="n">
        <v>12364.15</v>
      </c>
      <c r="U47" t="n">
        <v>0.54</v>
      </c>
      <c r="V47" t="n">
        <v>0.75</v>
      </c>
      <c r="W47" t="n">
        <v>2.65</v>
      </c>
      <c r="X47" t="n">
        <v>0.75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3.3519</v>
      </c>
      <c r="E48" t="n">
        <v>29.83</v>
      </c>
      <c r="F48" t="n">
        <v>27.46</v>
      </c>
      <c r="G48" t="n">
        <v>71.63</v>
      </c>
      <c r="H48" t="n">
        <v>1.27</v>
      </c>
      <c r="I48" t="n">
        <v>23</v>
      </c>
      <c r="J48" t="n">
        <v>97.26000000000001</v>
      </c>
      <c r="K48" t="n">
        <v>37.55</v>
      </c>
      <c r="L48" t="n">
        <v>7</v>
      </c>
      <c r="M48" t="n">
        <v>21</v>
      </c>
      <c r="N48" t="n">
        <v>12.71</v>
      </c>
      <c r="O48" t="n">
        <v>12229.54</v>
      </c>
      <c r="P48" t="n">
        <v>208.93</v>
      </c>
      <c r="Q48" t="n">
        <v>446.56</v>
      </c>
      <c r="R48" t="n">
        <v>71.76000000000001</v>
      </c>
      <c r="S48" t="n">
        <v>40.63</v>
      </c>
      <c r="T48" t="n">
        <v>10416.62</v>
      </c>
      <c r="U48" t="n">
        <v>0.57</v>
      </c>
      <c r="V48" t="n">
        <v>0.76</v>
      </c>
      <c r="W48" t="n">
        <v>2.65</v>
      </c>
      <c r="X48" t="n">
        <v>0.63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3.3696</v>
      </c>
      <c r="E49" t="n">
        <v>29.68</v>
      </c>
      <c r="F49" t="n">
        <v>27.36</v>
      </c>
      <c r="G49" t="n">
        <v>82.08</v>
      </c>
      <c r="H49" t="n">
        <v>1.43</v>
      </c>
      <c r="I49" t="n">
        <v>20</v>
      </c>
      <c r="J49" t="n">
        <v>98.5</v>
      </c>
      <c r="K49" t="n">
        <v>37.55</v>
      </c>
      <c r="L49" t="n">
        <v>8</v>
      </c>
      <c r="M49" t="n">
        <v>18</v>
      </c>
      <c r="N49" t="n">
        <v>12.95</v>
      </c>
      <c r="O49" t="n">
        <v>12382.79</v>
      </c>
      <c r="P49" t="n">
        <v>205.05</v>
      </c>
      <c r="Q49" t="n">
        <v>446.56</v>
      </c>
      <c r="R49" t="n">
        <v>68.51000000000001</v>
      </c>
      <c r="S49" t="n">
        <v>40.63</v>
      </c>
      <c r="T49" t="n">
        <v>8806.43</v>
      </c>
      <c r="U49" t="n">
        <v>0.59</v>
      </c>
      <c r="V49" t="n">
        <v>0.76</v>
      </c>
      <c r="W49" t="n">
        <v>2.64</v>
      </c>
      <c r="X49" t="n">
        <v>0.53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3.3856</v>
      </c>
      <c r="E50" t="n">
        <v>29.54</v>
      </c>
      <c r="F50" t="n">
        <v>27.28</v>
      </c>
      <c r="G50" t="n">
        <v>96.27</v>
      </c>
      <c r="H50" t="n">
        <v>1.59</v>
      </c>
      <c r="I50" t="n">
        <v>17</v>
      </c>
      <c r="J50" t="n">
        <v>99.75</v>
      </c>
      <c r="K50" t="n">
        <v>37.55</v>
      </c>
      <c r="L50" t="n">
        <v>9</v>
      </c>
      <c r="M50" t="n">
        <v>15</v>
      </c>
      <c r="N50" t="n">
        <v>13.2</v>
      </c>
      <c r="O50" t="n">
        <v>12536.43</v>
      </c>
      <c r="P50" t="n">
        <v>199.7</v>
      </c>
      <c r="Q50" t="n">
        <v>446.56</v>
      </c>
      <c r="R50" t="n">
        <v>65.83</v>
      </c>
      <c r="S50" t="n">
        <v>40.63</v>
      </c>
      <c r="T50" t="n">
        <v>7479.11</v>
      </c>
      <c r="U50" t="n">
        <v>0.62</v>
      </c>
      <c r="V50" t="n">
        <v>0.76</v>
      </c>
      <c r="W50" t="n">
        <v>2.63</v>
      </c>
      <c r="X50" t="n">
        <v>0.45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3.3978</v>
      </c>
      <c r="E51" t="n">
        <v>29.43</v>
      </c>
      <c r="F51" t="n">
        <v>27.21</v>
      </c>
      <c r="G51" t="n">
        <v>108.83</v>
      </c>
      <c r="H51" t="n">
        <v>1.74</v>
      </c>
      <c r="I51" t="n">
        <v>15</v>
      </c>
      <c r="J51" t="n">
        <v>101</v>
      </c>
      <c r="K51" t="n">
        <v>37.55</v>
      </c>
      <c r="L51" t="n">
        <v>10</v>
      </c>
      <c r="M51" t="n">
        <v>13</v>
      </c>
      <c r="N51" t="n">
        <v>13.45</v>
      </c>
      <c r="O51" t="n">
        <v>12690.46</v>
      </c>
      <c r="P51" t="n">
        <v>195.1</v>
      </c>
      <c r="Q51" t="n">
        <v>446.56</v>
      </c>
      <c r="R51" t="n">
        <v>63.48</v>
      </c>
      <c r="S51" t="n">
        <v>40.63</v>
      </c>
      <c r="T51" t="n">
        <v>6314.7</v>
      </c>
      <c r="U51" t="n">
        <v>0.64</v>
      </c>
      <c r="V51" t="n">
        <v>0.76</v>
      </c>
      <c r="W51" t="n">
        <v>2.63</v>
      </c>
      <c r="X51" t="n">
        <v>0.38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3.4019</v>
      </c>
      <c r="E52" t="n">
        <v>29.4</v>
      </c>
      <c r="F52" t="n">
        <v>27.19</v>
      </c>
      <c r="G52" t="n">
        <v>116.53</v>
      </c>
      <c r="H52" t="n">
        <v>1.89</v>
      </c>
      <c r="I52" t="n">
        <v>14</v>
      </c>
      <c r="J52" t="n">
        <v>102.25</v>
      </c>
      <c r="K52" t="n">
        <v>37.55</v>
      </c>
      <c r="L52" t="n">
        <v>11</v>
      </c>
      <c r="M52" t="n">
        <v>11</v>
      </c>
      <c r="N52" t="n">
        <v>13.7</v>
      </c>
      <c r="O52" t="n">
        <v>12844.88</v>
      </c>
      <c r="P52" t="n">
        <v>191.25</v>
      </c>
      <c r="Q52" t="n">
        <v>446.56</v>
      </c>
      <c r="R52" t="n">
        <v>63</v>
      </c>
      <c r="S52" t="n">
        <v>40.63</v>
      </c>
      <c r="T52" t="n">
        <v>6078.08</v>
      </c>
      <c r="U52" t="n">
        <v>0.64</v>
      </c>
      <c r="V52" t="n">
        <v>0.76</v>
      </c>
      <c r="W52" t="n">
        <v>2.63</v>
      </c>
      <c r="X52" t="n">
        <v>0.36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3.4059</v>
      </c>
      <c r="E53" t="n">
        <v>29.36</v>
      </c>
      <c r="F53" t="n">
        <v>27.18</v>
      </c>
      <c r="G53" t="n">
        <v>125.42</v>
      </c>
      <c r="H53" t="n">
        <v>2.04</v>
      </c>
      <c r="I53" t="n">
        <v>13</v>
      </c>
      <c r="J53" t="n">
        <v>103.51</v>
      </c>
      <c r="K53" t="n">
        <v>37.55</v>
      </c>
      <c r="L53" t="n">
        <v>12</v>
      </c>
      <c r="M53" t="n">
        <v>5</v>
      </c>
      <c r="N53" t="n">
        <v>13.95</v>
      </c>
      <c r="O53" t="n">
        <v>12999.7</v>
      </c>
      <c r="P53" t="n">
        <v>190.87</v>
      </c>
      <c r="Q53" t="n">
        <v>446.56</v>
      </c>
      <c r="R53" t="n">
        <v>62.44</v>
      </c>
      <c r="S53" t="n">
        <v>40.63</v>
      </c>
      <c r="T53" t="n">
        <v>5804.24</v>
      </c>
      <c r="U53" t="n">
        <v>0.65</v>
      </c>
      <c r="V53" t="n">
        <v>0.76</v>
      </c>
      <c r="W53" t="n">
        <v>2.63</v>
      </c>
      <c r="X53" t="n">
        <v>0.35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3.4069</v>
      </c>
      <c r="E54" t="n">
        <v>29.35</v>
      </c>
      <c r="F54" t="n">
        <v>27.17</v>
      </c>
      <c r="G54" t="n">
        <v>125.38</v>
      </c>
      <c r="H54" t="n">
        <v>2.18</v>
      </c>
      <c r="I54" t="n">
        <v>13</v>
      </c>
      <c r="J54" t="n">
        <v>104.76</v>
      </c>
      <c r="K54" t="n">
        <v>37.55</v>
      </c>
      <c r="L54" t="n">
        <v>13</v>
      </c>
      <c r="M54" t="n">
        <v>1</v>
      </c>
      <c r="N54" t="n">
        <v>14.21</v>
      </c>
      <c r="O54" t="n">
        <v>13154.91</v>
      </c>
      <c r="P54" t="n">
        <v>190.02</v>
      </c>
      <c r="Q54" t="n">
        <v>446.59</v>
      </c>
      <c r="R54" t="n">
        <v>61.97</v>
      </c>
      <c r="S54" t="n">
        <v>40.63</v>
      </c>
      <c r="T54" t="n">
        <v>5569.55</v>
      </c>
      <c r="U54" t="n">
        <v>0.66</v>
      </c>
      <c r="V54" t="n">
        <v>0.76</v>
      </c>
      <c r="W54" t="n">
        <v>2.64</v>
      </c>
      <c r="X54" t="n">
        <v>0.34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3.4067</v>
      </c>
      <c r="E55" t="n">
        <v>29.35</v>
      </c>
      <c r="F55" t="n">
        <v>27.17</v>
      </c>
      <c r="G55" t="n">
        <v>125.39</v>
      </c>
      <c r="H55" t="n">
        <v>2.33</v>
      </c>
      <c r="I55" t="n">
        <v>13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191.96</v>
      </c>
      <c r="Q55" t="n">
        <v>446.59</v>
      </c>
      <c r="R55" t="n">
        <v>61.94</v>
      </c>
      <c r="S55" t="n">
        <v>40.63</v>
      </c>
      <c r="T55" t="n">
        <v>5553.71</v>
      </c>
      <c r="U55" t="n">
        <v>0.66</v>
      </c>
      <c r="V55" t="n">
        <v>0.76</v>
      </c>
      <c r="W55" t="n">
        <v>2.64</v>
      </c>
      <c r="X55" t="n">
        <v>0.34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2.7842</v>
      </c>
      <c r="E56" t="n">
        <v>35.92</v>
      </c>
      <c r="F56" t="n">
        <v>31.54</v>
      </c>
      <c r="G56" t="n">
        <v>11.61</v>
      </c>
      <c r="H56" t="n">
        <v>0.24</v>
      </c>
      <c r="I56" t="n">
        <v>163</v>
      </c>
      <c r="J56" t="n">
        <v>71.52</v>
      </c>
      <c r="K56" t="n">
        <v>32.27</v>
      </c>
      <c r="L56" t="n">
        <v>1</v>
      </c>
      <c r="M56" t="n">
        <v>161</v>
      </c>
      <c r="N56" t="n">
        <v>8.25</v>
      </c>
      <c r="O56" t="n">
        <v>9054.6</v>
      </c>
      <c r="P56" t="n">
        <v>224.34</v>
      </c>
      <c r="Q56" t="n">
        <v>446.61</v>
      </c>
      <c r="R56" t="n">
        <v>205.02</v>
      </c>
      <c r="S56" t="n">
        <v>40.63</v>
      </c>
      <c r="T56" t="n">
        <v>76345.41</v>
      </c>
      <c r="U56" t="n">
        <v>0.2</v>
      </c>
      <c r="V56" t="n">
        <v>0.66</v>
      </c>
      <c r="W56" t="n">
        <v>2.87</v>
      </c>
      <c r="X56" t="n">
        <v>4.71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3.1335</v>
      </c>
      <c r="E57" t="n">
        <v>31.91</v>
      </c>
      <c r="F57" t="n">
        <v>28.92</v>
      </c>
      <c r="G57" t="n">
        <v>23.45</v>
      </c>
      <c r="H57" t="n">
        <v>0.48</v>
      </c>
      <c r="I57" t="n">
        <v>74</v>
      </c>
      <c r="J57" t="n">
        <v>72.7</v>
      </c>
      <c r="K57" t="n">
        <v>32.27</v>
      </c>
      <c r="L57" t="n">
        <v>2</v>
      </c>
      <c r="M57" t="n">
        <v>72</v>
      </c>
      <c r="N57" t="n">
        <v>8.43</v>
      </c>
      <c r="O57" t="n">
        <v>9200.25</v>
      </c>
      <c r="P57" t="n">
        <v>201.34</v>
      </c>
      <c r="Q57" t="n">
        <v>446.59</v>
      </c>
      <c r="R57" t="n">
        <v>119.4</v>
      </c>
      <c r="S57" t="n">
        <v>40.63</v>
      </c>
      <c r="T57" t="n">
        <v>33980.45</v>
      </c>
      <c r="U57" t="n">
        <v>0.34</v>
      </c>
      <c r="V57" t="n">
        <v>0.72</v>
      </c>
      <c r="W57" t="n">
        <v>2.72</v>
      </c>
      <c r="X57" t="n">
        <v>2.09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3.2546</v>
      </c>
      <c r="E58" t="n">
        <v>30.73</v>
      </c>
      <c r="F58" t="n">
        <v>28.15</v>
      </c>
      <c r="G58" t="n">
        <v>35.94</v>
      </c>
      <c r="H58" t="n">
        <v>0.71</v>
      </c>
      <c r="I58" t="n">
        <v>47</v>
      </c>
      <c r="J58" t="n">
        <v>73.88</v>
      </c>
      <c r="K58" t="n">
        <v>32.27</v>
      </c>
      <c r="L58" t="n">
        <v>3</v>
      </c>
      <c r="M58" t="n">
        <v>45</v>
      </c>
      <c r="N58" t="n">
        <v>8.609999999999999</v>
      </c>
      <c r="O58" t="n">
        <v>9346.23</v>
      </c>
      <c r="P58" t="n">
        <v>191.68</v>
      </c>
      <c r="Q58" t="n">
        <v>446.56</v>
      </c>
      <c r="R58" t="n">
        <v>94.27</v>
      </c>
      <c r="S58" t="n">
        <v>40.63</v>
      </c>
      <c r="T58" t="n">
        <v>21551.83</v>
      </c>
      <c r="U58" t="n">
        <v>0.43</v>
      </c>
      <c r="V58" t="n">
        <v>0.74</v>
      </c>
      <c r="W58" t="n">
        <v>2.69</v>
      </c>
      <c r="X58" t="n">
        <v>1.32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3.3183</v>
      </c>
      <c r="E59" t="n">
        <v>30.14</v>
      </c>
      <c r="F59" t="n">
        <v>27.76</v>
      </c>
      <c r="G59" t="n">
        <v>48.99</v>
      </c>
      <c r="H59" t="n">
        <v>0.93</v>
      </c>
      <c r="I59" t="n">
        <v>34</v>
      </c>
      <c r="J59" t="n">
        <v>75.06999999999999</v>
      </c>
      <c r="K59" t="n">
        <v>32.27</v>
      </c>
      <c r="L59" t="n">
        <v>4</v>
      </c>
      <c r="M59" t="n">
        <v>32</v>
      </c>
      <c r="N59" t="n">
        <v>8.800000000000001</v>
      </c>
      <c r="O59" t="n">
        <v>9492.549999999999</v>
      </c>
      <c r="P59" t="n">
        <v>184.17</v>
      </c>
      <c r="Q59" t="n">
        <v>446.56</v>
      </c>
      <c r="R59" t="n">
        <v>81.81999999999999</v>
      </c>
      <c r="S59" t="n">
        <v>40.63</v>
      </c>
      <c r="T59" t="n">
        <v>15390.73</v>
      </c>
      <c r="U59" t="n">
        <v>0.5</v>
      </c>
      <c r="V59" t="n">
        <v>0.75</v>
      </c>
      <c r="W59" t="n">
        <v>2.66</v>
      </c>
      <c r="X59" t="n">
        <v>0.9399999999999999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3.3501</v>
      </c>
      <c r="E60" t="n">
        <v>29.85</v>
      </c>
      <c r="F60" t="n">
        <v>27.59</v>
      </c>
      <c r="G60" t="n">
        <v>61.3</v>
      </c>
      <c r="H60" t="n">
        <v>1.15</v>
      </c>
      <c r="I60" t="n">
        <v>27</v>
      </c>
      <c r="J60" t="n">
        <v>76.26000000000001</v>
      </c>
      <c r="K60" t="n">
        <v>32.27</v>
      </c>
      <c r="L60" t="n">
        <v>5</v>
      </c>
      <c r="M60" t="n">
        <v>25</v>
      </c>
      <c r="N60" t="n">
        <v>8.99</v>
      </c>
      <c r="O60" t="n">
        <v>9639.200000000001</v>
      </c>
      <c r="P60" t="n">
        <v>178.49</v>
      </c>
      <c r="Q60" t="n">
        <v>446.56</v>
      </c>
      <c r="R60" t="n">
        <v>75.61</v>
      </c>
      <c r="S60" t="n">
        <v>40.63</v>
      </c>
      <c r="T60" t="n">
        <v>12321.31</v>
      </c>
      <c r="U60" t="n">
        <v>0.54</v>
      </c>
      <c r="V60" t="n">
        <v>0.75</v>
      </c>
      <c r="W60" t="n">
        <v>2.66</v>
      </c>
      <c r="X60" t="n">
        <v>0.76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3.3754</v>
      </c>
      <c r="E61" t="n">
        <v>29.63</v>
      </c>
      <c r="F61" t="n">
        <v>27.44</v>
      </c>
      <c r="G61" t="n">
        <v>74.84</v>
      </c>
      <c r="H61" t="n">
        <v>1.36</v>
      </c>
      <c r="I61" t="n">
        <v>22</v>
      </c>
      <c r="J61" t="n">
        <v>77.45</v>
      </c>
      <c r="K61" t="n">
        <v>32.27</v>
      </c>
      <c r="L61" t="n">
        <v>6</v>
      </c>
      <c r="M61" t="n">
        <v>20</v>
      </c>
      <c r="N61" t="n">
        <v>9.18</v>
      </c>
      <c r="O61" t="n">
        <v>9786.190000000001</v>
      </c>
      <c r="P61" t="n">
        <v>172.02</v>
      </c>
      <c r="Q61" t="n">
        <v>446.56</v>
      </c>
      <c r="R61" t="n">
        <v>71.20999999999999</v>
      </c>
      <c r="S61" t="n">
        <v>40.63</v>
      </c>
      <c r="T61" t="n">
        <v>10145.45</v>
      </c>
      <c r="U61" t="n">
        <v>0.57</v>
      </c>
      <c r="V61" t="n">
        <v>0.76</v>
      </c>
      <c r="W61" t="n">
        <v>2.64</v>
      </c>
      <c r="X61" t="n">
        <v>0.61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3.3905</v>
      </c>
      <c r="E62" t="n">
        <v>29.49</v>
      </c>
      <c r="F62" t="n">
        <v>27.35</v>
      </c>
      <c r="G62" t="n">
        <v>86.38</v>
      </c>
      <c r="H62" t="n">
        <v>1.56</v>
      </c>
      <c r="I62" t="n">
        <v>19</v>
      </c>
      <c r="J62" t="n">
        <v>78.65000000000001</v>
      </c>
      <c r="K62" t="n">
        <v>32.27</v>
      </c>
      <c r="L62" t="n">
        <v>7</v>
      </c>
      <c r="M62" t="n">
        <v>15</v>
      </c>
      <c r="N62" t="n">
        <v>9.380000000000001</v>
      </c>
      <c r="O62" t="n">
        <v>9933.52</v>
      </c>
      <c r="P62" t="n">
        <v>166.8</v>
      </c>
      <c r="Q62" t="n">
        <v>446.56</v>
      </c>
      <c r="R62" t="n">
        <v>68.59999999999999</v>
      </c>
      <c r="S62" t="n">
        <v>40.63</v>
      </c>
      <c r="T62" t="n">
        <v>8856</v>
      </c>
      <c r="U62" t="n">
        <v>0.59</v>
      </c>
      <c r="V62" t="n">
        <v>0.76</v>
      </c>
      <c r="W62" t="n">
        <v>2.63</v>
      </c>
      <c r="X62" t="n">
        <v>0.53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3.4023</v>
      </c>
      <c r="E63" t="n">
        <v>29.39</v>
      </c>
      <c r="F63" t="n">
        <v>27.28</v>
      </c>
      <c r="G63" t="n">
        <v>96.3</v>
      </c>
      <c r="H63" t="n">
        <v>1.75</v>
      </c>
      <c r="I63" t="n">
        <v>17</v>
      </c>
      <c r="J63" t="n">
        <v>79.84</v>
      </c>
      <c r="K63" t="n">
        <v>32.27</v>
      </c>
      <c r="L63" t="n">
        <v>8</v>
      </c>
      <c r="M63" t="n">
        <v>5</v>
      </c>
      <c r="N63" t="n">
        <v>9.57</v>
      </c>
      <c r="O63" t="n">
        <v>10081.19</v>
      </c>
      <c r="P63" t="n">
        <v>162.79</v>
      </c>
      <c r="Q63" t="n">
        <v>446.57</v>
      </c>
      <c r="R63" t="n">
        <v>65.64</v>
      </c>
      <c r="S63" t="n">
        <v>40.63</v>
      </c>
      <c r="T63" t="n">
        <v>7387.6</v>
      </c>
      <c r="U63" t="n">
        <v>0.62</v>
      </c>
      <c r="V63" t="n">
        <v>0.76</v>
      </c>
      <c r="W63" t="n">
        <v>2.65</v>
      </c>
      <c r="X63" t="n">
        <v>0.46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3.4062</v>
      </c>
      <c r="E64" t="n">
        <v>29.36</v>
      </c>
      <c r="F64" t="n">
        <v>27.27</v>
      </c>
      <c r="G64" t="n">
        <v>102.24</v>
      </c>
      <c r="H64" t="n">
        <v>1.94</v>
      </c>
      <c r="I64" t="n">
        <v>16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163.77</v>
      </c>
      <c r="Q64" t="n">
        <v>446.56</v>
      </c>
      <c r="R64" t="n">
        <v>64.89</v>
      </c>
      <c r="S64" t="n">
        <v>40.63</v>
      </c>
      <c r="T64" t="n">
        <v>7017.57</v>
      </c>
      <c r="U64" t="n">
        <v>0.63</v>
      </c>
      <c r="V64" t="n">
        <v>0.76</v>
      </c>
      <c r="W64" t="n">
        <v>2.65</v>
      </c>
      <c r="X64" t="n">
        <v>0.44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3.0859</v>
      </c>
      <c r="E65" t="n">
        <v>32.41</v>
      </c>
      <c r="F65" t="n">
        <v>29.63</v>
      </c>
      <c r="G65" t="n">
        <v>18.33</v>
      </c>
      <c r="H65" t="n">
        <v>0.43</v>
      </c>
      <c r="I65" t="n">
        <v>97</v>
      </c>
      <c r="J65" t="n">
        <v>39.78</v>
      </c>
      <c r="K65" t="n">
        <v>19.54</v>
      </c>
      <c r="L65" t="n">
        <v>1</v>
      </c>
      <c r="M65" t="n">
        <v>95</v>
      </c>
      <c r="N65" t="n">
        <v>4.24</v>
      </c>
      <c r="O65" t="n">
        <v>5140</v>
      </c>
      <c r="P65" t="n">
        <v>133.63</v>
      </c>
      <c r="Q65" t="n">
        <v>446.58</v>
      </c>
      <c r="R65" t="n">
        <v>142.62</v>
      </c>
      <c r="S65" t="n">
        <v>40.63</v>
      </c>
      <c r="T65" t="n">
        <v>45476.73</v>
      </c>
      <c r="U65" t="n">
        <v>0.28</v>
      </c>
      <c r="V65" t="n">
        <v>0.7</v>
      </c>
      <c r="W65" t="n">
        <v>2.77</v>
      </c>
      <c r="X65" t="n">
        <v>2.8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3.311</v>
      </c>
      <c r="E66" t="n">
        <v>30.2</v>
      </c>
      <c r="F66" t="n">
        <v>28.03</v>
      </c>
      <c r="G66" t="n">
        <v>39.11</v>
      </c>
      <c r="H66" t="n">
        <v>0.84</v>
      </c>
      <c r="I66" t="n">
        <v>43</v>
      </c>
      <c r="J66" t="n">
        <v>40.89</v>
      </c>
      <c r="K66" t="n">
        <v>19.54</v>
      </c>
      <c r="L66" t="n">
        <v>2</v>
      </c>
      <c r="M66" t="n">
        <v>41</v>
      </c>
      <c r="N66" t="n">
        <v>4.35</v>
      </c>
      <c r="O66" t="n">
        <v>5277.26</v>
      </c>
      <c r="P66" t="n">
        <v>117.24</v>
      </c>
      <c r="Q66" t="n">
        <v>446.58</v>
      </c>
      <c r="R66" t="n">
        <v>90.06</v>
      </c>
      <c r="S66" t="n">
        <v>40.63</v>
      </c>
      <c r="T66" t="n">
        <v>19466.22</v>
      </c>
      <c r="U66" t="n">
        <v>0.45</v>
      </c>
      <c r="V66" t="n">
        <v>0.74</v>
      </c>
      <c r="W66" t="n">
        <v>2.68</v>
      </c>
      <c r="X66" t="n">
        <v>1.2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3.3595</v>
      </c>
      <c r="E67" t="n">
        <v>29.77</v>
      </c>
      <c r="F67" t="n">
        <v>27.72</v>
      </c>
      <c r="G67" t="n">
        <v>53.66</v>
      </c>
      <c r="H67" t="n">
        <v>1.22</v>
      </c>
      <c r="I67" t="n">
        <v>31</v>
      </c>
      <c r="J67" t="n">
        <v>42.01</v>
      </c>
      <c r="K67" t="n">
        <v>19.54</v>
      </c>
      <c r="L67" t="n">
        <v>3</v>
      </c>
      <c r="M67" t="n">
        <v>1</v>
      </c>
      <c r="N67" t="n">
        <v>4.46</v>
      </c>
      <c r="O67" t="n">
        <v>5414.79</v>
      </c>
      <c r="P67" t="n">
        <v>110.3</v>
      </c>
      <c r="Q67" t="n">
        <v>446.6</v>
      </c>
      <c r="R67" t="n">
        <v>79.31999999999999</v>
      </c>
      <c r="S67" t="n">
        <v>40.63</v>
      </c>
      <c r="T67" t="n">
        <v>14156.97</v>
      </c>
      <c r="U67" t="n">
        <v>0.51</v>
      </c>
      <c r="V67" t="n">
        <v>0.75</v>
      </c>
      <c r="W67" t="n">
        <v>2.69</v>
      </c>
      <c r="X67" t="n">
        <v>0.9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3.3588</v>
      </c>
      <c r="E68" t="n">
        <v>29.77</v>
      </c>
      <c r="F68" t="n">
        <v>27.73</v>
      </c>
      <c r="G68" t="n">
        <v>53.67</v>
      </c>
      <c r="H68" t="n">
        <v>1.59</v>
      </c>
      <c r="I68" t="n">
        <v>31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113.01</v>
      </c>
      <c r="Q68" t="n">
        <v>446.6</v>
      </c>
      <c r="R68" t="n">
        <v>79.36</v>
      </c>
      <c r="S68" t="n">
        <v>40.63</v>
      </c>
      <c r="T68" t="n">
        <v>14176.9</v>
      </c>
      <c r="U68" t="n">
        <v>0.51</v>
      </c>
      <c r="V68" t="n">
        <v>0.75</v>
      </c>
      <c r="W68" t="n">
        <v>2.7</v>
      </c>
      <c r="X68" t="n">
        <v>0.9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2.1644</v>
      </c>
      <c r="E69" t="n">
        <v>46.2</v>
      </c>
      <c r="F69" t="n">
        <v>35.51</v>
      </c>
      <c r="G69" t="n">
        <v>7.27</v>
      </c>
      <c r="H69" t="n">
        <v>0.12</v>
      </c>
      <c r="I69" t="n">
        <v>293</v>
      </c>
      <c r="J69" t="n">
        <v>141.81</v>
      </c>
      <c r="K69" t="n">
        <v>47.83</v>
      </c>
      <c r="L69" t="n">
        <v>1</v>
      </c>
      <c r="M69" t="n">
        <v>291</v>
      </c>
      <c r="N69" t="n">
        <v>22.98</v>
      </c>
      <c r="O69" t="n">
        <v>17723.39</v>
      </c>
      <c r="P69" t="n">
        <v>404.05</v>
      </c>
      <c r="Q69" t="n">
        <v>446.63</v>
      </c>
      <c r="R69" t="n">
        <v>333.93</v>
      </c>
      <c r="S69" t="n">
        <v>40.63</v>
      </c>
      <c r="T69" t="n">
        <v>140151.83</v>
      </c>
      <c r="U69" t="n">
        <v>0.12</v>
      </c>
      <c r="V69" t="n">
        <v>0.59</v>
      </c>
      <c r="W69" t="n">
        <v>3.11</v>
      </c>
      <c r="X69" t="n">
        <v>8.68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2.7566</v>
      </c>
      <c r="E70" t="n">
        <v>36.28</v>
      </c>
      <c r="F70" t="n">
        <v>30.44</v>
      </c>
      <c r="G70" t="n">
        <v>14.61</v>
      </c>
      <c r="H70" t="n">
        <v>0.25</v>
      </c>
      <c r="I70" t="n">
        <v>125</v>
      </c>
      <c r="J70" t="n">
        <v>143.17</v>
      </c>
      <c r="K70" t="n">
        <v>47.83</v>
      </c>
      <c r="L70" t="n">
        <v>2</v>
      </c>
      <c r="M70" t="n">
        <v>123</v>
      </c>
      <c r="N70" t="n">
        <v>23.34</v>
      </c>
      <c r="O70" t="n">
        <v>17891.86</v>
      </c>
      <c r="P70" t="n">
        <v>344.36</v>
      </c>
      <c r="Q70" t="n">
        <v>446.56</v>
      </c>
      <c r="R70" t="n">
        <v>168.94</v>
      </c>
      <c r="S70" t="n">
        <v>40.63</v>
      </c>
      <c r="T70" t="n">
        <v>58495.33</v>
      </c>
      <c r="U70" t="n">
        <v>0.24</v>
      </c>
      <c r="V70" t="n">
        <v>0.68</v>
      </c>
      <c r="W70" t="n">
        <v>2.81</v>
      </c>
      <c r="X70" t="n">
        <v>3.61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2.9731</v>
      </c>
      <c r="E71" t="n">
        <v>33.63</v>
      </c>
      <c r="F71" t="n">
        <v>29.09</v>
      </c>
      <c r="G71" t="n">
        <v>21.82</v>
      </c>
      <c r="H71" t="n">
        <v>0.37</v>
      </c>
      <c r="I71" t="n">
        <v>80</v>
      </c>
      <c r="J71" t="n">
        <v>144.54</v>
      </c>
      <c r="K71" t="n">
        <v>47.83</v>
      </c>
      <c r="L71" t="n">
        <v>3</v>
      </c>
      <c r="M71" t="n">
        <v>78</v>
      </c>
      <c r="N71" t="n">
        <v>23.71</v>
      </c>
      <c r="O71" t="n">
        <v>18060.85</v>
      </c>
      <c r="P71" t="n">
        <v>327.3</v>
      </c>
      <c r="Q71" t="n">
        <v>446.57</v>
      </c>
      <c r="R71" t="n">
        <v>125.27</v>
      </c>
      <c r="S71" t="n">
        <v>40.63</v>
      </c>
      <c r="T71" t="n">
        <v>36885.75</v>
      </c>
      <c r="U71" t="n">
        <v>0.32</v>
      </c>
      <c r="V71" t="n">
        <v>0.71</v>
      </c>
      <c r="W71" t="n">
        <v>2.73</v>
      </c>
      <c r="X71" t="n">
        <v>2.27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3.0891</v>
      </c>
      <c r="E72" t="n">
        <v>32.37</v>
      </c>
      <c r="F72" t="n">
        <v>28.47</v>
      </c>
      <c r="G72" t="n">
        <v>29.45</v>
      </c>
      <c r="H72" t="n">
        <v>0.49</v>
      </c>
      <c r="I72" t="n">
        <v>58</v>
      </c>
      <c r="J72" t="n">
        <v>145.92</v>
      </c>
      <c r="K72" t="n">
        <v>47.83</v>
      </c>
      <c r="L72" t="n">
        <v>4</v>
      </c>
      <c r="M72" t="n">
        <v>56</v>
      </c>
      <c r="N72" t="n">
        <v>24.09</v>
      </c>
      <c r="O72" t="n">
        <v>18230.35</v>
      </c>
      <c r="P72" t="n">
        <v>318.2</v>
      </c>
      <c r="Q72" t="n">
        <v>446.6</v>
      </c>
      <c r="R72" t="n">
        <v>104.35</v>
      </c>
      <c r="S72" t="n">
        <v>40.63</v>
      </c>
      <c r="T72" t="n">
        <v>26535.25</v>
      </c>
      <c r="U72" t="n">
        <v>0.39</v>
      </c>
      <c r="V72" t="n">
        <v>0.73</v>
      </c>
      <c r="W72" t="n">
        <v>2.71</v>
      </c>
      <c r="X72" t="n">
        <v>1.64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3.1561</v>
      </c>
      <c r="E73" t="n">
        <v>31.68</v>
      </c>
      <c r="F73" t="n">
        <v>28.13</v>
      </c>
      <c r="G73" t="n">
        <v>36.69</v>
      </c>
      <c r="H73" t="n">
        <v>0.6</v>
      </c>
      <c r="I73" t="n">
        <v>46</v>
      </c>
      <c r="J73" t="n">
        <v>147.3</v>
      </c>
      <c r="K73" t="n">
        <v>47.83</v>
      </c>
      <c r="L73" t="n">
        <v>5</v>
      </c>
      <c r="M73" t="n">
        <v>44</v>
      </c>
      <c r="N73" t="n">
        <v>24.47</v>
      </c>
      <c r="O73" t="n">
        <v>18400.38</v>
      </c>
      <c r="P73" t="n">
        <v>312.75</v>
      </c>
      <c r="Q73" t="n">
        <v>446.59</v>
      </c>
      <c r="R73" t="n">
        <v>93.43000000000001</v>
      </c>
      <c r="S73" t="n">
        <v>40.63</v>
      </c>
      <c r="T73" t="n">
        <v>21132.82</v>
      </c>
      <c r="U73" t="n">
        <v>0.43</v>
      </c>
      <c r="V73" t="n">
        <v>0.74</v>
      </c>
      <c r="W73" t="n">
        <v>2.69</v>
      </c>
      <c r="X73" t="n">
        <v>1.3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3.2052</v>
      </c>
      <c r="E74" t="n">
        <v>31.2</v>
      </c>
      <c r="F74" t="n">
        <v>27.87</v>
      </c>
      <c r="G74" t="n">
        <v>44.01</v>
      </c>
      <c r="H74" t="n">
        <v>0.71</v>
      </c>
      <c r="I74" t="n">
        <v>38</v>
      </c>
      <c r="J74" t="n">
        <v>148.68</v>
      </c>
      <c r="K74" t="n">
        <v>47.83</v>
      </c>
      <c r="L74" t="n">
        <v>6</v>
      </c>
      <c r="M74" t="n">
        <v>36</v>
      </c>
      <c r="N74" t="n">
        <v>24.85</v>
      </c>
      <c r="O74" t="n">
        <v>18570.94</v>
      </c>
      <c r="P74" t="n">
        <v>308.07</v>
      </c>
      <c r="Q74" t="n">
        <v>446.57</v>
      </c>
      <c r="R74" t="n">
        <v>85.16</v>
      </c>
      <c r="S74" t="n">
        <v>40.63</v>
      </c>
      <c r="T74" t="n">
        <v>17039.66</v>
      </c>
      <c r="U74" t="n">
        <v>0.48</v>
      </c>
      <c r="V74" t="n">
        <v>0.75</v>
      </c>
      <c r="W74" t="n">
        <v>2.67</v>
      </c>
      <c r="X74" t="n">
        <v>1.04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3.2334</v>
      </c>
      <c r="E75" t="n">
        <v>30.93</v>
      </c>
      <c r="F75" t="n">
        <v>27.75</v>
      </c>
      <c r="G75" t="n">
        <v>50.45</v>
      </c>
      <c r="H75" t="n">
        <v>0.83</v>
      </c>
      <c r="I75" t="n">
        <v>33</v>
      </c>
      <c r="J75" t="n">
        <v>150.07</v>
      </c>
      <c r="K75" t="n">
        <v>47.83</v>
      </c>
      <c r="L75" t="n">
        <v>7</v>
      </c>
      <c r="M75" t="n">
        <v>31</v>
      </c>
      <c r="N75" t="n">
        <v>25.24</v>
      </c>
      <c r="O75" t="n">
        <v>18742.03</v>
      </c>
      <c r="P75" t="n">
        <v>304.85</v>
      </c>
      <c r="Q75" t="n">
        <v>446.57</v>
      </c>
      <c r="R75" t="n">
        <v>81.09999999999999</v>
      </c>
      <c r="S75" t="n">
        <v>40.63</v>
      </c>
      <c r="T75" t="n">
        <v>15035.98</v>
      </c>
      <c r="U75" t="n">
        <v>0.5</v>
      </c>
      <c r="V75" t="n">
        <v>0.75</v>
      </c>
      <c r="W75" t="n">
        <v>2.66</v>
      </c>
      <c r="X75" t="n">
        <v>0.92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3.2654</v>
      </c>
      <c r="E76" t="n">
        <v>30.62</v>
      </c>
      <c r="F76" t="n">
        <v>27.59</v>
      </c>
      <c r="G76" t="n">
        <v>59.12</v>
      </c>
      <c r="H76" t="n">
        <v>0.9399999999999999</v>
      </c>
      <c r="I76" t="n">
        <v>28</v>
      </c>
      <c r="J76" t="n">
        <v>151.46</v>
      </c>
      <c r="K76" t="n">
        <v>47.83</v>
      </c>
      <c r="L76" t="n">
        <v>8</v>
      </c>
      <c r="M76" t="n">
        <v>26</v>
      </c>
      <c r="N76" t="n">
        <v>25.63</v>
      </c>
      <c r="O76" t="n">
        <v>18913.66</v>
      </c>
      <c r="P76" t="n">
        <v>301.73</v>
      </c>
      <c r="Q76" t="n">
        <v>446.57</v>
      </c>
      <c r="R76" t="n">
        <v>76.04000000000001</v>
      </c>
      <c r="S76" t="n">
        <v>40.63</v>
      </c>
      <c r="T76" t="n">
        <v>12529.71</v>
      </c>
      <c r="U76" t="n">
        <v>0.53</v>
      </c>
      <c r="V76" t="n">
        <v>0.75</v>
      </c>
      <c r="W76" t="n">
        <v>2.65</v>
      </c>
      <c r="X76" t="n">
        <v>0.76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3.2826</v>
      </c>
      <c r="E77" t="n">
        <v>30.46</v>
      </c>
      <c r="F77" t="n">
        <v>27.51</v>
      </c>
      <c r="G77" t="n">
        <v>66.03</v>
      </c>
      <c r="H77" t="n">
        <v>1.04</v>
      </c>
      <c r="I77" t="n">
        <v>25</v>
      </c>
      <c r="J77" t="n">
        <v>152.85</v>
      </c>
      <c r="K77" t="n">
        <v>47.83</v>
      </c>
      <c r="L77" t="n">
        <v>9</v>
      </c>
      <c r="M77" t="n">
        <v>23</v>
      </c>
      <c r="N77" t="n">
        <v>26.03</v>
      </c>
      <c r="O77" t="n">
        <v>19085.83</v>
      </c>
      <c r="P77" t="n">
        <v>299.12</v>
      </c>
      <c r="Q77" t="n">
        <v>446.56</v>
      </c>
      <c r="R77" t="n">
        <v>73.39</v>
      </c>
      <c r="S77" t="n">
        <v>40.63</v>
      </c>
      <c r="T77" t="n">
        <v>11222.38</v>
      </c>
      <c r="U77" t="n">
        <v>0.55</v>
      </c>
      <c r="V77" t="n">
        <v>0.76</v>
      </c>
      <c r="W77" t="n">
        <v>2.65</v>
      </c>
      <c r="X77" t="n">
        <v>0.6899999999999999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3.2946</v>
      </c>
      <c r="E78" t="n">
        <v>30.35</v>
      </c>
      <c r="F78" t="n">
        <v>27.46</v>
      </c>
      <c r="G78" t="n">
        <v>71.63</v>
      </c>
      <c r="H78" t="n">
        <v>1.15</v>
      </c>
      <c r="I78" t="n">
        <v>23</v>
      </c>
      <c r="J78" t="n">
        <v>154.25</v>
      </c>
      <c r="K78" t="n">
        <v>47.83</v>
      </c>
      <c r="L78" t="n">
        <v>10</v>
      </c>
      <c r="M78" t="n">
        <v>21</v>
      </c>
      <c r="N78" t="n">
        <v>26.43</v>
      </c>
      <c r="O78" t="n">
        <v>19258.55</v>
      </c>
      <c r="P78" t="n">
        <v>296.55</v>
      </c>
      <c r="Q78" t="n">
        <v>446.57</v>
      </c>
      <c r="R78" t="n">
        <v>71.91</v>
      </c>
      <c r="S78" t="n">
        <v>40.63</v>
      </c>
      <c r="T78" t="n">
        <v>10491.7</v>
      </c>
      <c r="U78" t="n">
        <v>0.5600000000000001</v>
      </c>
      <c r="V78" t="n">
        <v>0.76</v>
      </c>
      <c r="W78" t="n">
        <v>2.64</v>
      </c>
      <c r="X78" t="n">
        <v>0.63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3.3078</v>
      </c>
      <c r="E79" t="n">
        <v>30.23</v>
      </c>
      <c r="F79" t="n">
        <v>27.4</v>
      </c>
      <c r="G79" t="n">
        <v>78.28</v>
      </c>
      <c r="H79" t="n">
        <v>1.25</v>
      </c>
      <c r="I79" t="n">
        <v>21</v>
      </c>
      <c r="J79" t="n">
        <v>155.66</v>
      </c>
      <c r="K79" t="n">
        <v>47.83</v>
      </c>
      <c r="L79" t="n">
        <v>11</v>
      </c>
      <c r="M79" t="n">
        <v>19</v>
      </c>
      <c r="N79" t="n">
        <v>26.83</v>
      </c>
      <c r="O79" t="n">
        <v>19431.82</v>
      </c>
      <c r="P79" t="n">
        <v>293.43</v>
      </c>
      <c r="Q79" t="n">
        <v>446.57</v>
      </c>
      <c r="R79" t="n">
        <v>69.73</v>
      </c>
      <c r="S79" t="n">
        <v>40.63</v>
      </c>
      <c r="T79" t="n">
        <v>9408.33</v>
      </c>
      <c r="U79" t="n">
        <v>0.58</v>
      </c>
      <c r="V79" t="n">
        <v>0.76</v>
      </c>
      <c r="W79" t="n">
        <v>2.64</v>
      </c>
      <c r="X79" t="n">
        <v>0.57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3.3191</v>
      </c>
      <c r="E80" t="n">
        <v>30.13</v>
      </c>
      <c r="F80" t="n">
        <v>27.35</v>
      </c>
      <c r="G80" t="n">
        <v>86.37</v>
      </c>
      <c r="H80" t="n">
        <v>1.35</v>
      </c>
      <c r="I80" t="n">
        <v>19</v>
      </c>
      <c r="J80" t="n">
        <v>157.07</v>
      </c>
      <c r="K80" t="n">
        <v>47.83</v>
      </c>
      <c r="L80" t="n">
        <v>12</v>
      </c>
      <c r="M80" t="n">
        <v>17</v>
      </c>
      <c r="N80" t="n">
        <v>27.24</v>
      </c>
      <c r="O80" t="n">
        <v>19605.66</v>
      </c>
      <c r="P80" t="n">
        <v>292.59</v>
      </c>
      <c r="Q80" t="n">
        <v>446.56</v>
      </c>
      <c r="R80" t="n">
        <v>67.98999999999999</v>
      </c>
      <c r="S80" t="n">
        <v>40.63</v>
      </c>
      <c r="T80" t="n">
        <v>8550.110000000001</v>
      </c>
      <c r="U80" t="n">
        <v>0.6</v>
      </c>
      <c r="V80" t="n">
        <v>0.76</v>
      </c>
      <c r="W80" t="n">
        <v>2.65</v>
      </c>
      <c r="X80" t="n">
        <v>0.52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3.3331</v>
      </c>
      <c r="E81" t="n">
        <v>30</v>
      </c>
      <c r="F81" t="n">
        <v>27.28</v>
      </c>
      <c r="G81" t="n">
        <v>96.29000000000001</v>
      </c>
      <c r="H81" t="n">
        <v>1.45</v>
      </c>
      <c r="I81" t="n">
        <v>17</v>
      </c>
      <c r="J81" t="n">
        <v>158.48</v>
      </c>
      <c r="K81" t="n">
        <v>47.83</v>
      </c>
      <c r="L81" t="n">
        <v>13</v>
      </c>
      <c r="M81" t="n">
        <v>15</v>
      </c>
      <c r="N81" t="n">
        <v>27.65</v>
      </c>
      <c r="O81" t="n">
        <v>19780.06</v>
      </c>
      <c r="P81" t="n">
        <v>289.12</v>
      </c>
      <c r="Q81" t="n">
        <v>446.58</v>
      </c>
      <c r="R81" t="n">
        <v>66.05</v>
      </c>
      <c r="S81" t="n">
        <v>40.63</v>
      </c>
      <c r="T81" t="n">
        <v>7589.19</v>
      </c>
      <c r="U81" t="n">
        <v>0.62</v>
      </c>
      <c r="V81" t="n">
        <v>0.76</v>
      </c>
      <c r="W81" t="n">
        <v>2.64</v>
      </c>
      <c r="X81" t="n">
        <v>0.45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3.3392</v>
      </c>
      <c r="E82" t="n">
        <v>29.95</v>
      </c>
      <c r="F82" t="n">
        <v>27.26</v>
      </c>
      <c r="G82" t="n">
        <v>102.21</v>
      </c>
      <c r="H82" t="n">
        <v>1.55</v>
      </c>
      <c r="I82" t="n">
        <v>16</v>
      </c>
      <c r="J82" t="n">
        <v>159.9</v>
      </c>
      <c r="K82" t="n">
        <v>47.83</v>
      </c>
      <c r="L82" t="n">
        <v>14</v>
      </c>
      <c r="M82" t="n">
        <v>14</v>
      </c>
      <c r="N82" t="n">
        <v>28.07</v>
      </c>
      <c r="O82" t="n">
        <v>19955.16</v>
      </c>
      <c r="P82" t="n">
        <v>287.74</v>
      </c>
      <c r="Q82" t="n">
        <v>446.57</v>
      </c>
      <c r="R82" t="n">
        <v>65.2</v>
      </c>
      <c r="S82" t="n">
        <v>40.63</v>
      </c>
      <c r="T82" t="n">
        <v>7168.59</v>
      </c>
      <c r="U82" t="n">
        <v>0.62</v>
      </c>
      <c r="V82" t="n">
        <v>0.76</v>
      </c>
      <c r="W82" t="n">
        <v>2.64</v>
      </c>
      <c r="X82" t="n">
        <v>0.43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3.347</v>
      </c>
      <c r="E83" t="n">
        <v>29.88</v>
      </c>
      <c r="F83" t="n">
        <v>27.22</v>
      </c>
      <c r="G83" t="n">
        <v>108.86</v>
      </c>
      <c r="H83" t="n">
        <v>1.65</v>
      </c>
      <c r="I83" t="n">
        <v>15</v>
      </c>
      <c r="J83" t="n">
        <v>161.32</v>
      </c>
      <c r="K83" t="n">
        <v>47.83</v>
      </c>
      <c r="L83" t="n">
        <v>15</v>
      </c>
      <c r="M83" t="n">
        <v>13</v>
      </c>
      <c r="N83" t="n">
        <v>28.5</v>
      </c>
      <c r="O83" t="n">
        <v>20130.71</v>
      </c>
      <c r="P83" t="n">
        <v>285.17</v>
      </c>
      <c r="Q83" t="n">
        <v>446.56</v>
      </c>
      <c r="R83" t="n">
        <v>63.95</v>
      </c>
      <c r="S83" t="n">
        <v>40.63</v>
      </c>
      <c r="T83" t="n">
        <v>6548.85</v>
      </c>
      <c r="U83" t="n">
        <v>0.64</v>
      </c>
      <c r="V83" t="n">
        <v>0.76</v>
      </c>
      <c r="W83" t="n">
        <v>2.63</v>
      </c>
      <c r="X83" t="n">
        <v>0.39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3.3525</v>
      </c>
      <c r="E84" t="n">
        <v>29.83</v>
      </c>
      <c r="F84" t="n">
        <v>27.2</v>
      </c>
      <c r="G84" t="n">
        <v>116.55</v>
      </c>
      <c r="H84" t="n">
        <v>1.74</v>
      </c>
      <c r="I84" t="n">
        <v>14</v>
      </c>
      <c r="J84" t="n">
        <v>162.75</v>
      </c>
      <c r="K84" t="n">
        <v>47.83</v>
      </c>
      <c r="L84" t="n">
        <v>16</v>
      </c>
      <c r="M84" t="n">
        <v>12</v>
      </c>
      <c r="N84" t="n">
        <v>28.92</v>
      </c>
      <c r="O84" t="n">
        <v>20306.85</v>
      </c>
      <c r="P84" t="n">
        <v>284.05</v>
      </c>
      <c r="Q84" t="n">
        <v>446.56</v>
      </c>
      <c r="R84" t="n">
        <v>63.23</v>
      </c>
      <c r="S84" t="n">
        <v>40.63</v>
      </c>
      <c r="T84" t="n">
        <v>6195.06</v>
      </c>
      <c r="U84" t="n">
        <v>0.64</v>
      </c>
      <c r="V84" t="n">
        <v>0.76</v>
      </c>
      <c r="W84" t="n">
        <v>2.63</v>
      </c>
      <c r="X84" t="n">
        <v>0.37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3.3585</v>
      </c>
      <c r="E85" t="n">
        <v>29.78</v>
      </c>
      <c r="F85" t="n">
        <v>27.17</v>
      </c>
      <c r="G85" t="n">
        <v>125.41</v>
      </c>
      <c r="H85" t="n">
        <v>1.83</v>
      </c>
      <c r="I85" t="n">
        <v>13</v>
      </c>
      <c r="J85" t="n">
        <v>164.19</v>
      </c>
      <c r="K85" t="n">
        <v>47.83</v>
      </c>
      <c r="L85" t="n">
        <v>17</v>
      </c>
      <c r="M85" t="n">
        <v>11</v>
      </c>
      <c r="N85" t="n">
        <v>29.36</v>
      </c>
      <c r="O85" t="n">
        <v>20483.57</v>
      </c>
      <c r="P85" t="n">
        <v>281.74</v>
      </c>
      <c r="Q85" t="n">
        <v>446.57</v>
      </c>
      <c r="R85" t="n">
        <v>62.4</v>
      </c>
      <c r="S85" t="n">
        <v>40.63</v>
      </c>
      <c r="T85" t="n">
        <v>5786.22</v>
      </c>
      <c r="U85" t="n">
        <v>0.65</v>
      </c>
      <c r="V85" t="n">
        <v>0.76</v>
      </c>
      <c r="W85" t="n">
        <v>2.63</v>
      </c>
      <c r="X85" t="n">
        <v>0.34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3.3571</v>
      </c>
      <c r="E86" t="n">
        <v>29.79</v>
      </c>
      <c r="F86" t="n">
        <v>27.18</v>
      </c>
      <c r="G86" t="n">
        <v>125.47</v>
      </c>
      <c r="H86" t="n">
        <v>1.93</v>
      </c>
      <c r="I86" t="n">
        <v>13</v>
      </c>
      <c r="J86" t="n">
        <v>165.62</v>
      </c>
      <c r="K86" t="n">
        <v>47.83</v>
      </c>
      <c r="L86" t="n">
        <v>18</v>
      </c>
      <c r="M86" t="n">
        <v>11</v>
      </c>
      <c r="N86" t="n">
        <v>29.8</v>
      </c>
      <c r="O86" t="n">
        <v>20660.89</v>
      </c>
      <c r="P86" t="n">
        <v>279.99</v>
      </c>
      <c r="Q86" t="n">
        <v>446.56</v>
      </c>
      <c r="R86" t="n">
        <v>62.96</v>
      </c>
      <c r="S86" t="n">
        <v>40.63</v>
      </c>
      <c r="T86" t="n">
        <v>6063.24</v>
      </c>
      <c r="U86" t="n">
        <v>0.65</v>
      </c>
      <c r="V86" t="n">
        <v>0.76</v>
      </c>
      <c r="W86" t="n">
        <v>2.63</v>
      </c>
      <c r="X86" t="n">
        <v>0.36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3.3659</v>
      </c>
      <c r="E87" t="n">
        <v>29.71</v>
      </c>
      <c r="F87" t="n">
        <v>27.13</v>
      </c>
      <c r="G87" t="n">
        <v>135.67</v>
      </c>
      <c r="H87" t="n">
        <v>2.02</v>
      </c>
      <c r="I87" t="n">
        <v>12</v>
      </c>
      <c r="J87" t="n">
        <v>167.07</v>
      </c>
      <c r="K87" t="n">
        <v>47.83</v>
      </c>
      <c r="L87" t="n">
        <v>19</v>
      </c>
      <c r="M87" t="n">
        <v>10</v>
      </c>
      <c r="N87" t="n">
        <v>30.24</v>
      </c>
      <c r="O87" t="n">
        <v>20838.81</v>
      </c>
      <c r="P87" t="n">
        <v>277.99</v>
      </c>
      <c r="Q87" t="n">
        <v>446.56</v>
      </c>
      <c r="R87" t="n">
        <v>61.24</v>
      </c>
      <c r="S87" t="n">
        <v>40.63</v>
      </c>
      <c r="T87" t="n">
        <v>5208.17</v>
      </c>
      <c r="U87" t="n">
        <v>0.66</v>
      </c>
      <c r="V87" t="n">
        <v>0.77</v>
      </c>
      <c r="W87" t="n">
        <v>2.63</v>
      </c>
      <c r="X87" t="n">
        <v>0.31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3.3724</v>
      </c>
      <c r="E88" t="n">
        <v>29.65</v>
      </c>
      <c r="F88" t="n">
        <v>27.11</v>
      </c>
      <c r="G88" t="n">
        <v>147.85</v>
      </c>
      <c r="H88" t="n">
        <v>2.1</v>
      </c>
      <c r="I88" t="n">
        <v>11</v>
      </c>
      <c r="J88" t="n">
        <v>168.51</v>
      </c>
      <c r="K88" t="n">
        <v>47.83</v>
      </c>
      <c r="L88" t="n">
        <v>20</v>
      </c>
      <c r="M88" t="n">
        <v>9</v>
      </c>
      <c r="N88" t="n">
        <v>30.69</v>
      </c>
      <c r="O88" t="n">
        <v>21017.33</v>
      </c>
      <c r="P88" t="n">
        <v>275.32</v>
      </c>
      <c r="Q88" t="n">
        <v>446.56</v>
      </c>
      <c r="R88" t="n">
        <v>60.19</v>
      </c>
      <c r="S88" t="n">
        <v>40.63</v>
      </c>
      <c r="T88" t="n">
        <v>4688.38</v>
      </c>
      <c r="U88" t="n">
        <v>0.68</v>
      </c>
      <c r="V88" t="n">
        <v>0.77</v>
      </c>
      <c r="W88" t="n">
        <v>2.63</v>
      </c>
      <c r="X88" t="n">
        <v>0.28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3.3726</v>
      </c>
      <c r="E89" t="n">
        <v>29.65</v>
      </c>
      <c r="F89" t="n">
        <v>27.11</v>
      </c>
      <c r="G89" t="n">
        <v>147.85</v>
      </c>
      <c r="H89" t="n">
        <v>2.19</v>
      </c>
      <c r="I89" t="n">
        <v>11</v>
      </c>
      <c r="J89" t="n">
        <v>169.97</v>
      </c>
      <c r="K89" t="n">
        <v>47.83</v>
      </c>
      <c r="L89" t="n">
        <v>21</v>
      </c>
      <c r="M89" t="n">
        <v>9</v>
      </c>
      <c r="N89" t="n">
        <v>31.14</v>
      </c>
      <c r="O89" t="n">
        <v>21196.47</v>
      </c>
      <c r="P89" t="n">
        <v>274.68</v>
      </c>
      <c r="Q89" t="n">
        <v>446.56</v>
      </c>
      <c r="R89" t="n">
        <v>60.28</v>
      </c>
      <c r="S89" t="n">
        <v>40.63</v>
      </c>
      <c r="T89" t="n">
        <v>4733.18</v>
      </c>
      <c r="U89" t="n">
        <v>0.67</v>
      </c>
      <c r="V89" t="n">
        <v>0.77</v>
      </c>
      <c r="W89" t="n">
        <v>2.63</v>
      </c>
      <c r="X89" t="n">
        <v>0.28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3.3784</v>
      </c>
      <c r="E90" t="n">
        <v>29.6</v>
      </c>
      <c r="F90" t="n">
        <v>27.08</v>
      </c>
      <c r="G90" t="n">
        <v>162.49</v>
      </c>
      <c r="H90" t="n">
        <v>2.28</v>
      </c>
      <c r="I90" t="n">
        <v>10</v>
      </c>
      <c r="J90" t="n">
        <v>171.42</v>
      </c>
      <c r="K90" t="n">
        <v>47.83</v>
      </c>
      <c r="L90" t="n">
        <v>22</v>
      </c>
      <c r="M90" t="n">
        <v>8</v>
      </c>
      <c r="N90" t="n">
        <v>31.6</v>
      </c>
      <c r="O90" t="n">
        <v>21376.23</v>
      </c>
      <c r="P90" t="n">
        <v>271.67</v>
      </c>
      <c r="Q90" t="n">
        <v>446.56</v>
      </c>
      <c r="R90" t="n">
        <v>59.58</v>
      </c>
      <c r="S90" t="n">
        <v>40.63</v>
      </c>
      <c r="T90" t="n">
        <v>4388.63</v>
      </c>
      <c r="U90" t="n">
        <v>0.68</v>
      </c>
      <c r="V90" t="n">
        <v>0.77</v>
      </c>
      <c r="W90" t="n">
        <v>2.62</v>
      </c>
      <c r="X90" t="n">
        <v>0.25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3.3781</v>
      </c>
      <c r="E91" t="n">
        <v>29.6</v>
      </c>
      <c r="F91" t="n">
        <v>27.09</v>
      </c>
      <c r="G91" t="n">
        <v>162.51</v>
      </c>
      <c r="H91" t="n">
        <v>2.36</v>
      </c>
      <c r="I91" t="n">
        <v>10</v>
      </c>
      <c r="J91" t="n">
        <v>172.89</v>
      </c>
      <c r="K91" t="n">
        <v>47.83</v>
      </c>
      <c r="L91" t="n">
        <v>23</v>
      </c>
      <c r="M91" t="n">
        <v>8</v>
      </c>
      <c r="N91" t="n">
        <v>32.06</v>
      </c>
      <c r="O91" t="n">
        <v>21556.61</v>
      </c>
      <c r="P91" t="n">
        <v>269.43</v>
      </c>
      <c r="Q91" t="n">
        <v>446.56</v>
      </c>
      <c r="R91" t="n">
        <v>59.5</v>
      </c>
      <c r="S91" t="n">
        <v>40.63</v>
      </c>
      <c r="T91" t="n">
        <v>4351.52</v>
      </c>
      <c r="U91" t="n">
        <v>0.68</v>
      </c>
      <c r="V91" t="n">
        <v>0.77</v>
      </c>
      <c r="W91" t="n">
        <v>2.63</v>
      </c>
      <c r="X91" t="n">
        <v>0.26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3.3853</v>
      </c>
      <c r="E92" t="n">
        <v>29.54</v>
      </c>
      <c r="F92" t="n">
        <v>27.05</v>
      </c>
      <c r="G92" t="n">
        <v>180.34</v>
      </c>
      <c r="H92" t="n">
        <v>2.44</v>
      </c>
      <c r="I92" t="n">
        <v>9</v>
      </c>
      <c r="J92" t="n">
        <v>174.35</v>
      </c>
      <c r="K92" t="n">
        <v>47.83</v>
      </c>
      <c r="L92" t="n">
        <v>24</v>
      </c>
      <c r="M92" t="n">
        <v>7</v>
      </c>
      <c r="N92" t="n">
        <v>32.53</v>
      </c>
      <c r="O92" t="n">
        <v>21737.62</v>
      </c>
      <c r="P92" t="n">
        <v>265.23</v>
      </c>
      <c r="Q92" t="n">
        <v>446.56</v>
      </c>
      <c r="R92" t="n">
        <v>58.61</v>
      </c>
      <c r="S92" t="n">
        <v>40.63</v>
      </c>
      <c r="T92" t="n">
        <v>3912.15</v>
      </c>
      <c r="U92" t="n">
        <v>0.6899999999999999</v>
      </c>
      <c r="V92" t="n">
        <v>0.77</v>
      </c>
      <c r="W92" t="n">
        <v>2.62</v>
      </c>
      <c r="X92" t="n">
        <v>0.22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3.3846</v>
      </c>
      <c r="E93" t="n">
        <v>29.55</v>
      </c>
      <c r="F93" t="n">
        <v>27.06</v>
      </c>
      <c r="G93" t="n">
        <v>180.38</v>
      </c>
      <c r="H93" t="n">
        <v>2.52</v>
      </c>
      <c r="I93" t="n">
        <v>9</v>
      </c>
      <c r="J93" t="n">
        <v>175.83</v>
      </c>
      <c r="K93" t="n">
        <v>47.83</v>
      </c>
      <c r="L93" t="n">
        <v>25</v>
      </c>
      <c r="M93" t="n">
        <v>7</v>
      </c>
      <c r="N93" t="n">
        <v>33</v>
      </c>
      <c r="O93" t="n">
        <v>21919.27</v>
      </c>
      <c r="P93" t="n">
        <v>267.07</v>
      </c>
      <c r="Q93" t="n">
        <v>446.57</v>
      </c>
      <c r="R93" t="n">
        <v>58.7</v>
      </c>
      <c r="S93" t="n">
        <v>40.63</v>
      </c>
      <c r="T93" t="n">
        <v>3956.9</v>
      </c>
      <c r="U93" t="n">
        <v>0.6899999999999999</v>
      </c>
      <c r="V93" t="n">
        <v>0.77</v>
      </c>
      <c r="W93" t="n">
        <v>2.62</v>
      </c>
      <c r="X93" t="n">
        <v>0.23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3.3836</v>
      </c>
      <c r="E94" t="n">
        <v>29.55</v>
      </c>
      <c r="F94" t="n">
        <v>27.07</v>
      </c>
      <c r="G94" t="n">
        <v>180.44</v>
      </c>
      <c r="H94" t="n">
        <v>2.6</v>
      </c>
      <c r="I94" t="n">
        <v>9</v>
      </c>
      <c r="J94" t="n">
        <v>177.3</v>
      </c>
      <c r="K94" t="n">
        <v>47.83</v>
      </c>
      <c r="L94" t="n">
        <v>26</v>
      </c>
      <c r="M94" t="n">
        <v>7</v>
      </c>
      <c r="N94" t="n">
        <v>33.48</v>
      </c>
      <c r="O94" t="n">
        <v>22101.56</v>
      </c>
      <c r="P94" t="n">
        <v>262.58</v>
      </c>
      <c r="Q94" t="n">
        <v>446.56</v>
      </c>
      <c r="R94" t="n">
        <v>59.07</v>
      </c>
      <c r="S94" t="n">
        <v>40.63</v>
      </c>
      <c r="T94" t="n">
        <v>4141.49</v>
      </c>
      <c r="U94" t="n">
        <v>0.6899999999999999</v>
      </c>
      <c r="V94" t="n">
        <v>0.77</v>
      </c>
      <c r="W94" t="n">
        <v>2.62</v>
      </c>
      <c r="X94" t="n">
        <v>0.24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3.3914</v>
      </c>
      <c r="E95" t="n">
        <v>29.49</v>
      </c>
      <c r="F95" t="n">
        <v>27.03</v>
      </c>
      <c r="G95" t="n">
        <v>202.7</v>
      </c>
      <c r="H95" t="n">
        <v>2.68</v>
      </c>
      <c r="I95" t="n">
        <v>8</v>
      </c>
      <c r="J95" t="n">
        <v>178.79</v>
      </c>
      <c r="K95" t="n">
        <v>47.83</v>
      </c>
      <c r="L95" t="n">
        <v>27</v>
      </c>
      <c r="M95" t="n">
        <v>5</v>
      </c>
      <c r="N95" t="n">
        <v>33.96</v>
      </c>
      <c r="O95" t="n">
        <v>22284.51</v>
      </c>
      <c r="P95" t="n">
        <v>260.19</v>
      </c>
      <c r="Q95" t="n">
        <v>446.56</v>
      </c>
      <c r="R95" t="n">
        <v>57.7</v>
      </c>
      <c r="S95" t="n">
        <v>40.63</v>
      </c>
      <c r="T95" t="n">
        <v>3460.52</v>
      </c>
      <c r="U95" t="n">
        <v>0.7</v>
      </c>
      <c r="V95" t="n">
        <v>0.77</v>
      </c>
      <c r="W95" t="n">
        <v>2.62</v>
      </c>
      <c r="X95" t="n">
        <v>0.2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3.3915</v>
      </c>
      <c r="E96" t="n">
        <v>29.49</v>
      </c>
      <c r="F96" t="n">
        <v>27.03</v>
      </c>
      <c r="G96" t="n">
        <v>202.7</v>
      </c>
      <c r="H96" t="n">
        <v>2.75</v>
      </c>
      <c r="I96" t="n">
        <v>8</v>
      </c>
      <c r="J96" t="n">
        <v>180.28</v>
      </c>
      <c r="K96" t="n">
        <v>47.83</v>
      </c>
      <c r="L96" t="n">
        <v>28</v>
      </c>
      <c r="M96" t="n">
        <v>3</v>
      </c>
      <c r="N96" t="n">
        <v>34.45</v>
      </c>
      <c r="O96" t="n">
        <v>22468.11</v>
      </c>
      <c r="P96" t="n">
        <v>260.59</v>
      </c>
      <c r="Q96" t="n">
        <v>446.56</v>
      </c>
      <c r="R96" t="n">
        <v>57.56</v>
      </c>
      <c r="S96" t="n">
        <v>40.63</v>
      </c>
      <c r="T96" t="n">
        <v>3389.14</v>
      </c>
      <c r="U96" t="n">
        <v>0.71</v>
      </c>
      <c r="V96" t="n">
        <v>0.77</v>
      </c>
      <c r="W96" t="n">
        <v>2.63</v>
      </c>
      <c r="X96" t="n">
        <v>0.2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3.393</v>
      </c>
      <c r="E97" t="n">
        <v>29.47</v>
      </c>
      <c r="F97" t="n">
        <v>27.01</v>
      </c>
      <c r="G97" t="n">
        <v>202.6</v>
      </c>
      <c r="H97" t="n">
        <v>2.83</v>
      </c>
      <c r="I97" t="n">
        <v>8</v>
      </c>
      <c r="J97" t="n">
        <v>181.77</v>
      </c>
      <c r="K97" t="n">
        <v>47.83</v>
      </c>
      <c r="L97" t="n">
        <v>29</v>
      </c>
      <c r="M97" t="n">
        <v>2</v>
      </c>
      <c r="N97" t="n">
        <v>34.94</v>
      </c>
      <c r="O97" t="n">
        <v>22652.51</v>
      </c>
      <c r="P97" t="n">
        <v>261.31</v>
      </c>
      <c r="Q97" t="n">
        <v>446.56</v>
      </c>
      <c r="R97" t="n">
        <v>57.14</v>
      </c>
      <c r="S97" t="n">
        <v>40.63</v>
      </c>
      <c r="T97" t="n">
        <v>3180.15</v>
      </c>
      <c r="U97" t="n">
        <v>0.71</v>
      </c>
      <c r="V97" t="n">
        <v>0.77</v>
      </c>
      <c r="W97" t="n">
        <v>2.62</v>
      </c>
      <c r="X97" t="n">
        <v>0.19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3.3922</v>
      </c>
      <c r="E98" t="n">
        <v>29.48</v>
      </c>
      <c r="F98" t="n">
        <v>27.02</v>
      </c>
      <c r="G98" t="n">
        <v>202.65</v>
      </c>
      <c r="H98" t="n">
        <v>2.9</v>
      </c>
      <c r="I98" t="n">
        <v>8</v>
      </c>
      <c r="J98" t="n">
        <v>183.27</v>
      </c>
      <c r="K98" t="n">
        <v>47.83</v>
      </c>
      <c r="L98" t="n">
        <v>30</v>
      </c>
      <c r="M98" t="n">
        <v>1</v>
      </c>
      <c r="N98" t="n">
        <v>35.44</v>
      </c>
      <c r="O98" t="n">
        <v>22837.46</v>
      </c>
      <c r="P98" t="n">
        <v>262.22</v>
      </c>
      <c r="Q98" t="n">
        <v>446.56</v>
      </c>
      <c r="R98" t="n">
        <v>57.33</v>
      </c>
      <c r="S98" t="n">
        <v>40.63</v>
      </c>
      <c r="T98" t="n">
        <v>3276.04</v>
      </c>
      <c r="U98" t="n">
        <v>0.71</v>
      </c>
      <c r="V98" t="n">
        <v>0.77</v>
      </c>
      <c r="W98" t="n">
        <v>2.63</v>
      </c>
      <c r="X98" t="n">
        <v>0.19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3.3918</v>
      </c>
      <c r="E99" t="n">
        <v>29.48</v>
      </c>
      <c r="F99" t="n">
        <v>27.02</v>
      </c>
      <c r="G99" t="n">
        <v>202.68</v>
      </c>
      <c r="H99" t="n">
        <v>2.98</v>
      </c>
      <c r="I99" t="n">
        <v>8</v>
      </c>
      <c r="J99" t="n">
        <v>184.78</v>
      </c>
      <c r="K99" t="n">
        <v>47.83</v>
      </c>
      <c r="L99" t="n">
        <v>31</v>
      </c>
      <c r="M99" t="n">
        <v>0</v>
      </c>
      <c r="N99" t="n">
        <v>35.95</v>
      </c>
      <c r="O99" t="n">
        <v>23023.09</v>
      </c>
      <c r="P99" t="n">
        <v>264.01</v>
      </c>
      <c r="Q99" t="n">
        <v>446.56</v>
      </c>
      <c r="R99" t="n">
        <v>57.41</v>
      </c>
      <c r="S99" t="n">
        <v>40.63</v>
      </c>
      <c r="T99" t="n">
        <v>3316.99</v>
      </c>
      <c r="U99" t="n">
        <v>0.71</v>
      </c>
      <c r="V99" t="n">
        <v>0.77</v>
      </c>
      <c r="W99" t="n">
        <v>2.63</v>
      </c>
      <c r="X99" t="n">
        <v>0.2</v>
      </c>
      <c r="Y99" t="n">
        <v>0.5</v>
      </c>
      <c r="Z99" t="n">
        <v>10</v>
      </c>
    </row>
    <row r="100">
      <c r="A100" t="n">
        <v>0</v>
      </c>
      <c r="B100" t="n">
        <v>90</v>
      </c>
      <c r="C100" t="inlineStr">
        <is>
          <t xml:space="preserve">CONCLUIDO	</t>
        </is>
      </c>
      <c r="D100" t="n">
        <v>1.9005</v>
      </c>
      <c r="E100" t="n">
        <v>52.62</v>
      </c>
      <c r="F100" t="n">
        <v>37.51</v>
      </c>
      <c r="G100" t="n">
        <v>6.3</v>
      </c>
      <c r="H100" t="n">
        <v>0.1</v>
      </c>
      <c r="I100" t="n">
        <v>357</v>
      </c>
      <c r="J100" t="n">
        <v>176.73</v>
      </c>
      <c r="K100" t="n">
        <v>52.44</v>
      </c>
      <c r="L100" t="n">
        <v>1</v>
      </c>
      <c r="M100" t="n">
        <v>355</v>
      </c>
      <c r="N100" t="n">
        <v>33.29</v>
      </c>
      <c r="O100" t="n">
        <v>22031.19</v>
      </c>
      <c r="P100" t="n">
        <v>492.39</v>
      </c>
      <c r="Q100" t="n">
        <v>446.72</v>
      </c>
      <c r="R100" t="n">
        <v>399.35</v>
      </c>
      <c r="S100" t="n">
        <v>40.63</v>
      </c>
      <c r="T100" t="n">
        <v>172537.93</v>
      </c>
      <c r="U100" t="n">
        <v>0.1</v>
      </c>
      <c r="V100" t="n">
        <v>0.55</v>
      </c>
      <c r="W100" t="n">
        <v>3.21</v>
      </c>
      <c r="X100" t="n">
        <v>10.67</v>
      </c>
      <c r="Y100" t="n">
        <v>0.5</v>
      </c>
      <c r="Z100" t="n">
        <v>10</v>
      </c>
    </row>
    <row r="101">
      <c r="A101" t="n">
        <v>1</v>
      </c>
      <c r="B101" t="n">
        <v>90</v>
      </c>
      <c r="C101" t="inlineStr">
        <is>
          <t xml:space="preserve">CONCLUIDO	</t>
        </is>
      </c>
      <c r="D101" t="n">
        <v>2.5826</v>
      </c>
      <c r="E101" t="n">
        <v>38.72</v>
      </c>
      <c r="F101" t="n">
        <v>31.07</v>
      </c>
      <c r="G101" t="n">
        <v>12.68</v>
      </c>
      <c r="H101" t="n">
        <v>0.2</v>
      </c>
      <c r="I101" t="n">
        <v>147</v>
      </c>
      <c r="J101" t="n">
        <v>178.21</v>
      </c>
      <c r="K101" t="n">
        <v>52.44</v>
      </c>
      <c r="L101" t="n">
        <v>2</v>
      </c>
      <c r="M101" t="n">
        <v>145</v>
      </c>
      <c r="N101" t="n">
        <v>33.77</v>
      </c>
      <c r="O101" t="n">
        <v>22213.89</v>
      </c>
      <c r="P101" t="n">
        <v>406.46</v>
      </c>
      <c r="Q101" t="n">
        <v>446.61</v>
      </c>
      <c r="R101" t="n">
        <v>189.68</v>
      </c>
      <c r="S101" t="n">
        <v>40.63</v>
      </c>
      <c r="T101" t="n">
        <v>68754.02</v>
      </c>
      <c r="U101" t="n">
        <v>0.21</v>
      </c>
      <c r="V101" t="n">
        <v>0.67</v>
      </c>
      <c r="W101" t="n">
        <v>2.85</v>
      </c>
      <c r="X101" t="n">
        <v>4.24</v>
      </c>
      <c r="Y101" t="n">
        <v>0.5</v>
      </c>
      <c r="Z101" t="n">
        <v>10</v>
      </c>
    </row>
    <row r="102">
      <c r="A102" t="n">
        <v>2</v>
      </c>
      <c r="B102" t="n">
        <v>90</v>
      </c>
      <c r="C102" t="inlineStr">
        <is>
          <t xml:space="preserve">CONCLUIDO	</t>
        </is>
      </c>
      <c r="D102" t="n">
        <v>2.841</v>
      </c>
      <c r="E102" t="n">
        <v>35.2</v>
      </c>
      <c r="F102" t="n">
        <v>29.47</v>
      </c>
      <c r="G102" t="n">
        <v>19.01</v>
      </c>
      <c r="H102" t="n">
        <v>0.3</v>
      </c>
      <c r="I102" t="n">
        <v>93</v>
      </c>
      <c r="J102" t="n">
        <v>179.7</v>
      </c>
      <c r="K102" t="n">
        <v>52.44</v>
      </c>
      <c r="L102" t="n">
        <v>3</v>
      </c>
      <c r="M102" t="n">
        <v>91</v>
      </c>
      <c r="N102" t="n">
        <v>34.26</v>
      </c>
      <c r="O102" t="n">
        <v>22397.24</v>
      </c>
      <c r="P102" t="n">
        <v>384.36</v>
      </c>
      <c r="Q102" t="n">
        <v>446.63</v>
      </c>
      <c r="R102" t="n">
        <v>137.3</v>
      </c>
      <c r="S102" t="n">
        <v>40.63</v>
      </c>
      <c r="T102" t="n">
        <v>42835.83</v>
      </c>
      <c r="U102" t="n">
        <v>0.3</v>
      </c>
      <c r="V102" t="n">
        <v>0.71</v>
      </c>
      <c r="W102" t="n">
        <v>2.76</v>
      </c>
      <c r="X102" t="n">
        <v>2.64</v>
      </c>
      <c r="Y102" t="n">
        <v>0.5</v>
      </c>
      <c r="Z102" t="n">
        <v>10</v>
      </c>
    </row>
    <row r="103">
      <c r="A103" t="n">
        <v>3</v>
      </c>
      <c r="B103" t="n">
        <v>90</v>
      </c>
      <c r="C103" t="inlineStr">
        <is>
          <t xml:space="preserve">CONCLUIDO	</t>
        </is>
      </c>
      <c r="D103" t="n">
        <v>2.9675</v>
      </c>
      <c r="E103" t="n">
        <v>33.7</v>
      </c>
      <c r="F103" t="n">
        <v>28.82</v>
      </c>
      <c r="G103" t="n">
        <v>25.06</v>
      </c>
      <c r="H103" t="n">
        <v>0.39</v>
      </c>
      <c r="I103" t="n">
        <v>69</v>
      </c>
      <c r="J103" t="n">
        <v>181.19</v>
      </c>
      <c r="K103" t="n">
        <v>52.44</v>
      </c>
      <c r="L103" t="n">
        <v>4</v>
      </c>
      <c r="M103" t="n">
        <v>67</v>
      </c>
      <c r="N103" t="n">
        <v>34.75</v>
      </c>
      <c r="O103" t="n">
        <v>22581.25</v>
      </c>
      <c r="P103" t="n">
        <v>374.59</v>
      </c>
      <c r="Q103" t="n">
        <v>446.6</v>
      </c>
      <c r="R103" t="n">
        <v>115.89</v>
      </c>
      <c r="S103" t="n">
        <v>40.63</v>
      </c>
      <c r="T103" t="n">
        <v>32252</v>
      </c>
      <c r="U103" t="n">
        <v>0.35</v>
      </c>
      <c r="V103" t="n">
        <v>0.72</v>
      </c>
      <c r="W103" t="n">
        <v>2.73</v>
      </c>
      <c r="X103" t="n">
        <v>2</v>
      </c>
      <c r="Y103" t="n">
        <v>0.5</v>
      </c>
      <c r="Z103" t="n">
        <v>10</v>
      </c>
    </row>
    <row r="104">
      <c r="A104" t="n">
        <v>4</v>
      </c>
      <c r="B104" t="n">
        <v>90</v>
      </c>
      <c r="C104" t="inlineStr">
        <is>
          <t xml:space="preserve">CONCLUIDO	</t>
        </is>
      </c>
      <c r="D104" t="n">
        <v>3.0573</v>
      </c>
      <c r="E104" t="n">
        <v>32.71</v>
      </c>
      <c r="F104" t="n">
        <v>28.37</v>
      </c>
      <c r="G104" t="n">
        <v>31.52</v>
      </c>
      <c r="H104" t="n">
        <v>0.49</v>
      </c>
      <c r="I104" t="n">
        <v>54</v>
      </c>
      <c r="J104" t="n">
        <v>182.69</v>
      </c>
      <c r="K104" t="n">
        <v>52.44</v>
      </c>
      <c r="L104" t="n">
        <v>5</v>
      </c>
      <c r="M104" t="n">
        <v>52</v>
      </c>
      <c r="N104" t="n">
        <v>35.25</v>
      </c>
      <c r="O104" t="n">
        <v>22766.06</v>
      </c>
      <c r="P104" t="n">
        <v>367.61</v>
      </c>
      <c r="Q104" t="n">
        <v>446.61</v>
      </c>
      <c r="R104" t="n">
        <v>101.12</v>
      </c>
      <c r="S104" t="n">
        <v>40.63</v>
      </c>
      <c r="T104" t="n">
        <v>24941.28</v>
      </c>
      <c r="U104" t="n">
        <v>0.4</v>
      </c>
      <c r="V104" t="n">
        <v>0.73</v>
      </c>
      <c r="W104" t="n">
        <v>2.71</v>
      </c>
      <c r="X104" t="n">
        <v>1.54</v>
      </c>
      <c r="Y104" t="n">
        <v>0.5</v>
      </c>
      <c r="Z104" t="n">
        <v>10</v>
      </c>
    </row>
    <row r="105">
      <c r="A105" t="n">
        <v>5</v>
      </c>
      <c r="B105" t="n">
        <v>90</v>
      </c>
      <c r="C105" t="inlineStr">
        <is>
          <t xml:space="preserve">CONCLUIDO	</t>
        </is>
      </c>
      <c r="D105" t="n">
        <v>3.1128</v>
      </c>
      <c r="E105" t="n">
        <v>32.12</v>
      </c>
      <c r="F105" t="n">
        <v>28.1</v>
      </c>
      <c r="G105" t="n">
        <v>37.47</v>
      </c>
      <c r="H105" t="n">
        <v>0.58</v>
      </c>
      <c r="I105" t="n">
        <v>45</v>
      </c>
      <c r="J105" t="n">
        <v>184.19</v>
      </c>
      <c r="K105" t="n">
        <v>52.44</v>
      </c>
      <c r="L105" t="n">
        <v>6</v>
      </c>
      <c r="M105" t="n">
        <v>43</v>
      </c>
      <c r="N105" t="n">
        <v>35.75</v>
      </c>
      <c r="O105" t="n">
        <v>22951.43</v>
      </c>
      <c r="P105" t="n">
        <v>363.08</v>
      </c>
      <c r="Q105" t="n">
        <v>446.58</v>
      </c>
      <c r="R105" t="n">
        <v>92.73</v>
      </c>
      <c r="S105" t="n">
        <v>40.63</v>
      </c>
      <c r="T105" t="n">
        <v>20792.23</v>
      </c>
      <c r="U105" t="n">
        <v>0.44</v>
      </c>
      <c r="V105" t="n">
        <v>0.74</v>
      </c>
      <c r="W105" t="n">
        <v>2.68</v>
      </c>
      <c r="X105" t="n">
        <v>1.28</v>
      </c>
      <c r="Y105" t="n">
        <v>0.5</v>
      </c>
      <c r="Z105" t="n">
        <v>10</v>
      </c>
    </row>
    <row r="106">
      <c r="A106" t="n">
        <v>6</v>
      </c>
      <c r="B106" t="n">
        <v>90</v>
      </c>
      <c r="C106" t="inlineStr">
        <is>
          <t xml:space="preserve">CONCLUIDO	</t>
        </is>
      </c>
      <c r="D106" t="n">
        <v>3.1593</v>
      </c>
      <c r="E106" t="n">
        <v>31.65</v>
      </c>
      <c r="F106" t="n">
        <v>27.88</v>
      </c>
      <c r="G106" t="n">
        <v>44.02</v>
      </c>
      <c r="H106" t="n">
        <v>0.67</v>
      </c>
      <c r="I106" t="n">
        <v>38</v>
      </c>
      <c r="J106" t="n">
        <v>185.7</v>
      </c>
      <c r="K106" t="n">
        <v>52.44</v>
      </c>
      <c r="L106" t="n">
        <v>7</v>
      </c>
      <c r="M106" t="n">
        <v>36</v>
      </c>
      <c r="N106" t="n">
        <v>36.26</v>
      </c>
      <c r="O106" t="n">
        <v>23137.49</v>
      </c>
      <c r="P106" t="n">
        <v>358.78</v>
      </c>
      <c r="Q106" t="n">
        <v>446.59</v>
      </c>
      <c r="R106" t="n">
        <v>85.18000000000001</v>
      </c>
      <c r="S106" t="n">
        <v>40.63</v>
      </c>
      <c r="T106" t="n">
        <v>17049.82</v>
      </c>
      <c r="U106" t="n">
        <v>0.48</v>
      </c>
      <c r="V106" t="n">
        <v>0.75</v>
      </c>
      <c r="W106" t="n">
        <v>2.68</v>
      </c>
      <c r="X106" t="n">
        <v>1.05</v>
      </c>
      <c r="Y106" t="n">
        <v>0.5</v>
      </c>
      <c r="Z106" t="n">
        <v>10</v>
      </c>
    </row>
    <row r="107">
      <c r="A107" t="n">
        <v>7</v>
      </c>
      <c r="B107" t="n">
        <v>90</v>
      </c>
      <c r="C107" t="inlineStr">
        <is>
          <t xml:space="preserve">CONCLUIDO	</t>
        </is>
      </c>
      <c r="D107" t="n">
        <v>3.1896</v>
      </c>
      <c r="E107" t="n">
        <v>31.35</v>
      </c>
      <c r="F107" t="n">
        <v>27.76</v>
      </c>
      <c r="G107" t="n">
        <v>50.47</v>
      </c>
      <c r="H107" t="n">
        <v>0.76</v>
      </c>
      <c r="I107" t="n">
        <v>33</v>
      </c>
      <c r="J107" t="n">
        <v>187.22</v>
      </c>
      <c r="K107" t="n">
        <v>52.44</v>
      </c>
      <c r="L107" t="n">
        <v>8</v>
      </c>
      <c r="M107" t="n">
        <v>31</v>
      </c>
      <c r="N107" t="n">
        <v>36.78</v>
      </c>
      <c r="O107" t="n">
        <v>23324.24</v>
      </c>
      <c r="P107" t="n">
        <v>356.36</v>
      </c>
      <c r="Q107" t="n">
        <v>446.56</v>
      </c>
      <c r="R107" t="n">
        <v>81.45</v>
      </c>
      <c r="S107" t="n">
        <v>40.63</v>
      </c>
      <c r="T107" t="n">
        <v>15207.91</v>
      </c>
      <c r="U107" t="n">
        <v>0.5</v>
      </c>
      <c r="V107" t="n">
        <v>0.75</v>
      </c>
      <c r="W107" t="n">
        <v>2.67</v>
      </c>
      <c r="X107" t="n">
        <v>0.93</v>
      </c>
      <c r="Y107" t="n">
        <v>0.5</v>
      </c>
      <c r="Z107" t="n">
        <v>10</v>
      </c>
    </row>
    <row r="108">
      <c r="A108" t="n">
        <v>8</v>
      </c>
      <c r="B108" t="n">
        <v>90</v>
      </c>
      <c r="C108" t="inlineStr">
        <is>
          <t xml:space="preserve">CONCLUIDO	</t>
        </is>
      </c>
      <c r="D108" t="n">
        <v>3.21</v>
      </c>
      <c r="E108" t="n">
        <v>31.15</v>
      </c>
      <c r="F108" t="n">
        <v>27.67</v>
      </c>
      <c r="G108" t="n">
        <v>55.33</v>
      </c>
      <c r="H108" t="n">
        <v>0.85</v>
      </c>
      <c r="I108" t="n">
        <v>30</v>
      </c>
      <c r="J108" t="n">
        <v>188.74</v>
      </c>
      <c r="K108" t="n">
        <v>52.44</v>
      </c>
      <c r="L108" t="n">
        <v>9</v>
      </c>
      <c r="M108" t="n">
        <v>28</v>
      </c>
      <c r="N108" t="n">
        <v>37.3</v>
      </c>
      <c r="O108" t="n">
        <v>23511.69</v>
      </c>
      <c r="P108" t="n">
        <v>354.07</v>
      </c>
      <c r="Q108" t="n">
        <v>446.56</v>
      </c>
      <c r="R108" t="n">
        <v>78.34</v>
      </c>
      <c r="S108" t="n">
        <v>40.63</v>
      </c>
      <c r="T108" t="n">
        <v>13668.21</v>
      </c>
      <c r="U108" t="n">
        <v>0.52</v>
      </c>
      <c r="V108" t="n">
        <v>0.75</v>
      </c>
      <c r="W108" t="n">
        <v>2.66</v>
      </c>
      <c r="X108" t="n">
        <v>0.84</v>
      </c>
      <c r="Y108" t="n">
        <v>0.5</v>
      </c>
      <c r="Z108" t="n">
        <v>10</v>
      </c>
    </row>
    <row r="109">
      <c r="A109" t="n">
        <v>9</v>
      </c>
      <c r="B109" t="n">
        <v>90</v>
      </c>
      <c r="C109" t="inlineStr">
        <is>
          <t xml:space="preserve">CONCLUIDO	</t>
        </is>
      </c>
      <c r="D109" t="n">
        <v>3.2298</v>
      </c>
      <c r="E109" t="n">
        <v>30.96</v>
      </c>
      <c r="F109" t="n">
        <v>27.58</v>
      </c>
      <c r="G109" t="n">
        <v>61.29</v>
      </c>
      <c r="H109" t="n">
        <v>0.93</v>
      </c>
      <c r="I109" t="n">
        <v>27</v>
      </c>
      <c r="J109" t="n">
        <v>190.26</v>
      </c>
      <c r="K109" t="n">
        <v>52.44</v>
      </c>
      <c r="L109" t="n">
        <v>10</v>
      </c>
      <c r="M109" t="n">
        <v>25</v>
      </c>
      <c r="N109" t="n">
        <v>37.82</v>
      </c>
      <c r="O109" t="n">
        <v>23699.85</v>
      </c>
      <c r="P109" t="n">
        <v>351.74</v>
      </c>
      <c r="Q109" t="n">
        <v>446.56</v>
      </c>
      <c r="R109" t="n">
        <v>75.75</v>
      </c>
      <c r="S109" t="n">
        <v>40.63</v>
      </c>
      <c r="T109" t="n">
        <v>12388.02</v>
      </c>
      <c r="U109" t="n">
        <v>0.54</v>
      </c>
      <c r="V109" t="n">
        <v>0.75</v>
      </c>
      <c r="W109" t="n">
        <v>2.65</v>
      </c>
      <c r="X109" t="n">
        <v>0.75</v>
      </c>
      <c r="Y109" t="n">
        <v>0.5</v>
      </c>
      <c r="Z109" t="n">
        <v>10</v>
      </c>
    </row>
    <row r="110">
      <c r="A110" t="n">
        <v>10</v>
      </c>
      <c r="B110" t="n">
        <v>90</v>
      </c>
      <c r="C110" t="inlineStr">
        <is>
          <t xml:space="preserve">CONCLUIDO	</t>
        </is>
      </c>
      <c r="D110" t="n">
        <v>3.2502</v>
      </c>
      <c r="E110" t="n">
        <v>30.77</v>
      </c>
      <c r="F110" t="n">
        <v>27.49</v>
      </c>
      <c r="G110" t="n">
        <v>68.73</v>
      </c>
      <c r="H110" t="n">
        <v>1.02</v>
      </c>
      <c r="I110" t="n">
        <v>24</v>
      </c>
      <c r="J110" t="n">
        <v>191.79</v>
      </c>
      <c r="K110" t="n">
        <v>52.44</v>
      </c>
      <c r="L110" t="n">
        <v>11</v>
      </c>
      <c r="M110" t="n">
        <v>22</v>
      </c>
      <c r="N110" t="n">
        <v>38.35</v>
      </c>
      <c r="O110" t="n">
        <v>23888.73</v>
      </c>
      <c r="P110" t="n">
        <v>349.98</v>
      </c>
      <c r="Q110" t="n">
        <v>446.56</v>
      </c>
      <c r="R110" t="n">
        <v>72.93000000000001</v>
      </c>
      <c r="S110" t="n">
        <v>40.63</v>
      </c>
      <c r="T110" t="n">
        <v>10994.31</v>
      </c>
      <c r="U110" t="n">
        <v>0.5600000000000001</v>
      </c>
      <c r="V110" t="n">
        <v>0.76</v>
      </c>
      <c r="W110" t="n">
        <v>2.65</v>
      </c>
      <c r="X110" t="n">
        <v>0.67</v>
      </c>
      <c r="Y110" t="n">
        <v>0.5</v>
      </c>
      <c r="Z110" t="n">
        <v>10</v>
      </c>
    </row>
    <row r="111">
      <c r="A111" t="n">
        <v>11</v>
      </c>
      <c r="B111" t="n">
        <v>90</v>
      </c>
      <c r="C111" t="inlineStr">
        <is>
          <t xml:space="preserve">CONCLUIDO	</t>
        </is>
      </c>
      <c r="D111" t="n">
        <v>3.265</v>
      </c>
      <c r="E111" t="n">
        <v>30.63</v>
      </c>
      <c r="F111" t="n">
        <v>27.43</v>
      </c>
      <c r="G111" t="n">
        <v>74.8</v>
      </c>
      <c r="H111" t="n">
        <v>1.1</v>
      </c>
      <c r="I111" t="n">
        <v>22</v>
      </c>
      <c r="J111" t="n">
        <v>193.33</v>
      </c>
      <c r="K111" t="n">
        <v>52.44</v>
      </c>
      <c r="L111" t="n">
        <v>12</v>
      </c>
      <c r="M111" t="n">
        <v>20</v>
      </c>
      <c r="N111" t="n">
        <v>38.89</v>
      </c>
      <c r="O111" t="n">
        <v>24078.33</v>
      </c>
      <c r="P111" t="n">
        <v>347.87</v>
      </c>
      <c r="Q111" t="n">
        <v>446.56</v>
      </c>
      <c r="R111" t="n">
        <v>70.44</v>
      </c>
      <c r="S111" t="n">
        <v>40.63</v>
      </c>
      <c r="T111" t="n">
        <v>9761.6</v>
      </c>
      <c r="U111" t="n">
        <v>0.58</v>
      </c>
      <c r="V111" t="n">
        <v>0.76</v>
      </c>
      <c r="W111" t="n">
        <v>2.65</v>
      </c>
      <c r="X111" t="n">
        <v>0.6</v>
      </c>
      <c r="Y111" t="n">
        <v>0.5</v>
      </c>
      <c r="Z111" t="n">
        <v>10</v>
      </c>
    </row>
    <row r="112">
      <c r="A112" t="n">
        <v>12</v>
      </c>
      <c r="B112" t="n">
        <v>90</v>
      </c>
      <c r="C112" t="inlineStr">
        <is>
          <t xml:space="preserve">CONCLUIDO	</t>
        </is>
      </c>
      <c r="D112" t="n">
        <v>3.2793</v>
      </c>
      <c r="E112" t="n">
        <v>30.49</v>
      </c>
      <c r="F112" t="n">
        <v>27.36</v>
      </c>
      <c r="G112" t="n">
        <v>82.09</v>
      </c>
      <c r="H112" t="n">
        <v>1.18</v>
      </c>
      <c r="I112" t="n">
        <v>20</v>
      </c>
      <c r="J112" t="n">
        <v>194.88</v>
      </c>
      <c r="K112" t="n">
        <v>52.44</v>
      </c>
      <c r="L112" t="n">
        <v>13</v>
      </c>
      <c r="M112" t="n">
        <v>18</v>
      </c>
      <c r="N112" t="n">
        <v>39.43</v>
      </c>
      <c r="O112" t="n">
        <v>24268.67</v>
      </c>
      <c r="P112" t="n">
        <v>344.98</v>
      </c>
      <c r="Q112" t="n">
        <v>446.56</v>
      </c>
      <c r="R112" t="n">
        <v>68.65000000000001</v>
      </c>
      <c r="S112" t="n">
        <v>40.63</v>
      </c>
      <c r="T112" t="n">
        <v>8875.09</v>
      </c>
      <c r="U112" t="n">
        <v>0.59</v>
      </c>
      <c r="V112" t="n">
        <v>0.76</v>
      </c>
      <c r="W112" t="n">
        <v>2.64</v>
      </c>
      <c r="X112" t="n">
        <v>0.54</v>
      </c>
      <c r="Y112" t="n">
        <v>0.5</v>
      </c>
      <c r="Z112" t="n">
        <v>10</v>
      </c>
    </row>
    <row r="113">
      <c r="A113" t="n">
        <v>13</v>
      </c>
      <c r="B113" t="n">
        <v>90</v>
      </c>
      <c r="C113" t="inlineStr">
        <is>
          <t xml:space="preserve">CONCLUIDO	</t>
        </is>
      </c>
      <c r="D113" t="n">
        <v>3.2828</v>
      </c>
      <c r="E113" t="n">
        <v>30.46</v>
      </c>
      <c r="F113" t="n">
        <v>27.37</v>
      </c>
      <c r="G113" t="n">
        <v>86.42</v>
      </c>
      <c r="H113" t="n">
        <v>1.27</v>
      </c>
      <c r="I113" t="n">
        <v>19</v>
      </c>
      <c r="J113" t="n">
        <v>196.42</v>
      </c>
      <c r="K113" t="n">
        <v>52.44</v>
      </c>
      <c r="L113" t="n">
        <v>14</v>
      </c>
      <c r="M113" t="n">
        <v>17</v>
      </c>
      <c r="N113" t="n">
        <v>39.98</v>
      </c>
      <c r="O113" t="n">
        <v>24459.75</v>
      </c>
      <c r="P113" t="n">
        <v>345.37</v>
      </c>
      <c r="Q113" t="n">
        <v>446.56</v>
      </c>
      <c r="R113" t="n">
        <v>68.8</v>
      </c>
      <c r="S113" t="n">
        <v>40.63</v>
      </c>
      <c r="T113" t="n">
        <v>8955.43</v>
      </c>
      <c r="U113" t="n">
        <v>0.59</v>
      </c>
      <c r="V113" t="n">
        <v>0.76</v>
      </c>
      <c r="W113" t="n">
        <v>2.64</v>
      </c>
      <c r="X113" t="n">
        <v>0.54</v>
      </c>
      <c r="Y113" t="n">
        <v>0.5</v>
      </c>
      <c r="Z113" t="n">
        <v>10</v>
      </c>
    </row>
    <row r="114">
      <c r="A114" t="n">
        <v>14</v>
      </c>
      <c r="B114" t="n">
        <v>90</v>
      </c>
      <c r="C114" t="inlineStr">
        <is>
          <t xml:space="preserve">CONCLUIDO	</t>
        </is>
      </c>
      <c r="D114" t="n">
        <v>3.294</v>
      </c>
      <c r="E114" t="n">
        <v>30.36</v>
      </c>
      <c r="F114" t="n">
        <v>27.3</v>
      </c>
      <c r="G114" t="n">
        <v>90.98999999999999</v>
      </c>
      <c r="H114" t="n">
        <v>1.35</v>
      </c>
      <c r="I114" t="n">
        <v>18</v>
      </c>
      <c r="J114" t="n">
        <v>197.98</v>
      </c>
      <c r="K114" t="n">
        <v>52.44</v>
      </c>
      <c r="L114" t="n">
        <v>15</v>
      </c>
      <c r="M114" t="n">
        <v>16</v>
      </c>
      <c r="N114" t="n">
        <v>40.54</v>
      </c>
      <c r="O114" t="n">
        <v>24651.58</v>
      </c>
      <c r="P114" t="n">
        <v>342.37</v>
      </c>
      <c r="Q114" t="n">
        <v>446.56</v>
      </c>
      <c r="R114" t="n">
        <v>66.64</v>
      </c>
      <c r="S114" t="n">
        <v>40.63</v>
      </c>
      <c r="T114" t="n">
        <v>7881.42</v>
      </c>
      <c r="U114" t="n">
        <v>0.61</v>
      </c>
      <c r="V114" t="n">
        <v>0.76</v>
      </c>
      <c r="W114" t="n">
        <v>2.63</v>
      </c>
      <c r="X114" t="n">
        <v>0.47</v>
      </c>
      <c r="Y114" t="n">
        <v>0.5</v>
      </c>
      <c r="Z114" t="n">
        <v>10</v>
      </c>
    </row>
    <row r="115">
      <c r="A115" t="n">
        <v>15</v>
      </c>
      <c r="B115" t="n">
        <v>90</v>
      </c>
      <c r="C115" t="inlineStr">
        <is>
          <t xml:space="preserve">CONCLUIDO	</t>
        </is>
      </c>
      <c r="D115" t="n">
        <v>3.3</v>
      </c>
      <c r="E115" t="n">
        <v>30.3</v>
      </c>
      <c r="F115" t="n">
        <v>27.28</v>
      </c>
      <c r="G115" t="n">
        <v>96.27</v>
      </c>
      <c r="H115" t="n">
        <v>1.42</v>
      </c>
      <c r="I115" t="n">
        <v>17</v>
      </c>
      <c r="J115" t="n">
        <v>199.54</v>
      </c>
      <c r="K115" t="n">
        <v>52.44</v>
      </c>
      <c r="L115" t="n">
        <v>16</v>
      </c>
      <c r="M115" t="n">
        <v>15</v>
      </c>
      <c r="N115" t="n">
        <v>41.1</v>
      </c>
      <c r="O115" t="n">
        <v>24844.17</v>
      </c>
      <c r="P115" t="n">
        <v>341.86</v>
      </c>
      <c r="Q115" t="n">
        <v>446.56</v>
      </c>
      <c r="R115" t="n">
        <v>65.76000000000001</v>
      </c>
      <c r="S115" t="n">
        <v>40.63</v>
      </c>
      <c r="T115" t="n">
        <v>7445.33</v>
      </c>
      <c r="U115" t="n">
        <v>0.62</v>
      </c>
      <c r="V115" t="n">
        <v>0.76</v>
      </c>
      <c r="W115" t="n">
        <v>2.64</v>
      </c>
      <c r="X115" t="n">
        <v>0.45</v>
      </c>
      <c r="Y115" t="n">
        <v>0.5</v>
      </c>
      <c r="Z115" t="n">
        <v>10</v>
      </c>
    </row>
    <row r="116">
      <c r="A116" t="n">
        <v>16</v>
      </c>
      <c r="B116" t="n">
        <v>90</v>
      </c>
      <c r="C116" t="inlineStr">
        <is>
          <t xml:space="preserve">CONCLUIDO	</t>
        </is>
      </c>
      <c r="D116" t="n">
        <v>3.3044</v>
      </c>
      <c r="E116" t="n">
        <v>30.26</v>
      </c>
      <c r="F116" t="n">
        <v>27.27</v>
      </c>
      <c r="G116" t="n">
        <v>102.28</v>
      </c>
      <c r="H116" t="n">
        <v>1.5</v>
      </c>
      <c r="I116" t="n">
        <v>16</v>
      </c>
      <c r="J116" t="n">
        <v>201.11</v>
      </c>
      <c r="K116" t="n">
        <v>52.44</v>
      </c>
      <c r="L116" t="n">
        <v>17</v>
      </c>
      <c r="M116" t="n">
        <v>14</v>
      </c>
      <c r="N116" t="n">
        <v>41.67</v>
      </c>
      <c r="O116" t="n">
        <v>25037.53</v>
      </c>
      <c r="P116" t="n">
        <v>341.23</v>
      </c>
      <c r="Q116" t="n">
        <v>446.56</v>
      </c>
      <c r="R116" t="n">
        <v>65.92</v>
      </c>
      <c r="S116" t="n">
        <v>40.63</v>
      </c>
      <c r="T116" t="n">
        <v>7527.93</v>
      </c>
      <c r="U116" t="n">
        <v>0.62</v>
      </c>
      <c r="V116" t="n">
        <v>0.76</v>
      </c>
      <c r="W116" t="n">
        <v>2.63</v>
      </c>
      <c r="X116" t="n">
        <v>0.45</v>
      </c>
      <c r="Y116" t="n">
        <v>0.5</v>
      </c>
      <c r="Z116" t="n">
        <v>10</v>
      </c>
    </row>
    <row r="117">
      <c r="A117" t="n">
        <v>17</v>
      </c>
      <c r="B117" t="n">
        <v>90</v>
      </c>
      <c r="C117" t="inlineStr">
        <is>
          <t xml:space="preserve">CONCLUIDO	</t>
        </is>
      </c>
      <c r="D117" t="n">
        <v>3.3146</v>
      </c>
      <c r="E117" t="n">
        <v>30.17</v>
      </c>
      <c r="F117" t="n">
        <v>27.22</v>
      </c>
      <c r="G117" t="n">
        <v>108.86</v>
      </c>
      <c r="H117" t="n">
        <v>1.58</v>
      </c>
      <c r="I117" t="n">
        <v>15</v>
      </c>
      <c r="J117" t="n">
        <v>202.68</v>
      </c>
      <c r="K117" t="n">
        <v>52.44</v>
      </c>
      <c r="L117" t="n">
        <v>18</v>
      </c>
      <c r="M117" t="n">
        <v>13</v>
      </c>
      <c r="N117" t="n">
        <v>42.24</v>
      </c>
      <c r="O117" t="n">
        <v>25231.66</v>
      </c>
      <c r="P117" t="n">
        <v>338.79</v>
      </c>
      <c r="Q117" t="n">
        <v>446.57</v>
      </c>
      <c r="R117" t="n">
        <v>63.76</v>
      </c>
      <c r="S117" t="n">
        <v>40.63</v>
      </c>
      <c r="T117" t="n">
        <v>6453.04</v>
      </c>
      <c r="U117" t="n">
        <v>0.64</v>
      </c>
      <c r="V117" t="n">
        <v>0.76</v>
      </c>
      <c r="W117" t="n">
        <v>2.64</v>
      </c>
      <c r="X117" t="n">
        <v>0.39</v>
      </c>
      <c r="Y117" t="n">
        <v>0.5</v>
      </c>
      <c r="Z117" t="n">
        <v>10</v>
      </c>
    </row>
    <row r="118">
      <c r="A118" t="n">
        <v>18</v>
      </c>
      <c r="B118" t="n">
        <v>90</v>
      </c>
      <c r="C118" t="inlineStr">
        <is>
          <t xml:space="preserve">CONCLUIDO	</t>
        </is>
      </c>
      <c r="D118" t="n">
        <v>3.3212</v>
      </c>
      <c r="E118" t="n">
        <v>30.11</v>
      </c>
      <c r="F118" t="n">
        <v>27.19</v>
      </c>
      <c r="G118" t="n">
        <v>116.53</v>
      </c>
      <c r="H118" t="n">
        <v>1.65</v>
      </c>
      <c r="I118" t="n">
        <v>14</v>
      </c>
      <c r="J118" t="n">
        <v>204.26</v>
      </c>
      <c r="K118" t="n">
        <v>52.44</v>
      </c>
      <c r="L118" t="n">
        <v>19</v>
      </c>
      <c r="M118" t="n">
        <v>12</v>
      </c>
      <c r="N118" t="n">
        <v>42.82</v>
      </c>
      <c r="O118" t="n">
        <v>25426.72</v>
      </c>
      <c r="P118" t="n">
        <v>337.86</v>
      </c>
      <c r="Q118" t="n">
        <v>446.56</v>
      </c>
      <c r="R118" t="n">
        <v>63.06</v>
      </c>
      <c r="S118" t="n">
        <v>40.63</v>
      </c>
      <c r="T118" t="n">
        <v>6112.6</v>
      </c>
      <c r="U118" t="n">
        <v>0.64</v>
      </c>
      <c r="V118" t="n">
        <v>0.76</v>
      </c>
      <c r="W118" t="n">
        <v>2.63</v>
      </c>
      <c r="X118" t="n">
        <v>0.36</v>
      </c>
      <c r="Y118" t="n">
        <v>0.5</v>
      </c>
      <c r="Z118" t="n">
        <v>10</v>
      </c>
    </row>
    <row r="119">
      <c r="A119" t="n">
        <v>19</v>
      </c>
      <c r="B119" t="n">
        <v>90</v>
      </c>
      <c r="C119" t="inlineStr">
        <is>
          <t xml:space="preserve">CONCLUIDO	</t>
        </is>
      </c>
      <c r="D119" t="n">
        <v>3.3266</v>
      </c>
      <c r="E119" t="n">
        <v>30.06</v>
      </c>
      <c r="F119" t="n">
        <v>27.18</v>
      </c>
      <c r="G119" t="n">
        <v>125.44</v>
      </c>
      <c r="H119" t="n">
        <v>1.73</v>
      </c>
      <c r="I119" t="n">
        <v>13</v>
      </c>
      <c r="J119" t="n">
        <v>205.85</v>
      </c>
      <c r="K119" t="n">
        <v>52.44</v>
      </c>
      <c r="L119" t="n">
        <v>20</v>
      </c>
      <c r="M119" t="n">
        <v>11</v>
      </c>
      <c r="N119" t="n">
        <v>43.41</v>
      </c>
      <c r="O119" t="n">
        <v>25622.45</v>
      </c>
      <c r="P119" t="n">
        <v>335.01</v>
      </c>
      <c r="Q119" t="n">
        <v>446.56</v>
      </c>
      <c r="R119" t="n">
        <v>62.61</v>
      </c>
      <c r="S119" t="n">
        <v>40.63</v>
      </c>
      <c r="T119" t="n">
        <v>5888.73</v>
      </c>
      <c r="U119" t="n">
        <v>0.65</v>
      </c>
      <c r="V119" t="n">
        <v>0.76</v>
      </c>
      <c r="W119" t="n">
        <v>2.63</v>
      </c>
      <c r="X119" t="n">
        <v>0.35</v>
      </c>
      <c r="Y119" t="n">
        <v>0.5</v>
      </c>
      <c r="Z119" t="n">
        <v>10</v>
      </c>
    </row>
    <row r="120">
      <c r="A120" t="n">
        <v>20</v>
      </c>
      <c r="B120" t="n">
        <v>90</v>
      </c>
      <c r="C120" t="inlineStr">
        <is>
          <t xml:space="preserve">CONCLUIDO	</t>
        </is>
      </c>
      <c r="D120" t="n">
        <v>3.3269</v>
      </c>
      <c r="E120" t="n">
        <v>30.06</v>
      </c>
      <c r="F120" t="n">
        <v>27.18</v>
      </c>
      <c r="G120" t="n">
        <v>125.43</v>
      </c>
      <c r="H120" t="n">
        <v>1.8</v>
      </c>
      <c r="I120" t="n">
        <v>13</v>
      </c>
      <c r="J120" t="n">
        <v>207.45</v>
      </c>
      <c r="K120" t="n">
        <v>52.44</v>
      </c>
      <c r="L120" t="n">
        <v>21</v>
      </c>
      <c r="M120" t="n">
        <v>11</v>
      </c>
      <c r="N120" t="n">
        <v>44</v>
      </c>
      <c r="O120" t="n">
        <v>25818.99</v>
      </c>
      <c r="P120" t="n">
        <v>336.74</v>
      </c>
      <c r="Q120" t="n">
        <v>446.56</v>
      </c>
      <c r="R120" t="n">
        <v>62.59</v>
      </c>
      <c r="S120" t="n">
        <v>40.63</v>
      </c>
      <c r="T120" t="n">
        <v>5878.97</v>
      </c>
      <c r="U120" t="n">
        <v>0.65</v>
      </c>
      <c r="V120" t="n">
        <v>0.76</v>
      </c>
      <c r="W120" t="n">
        <v>2.63</v>
      </c>
      <c r="X120" t="n">
        <v>0.35</v>
      </c>
      <c r="Y120" t="n">
        <v>0.5</v>
      </c>
      <c r="Z120" t="n">
        <v>10</v>
      </c>
    </row>
    <row r="121">
      <c r="A121" t="n">
        <v>21</v>
      </c>
      <c r="B121" t="n">
        <v>90</v>
      </c>
      <c r="C121" t="inlineStr">
        <is>
          <t xml:space="preserve">CONCLUIDO	</t>
        </is>
      </c>
      <c r="D121" t="n">
        <v>3.3347</v>
      </c>
      <c r="E121" t="n">
        <v>29.99</v>
      </c>
      <c r="F121" t="n">
        <v>27.14</v>
      </c>
      <c r="G121" t="n">
        <v>135.7</v>
      </c>
      <c r="H121" t="n">
        <v>1.87</v>
      </c>
      <c r="I121" t="n">
        <v>12</v>
      </c>
      <c r="J121" t="n">
        <v>209.05</v>
      </c>
      <c r="K121" t="n">
        <v>52.44</v>
      </c>
      <c r="L121" t="n">
        <v>22</v>
      </c>
      <c r="M121" t="n">
        <v>10</v>
      </c>
      <c r="N121" t="n">
        <v>44.6</v>
      </c>
      <c r="O121" t="n">
        <v>26016.35</v>
      </c>
      <c r="P121" t="n">
        <v>333.69</v>
      </c>
      <c r="Q121" t="n">
        <v>446.56</v>
      </c>
      <c r="R121" t="n">
        <v>61.42</v>
      </c>
      <c r="S121" t="n">
        <v>40.63</v>
      </c>
      <c r="T121" t="n">
        <v>5301.93</v>
      </c>
      <c r="U121" t="n">
        <v>0.66</v>
      </c>
      <c r="V121" t="n">
        <v>0.77</v>
      </c>
      <c r="W121" t="n">
        <v>2.63</v>
      </c>
      <c r="X121" t="n">
        <v>0.31</v>
      </c>
      <c r="Y121" t="n">
        <v>0.5</v>
      </c>
      <c r="Z121" t="n">
        <v>10</v>
      </c>
    </row>
    <row r="122">
      <c r="A122" t="n">
        <v>22</v>
      </c>
      <c r="B122" t="n">
        <v>90</v>
      </c>
      <c r="C122" t="inlineStr">
        <is>
          <t xml:space="preserve">CONCLUIDO	</t>
        </is>
      </c>
      <c r="D122" t="n">
        <v>3.3349</v>
      </c>
      <c r="E122" t="n">
        <v>29.99</v>
      </c>
      <c r="F122" t="n">
        <v>27.14</v>
      </c>
      <c r="G122" t="n">
        <v>135.69</v>
      </c>
      <c r="H122" t="n">
        <v>1.94</v>
      </c>
      <c r="I122" t="n">
        <v>12</v>
      </c>
      <c r="J122" t="n">
        <v>210.65</v>
      </c>
      <c r="K122" t="n">
        <v>52.44</v>
      </c>
      <c r="L122" t="n">
        <v>23</v>
      </c>
      <c r="M122" t="n">
        <v>10</v>
      </c>
      <c r="N122" t="n">
        <v>45.21</v>
      </c>
      <c r="O122" t="n">
        <v>26214.54</v>
      </c>
      <c r="P122" t="n">
        <v>333.32</v>
      </c>
      <c r="Q122" t="n">
        <v>446.56</v>
      </c>
      <c r="R122" t="n">
        <v>61.49</v>
      </c>
      <c r="S122" t="n">
        <v>40.63</v>
      </c>
      <c r="T122" t="n">
        <v>5335.31</v>
      </c>
      <c r="U122" t="n">
        <v>0.66</v>
      </c>
      <c r="V122" t="n">
        <v>0.77</v>
      </c>
      <c r="W122" t="n">
        <v>2.62</v>
      </c>
      <c r="X122" t="n">
        <v>0.31</v>
      </c>
      <c r="Y122" t="n">
        <v>0.5</v>
      </c>
      <c r="Z122" t="n">
        <v>10</v>
      </c>
    </row>
    <row r="123">
      <c r="A123" t="n">
        <v>23</v>
      </c>
      <c r="B123" t="n">
        <v>90</v>
      </c>
      <c r="C123" t="inlineStr">
        <is>
          <t xml:space="preserve">CONCLUIDO	</t>
        </is>
      </c>
      <c r="D123" t="n">
        <v>3.3433</v>
      </c>
      <c r="E123" t="n">
        <v>29.91</v>
      </c>
      <c r="F123" t="n">
        <v>27.1</v>
      </c>
      <c r="G123" t="n">
        <v>147.81</v>
      </c>
      <c r="H123" t="n">
        <v>2.01</v>
      </c>
      <c r="I123" t="n">
        <v>11</v>
      </c>
      <c r="J123" t="n">
        <v>212.27</v>
      </c>
      <c r="K123" t="n">
        <v>52.44</v>
      </c>
      <c r="L123" t="n">
        <v>24</v>
      </c>
      <c r="M123" t="n">
        <v>9</v>
      </c>
      <c r="N123" t="n">
        <v>45.82</v>
      </c>
      <c r="O123" t="n">
        <v>26413.56</v>
      </c>
      <c r="P123" t="n">
        <v>331.12</v>
      </c>
      <c r="Q123" t="n">
        <v>446.56</v>
      </c>
      <c r="R123" t="n">
        <v>60.08</v>
      </c>
      <c r="S123" t="n">
        <v>40.63</v>
      </c>
      <c r="T123" t="n">
        <v>4633.7</v>
      </c>
      <c r="U123" t="n">
        <v>0.68</v>
      </c>
      <c r="V123" t="n">
        <v>0.77</v>
      </c>
      <c r="W123" t="n">
        <v>2.63</v>
      </c>
      <c r="X123" t="n">
        <v>0.27</v>
      </c>
      <c r="Y123" t="n">
        <v>0.5</v>
      </c>
      <c r="Z123" t="n">
        <v>10</v>
      </c>
    </row>
    <row r="124">
      <c r="A124" t="n">
        <v>24</v>
      </c>
      <c r="B124" t="n">
        <v>90</v>
      </c>
      <c r="C124" t="inlineStr">
        <is>
          <t xml:space="preserve">CONCLUIDO	</t>
        </is>
      </c>
      <c r="D124" t="n">
        <v>3.3413</v>
      </c>
      <c r="E124" t="n">
        <v>29.93</v>
      </c>
      <c r="F124" t="n">
        <v>27.12</v>
      </c>
      <c r="G124" t="n">
        <v>147.91</v>
      </c>
      <c r="H124" t="n">
        <v>2.08</v>
      </c>
      <c r="I124" t="n">
        <v>11</v>
      </c>
      <c r="J124" t="n">
        <v>213.89</v>
      </c>
      <c r="K124" t="n">
        <v>52.44</v>
      </c>
      <c r="L124" t="n">
        <v>25</v>
      </c>
      <c r="M124" t="n">
        <v>9</v>
      </c>
      <c r="N124" t="n">
        <v>46.44</v>
      </c>
      <c r="O124" t="n">
        <v>26613.43</v>
      </c>
      <c r="P124" t="n">
        <v>331.38</v>
      </c>
      <c r="Q124" t="n">
        <v>446.56</v>
      </c>
      <c r="R124" t="n">
        <v>60.65</v>
      </c>
      <c r="S124" t="n">
        <v>40.63</v>
      </c>
      <c r="T124" t="n">
        <v>4917.99</v>
      </c>
      <c r="U124" t="n">
        <v>0.67</v>
      </c>
      <c r="V124" t="n">
        <v>0.77</v>
      </c>
      <c r="W124" t="n">
        <v>2.63</v>
      </c>
      <c r="X124" t="n">
        <v>0.29</v>
      </c>
      <c r="Y124" t="n">
        <v>0.5</v>
      </c>
      <c r="Z124" t="n">
        <v>10</v>
      </c>
    </row>
    <row r="125">
      <c r="A125" t="n">
        <v>25</v>
      </c>
      <c r="B125" t="n">
        <v>90</v>
      </c>
      <c r="C125" t="inlineStr">
        <is>
          <t xml:space="preserve">CONCLUIDO	</t>
        </is>
      </c>
      <c r="D125" t="n">
        <v>3.3417</v>
      </c>
      <c r="E125" t="n">
        <v>29.92</v>
      </c>
      <c r="F125" t="n">
        <v>27.11</v>
      </c>
      <c r="G125" t="n">
        <v>147.89</v>
      </c>
      <c r="H125" t="n">
        <v>2.14</v>
      </c>
      <c r="I125" t="n">
        <v>11</v>
      </c>
      <c r="J125" t="n">
        <v>215.51</v>
      </c>
      <c r="K125" t="n">
        <v>52.44</v>
      </c>
      <c r="L125" t="n">
        <v>26</v>
      </c>
      <c r="M125" t="n">
        <v>9</v>
      </c>
      <c r="N125" t="n">
        <v>47.07</v>
      </c>
      <c r="O125" t="n">
        <v>26814.17</v>
      </c>
      <c r="P125" t="n">
        <v>328.62</v>
      </c>
      <c r="Q125" t="n">
        <v>446.56</v>
      </c>
      <c r="R125" t="n">
        <v>60.61</v>
      </c>
      <c r="S125" t="n">
        <v>40.63</v>
      </c>
      <c r="T125" t="n">
        <v>4899.33</v>
      </c>
      <c r="U125" t="n">
        <v>0.67</v>
      </c>
      <c r="V125" t="n">
        <v>0.77</v>
      </c>
      <c r="W125" t="n">
        <v>2.62</v>
      </c>
      <c r="X125" t="n">
        <v>0.29</v>
      </c>
      <c r="Y125" t="n">
        <v>0.5</v>
      </c>
      <c r="Z125" t="n">
        <v>10</v>
      </c>
    </row>
    <row r="126">
      <c r="A126" t="n">
        <v>26</v>
      </c>
      <c r="B126" t="n">
        <v>90</v>
      </c>
      <c r="C126" t="inlineStr">
        <is>
          <t xml:space="preserve">CONCLUIDO	</t>
        </is>
      </c>
      <c r="D126" t="n">
        <v>3.349</v>
      </c>
      <c r="E126" t="n">
        <v>29.86</v>
      </c>
      <c r="F126" t="n">
        <v>27.08</v>
      </c>
      <c r="G126" t="n">
        <v>162.5</v>
      </c>
      <c r="H126" t="n">
        <v>2.21</v>
      </c>
      <c r="I126" t="n">
        <v>10</v>
      </c>
      <c r="J126" t="n">
        <v>217.15</v>
      </c>
      <c r="K126" t="n">
        <v>52.44</v>
      </c>
      <c r="L126" t="n">
        <v>27</v>
      </c>
      <c r="M126" t="n">
        <v>8</v>
      </c>
      <c r="N126" t="n">
        <v>47.71</v>
      </c>
      <c r="O126" t="n">
        <v>27015.77</v>
      </c>
      <c r="P126" t="n">
        <v>328.91</v>
      </c>
      <c r="Q126" t="n">
        <v>446.56</v>
      </c>
      <c r="R126" t="n">
        <v>59.47</v>
      </c>
      <c r="S126" t="n">
        <v>40.63</v>
      </c>
      <c r="T126" t="n">
        <v>4335.19</v>
      </c>
      <c r="U126" t="n">
        <v>0.68</v>
      </c>
      <c r="V126" t="n">
        <v>0.77</v>
      </c>
      <c r="W126" t="n">
        <v>2.63</v>
      </c>
      <c r="X126" t="n">
        <v>0.26</v>
      </c>
      <c r="Y126" t="n">
        <v>0.5</v>
      </c>
      <c r="Z126" t="n">
        <v>10</v>
      </c>
    </row>
    <row r="127">
      <c r="A127" t="n">
        <v>27</v>
      </c>
      <c r="B127" t="n">
        <v>90</v>
      </c>
      <c r="C127" t="inlineStr">
        <is>
          <t xml:space="preserve">CONCLUIDO	</t>
        </is>
      </c>
      <c r="D127" t="n">
        <v>3.3491</v>
      </c>
      <c r="E127" t="n">
        <v>29.86</v>
      </c>
      <c r="F127" t="n">
        <v>27.08</v>
      </c>
      <c r="G127" t="n">
        <v>162.49</v>
      </c>
      <c r="H127" t="n">
        <v>2.27</v>
      </c>
      <c r="I127" t="n">
        <v>10</v>
      </c>
      <c r="J127" t="n">
        <v>218.79</v>
      </c>
      <c r="K127" t="n">
        <v>52.44</v>
      </c>
      <c r="L127" t="n">
        <v>28</v>
      </c>
      <c r="M127" t="n">
        <v>8</v>
      </c>
      <c r="N127" t="n">
        <v>48.35</v>
      </c>
      <c r="O127" t="n">
        <v>27218.26</v>
      </c>
      <c r="P127" t="n">
        <v>327.48</v>
      </c>
      <c r="Q127" t="n">
        <v>446.56</v>
      </c>
      <c r="R127" t="n">
        <v>59.6</v>
      </c>
      <c r="S127" t="n">
        <v>40.63</v>
      </c>
      <c r="T127" t="n">
        <v>4399.3</v>
      </c>
      <c r="U127" t="n">
        <v>0.68</v>
      </c>
      <c r="V127" t="n">
        <v>0.77</v>
      </c>
      <c r="W127" t="n">
        <v>2.62</v>
      </c>
      <c r="X127" t="n">
        <v>0.25</v>
      </c>
      <c r="Y127" t="n">
        <v>0.5</v>
      </c>
      <c r="Z127" t="n">
        <v>10</v>
      </c>
    </row>
    <row r="128">
      <c r="A128" t="n">
        <v>28</v>
      </c>
      <c r="B128" t="n">
        <v>90</v>
      </c>
      <c r="C128" t="inlineStr">
        <is>
          <t xml:space="preserve">CONCLUIDO	</t>
        </is>
      </c>
      <c r="D128" t="n">
        <v>3.3565</v>
      </c>
      <c r="E128" t="n">
        <v>29.79</v>
      </c>
      <c r="F128" t="n">
        <v>27.05</v>
      </c>
      <c r="G128" t="n">
        <v>180.35</v>
      </c>
      <c r="H128" t="n">
        <v>2.34</v>
      </c>
      <c r="I128" t="n">
        <v>9</v>
      </c>
      <c r="J128" t="n">
        <v>220.44</v>
      </c>
      <c r="K128" t="n">
        <v>52.44</v>
      </c>
      <c r="L128" t="n">
        <v>29</v>
      </c>
      <c r="M128" t="n">
        <v>7</v>
      </c>
      <c r="N128" t="n">
        <v>49</v>
      </c>
      <c r="O128" t="n">
        <v>27421.64</v>
      </c>
      <c r="P128" t="n">
        <v>323.88</v>
      </c>
      <c r="Q128" t="n">
        <v>446.56</v>
      </c>
      <c r="R128" t="n">
        <v>58.62</v>
      </c>
      <c r="S128" t="n">
        <v>40.63</v>
      </c>
      <c r="T128" t="n">
        <v>3913.81</v>
      </c>
      <c r="U128" t="n">
        <v>0.6899999999999999</v>
      </c>
      <c r="V128" t="n">
        <v>0.77</v>
      </c>
      <c r="W128" t="n">
        <v>2.62</v>
      </c>
      <c r="X128" t="n">
        <v>0.22</v>
      </c>
      <c r="Y128" t="n">
        <v>0.5</v>
      </c>
      <c r="Z128" t="n">
        <v>10</v>
      </c>
    </row>
    <row r="129">
      <c r="A129" t="n">
        <v>29</v>
      </c>
      <c r="B129" t="n">
        <v>90</v>
      </c>
      <c r="C129" t="inlineStr">
        <is>
          <t xml:space="preserve">CONCLUIDO	</t>
        </is>
      </c>
      <c r="D129" t="n">
        <v>3.3564</v>
      </c>
      <c r="E129" t="n">
        <v>29.79</v>
      </c>
      <c r="F129" t="n">
        <v>27.05</v>
      </c>
      <c r="G129" t="n">
        <v>180.36</v>
      </c>
      <c r="H129" t="n">
        <v>2.4</v>
      </c>
      <c r="I129" t="n">
        <v>9</v>
      </c>
      <c r="J129" t="n">
        <v>222.1</v>
      </c>
      <c r="K129" t="n">
        <v>52.44</v>
      </c>
      <c r="L129" t="n">
        <v>30</v>
      </c>
      <c r="M129" t="n">
        <v>7</v>
      </c>
      <c r="N129" t="n">
        <v>49.65</v>
      </c>
      <c r="O129" t="n">
        <v>27625.93</v>
      </c>
      <c r="P129" t="n">
        <v>325.5</v>
      </c>
      <c r="Q129" t="n">
        <v>446.56</v>
      </c>
      <c r="R129" t="n">
        <v>58.66</v>
      </c>
      <c r="S129" t="n">
        <v>40.63</v>
      </c>
      <c r="T129" t="n">
        <v>3933.89</v>
      </c>
      <c r="U129" t="n">
        <v>0.6899999999999999</v>
      </c>
      <c r="V129" t="n">
        <v>0.77</v>
      </c>
      <c r="W129" t="n">
        <v>2.62</v>
      </c>
      <c r="X129" t="n">
        <v>0.23</v>
      </c>
      <c r="Y129" t="n">
        <v>0.5</v>
      </c>
      <c r="Z129" t="n">
        <v>10</v>
      </c>
    </row>
    <row r="130">
      <c r="A130" t="n">
        <v>30</v>
      </c>
      <c r="B130" t="n">
        <v>90</v>
      </c>
      <c r="C130" t="inlineStr">
        <is>
          <t xml:space="preserve">CONCLUIDO	</t>
        </is>
      </c>
      <c r="D130" t="n">
        <v>3.3552</v>
      </c>
      <c r="E130" t="n">
        <v>29.8</v>
      </c>
      <c r="F130" t="n">
        <v>27.06</v>
      </c>
      <c r="G130" t="n">
        <v>180.43</v>
      </c>
      <c r="H130" t="n">
        <v>2.46</v>
      </c>
      <c r="I130" t="n">
        <v>9</v>
      </c>
      <c r="J130" t="n">
        <v>223.76</v>
      </c>
      <c r="K130" t="n">
        <v>52.44</v>
      </c>
      <c r="L130" t="n">
        <v>31</v>
      </c>
      <c r="M130" t="n">
        <v>7</v>
      </c>
      <c r="N130" t="n">
        <v>50.32</v>
      </c>
      <c r="O130" t="n">
        <v>27831.27</v>
      </c>
      <c r="P130" t="n">
        <v>325.74</v>
      </c>
      <c r="Q130" t="n">
        <v>446.56</v>
      </c>
      <c r="R130" t="n">
        <v>58.91</v>
      </c>
      <c r="S130" t="n">
        <v>40.63</v>
      </c>
      <c r="T130" t="n">
        <v>4057.78</v>
      </c>
      <c r="U130" t="n">
        <v>0.6899999999999999</v>
      </c>
      <c r="V130" t="n">
        <v>0.77</v>
      </c>
      <c r="W130" t="n">
        <v>2.63</v>
      </c>
      <c r="X130" t="n">
        <v>0.24</v>
      </c>
      <c r="Y130" t="n">
        <v>0.5</v>
      </c>
      <c r="Z130" t="n">
        <v>10</v>
      </c>
    </row>
    <row r="131">
      <c r="A131" t="n">
        <v>31</v>
      </c>
      <c r="B131" t="n">
        <v>90</v>
      </c>
      <c r="C131" t="inlineStr">
        <is>
          <t xml:space="preserve">CONCLUIDO	</t>
        </is>
      </c>
      <c r="D131" t="n">
        <v>3.3545</v>
      </c>
      <c r="E131" t="n">
        <v>29.81</v>
      </c>
      <c r="F131" t="n">
        <v>27.07</v>
      </c>
      <c r="G131" t="n">
        <v>180.47</v>
      </c>
      <c r="H131" t="n">
        <v>2.52</v>
      </c>
      <c r="I131" t="n">
        <v>9</v>
      </c>
      <c r="J131" t="n">
        <v>225.43</v>
      </c>
      <c r="K131" t="n">
        <v>52.44</v>
      </c>
      <c r="L131" t="n">
        <v>32</v>
      </c>
      <c r="M131" t="n">
        <v>7</v>
      </c>
      <c r="N131" t="n">
        <v>50.99</v>
      </c>
      <c r="O131" t="n">
        <v>28037.42</v>
      </c>
      <c r="P131" t="n">
        <v>322.94</v>
      </c>
      <c r="Q131" t="n">
        <v>446.56</v>
      </c>
      <c r="R131" t="n">
        <v>59.18</v>
      </c>
      <c r="S131" t="n">
        <v>40.63</v>
      </c>
      <c r="T131" t="n">
        <v>4194.44</v>
      </c>
      <c r="U131" t="n">
        <v>0.6899999999999999</v>
      </c>
      <c r="V131" t="n">
        <v>0.77</v>
      </c>
      <c r="W131" t="n">
        <v>2.62</v>
      </c>
      <c r="X131" t="n">
        <v>0.24</v>
      </c>
      <c r="Y131" t="n">
        <v>0.5</v>
      </c>
      <c r="Z131" t="n">
        <v>10</v>
      </c>
    </row>
    <row r="132">
      <c r="A132" t="n">
        <v>32</v>
      </c>
      <c r="B132" t="n">
        <v>90</v>
      </c>
      <c r="C132" t="inlineStr">
        <is>
          <t xml:space="preserve">CONCLUIDO	</t>
        </is>
      </c>
      <c r="D132" t="n">
        <v>3.3646</v>
      </c>
      <c r="E132" t="n">
        <v>29.72</v>
      </c>
      <c r="F132" t="n">
        <v>27.02</v>
      </c>
      <c r="G132" t="n">
        <v>202.62</v>
      </c>
      <c r="H132" t="n">
        <v>2.58</v>
      </c>
      <c r="I132" t="n">
        <v>8</v>
      </c>
      <c r="J132" t="n">
        <v>227.11</v>
      </c>
      <c r="K132" t="n">
        <v>52.44</v>
      </c>
      <c r="L132" t="n">
        <v>33</v>
      </c>
      <c r="M132" t="n">
        <v>6</v>
      </c>
      <c r="N132" t="n">
        <v>51.67</v>
      </c>
      <c r="O132" t="n">
        <v>28244.51</v>
      </c>
      <c r="P132" t="n">
        <v>320.13</v>
      </c>
      <c r="Q132" t="n">
        <v>446.56</v>
      </c>
      <c r="R132" t="n">
        <v>57.33</v>
      </c>
      <c r="S132" t="n">
        <v>40.63</v>
      </c>
      <c r="T132" t="n">
        <v>3274.28</v>
      </c>
      <c r="U132" t="n">
        <v>0.71</v>
      </c>
      <c r="V132" t="n">
        <v>0.77</v>
      </c>
      <c r="W132" t="n">
        <v>2.62</v>
      </c>
      <c r="X132" t="n">
        <v>0.19</v>
      </c>
      <c r="Y132" t="n">
        <v>0.5</v>
      </c>
      <c r="Z132" t="n">
        <v>10</v>
      </c>
    </row>
    <row r="133">
      <c r="A133" t="n">
        <v>33</v>
      </c>
      <c r="B133" t="n">
        <v>90</v>
      </c>
      <c r="C133" t="inlineStr">
        <is>
          <t xml:space="preserve">CONCLUIDO	</t>
        </is>
      </c>
      <c r="D133" t="n">
        <v>3.3632</v>
      </c>
      <c r="E133" t="n">
        <v>29.73</v>
      </c>
      <c r="F133" t="n">
        <v>27.03</v>
      </c>
      <c r="G133" t="n">
        <v>202.72</v>
      </c>
      <c r="H133" t="n">
        <v>2.64</v>
      </c>
      <c r="I133" t="n">
        <v>8</v>
      </c>
      <c r="J133" t="n">
        <v>228.8</v>
      </c>
      <c r="K133" t="n">
        <v>52.44</v>
      </c>
      <c r="L133" t="n">
        <v>34</v>
      </c>
      <c r="M133" t="n">
        <v>6</v>
      </c>
      <c r="N133" t="n">
        <v>52.36</v>
      </c>
      <c r="O133" t="n">
        <v>28452.56</v>
      </c>
      <c r="P133" t="n">
        <v>321.06</v>
      </c>
      <c r="Q133" t="n">
        <v>446.56</v>
      </c>
      <c r="R133" t="n">
        <v>57.71</v>
      </c>
      <c r="S133" t="n">
        <v>40.63</v>
      </c>
      <c r="T133" t="n">
        <v>3465.63</v>
      </c>
      <c r="U133" t="n">
        <v>0.7</v>
      </c>
      <c r="V133" t="n">
        <v>0.77</v>
      </c>
      <c r="W133" t="n">
        <v>2.62</v>
      </c>
      <c r="X133" t="n">
        <v>0.2</v>
      </c>
      <c r="Y133" t="n">
        <v>0.5</v>
      </c>
      <c r="Z133" t="n">
        <v>10</v>
      </c>
    </row>
    <row r="134">
      <c r="A134" t="n">
        <v>34</v>
      </c>
      <c r="B134" t="n">
        <v>90</v>
      </c>
      <c r="C134" t="inlineStr">
        <is>
          <t xml:space="preserve">CONCLUIDO	</t>
        </is>
      </c>
      <c r="D134" t="n">
        <v>3.3636</v>
      </c>
      <c r="E134" t="n">
        <v>29.73</v>
      </c>
      <c r="F134" t="n">
        <v>27.02</v>
      </c>
      <c r="G134" t="n">
        <v>202.69</v>
      </c>
      <c r="H134" t="n">
        <v>2.7</v>
      </c>
      <c r="I134" t="n">
        <v>8</v>
      </c>
      <c r="J134" t="n">
        <v>230.49</v>
      </c>
      <c r="K134" t="n">
        <v>52.44</v>
      </c>
      <c r="L134" t="n">
        <v>35</v>
      </c>
      <c r="M134" t="n">
        <v>6</v>
      </c>
      <c r="N134" t="n">
        <v>53.05</v>
      </c>
      <c r="O134" t="n">
        <v>28661.58</v>
      </c>
      <c r="P134" t="n">
        <v>321.66</v>
      </c>
      <c r="Q134" t="n">
        <v>446.56</v>
      </c>
      <c r="R134" t="n">
        <v>57.6</v>
      </c>
      <c r="S134" t="n">
        <v>40.63</v>
      </c>
      <c r="T134" t="n">
        <v>3411.67</v>
      </c>
      <c r="U134" t="n">
        <v>0.71</v>
      </c>
      <c r="V134" t="n">
        <v>0.77</v>
      </c>
      <c r="W134" t="n">
        <v>2.62</v>
      </c>
      <c r="X134" t="n">
        <v>0.2</v>
      </c>
      <c r="Y134" t="n">
        <v>0.5</v>
      </c>
      <c r="Z134" t="n">
        <v>10</v>
      </c>
    </row>
    <row r="135">
      <c r="A135" t="n">
        <v>35</v>
      </c>
      <c r="B135" t="n">
        <v>90</v>
      </c>
      <c r="C135" t="inlineStr">
        <is>
          <t xml:space="preserve">CONCLUIDO	</t>
        </is>
      </c>
      <c r="D135" t="n">
        <v>3.3631</v>
      </c>
      <c r="E135" t="n">
        <v>29.73</v>
      </c>
      <c r="F135" t="n">
        <v>27.03</v>
      </c>
      <c r="G135" t="n">
        <v>202.72</v>
      </c>
      <c r="H135" t="n">
        <v>2.76</v>
      </c>
      <c r="I135" t="n">
        <v>8</v>
      </c>
      <c r="J135" t="n">
        <v>232.2</v>
      </c>
      <c r="K135" t="n">
        <v>52.44</v>
      </c>
      <c r="L135" t="n">
        <v>36</v>
      </c>
      <c r="M135" t="n">
        <v>6</v>
      </c>
      <c r="N135" t="n">
        <v>53.75</v>
      </c>
      <c r="O135" t="n">
        <v>28871.58</v>
      </c>
      <c r="P135" t="n">
        <v>319.28</v>
      </c>
      <c r="Q135" t="n">
        <v>446.56</v>
      </c>
      <c r="R135" t="n">
        <v>57.88</v>
      </c>
      <c r="S135" t="n">
        <v>40.63</v>
      </c>
      <c r="T135" t="n">
        <v>3550.04</v>
      </c>
      <c r="U135" t="n">
        <v>0.7</v>
      </c>
      <c r="V135" t="n">
        <v>0.77</v>
      </c>
      <c r="W135" t="n">
        <v>2.62</v>
      </c>
      <c r="X135" t="n">
        <v>0.2</v>
      </c>
      <c r="Y135" t="n">
        <v>0.5</v>
      </c>
      <c r="Z135" t="n">
        <v>10</v>
      </c>
    </row>
    <row r="136">
      <c r="A136" t="n">
        <v>36</v>
      </c>
      <c r="B136" t="n">
        <v>90</v>
      </c>
      <c r="C136" t="inlineStr">
        <is>
          <t xml:space="preserve">CONCLUIDO	</t>
        </is>
      </c>
      <c r="D136" t="n">
        <v>3.3636</v>
      </c>
      <c r="E136" t="n">
        <v>29.73</v>
      </c>
      <c r="F136" t="n">
        <v>27.03</v>
      </c>
      <c r="G136" t="n">
        <v>202.69</v>
      </c>
      <c r="H136" t="n">
        <v>2.81</v>
      </c>
      <c r="I136" t="n">
        <v>8</v>
      </c>
      <c r="J136" t="n">
        <v>233.91</v>
      </c>
      <c r="K136" t="n">
        <v>52.44</v>
      </c>
      <c r="L136" t="n">
        <v>37</v>
      </c>
      <c r="M136" t="n">
        <v>6</v>
      </c>
      <c r="N136" t="n">
        <v>54.46</v>
      </c>
      <c r="O136" t="n">
        <v>29082.59</v>
      </c>
      <c r="P136" t="n">
        <v>317.69</v>
      </c>
      <c r="Q136" t="n">
        <v>446.56</v>
      </c>
      <c r="R136" t="n">
        <v>57.7</v>
      </c>
      <c r="S136" t="n">
        <v>40.63</v>
      </c>
      <c r="T136" t="n">
        <v>3458.59</v>
      </c>
      <c r="U136" t="n">
        <v>0.7</v>
      </c>
      <c r="V136" t="n">
        <v>0.77</v>
      </c>
      <c r="W136" t="n">
        <v>2.62</v>
      </c>
      <c r="X136" t="n">
        <v>0.2</v>
      </c>
      <c r="Y136" t="n">
        <v>0.5</v>
      </c>
      <c r="Z136" t="n">
        <v>10</v>
      </c>
    </row>
    <row r="137">
      <c r="A137" t="n">
        <v>37</v>
      </c>
      <c r="B137" t="n">
        <v>90</v>
      </c>
      <c r="C137" t="inlineStr">
        <is>
          <t xml:space="preserve">CONCLUIDO	</t>
        </is>
      </c>
      <c r="D137" t="n">
        <v>3.3697</v>
      </c>
      <c r="E137" t="n">
        <v>29.68</v>
      </c>
      <c r="F137" t="n">
        <v>27.01</v>
      </c>
      <c r="G137" t="n">
        <v>231.49</v>
      </c>
      <c r="H137" t="n">
        <v>2.87</v>
      </c>
      <c r="I137" t="n">
        <v>7</v>
      </c>
      <c r="J137" t="n">
        <v>235.63</v>
      </c>
      <c r="K137" t="n">
        <v>52.44</v>
      </c>
      <c r="L137" t="n">
        <v>38</v>
      </c>
      <c r="M137" t="n">
        <v>5</v>
      </c>
      <c r="N137" t="n">
        <v>55.18</v>
      </c>
      <c r="O137" t="n">
        <v>29294.6</v>
      </c>
      <c r="P137" t="n">
        <v>315.59</v>
      </c>
      <c r="Q137" t="n">
        <v>446.57</v>
      </c>
      <c r="R137" t="n">
        <v>57.16</v>
      </c>
      <c r="S137" t="n">
        <v>40.63</v>
      </c>
      <c r="T137" t="n">
        <v>3195.12</v>
      </c>
      <c r="U137" t="n">
        <v>0.71</v>
      </c>
      <c r="V137" t="n">
        <v>0.77</v>
      </c>
      <c r="W137" t="n">
        <v>2.62</v>
      </c>
      <c r="X137" t="n">
        <v>0.18</v>
      </c>
      <c r="Y137" t="n">
        <v>0.5</v>
      </c>
      <c r="Z137" t="n">
        <v>10</v>
      </c>
    </row>
    <row r="138">
      <c r="A138" t="n">
        <v>38</v>
      </c>
      <c r="B138" t="n">
        <v>90</v>
      </c>
      <c r="C138" t="inlineStr">
        <is>
          <t xml:space="preserve">CONCLUIDO	</t>
        </is>
      </c>
      <c r="D138" t="n">
        <v>3.3705</v>
      </c>
      <c r="E138" t="n">
        <v>29.67</v>
      </c>
      <c r="F138" t="n">
        <v>27</v>
      </c>
      <c r="G138" t="n">
        <v>231.43</v>
      </c>
      <c r="H138" t="n">
        <v>2.92</v>
      </c>
      <c r="I138" t="n">
        <v>7</v>
      </c>
      <c r="J138" t="n">
        <v>237.35</v>
      </c>
      <c r="K138" t="n">
        <v>52.44</v>
      </c>
      <c r="L138" t="n">
        <v>39</v>
      </c>
      <c r="M138" t="n">
        <v>5</v>
      </c>
      <c r="N138" t="n">
        <v>55.91</v>
      </c>
      <c r="O138" t="n">
        <v>29507.65</v>
      </c>
      <c r="P138" t="n">
        <v>317.39</v>
      </c>
      <c r="Q138" t="n">
        <v>446.56</v>
      </c>
      <c r="R138" t="n">
        <v>56.87</v>
      </c>
      <c r="S138" t="n">
        <v>40.63</v>
      </c>
      <c r="T138" t="n">
        <v>3052.09</v>
      </c>
      <c r="U138" t="n">
        <v>0.71</v>
      </c>
      <c r="V138" t="n">
        <v>0.77</v>
      </c>
      <c r="W138" t="n">
        <v>2.62</v>
      </c>
      <c r="X138" t="n">
        <v>0.17</v>
      </c>
      <c r="Y138" t="n">
        <v>0.5</v>
      </c>
      <c r="Z138" t="n">
        <v>10</v>
      </c>
    </row>
    <row r="139">
      <c r="A139" t="n">
        <v>39</v>
      </c>
      <c r="B139" t="n">
        <v>90</v>
      </c>
      <c r="C139" t="inlineStr">
        <is>
          <t xml:space="preserve">CONCLUIDO	</t>
        </is>
      </c>
      <c r="D139" t="n">
        <v>3.3701</v>
      </c>
      <c r="E139" t="n">
        <v>29.67</v>
      </c>
      <c r="F139" t="n">
        <v>27</v>
      </c>
      <c r="G139" t="n">
        <v>231.46</v>
      </c>
      <c r="H139" t="n">
        <v>2.98</v>
      </c>
      <c r="I139" t="n">
        <v>7</v>
      </c>
      <c r="J139" t="n">
        <v>239.09</v>
      </c>
      <c r="K139" t="n">
        <v>52.44</v>
      </c>
      <c r="L139" t="n">
        <v>40</v>
      </c>
      <c r="M139" t="n">
        <v>5</v>
      </c>
      <c r="N139" t="n">
        <v>56.65</v>
      </c>
      <c r="O139" t="n">
        <v>29721.73</v>
      </c>
      <c r="P139" t="n">
        <v>318.96</v>
      </c>
      <c r="Q139" t="n">
        <v>446.56</v>
      </c>
      <c r="R139" t="n">
        <v>56.96</v>
      </c>
      <c r="S139" t="n">
        <v>40.63</v>
      </c>
      <c r="T139" t="n">
        <v>3095.28</v>
      </c>
      <c r="U139" t="n">
        <v>0.71</v>
      </c>
      <c r="V139" t="n">
        <v>0.77</v>
      </c>
      <c r="W139" t="n">
        <v>2.62</v>
      </c>
      <c r="X139" t="n">
        <v>0.18</v>
      </c>
      <c r="Y139" t="n">
        <v>0.5</v>
      </c>
      <c r="Z139" t="n">
        <v>10</v>
      </c>
    </row>
    <row r="140">
      <c r="A140" t="n">
        <v>0</v>
      </c>
      <c r="B140" t="n">
        <v>10</v>
      </c>
      <c r="C140" t="inlineStr">
        <is>
          <t xml:space="preserve">CONCLUIDO	</t>
        </is>
      </c>
      <c r="D140" t="n">
        <v>3.2251</v>
      </c>
      <c r="E140" t="n">
        <v>31.01</v>
      </c>
      <c r="F140" t="n">
        <v>28.65</v>
      </c>
      <c r="G140" t="n">
        <v>26.86</v>
      </c>
      <c r="H140" t="n">
        <v>0.64</v>
      </c>
      <c r="I140" t="n">
        <v>64</v>
      </c>
      <c r="J140" t="n">
        <v>26.11</v>
      </c>
      <c r="K140" t="n">
        <v>12.1</v>
      </c>
      <c r="L140" t="n">
        <v>1</v>
      </c>
      <c r="M140" t="n">
        <v>59</v>
      </c>
      <c r="N140" t="n">
        <v>3.01</v>
      </c>
      <c r="O140" t="n">
        <v>3454.41</v>
      </c>
      <c r="P140" t="n">
        <v>87.08</v>
      </c>
      <c r="Q140" t="n">
        <v>446.58</v>
      </c>
      <c r="R140" t="n">
        <v>110.08</v>
      </c>
      <c r="S140" t="n">
        <v>40.63</v>
      </c>
      <c r="T140" t="n">
        <v>29371.31</v>
      </c>
      <c r="U140" t="n">
        <v>0.37</v>
      </c>
      <c r="V140" t="n">
        <v>0.73</v>
      </c>
      <c r="W140" t="n">
        <v>2.72</v>
      </c>
      <c r="X140" t="n">
        <v>1.82</v>
      </c>
      <c r="Y140" t="n">
        <v>0.5</v>
      </c>
      <c r="Z140" t="n">
        <v>10</v>
      </c>
    </row>
    <row r="141">
      <c r="A141" t="n">
        <v>1</v>
      </c>
      <c r="B141" t="n">
        <v>10</v>
      </c>
      <c r="C141" t="inlineStr">
        <is>
          <t xml:space="preserve">CONCLUIDO	</t>
        </is>
      </c>
      <c r="D141" t="n">
        <v>3.2982</v>
      </c>
      <c r="E141" t="n">
        <v>30.32</v>
      </c>
      <c r="F141" t="n">
        <v>28.16</v>
      </c>
      <c r="G141" t="n">
        <v>36.73</v>
      </c>
      <c r="H141" t="n">
        <v>1.23</v>
      </c>
      <c r="I141" t="n">
        <v>46</v>
      </c>
      <c r="J141" t="n">
        <v>27.2</v>
      </c>
      <c r="K141" t="n">
        <v>12.1</v>
      </c>
      <c r="L141" t="n">
        <v>2</v>
      </c>
      <c r="M141" t="n">
        <v>0</v>
      </c>
      <c r="N141" t="n">
        <v>3.1</v>
      </c>
      <c r="O141" t="n">
        <v>3588.35</v>
      </c>
      <c r="P141" t="n">
        <v>83.3</v>
      </c>
      <c r="Q141" t="n">
        <v>446.59</v>
      </c>
      <c r="R141" t="n">
        <v>92.52</v>
      </c>
      <c r="S141" t="n">
        <v>40.63</v>
      </c>
      <c r="T141" t="n">
        <v>20682.3</v>
      </c>
      <c r="U141" t="n">
        <v>0.44</v>
      </c>
      <c r="V141" t="n">
        <v>0.74</v>
      </c>
      <c r="W141" t="n">
        <v>2.75</v>
      </c>
      <c r="X141" t="n">
        <v>1.33</v>
      </c>
      <c r="Y141" t="n">
        <v>0.5</v>
      </c>
      <c r="Z141" t="n">
        <v>10</v>
      </c>
    </row>
    <row r="142">
      <c r="A142" t="n">
        <v>0</v>
      </c>
      <c r="B142" t="n">
        <v>45</v>
      </c>
      <c r="C142" t="inlineStr">
        <is>
          <t xml:space="preserve">CONCLUIDO	</t>
        </is>
      </c>
      <c r="D142" t="n">
        <v>2.5337</v>
      </c>
      <c r="E142" t="n">
        <v>39.47</v>
      </c>
      <c r="F142" t="n">
        <v>33.08</v>
      </c>
      <c r="G142" t="n">
        <v>9.27</v>
      </c>
      <c r="H142" t="n">
        <v>0.18</v>
      </c>
      <c r="I142" t="n">
        <v>214</v>
      </c>
      <c r="J142" t="n">
        <v>98.70999999999999</v>
      </c>
      <c r="K142" t="n">
        <v>39.72</v>
      </c>
      <c r="L142" t="n">
        <v>1</v>
      </c>
      <c r="M142" t="n">
        <v>212</v>
      </c>
      <c r="N142" t="n">
        <v>12.99</v>
      </c>
      <c r="O142" t="n">
        <v>12407.75</v>
      </c>
      <c r="P142" t="n">
        <v>295.23</v>
      </c>
      <c r="Q142" t="n">
        <v>446.59</v>
      </c>
      <c r="R142" t="n">
        <v>255.04</v>
      </c>
      <c r="S142" t="n">
        <v>40.63</v>
      </c>
      <c r="T142" t="n">
        <v>101102.48</v>
      </c>
      <c r="U142" t="n">
        <v>0.16</v>
      </c>
      <c r="V142" t="n">
        <v>0.63</v>
      </c>
      <c r="W142" t="n">
        <v>2.96</v>
      </c>
      <c r="X142" t="n">
        <v>6.25</v>
      </c>
      <c r="Y142" t="n">
        <v>0.5</v>
      </c>
      <c r="Z142" t="n">
        <v>10</v>
      </c>
    </row>
    <row r="143">
      <c r="A143" t="n">
        <v>1</v>
      </c>
      <c r="B143" t="n">
        <v>45</v>
      </c>
      <c r="C143" t="inlineStr">
        <is>
          <t xml:space="preserve">CONCLUIDO	</t>
        </is>
      </c>
      <c r="D143" t="n">
        <v>2.9849</v>
      </c>
      <c r="E143" t="n">
        <v>33.5</v>
      </c>
      <c r="F143" t="n">
        <v>29.56</v>
      </c>
      <c r="G143" t="n">
        <v>18.67</v>
      </c>
      <c r="H143" t="n">
        <v>0.35</v>
      </c>
      <c r="I143" t="n">
        <v>95</v>
      </c>
      <c r="J143" t="n">
        <v>99.95</v>
      </c>
      <c r="K143" t="n">
        <v>39.72</v>
      </c>
      <c r="L143" t="n">
        <v>2</v>
      </c>
      <c r="M143" t="n">
        <v>93</v>
      </c>
      <c r="N143" t="n">
        <v>13.24</v>
      </c>
      <c r="O143" t="n">
        <v>12561.45</v>
      </c>
      <c r="P143" t="n">
        <v>260.77</v>
      </c>
      <c r="Q143" t="n">
        <v>446.61</v>
      </c>
      <c r="R143" t="n">
        <v>140.37</v>
      </c>
      <c r="S143" t="n">
        <v>40.63</v>
      </c>
      <c r="T143" t="n">
        <v>44360.46</v>
      </c>
      <c r="U143" t="n">
        <v>0.29</v>
      </c>
      <c r="V143" t="n">
        <v>0.7</v>
      </c>
      <c r="W143" t="n">
        <v>2.76</v>
      </c>
      <c r="X143" t="n">
        <v>2.73</v>
      </c>
      <c r="Y143" t="n">
        <v>0.5</v>
      </c>
      <c r="Z143" t="n">
        <v>10</v>
      </c>
    </row>
    <row r="144">
      <c r="A144" t="n">
        <v>2</v>
      </c>
      <c r="B144" t="n">
        <v>45</v>
      </c>
      <c r="C144" t="inlineStr">
        <is>
          <t xml:space="preserve">CONCLUIDO	</t>
        </is>
      </c>
      <c r="D144" t="n">
        <v>3.1442</v>
      </c>
      <c r="E144" t="n">
        <v>31.8</v>
      </c>
      <c r="F144" t="n">
        <v>28.56</v>
      </c>
      <c r="G144" t="n">
        <v>28.09</v>
      </c>
      <c r="H144" t="n">
        <v>0.52</v>
      </c>
      <c r="I144" t="n">
        <v>61</v>
      </c>
      <c r="J144" t="n">
        <v>101.2</v>
      </c>
      <c r="K144" t="n">
        <v>39.72</v>
      </c>
      <c r="L144" t="n">
        <v>3</v>
      </c>
      <c r="M144" t="n">
        <v>59</v>
      </c>
      <c r="N144" t="n">
        <v>13.49</v>
      </c>
      <c r="O144" t="n">
        <v>12715.54</v>
      </c>
      <c r="P144" t="n">
        <v>249.03</v>
      </c>
      <c r="Q144" t="n">
        <v>446.57</v>
      </c>
      <c r="R144" t="n">
        <v>107.65</v>
      </c>
      <c r="S144" t="n">
        <v>40.63</v>
      </c>
      <c r="T144" t="n">
        <v>28169.38</v>
      </c>
      <c r="U144" t="n">
        <v>0.38</v>
      </c>
      <c r="V144" t="n">
        <v>0.73</v>
      </c>
      <c r="W144" t="n">
        <v>2.71</v>
      </c>
      <c r="X144" t="n">
        <v>1.73</v>
      </c>
      <c r="Y144" t="n">
        <v>0.5</v>
      </c>
      <c r="Z144" t="n">
        <v>10</v>
      </c>
    </row>
    <row r="145">
      <c r="A145" t="n">
        <v>3</v>
      </c>
      <c r="B145" t="n">
        <v>45</v>
      </c>
      <c r="C145" t="inlineStr">
        <is>
          <t xml:space="preserve">CONCLUIDO	</t>
        </is>
      </c>
      <c r="D145" t="n">
        <v>3.2244</v>
      </c>
      <c r="E145" t="n">
        <v>31.01</v>
      </c>
      <c r="F145" t="n">
        <v>28.1</v>
      </c>
      <c r="G145" t="n">
        <v>37.47</v>
      </c>
      <c r="H145" t="n">
        <v>0.6899999999999999</v>
      </c>
      <c r="I145" t="n">
        <v>45</v>
      </c>
      <c r="J145" t="n">
        <v>102.45</v>
      </c>
      <c r="K145" t="n">
        <v>39.72</v>
      </c>
      <c r="L145" t="n">
        <v>4</v>
      </c>
      <c r="M145" t="n">
        <v>43</v>
      </c>
      <c r="N145" t="n">
        <v>13.74</v>
      </c>
      <c r="O145" t="n">
        <v>12870.03</v>
      </c>
      <c r="P145" t="n">
        <v>242.15</v>
      </c>
      <c r="Q145" t="n">
        <v>446.6</v>
      </c>
      <c r="R145" t="n">
        <v>92.63</v>
      </c>
      <c r="S145" t="n">
        <v>40.63</v>
      </c>
      <c r="T145" t="n">
        <v>20741.8</v>
      </c>
      <c r="U145" t="n">
        <v>0.44</v>
      </c>
      <c r="V145" t="n">
        <v>0.74</v>
      </c>
      <c r="W145" t="n">
        <v>2.68</v>
      </c>
      <c r="X145" t="n">
        <v>1.27</v>
      </c>
      <c r="Y145" t="n">
        <v>0.5</v>
      </c>
      <c r="Z145" t="n">
        <v>10</v>
      </c>
    </row>
    <row r="146">
      <c r="A146" t="n">
        <v>4</v>
      </c>
      <c r="B146" t="n">
        <v>45</v>
      </c>
      <c r="C146" t="inlineStr">
        <is>
          <t xml:space="preserve">CONCLUIDO	</t>
        </is>
      </c>
      <c r="D146" t="n">
        <v>3.2768</v>
      </c>
      <c r="E146" t="n">
        <v>30.52</v>
      </c>
      <c r="F146" t="n">
        <v>27.81</v>
      </c>
      <c r="G146" t="n">
        <v>47.67</v>
      </c>
      <c r="H146" t="n">
        <v>0.85</v>
      </c>
      <c r="I146" t="n">
        <v>35</v>
      </c>
      <c r="J146" t="n">
        <v>103.71</v>
      </c>
      <c r="K146" t="n">
        <v>39.72</v>
      </c>
      <c r="L146" t="n">
        <v>5</v>
      </c>
      <c r="M146" t="n">
        <v>33</v>
      </c>
      <c r="N146" t="n">
        <v>14</v>
      </c>
      <c r="O146" t="n">
        <v>13024.91</v>
      </c>
      <c r="P146" t="n">
        <v>236.45</v>
      </c>
      <c r="Q146" t="n">
        <v>446.56</v>
      </c>
      <c r="R146" t="n">
        <v>83.34</v>
      </c>
      <c r="S146" t="n">
        <v>40.63</v>
      </c>
      <c r="T146" t="n">
        <v>16142.79</v>
      </c>
      <c r="U146" t="n">
        <v>0.49</v>
      </c>
      <c r="V146" t="n">
        <v>0.75</v>
      </c>
      <c r="W146" t="n">
        <v>2.67</v>
      </c>
      <c r="X146" t="n">
        <v>0.98</v>
      </c>
      <c r="Y146" t="n">
        <v>0.5</v>
      </c>
      <c r="Z146" t="n">
        <v>10</v>
      </c>
    </row>
    <row r="147">
      <c r="A147" t="n">
        <v>5</v>
      </c>
      <c r="B147" t="n">
        <v>45</v>
      </c>
      <c r="C147" t="inlineStr">
        <is>
          <t xml:space="preserve">CONCLUIDO	</t>
        </is>
      </c>
      <c r="D147" t="n">
        <v>3.3089</v>
      </c>
      <c r="E147" t="n">
        <v>30.22</v>
      </c>
      <c r="F147" t="n">
        <v>27.64</v>
      </c>
      <c r="G147" t="n">
        <v>57.18</v>
      </c>
      <c r="H147" t="n">
        <v>1.01</v>
      </c>
      <c r="I147" t="n">
        <v>29</v>
      </c>
      <c r="J147" t="n">
        <v>104.97</v>
      </c>
      <c r="K147" t="n">
        <v>39.72</v>
      </c>
      <c r="L147" t="n">
        <v>6</v>
      </c>
      <c r="M147" t="n">
        <v>27</v>
      </c>
      <c r="N147" t="n">
        <v>14.25</v>
      </c>
      <c r="O147" t="n">
        <v>13180.19</v>
      </c>
      <c r="P147" t="n">
        <v>231.61</v>
      </c>
      <c r="Q147" t="n">
        <v>446.56</v>
      </c>
      <c r="R147" t="n">
        <v>77.56</v>
      </c>
      <c r="S147" t="n">
        <v>40.63</v>
      </c>
      <c r="T147" t="n">
        <v>13285.24</v>
      </c>
      <c r="U147" t="n">
        <v>0.52</v>
      </c>
      <c r="V147" t="n">
        <v>0.75</v>
      </c>
      <c r="W147" t="n">
        <v>2.66</v>
      </c>
      <c r="X147" t="n">
        <v>0.8100000000000001</v>
      </c>
      <c r="Y147" t="n">
        <v>0.5</v>
      </c>
      <c r="Z147" t="n">
        <v>10</v>
      </c>
    </row>
    <row r="148">
      <c r="A148" t="n">
        <v>6</v>
      </c>
      <c r="B148" t="n">
        <v>45</v>
      </c>
      <c r="C148" t="inlineStr">
        <is>
          <t xml:space="preserve">CONCLUIDO	</t>
        </is>
      </c>
      <c r="D148" t="n">
        <v>3.332</v>
      </c>
      <c r="E148" t="n">
        <v>30.01</v>
      </c>
      <c r="F148" t="n">
        <v>27.51</v>
      </c>
      <c r="G148" t="n">
        <v>66.02</v>
      </c>
      <c r="H148" t="n">
        <v>1.16</v>
      </c>
      <c r="I148" t="n">
        <v>25</v>
      </c>
      <c r="J148" t="n">
        <v>106.23</v>
      </c>
      <c r="K148" t="n">
        <v>39.72</v>
      </c>
      <c r="L148" t="n">
        <v>7</v>
      </c>
      <c r="M148" t="n">
        <v>23</v>
      </c>
      <c r="N148" t="n">
        <v>14.52</v>
      </c>
      <c r="O148" t="n">
        <v>13335.87</v>
      </c>
      <c r="P148" t="n">
        <v>227.65</v>
      </c>
      <c r="Q148" t="n">
        <v>446.56</v>
      </c>
      <c r="R148" t="n">
        <v>73.34999999999999</v>
      </c>
      <c r="S148" t="n">
        <v>40.63</v>
      </c>
      <c r="T148" t="n">
        <v>11199.12</v>
      </c>
      <c r="U148" t="n">
        <v>0.55</v>
      </c>
      <c r="V148" t="n">
        <v>0.76</v>
      </c>
      <c r="W148" t="n">
        <v>2.65</v>
      </c>
      <c r="X148" t="n">
        <v>0.68</v>
      </c>
      <c r="Y148" t="n">
        <v>0.5</v>
      </c>
      <c r="Z148" t="n">
        <v>10</v>
      </c>
    </row>
    <row r="149">
      <c r="A149" t="n">
        <v>7</v>
      </c>
      <c r="B149" t="n">
        <v>45</v>
      </c>
      <c r="C149" t="inlineStr">
        <is>
          <t xml:space="preserve">CONCLUIDO	</t>
        </is>
      </c>
      <c r="D149" t="n">
        <v>3.3535</v>
      </c>
      <c r="E149" t="n">
        <v>29.82</v>
      </c>
      <c r="F149" t="n">
        <v>27.4</v>
      </c>
      <c r="G149" t="n">
        <v>78.28</v>
      </c>
      <c r="H149" t="n">
        <v>1.31</v>
      </c>
      <c r="I149" t="n">
        <v>21</v>
      </c>
      <c r="J149" t="n">
        <v>107.5</v>
      </c>
      <c r="K149" t="n">
        <v>39.72</v>
      </c>
      <c r="L149" t="n">
        <v>8</v>
      </c>
      <c r="M149" t="n">
        <v>19</v>
      </c>
      <c r="N149" t="n">
        <v>14.78</v>
      </c>
      <c r="O149" t="n">
        <v>13491.96</v>
      </c>
      <c r="P149" t="n">
        <v>223.34</v>
      </c>
      <c r="Q149" t="n">
        <v>446.56</v>
      </c>
      <c r="R149" t="n">
        <v>69.79000000000001</v>
      </c>
      <c r="S149" t="n">
        <v>40.63</v>
      </c>
      <c r="T149" t="n">
        <v>9437.700000000001</v>
      </c>
      <c r="U149" t="n">
        <v>0.58</v>
      </c>
      <c r="V149" t="n">
        <v>0.76</v>
      </c>
      <c r="W149" t="n">
        <v>2.65</v>
      </c>
      <c r="X149" t="n">
        <v>0.57</v>
      </c>
      <c r="Y149" t="n">
        <v>0.5</v>
      </c>
      <c r="Z149" t="n">
        <v>10</v>
      </c>
    </row>
    <row r="150">
      <c r="A150" t="n">
        <v>8</v>
      </c>
      <c r="B150" t="n">
        <v>45</v>
      </c>
      <c r="C150" t="inlineStr">
        <is>
          <t xml:space="preserve">CONCLUIDO	</t>
        </is>
      </c>
      <c r="D150" t="n">
        <v>3.3645</v>
      </c>
      <c r="E150" t="n">
        <v>29.72</v>
      </c>
      <c r="F150" t="n">
        <v>27.34</v>
      </c>
      <c r="G150" t="n">
        <v>86.34999999999999</v>
      </c>
      <c r="H150" t="n">
        <v>1.46</v>
      </c>
      <c r="I150" t="n">
        <v>19</v>
      </c>
      <c r="J150" t="n">
        <v>108.77</v>
      </c>
      <c r="K150" t="n">
        <v>39.72</v>
      </c>
      <c r="L150" t="n">
        <v>9</v>
      </c>
      <c r="M150" t="n">
        <v>17</v>
      </c>
      <c r="N150" t="n">
        <v>15.05</v>
      </c>
      <c r="O150" t="n">
        <v>13648.58</v>
      </c>
      <c r="P150" t="n">
        <v>220.67</v>
      </c>
      <c r="Q150" t="n">
        <v>446.56</v>
      </c>
      <c r="R150" t="n">
        <v>68.2</v>
      </c>
      <c r="S150" t="n">
        <v>40.63</v>
      </c>
      <c r="T150" t="n">
        <v>8657.23</v>
      </c>
      <c r="U150" t="n">
        <v>0.6</v>
      </c>
      <c r="V150" t="n">
        <v>0.76</v>
      </c>
      <c r="W150" t="n">
        <v>2.64</v>
      </c>
      <c r="X150" t="n">
        <v>0.52</v>
      </c>
      <c r="Y150" t="n">
        <v>0.5</v>
      </c>
      <c r="Z150" t="n">
        <v>10</v>
      </c>
    </row>
    <row r="151">
      <c r="A151" t="n">
        <v>9</v>
      </c>
      <c r="B151" t="n">
        <v>45</v>
      </c>
      <c r="C151" t="inlineStr">
        <is>
          <t xml:space="preserve">CONCLUIDO	</t>
        </is>
      </c>
      <c r="D151" t="n">
        <v>3.3764</v>
      </c>
      <c r="E151" t="n">
        <v>29.62</v>
      </c>
      <c r="F151" t="n">
        <v>27.28</v>
      </c>
      <c r="G151" t="n">
        <v>96.28</v>
      </c>
      <c r="H151" t="n">
        <v>1.6</v>
      </c>
      <c r="I151" t="n">
        <v>17</v>
      </c>
      <c r="J151" t="n">
        <v>110.04</v>
      </c>
      <c r="K151" t="n">
        <v>39.72</v>
      </c>
      <c r="L151" t="n">
        <v>10</v>
      </c>
      <c r="M151" t="n">
        <v>15</v>
      </c>
      <c r="N151" t="n">
        <v>15.32</v>
      </c>
      <c r="O151" t="n">
        <v>13805.5</v>
      </c>
      <c r="P151" t="n">
        <v>216.48</v>
      </c>
      <c r="Q151" t="n">
        <v>446.56</v>
      </c>
      <c r="R151" t="n">
        <v>66.09</v>
      </c>
      <c r="S151" t="n">
        <v>40.63</v>
      </c>
      <c r="T151" t="n">
        <v>7608.04</v>
      </c>
      <c r="U151" t="n">
        <v>0.61</v>
      </c>
      <c r="V151" t="n">
        <v>0.76</v>
      </c>
      <c r="W151" t="n">
        <v>2.63</v>
      </c>
      <c r="X151" t="n">
        <v>0.45</v>
      </c>
      <c r="Y151" t="n">
        <v>0.5</v>
      </c>
      <c r="Z151" t="n">
        <v>10</v>
      </c>
    </row>
    <row r="152">
      <c r="A152" t="n">
        <v>10</v>
      </c>
      <c r="B152" t="n">
        <v>45</v>
      </c>
      <c r="C152" t="inlineStr">
        <is>
          <t xml:space="preserve">CONCLUIDO	</t>
        </is>
      </c>
      <c r="D152" t="n">
        <v>3.3876</v>
      </c>
      <c r="E152" t="n">
        <v>29.52</v>
      </c>
      <c r="F152" t="n">
        <v>27.22</v>
      </c>
      <c r="G152" t="n">
        <v>108.89</v>
      </c>
      <c r="H152" t="n">
        <v>1.74</v>
      </c>
      <c r="I152" t="n">
        <v>15</v>
      </c>
      <c r="J152" t="n">
        <v>111.32</v>
      </c>
      <c r="K152" t="n">
        <v>39.72</v>
      </c>
      <c r="L152" t="n">
        <v>11</v>
      </c>
      <c r="M152" t="n">
        <v>13</v>
      </c>
      <c r="N152" t="n">
        <v>15.6</v>
      </c>
      <c r="O152" t="n">
        <v>13962.83</v>
      </c>
      <c r="P152" t="n">
        <v>211.67</v>
      </c>
      <c r="Q152" t="n">
        <v>446.58</v>
      </c>
      <c r="R152" t="n">
        <v>64.12</v>
      </c>
      <c r="S152" t="n">
        <v>40.63</v>
      </c>
      <c r="T152" t="n">
        <v>6634.27</v>
      </c>
      <c r="U152" t="n">
        <v>0.63</v>
      </c>
      <c r="V152" t="n">
        <v>0.76</v>
      </c>
      <c r="W152" t="n">
        <v>2.63</v>
      </c>
      <c r="X152" t="n">
        <v>0.4</v>
      </c>
      <c r="Y152" t="n">
        <v>0.5</v>
      </c>
      <c r="Z152" t="n">
        <v>10</v>
      </c>
    </row>
    <row r="153">
      <c r="A153" t="n">
        <v>11</v>
      </c>
      <c r="B153" t="n">
        <v>45</v>
      </c>
      <c r="C153" t="inlineStr">
        <is>
          <t xml:space="preserve">CONCLUIDO	</t>
        </is>
      </c>
      <c r="D153" t="n">
        <v>3.3941</v>
      </c>
      <c r="E153" t="n">
        <v>29.46</v>
      </c>
      <c r="F153" t="n">
        <v>27.19</v>
      </c>
      <c r="G153" t="n">
        <v>116.52</v>
      </c>
      <c r="H153" t="n">
        <v>1.88</v>
      </c>
      <c r="I153" t="n">
        <v>14</v>
      </c>
      <c r="J153" t="n">
        <v>112.59</v>
      </c>
      <c r="K153" t="n">
        <v>39.72</v>
      </c>
      <c r="L153" t="n">
        <v>12</v>
      </c>
      <c r="M153" t="n">
        <v>12</v>
      </c>
      <c r="N153" t="n">
        <v>15.88</v>
      </c>
      <c r="O153" t="n">
        <v>14120.58</v>
      </c>
      <c r="P153" t="n">
        <v>208.38</v>
      </c>
      <c r="Q153" t="n">
        <v>446.56</v>
      </c>
      <c r="R153" t="n">
        <v>62.99</v>
      </c>
      <c r="S153" t="n">
        <v>40.63</v>
      </c>
      <c r="T153" t="n">
        <v>6077.44</v>
      </c>
      <c r="U153" t="n">
        <v>0.64</v>
      </c>
      <c r="V153" t="n">
        <v>0.76</v>
      </c>
      <c r="W153" t="n">
        <v>2.63</v>
      </c>
      <c r="X153" t="n">
        <v>0.36</v>
      </c>
      <c r="Y153" t="n">
        <v>0.5</v>
      </c>
      <c r="Z153" t="n">
        <v>10</v>
      </c>
    </row>
    <row r="154">
      <c r="A154" t="n">
        <v>12</v>
      </c>
      <c r="B154" t="n">
        <v>45</v>
      </c>
      <c r="C154" t="inlineStr">
        <is>
          <t xml:space="preserve">CONCLUIDO	</t>
        </is>
      </c>
      <c r="D154" t="n">
        <v>3.3977</v>
      </c>
      <c r="E154" t="n">
        <v>29.43</v>
      </c>
      <c r="F154" t="n">
        <v>27.18</v>
      </c>
      <c r="G154" t="n">
        <v>125.43</v>
      </c>
      <c r="H154" t="n">
        <v>2.01</v>
      </c>
      <c r="I154" t="n">
        <v>13</v>
      </c>
      <c r="J154" t="n">
        <v>113.88</v>
      </c>
      <c r="K154" t="n">
        <v>39.72</v>
      </c>
      <c r="L154" t="n">
        <v>13</v>
      </c>
      <c r="M154" t="n">
        <v>11</v>
      </c>
      <c r="N154" t="n">
        <v>16.16</v>
      </c>
      <c r="O154" t="n">
        <v>14278.75</v>
      </c>
      <c r="P154" t="n">
        <v>205.95</v>
      </c>
      <c r="Q154" t="n">
        <v>446.56</v>
      </c>
      <c r="R154" t="n">
        <v>62.55</v>
      </c>
      <c r="S154" t="n">
        <v>40.63</v>
      </c>
      <c r="T154" t="n">
        <v>5860.83</v>
      </c>
      <c r="U154" t="n">
        <v>0.65</v>
      </c>
      <c r="V154" t="n">
        <v>0.76</v>
      </c>
      <c r="W154" t="n">
        <v>2.63</v>
      </c>
      <c r="X154" t="n">
        <v>0.35</v>
      </c>
      <c r="Y154" t="n">
        <v>0.5</v>
      </c>
      <c r="Z154" t="n">
        <v>10</v>
      </c>
    </row>
    <row r="155">
      <c r="A155" t="n">
        <v>13</v>
      </c>
      <c r="B155" t="n">
        <v>45</v>
      </c>
      <c r="C155" t="inlineStr">
        <is>
          <t xml:space="preserve">CONCLUIDO	</t>
        </is>
      </c>
      <c r="D155" t="n">
        <v>3.4052</v>
      </c>
      <c r="E155" t="n">
        <v>29.37</v>
      </c>
      <c r="F155" t="n">
        <v>27.13</v>
      </c>
      <c r="G155" t="n">
        <v>135.66</v>
      </c>
      <c r="H155" t="n">
        <v>2.14</v>
      </c>
      <c r="I155" t="n">
        <v>12</v>
      </c>
      <c r="J155" t="n">
        <v>115.16</v>
      </c>
      <c r="K155" t="n">
        <v>39.72</v>
      </c>
      <c r="L155" t="n">
        <v>14</v>
      </c>
      <c r="M155" t="n">
        <v>6</v>
      </c>
      <c r="N155" t="n">
        <v>16.45</v>
      </c>
      <c r="O155" t="n">
        <v>14437.35</v>
      </c>
      <c r="P155" t="n">
        <v>202.7</v>
      </c>
      <c r="Q155" t="n">
        <v>446.56</v>
      </c>
      <c r="R155" t="n">
        <v>60.98</v>
      </c>
      <c r="S155" t="n">
        <v>40.63</v>
      </c>
      <c r="T155" t="n">
        <v>5082.3</v>
      </c>
      <c r="U155" t="n">
        <v>0.67</v>
      </c>
      <c r="V155" t="n">
        <v>0.77</v>
      </c>
      <c r="W155" t="n">
        <v>2.63</v>
      </c>
      <c r="X155" t="n">
        <v>0.3</v>
      </c>
      <c r="Y155" t="n">
        <v>0.5</v>
      </c>
      <c r="Z155" t="n">
        <v>10</v>
      </c>
    </row>
    <row r="156">
      <c r="A156" t="n">
        <v>14</v>
      </c>
      <c r="B156" t="n">
        <v>45</v>
      </c>
      <c r="C156" t="inlineStr">
        <is>
          <t xml:space="preserve">CONCLUIDO	</t>
        </is>
      </c>
      <c r="D156" t="n">
        <v>3.4038</v>
      </c>
      <c r="E156" t="n">
        <v>29.38</v>
      </c>
      <c r="F156" t="n">
        <v>27.14</v>
      </c>
      <c r="G156" t="n">
        <v>135.72</v>
      </c>
      <c r="H156" t="n">
        <v>2.27</v>
      </c>
      <c r="I156" t="n">
        <v>12</v>
      </c>
      <c r="J156" t="n">
        <v>116.45</v>
      </c>
      <c r="K156" t="n">
        <v>39.72</v>
      </c>
      <c r="L156" t="n">
        <v>15</v>
      </c>
      <c r="M156" t="n">
        <v>3</v>
      </c>
      <c r="N156" t="n">
        <v>16.74</v>
      </c>
      <c r="O156" t="n">
        <v>14596.38</v>
      </c>
      <c r="P156" t="n">
        <v>201.22</v>
      </c>
      <c r="Q156" t="n">
        <v>446.56</v>
      </c>
      <c r="R156" t="n">
        <v>61.3</v>
      </c>
      <c r="S156" t="n">
        <v>40.63</v>
      </c>
      <c r="T156" t="n">
        <v>5238.32</v>
      </c>
      <c r="U156" t="n">
        <v>0.66</v>
      </c>
      <c r="V156" t="n">
        <v>0.77</v>
      </c>
      <c r="W156" t="n">
        <v>2.64</v>
      </c>
      <c r="X156" t="n">
        <v>0.32</v>
      </c>
      <c r="Y156" t="n">
        <v>0.5</v>
      </c>
      <c r="Z156" t="n">
        <v>10</v>
      </c>
    </row>
    <row r="157">
      <c r="A157" t="n">
        <v>15</v>
      </c>
      <c r="B157" t="n">
        <v>45</v>
      </c>
      <c r="C157" t="inlineStr">
        <is>
          <t xml:space="preserve">CONCLUIDO	</t>
        </is>
      </c>
      <c r="D157" t="n">
        <v>3.4078</v>
      </c>
      <c r="E157" t="n">
        <v>29.34</v>
      </c>
      <c r="F157" t="n">
        <v>27.13</v>
      </c>
      <c r="G157" t="n">
        <v>147.98</v>
      </c>
      <c r="H157" t="n">
        <v>2.4</v>
      </c>
      <c r="I157" t="n">
        <v>11</v>
      </c>
      <c r="J157" t="n">
        <v>117.75</v>
      </c>
      <c r="K157" t="n">
        <v>39.72</v>
      </c>
      <c r="L157" t="n">
        <v>16</v>
      </c>
      <c r="M157" t="n">
        <v>0</v>
      </c>
      <c r="N157" t="n">
        <v>17.03</v>
      </c>
      <c r="O157" t="n">
        <v>14755.84</v>
      </c>
      <c r="P157" t="n">
        <v>202.32</v>
      </c>
      <c r="Q157" t="n">
        <v>446.56</v>
      </c>
      <c r="R157" t="n">
        <v>60.72</v>
      </c>
      <c r="S157" t="n">
        <v>40.63</v>
      </c>
      <c r="T157" t="n">
        <v>4954.81</v>
      </c>
      <c r="U157" t="n">
        <v>0.67</v>
      </c>
      <c r="V157" t="n">
        <v>0.77</v>
      </c>
      <c r="W157" t="n">
        <v>2.64</v>
      </c>
      <c r="X157" t="n">
        <v>0.3</v>
      </c>
      <c r="Y157" t="n">
        <v>0.5</v>
      </c>
      <c r="Z157" t="n">
        <v>10</v>
      </c>
    </row>
    <row r="158">
      <c r="A158" t="n">
        <v>0</v>
      </c>
      <c r="B158" t="n">
        <v>60</v>
      </c>
      <c r="C158" t="inlineStr">
        <is>
          <t xml:space="preserve">CONCLUIDO	</t>
        </is>
      </c>
      <c r="D158" t="n">
        <v>2.3086</v>
      </c>
      <c r="E158" t="n">
        <v>43.32</v>
      </c>
      <c r="F158" t="n">
        <v>34.51</v>
      </c>
      <c r="G158" t="n">
        <v>7.93</v>
      </c>
      <c r="H158" t="n">
        <v>0.14</v>
      </c>
      <c r="I158" t="n">
        <v>261</v>
      </c>
      <c r="J158" t="n">
        <v>124.63</v>
      </c>
      <c r="K158" t="n">
        <v>45</v>
      </c>
      <c r="L158" t="n">
        <v>1</v>
      </c>
      <c r="M158" t="n">
        <v>259</v>
      </c>
      <c r="N158" t="n">
        <v>18.64</v>
      </c>
      <c r="O158" t="n">
        <v>15605.44</v>
      </c>
      <c r="P158" t="n">
        <v>360.6</v>
      </c>
      <c r="Q158" t="n">
        <v>446.61</v>
      </c>
      <c r="R158" t="n">
        <v>302.32</v>
      </c>
      <c r="S158" t="n">
        <v>40.63</v>
      </c>
      <c r="T158" t="n">
        <v>124503.32</v>
      </c>
      <c r="U158" t="n">
        <v>0.13</v>
      </c>
      <c r="V158" t="n">
        <v>0.6</v>
      </c>
      <c r="W158" t="n">
        <v>3.03</v>
      </c>
      <c r="X158" t="n">
        <v>7.68</v>
      </c>
      <c r="Y158" t="n">
        <v>0.5</v>
      </c>
      <c r="Z158" t="n">
        <v>10</v>
      </c>
    </row>
    <row r="159">
      <c r="A159" t="n">
        <v>1</v>
      </c>
      <c r="B159" t="n">
        <v>60</v>
      </c>
      <c r="C159" t="inlineStr">
        <is>
          <t xml:space="preserve">CONCLUIDO	</t>
        </is>
      </c>
      <c r="D159" t="n">
        <v>2.8496</v>
      </c>
      <c r="E159" t="n">
        <v>35.09</v>
      </c>
      <c r="F159" t="n">
        <v>30.07</v>
      </c>
      <c r="G159" t="n">
        <v>15.97</v>
      </c>
      <c r="H159" t="n">
        <v>0.28</v>
      </c>
      <c r="I159" t="n">
        <v>113</v>
      </c>
      <c r="J159" t="n">
        <v>125.95</v>
      </c>
      <c r="K159" t="n">
        <v>45</v>
      </c>
      <c r="L159" t="n">
        <v>2</v>
      </c>
      <c r="M159" t="n">
        <v>111</v>
      </c>
      <c r="N159" t="n">
        <v>18.95</v>
      </c>
      <c r="O159" t="n">
        <v>15767.7</v>
      </c>
      <c r="P159" t="n">
        <v>311.8</v>
      </c>
      <c r="Q159" t="n">
        <v>446.58</v>
      </c>
      <c r="R159" t="n">
        <v>157.25</v>
      </c>
      <c r="S159" t="n">
        <v>40.63</v>
      </c>
      <c r="T159" t="n">
        <v>52708.36</v>
      </c>
      <c r="U159" t="n">
        <v>0.26</v>
      </c>
      <c r="V159" t="n">
        <v>0.6899999999999999</v>
      </c>
      <c r="W159" t="n">
        <v>2.79</v>
      </c>
      <c r="X159" t="n">
        <v>3.24</v>
      </c>
      <c r="Y159" t="n">
        <v>0.5</v>
      </c>
      <c r="Z159" t="n">
        <v>10</v>
      </c>
    </row>
    <row r="160">
      <c r="A160" t="n">
        <v>2</v>
      </c>
      <c r="B160" t="n">
        <v>60</v>
      </c>
      <c r="C160" t="inlineStr">
        <is>
          <t xml:space="preserve">CONCLUIDO	</t>
        </is>
      </c>
      <c r="D160" t="n">
        <v>3.0377</v>
      </c>
      <c r="E160" t="n">
        <v>32.92</v>
      </c>
      <c r="F160" t="n">
        <v>28.92</v>
      </c>
      <c r="G160" t="n">
        <v>23.77</v>
      </c>
      <c r="H160" t="n">
        <v>0.42</v>
      </c>
      <c r="I160" t="n">
        <v>73</v>
      </c>
      <c r="J160" t="n">
        <v>127.27</v>
      </c>
      <c r="K160" t="n">
        <v>45</v>
      </c>
      <c r="L160" t="n">
        <v>3</v>
      </c>
      <c r="M160" t="n">
        <v>71</v>
      </c>
      <c r="N160" t="n">
        <v>19.27</v>
      </c>
      <c r="O160" t="n">
        <v>15930.42</v>
      </c>
      <c r="P160" t="n">
        <v>297.68</v>
      </c>
      <c r="Q160" t="n">
        <v>446.58</v>
      </c>
      <c r="R160" t="n">
        <v>119.18</v>
      </c>
      <c r="S160" t="n">
        <v>40.63</v>
      </c>
      <c r="T160" t="n">
        <v>33872.8</v>
      </c>
      <c r="U160" t="n">
        <v>0.34</v>
      </c>
      <c r="V160" t="n">
        <v>0.72</v>
      </c>
      <c r="W160" t="n">
        <v>2.74</v>
      </c>
      <c r="X160" t="n">
        <v>2.09</v>
      </c>
      <c r="Y160" t="n">
        <v>0.5</v>
      </c>
      <c r="Z160" t="n">
        <v>10</v>
      </c>
    </row>
    <row r="161">
      <c r="A161" t="n">
        <v>3</v>
      </c>
      <c r="B161" t="n">
        <v>60</v>
      </c>
      <c r="C161" t="inlineStr">
        <is>
          <t xml:space="preserve">CONCLUIDO	</t>
        </is>
      </c>
      <c r="D161" t="n">
        <v>3.1415</v>
      </c>
      <c r="E161" t="n">
        <v>31.83</v>
      </c>
      <c r="F161" t="n">
        <v>28.35</v>
      </c>
      <c r="G161" t="n">
        <v>32.09</v>
      </c>
      <c r="H161" t="n">
        <v>0.55</v>
      </c>
      <c r="I161" t="n">
        <v>53</v>
      </c>
      <c r="J161" t="n">
        <v>128.59</v>
      </c>
      <c r="K161" t="n">
        <v>45</v>
      </c>
      <c r="L161" t="n">
        <v>4</v>
      </c>
      <c r="M161" t="n">
        <v>51</v>
      </c>
      <c r="N161" t="n">
        <v>19.59</v>
      </c>
      <c r="O161" t="n">
        <v>16093.6</v>
      </c>
      <c r="P161" t="n">
        <v>289.61</v>
      </c>
      <c r="Q161" t="n">
        <v>446.57</v>
      </c>
      <c r="R161" t="n">
        <v>100.77</v>
      </c>
      <c r="S161" t="n">
        <v>40.63</v>
      </c>
      <c r="T161" t="n">
        <v>24768.23</v>
      </c>
      <c r="U161" t="n">
        <v>0.4</v>
      </c>
      <c r="V161" t="n">
        <v>0.73</v>
      </c>
      <c r="W161" t="n">
        <v>2.7</v>
      </c>
      <c r="X161" t="n">
        <v>1.52</v>
      </c>
      <c r="Y161" t="n">
        <v>0.5</v>
      </c>
      <c r="Z161" t="n">
        <v>10</v>
      </c>
    </row>
    <row r="162">
      <c r="A162" t="n">
        <v>4</v>
      </c>
      <c r="B162" t="n">
        <v>60</v>
      </c>
      <c r="C162" t="inlineStr">
        <is>
          <t xml:space="preserve">CONCLUIDO	</t>
        </is>
      </c>
      <c r="D162" t="n">
        <v>3.2053</v>
      </c>
      <c r="E162" t="n">
        <v>31.2</v>
      </c>
      <c r="F162" t="n">
        <v>27.99</v>
      </c>
      <c r="G162" t="n">
        <v>39.99</v>
      </c>
      <c r="H162" t="n">
        <v>0.68</v>
      </c>
      <c r="I162" t="n">
        <v>42</v>
      </c>
      <c r="J162" t="n">
        <v>129.92</v>
      </c>
      <c r="K162" t="n">
        <v>45</v>
      </c>
      <c r="L162" t="n">
        <v>5</v>
      </c>
      <c r="M162" t="n">
        <v>40</v>
      </c>
      <c r="N162" t="n">
        <v>19.92</v>
      </c>
      <c r="O162" t="n">
        <v>16257.24</v>
      </c>
      <c r="P162" t="n">
        <v>284</v>
      </c>
      <c r="Q162" t="n">
        <v>446.57</v>
      </c>
      <c r="R162" t="n">
        <v>89.04000000000001</v>
      </c>
      <c r="S162" t="n">
        <v>40.63</v>
      </c>
      <c r="T162" t="n">
        <v>18958.07</v>
      </c>
      <c r="U162" t="n">
        <v>0.46</v>
      </c>
      <c r="V162" t="n">
        <v>0.74</v>
      </c>
      <c r="W162" t="n">
        <v>2.68</v>
      </c>
      <c r="X162" t="n">
        <v>1.16</v>
      </c>
      <c r="Y162" t="n">
        <v>0.5</v>
      </c>
      <c r="Z162" t="n">
        <v>10</v>
      </c>
    </row>
    <row r="163">
      <c r="A163" t="n">
        <v>5</v>
      </c>
      <c r="B163" t="n">
        <v>60</v>
      </c>
      <c r="C163" t="inlineStr">
        <is>
          <t xml:space="preserve">CONCLUIDO	</t>
        </is>
      </c>
      <c r="D163" t="n">
        <v>3.2405</v>
      </c>
      <c r="E163" t="n">
        <v>30.86</v>
      </c>
      <c r="F163" t="n">
        <v>27.83</v>
      </c>
      <c r="G163" t="n">
        <v>47.71</v>
      </c>
      <c r="H163" t="n">
        <v>0.8100000000000001</v>
      </c>
      <c r="I163" t="n">
        <v>35</v>
      </c>
      <c r="J163" t="n">
        <v>131.25</v>
      </c>
      <c r="K163" t="n">
        <v>45</v>
      </c>
      <c r="L163" t="n">
        <v>6</v>
      </c>
      <c r="M163" t="n">
        <v>33</v>
      </c>
      <c r="N163" t="n">
        <v>20.25</v>
      </c>
      <c r="O163" t="n">
        <v>16421.36</v>
      </c>
      <c r="P163" t="n">
        <v>280.11</v>
      </c>
      <c r="Q163" t="n">
        <v>446.59</v>
      </c>
      <c r="R163" t="n">
        <v>84.05</v>
      </c>
      <c r="S163" t="n">
        <v>40.63</v>
      </c>
      <c r="T163" t="n">
        <v>16498.32</v>
      </c>
      <c r="U163" t="n">
        <v>0.48</v>
      </c>
      <c r="V163" t="n">
        <v>0.75</v>
      </c>
      <c r="W163" t="n">
        <v>2.66</v>
      </c>
      <c r="X163" t="n">
        <v>1</v>
      </c>
      <c r="Y163" t="n">
        <v>0.5</v>
      </c>
      <c r="Z163" t="n">
        <v>10</v>
      </c>
    </row>
    <row r="164">
      <c r="A164" t="n">
        <v>6</v>
      </c>
      <c r="B164" t="n">
        <v>60</v>
      </c>
      <c r="C164" t="inlineStr">
        <is>
          <t xml:space="preserve">CONCLUIDO	</t>
        </is>
      </c>
      <c r="D164" t="n">
        <v>3.2706</v>
      </c>
      <c r="E164" t="n">
        <v>30.58</v>
      </c>
      <c r="F164" t="n">
        <v>27.68</v>
      </c>
      <c r="G164" t="n">
        <v>55.35</v>
      </c>
      <c r="H164" t="n">
        <v>0.93</v>
      </c>
      <c r="I164" t="n">
        <v>30</v>
      </c>
      <c r="J164" t="n">
        <v>132.58</v>
      </c>
      <c r="K164" t="n">
        <v>45</v>
      </c>
      <c r="L164" t="n">
        <v>7</v>
      </c>
      <c r="M164" t="n">
        <v>28</v>
      </c>
      <c r="N164" t="n">
        <v>20.59</v>
      </c>
      <c r="O164" t="n">
        <v>16585.95</v>
      </c>
      <c r="P164" t="n">
        <v>276.45</v>
      </c>
      <c r="Q164" t="n">
        <v>446.56</v>
      </c>
      <c r="R164" t="n">
        <v>78.75</v>
      </c>
      <c r="S164" t="n">
        <v>40.63</v>
      </c>
      <c r="T164" t="n">
        <v>13875.73</v>
      </c>
      <c r="U164" t="n">
        <v>0.52</v>
      </c>
      <c r="V164" t="n">
        <v>0.75</v>
      </c>
      <c r="W164" t="n">
        <v>2.66</v>
      </c>
      <c r="X164" t="n">
        <v>0.85</v>
      </c>
      <c r="Y164" t="n">
        <v>0.5</v>
      </c>
      <c r="Z164" t="n">
        <v>10</v>
      </c>
    </row>
    <row r="165">
      <c r="A165" t="n">
        <v>7</v>
      </c>
      <c r="B165" t="n">
        <v>60</v>
      </c>
      <c r="C165" t="inlineStr">
        <is>
          <t xml:space="preserve">CONCLUIDO	</t>
        </is>
      </c>
      <c r="D165" t="n">
        <v>3.2965</v>
      </c>
      <c r="E165" t="n">
        <v>30.34</v>
      </c>
      <c r="F165" t="n">
        <v>27.54</v>
      </c>
      <c r="G165" t="n">
        <v>63.55</v>
      </c>
      <c r="H165" t="n">
        <v>1.06</v>
      </c>
      <c r="I165" t="n">
        <v>26</v>
      </c>
      <c r="J165" t="n">
        <v>133.92</v>
      </c>
      <c r="K165" t="n">
        <v>45</v>
      </c>
      <c r="L165" t="n">
        <v>8</v>
      </c>
      <c r="M165" t="n">
        <v>24</v>
      </c>
      <c r="N165" t="n">
        <v>20.93</v>
      </c>
      <c r="O165" t="n">
        <v>16751.02</v>
      </c>
      <c r="P165" t="n">
        <v>273.23</v>
      </c>
      <c r="Q165" t="n">
        <v>446.56</v>
      </c>
      <c r="R165" t="n">
        <v>74.27</v>
      </c>
      <c r="S165" t="n">
        <v>40.63</v>
      </c>
      <c r="T165" t="n">
        <v>11654.62</v>
      </c>
      <c r="U165" t="n">
        <v>0.55</v>
      </c>
      <c r="V165" t="n">
        <v>0.75</v>
      </c>
      <c r="W165" t="n">
        <v>2.65</v>
      </c>
      <c r="X165" t="n">
        <v>0.71</v>
      </c>
      <c r="Y165" t="n">
        <v>0.5</v>
      </c>
      <c r="Z165" t="n">
        <v>10</v>
      </c>
    </row>
    <row r="166">
      <c r="A166" t="n">
        <v>8</v>
      </c>
      <c r="B166" t="n">
        <v>60</v>
      </c>
      <c r="C166" t="inlineStr">
        <is>
          <t xml:space="preserve">CONCLUIDO	</t>
        </is>
      </c>
      <c r="D166" t="n">
        <v>3.3129</v>
      </c>
      <c r="E166" t="n">
        <v>30.19</v>
      </c>
      <c r="F166" t="n">
        <v>27.47</v>
      </c>
      <c r="G166" t="n">
        <v>71.65000000000001</v>
      </c>
      <c r="H166" t="n">
        <v>1.18</v>
      </c>
      <c r="I166" t="n">
        <v>23</v>
      </c>
      <c r="J166" t="n">
        <v>135.27</v>
      </c>
      <c r="K166" t="n">
        <v>45</v>
      </c>
      <c r="L166" t="n">
        <v>9</v>
      </c>
      <c r="M166" t="n">
        <v>21</v>
      </c>
      <c r="N166" t="n">
        <v>21.27</v>
      </c>
      <c r="O166" t="n">
        <v>16916.71</v>
      </c>
      <c r="P166" t="n">
        <v>269.87</v>
      </c>
      <c r="Q166" t="n">
        <v>446.56</v>
      </c>
      <c r="R166" t="n">
        <v>71.77</v>
      </c>
      <c r="S166" t="n">
        <v>40.63</v>
      </c>
      <c r="T166" t="n">
        <v>10418.17</v>
      </c>
      <c r="U166" t="n">
        <v>0.57</v>
      </c>
      <c r="V166" t="n">
        <v>0.76</v>
      </c>
      <c r="W166" t="n">
        <v>2.65</v>
      </c>
      <c r="X166" t="n">
        <v>0.64</v>
      </c>
      <c r="Y166" t="n">
        <v>0.5</v>
      </c>
      <c r="Z166" t="n">
        <v>10</v>
      </c>
    </row>
    <row r="167">
      <c r="A167" t="n">
        <v>9</v>
      </c>
      <c r="B167" t="n">
        <v>60</v>
      </c>
      <c r="C167" t="inlineStr">
        <is>
          <t xml:space="preserve">CONCLUIDO	</t>
        </is>
      </c>
      <c r="D167" t="n">
        <v>3.3267</v>
      </c>
      <c r="E167" t="n">
        <v>30.06</v>
      </c>
      <c r="F167" t="n">
        <v>27.39</v>
      </c>
      <c r="G167" t="n">
        <v>78.26000000000001</v>
      </c>
      <c r="H167" t="n">
        <v>1.29</v>
      </c>
      <c r="I167" t="n">
        <v>21</v>
      </c>
      <c r="J167" t="n">
        <v>136.61</v>
      </c>
      <c r="K167" t="n">
        <v>45</v>
      </c>
      <c r="L167" t="n">
        <v>10</v>
      </c>
      <c r="M167" t="n">
        <v>19</v>
      </c>
      <c r="N167" t="n">
        <v>21.61</v>
      </c>
      <c r="O167" t="n">
        <v>17082.76</v>
      </c>
      <c r="P167" t="n">
        <v>266.15</v>
      </c>
      <c r="Q167" t="n">
        <v>446.56</v>
      </c>
      <c r="R167" t="n">
        <v>69.72</v>
      </c>
      <c r="S167" t="n">
        <v>40.63</v>
      </c>
      <c r="T167" t="n">
        <v>9403.25</v>
      </c>
      <c r="U167" t="n">
        <v>0.58</v>
      </c>
      <c r="V167" t="n">
        <v>0.76</v>
      </c>
      <c r="W167" t="n">
        <v>2.64</v>
      </c>
      <c r="X167" t="n">
        <v>0.5600000000000001</v>
      </c>
      <c r="Y167" t="n">
        <v>0.5</v>
      </c>
      <c r="Z167" t="n">
        <v>10</v>
      </c>
    </row>
    <row r="168">
      <c r="A168" t="n">
        <v>10</v>
      </c>
      <c r="B168" t="n">
        <v>60</v>
      </c>
      <c r="C168" t="inlineStr">
        <is>
          <t xml:space="preserve">CONCLUIDO	</t>
        </is>
      </c>
      <c r="D168" t="n">
        <v>3.3364</v>
      </c>
      <c r="E168" t="n">
        <v>29.97</v>
      </c>
      <c r="F168" t="n">
        <v>27.35</v>
      </c>
      <c r="G168" t="n">
        <v>86.38</v>
      </c>
      <c r="H168" t="n">
        <v>1.41</v>
      </c>
      <c r="I168" t="n">
        <v>19</v>
      </c>
      <c r="J168" t="n">
        <v>137.96</v>
      </c>
      <c r="K168" t="n">
        <v>45</v>
      </c>
      <c r="L168" t="n">
        <v>11</v>
      </c>
      <c r="M168" t="n">
        <v>17</v>
      </c>
      <c r="N168" t="n">
        <v>21.96</v>
      </c>
      <c r="O168" t="n">
        <v>17249.3</v>
      </c>
      <c r="P168" t="n">
        <v>264.56</v>
      </c>
      <c r="Q168" t="n">
        <v>446.56</v>
      </c>
      <c r="R168" t="n">
        <v>68.41</v>
      </c>
      <c r="S168" t="n">
        <v>40.63</v>
      </c>
      <c r="T168" t="n">
        <v>8761.549999999999</v>
      </c>
      <c r="U168" t="n">
        <v>0.59</v>
      </c>
      <c r="V168" t="n">
        <v>0.76</v>
      </c>
      <c r="W168" t="n">
        <v>2.64</v>
      </c>
      <c r="X168" t="n">
        <v>0.53</v>
      </c>
      <c r="Y168" t="n">
        <v>0.5</v>
      </c>
      <c r="Z168" t="n">
        <v>10</v>
      </c>
    </row>
    <row r="169">
      <c r="A169" t="n">
        <v>11</v>
      </c>
      <c r="B169" t="n">
        <v>60</v>
      </c>
      <c r="C169" t="inlineStr">
        <is>
          <t xml:space="preserve">CONCLUIDO	</t>
        </is>
      </c>
      <c r="D169" t="n">
        <v>3.3499</v>
      </c>
      <c r="E169" t="n">
        <v>29.85</v>
      </c>
      <c r="F169" t="n">
        <v>27.29</v>
      </c>
      <c r="G169" t="n">
        <v>96.3</v>
      </c>
      <c r="H169" t="n">
        <v>1.52</v>
      </c>
      <c r="I169" t="n">
        <v>17</v>
      </c>
      <c r="J169" t="n">
        <v>139.32</v>
      </c>
      <c r="K169" t="n">
        <v>45</v>
      </c>
      <c r="L169" t="n">
        <v>12</v>
      </c>
      <c r="M169" t="n">
        <v>15</v>
      </c>
      <c r="N169" t="n">
        <v>22.32</v>
      </c>
      <c r="O169" t="n">
        <v>17416.34</v>
      </c>
      <c r="P169" t="n">
        <v>261.27</v>
      </c>
      <c r="Q169" t="n">
        <v>446.56</v>
      </c>
      <c r="R169" t="n">
        <v>66.03</v>
      </c>
      <c r="S169" t="n">
        <v>40.63</v>
      </c>
      <c r="T169" t="n">
        <v>7577.97</v>
      </c>
      <c r="U169" t="n">
        <v>0.62</v>
      </c>
      <c r="V169" t="n">
        <v>0.76</v>
      </c>
      <c r="W169" t="n">
        <v>2.64</v>
      </c>
      <c r="X169" t="n">
        <v>0.46</v>
      </c>
      <c r="Y169" t="n">
        <v>0.5</v>
      </c>
      <c r="Z169" t="n">
        <v>10</v>
      </c>
    </row>
    <row r="170">
      <c r="A170" t="n">
        <v>12</v>
      </c>
      <c r="B170" t="n">
        <v>60</v>
      </c>
      <c r="C170" t="inlineStr">
        <is>
          <t xml:space="preserve">CONCLUIDO	</t>
        </is>
      </c>
      <c r="D170" t="n">
        <v>3.3548</v>
      </c>
      <c r="E170" t="n">
        <v>29.81</v>
      </c>
      <c r="F170" t="n">
        <v>27.27</v>
      </c>
      <c r="G170" t="n">
        <v>102.25</v>
      </c>
      <c r="H170" t="n">
        <v>1.63</v>
      </c>
      <c r="I170" t="n">
        <v>16</v>
      </c>
      <c r="J170" t="n">
        <v>140.67</v>
      </c>
      <c r="K170" t="n">
        <v>45</v>
      </c>
      <c r="L170" t="n">
        <v>13</v>
      </c>
      <c r="M170" t="n">
        <v>14</v>
      </c>
      <c r="N170" t="n">
        <v>22.68</v>
      </c>
      <c r="O170" t="n">
        <v>17583.88</v>
      </c>
      <c r="P170" t="n">
        <v>259.42</v>
      </c>
      <c r="Q170" t="n">
        <v>446.56</v>
      </c>
      <c r="R170" t="n">
        <v>65.56999999999999</v>
      </c>
      <c r="S170" t="n">
        <v>40.63</v>
      </c>
      <c r="T170" t="n">
        <v>7353.54</v>
      </c>
      <c r="U170" t="n">
        <v>0.62</v>
      </c>
      <c r="V170" t="n">
        <v>0.76</v>
      </c>
      <c r="W170" t="n">
        <v>2.64</v>
      </c>
      <c r="X170" t="n">
        <v>0.44</v>
      </c>
      <c r="Y170" t="n">
        <v>0.5</v>
      </c>
      <c r="Z170" t="n">
        <v>10</v>
      </c>
    </row>
    <row r="171">
      <c r="A171" t="n">
        <v>13</v>
      </c>
      <c r="B171" t="n">
        <v>60</v>
      </c>
      <c r="C171" t="inlineStr">
        <is>
          <t xml:space="preserve">CONCLUIDO	</t>
        </is>
      </c>
      <c r="D171" t="n">
        <v>3.3614</v>
      </c>
      <c r="E171" t="n">
        <v>29.75</v>
      </c>
      <c r="F171" t="n">
        <v>27.23</v>
      </c>
      <c r="G171" t="n">
        <v>108.94</v>
      </c>
      <c r="H171" t="n">
        <v>1.74</v>
      </c>
      <c r="I171" t="n">
        <v>15</v>
      </c>
      <c r="J171" t="n">
        <v>142.04</v>
      </c>
      <c r="K171" t="n">
        <v>45</v>
      </c>
      <c r="L171" t="n">
        <v>14</v>
      </c>
      <c r="M171" t="n">
        <v>13</v>
      </c>
      <c r="N171" t="n">
        <v>23.04</v>
      </c>
      <c r="O171" t="n">
        <v>17751.93</v>
      </c>
      <c r="P171" t="n">
        <v>256.88</v>
      </c>
      <c r="Q171" t="n">
        <v>446.56</v>
      </c>
      <c r="R171" t="n">
        <v>64.34999999999999</v>
      </c>
      <c r="S171" t="n">
        <v>40.63</v>
      </c>
      <c r="T171" t="n">
        <v>6748</v>
      </c>
      <c r="U171" t="n">
        <v>0.63</v>
      </c>
      <c r="V171" t="n">
        <v>0.76</v>
      </c>
      <c r="W171" t="n">
        <v>2.64</v>
      </c>
      <c r="X171" t="n">
        <v>0.41</v>
      </c>
      <c r="Y171" t="n">
        <v>0.5</v>
      </c>
      <c r="Z171" t="n">
        <v>10</v>
      </c>
    </row>
    <row r="172">
      <c r="A172" t="n">
        <v>14</v>
      </c>
      <c r="B172" t="n">
        <v>60</v>
      </c>
      <c r="C172" t="inlineStr">
        <is>
          <t xml:space="preserve">CONCLUIDO	</t>
        </is>
      </c>
      <c r="D172" t="n">
        <v>3.3665</v>
      </c>
      <c r="E172" t="n">
        <v>29.7</v>
      </c>
      <c r="F172" t="n">
        <v>27.21</v>
      </c>
      <c r="G172" t="n">
        <v>116.63</v>
      </c>
      <c r="H172" t="n">
        <v>1.85</v>
      </c>
      <c r="I172" t="n">
        <v>14</v>
      </c>
      <c r="J172" t="n">
        <v>143.4</v>
      </c>
      <c r="K172" t="n">
        <v>45</v>
      </c>
      <c r="L172" t="n">
        <v>15</v>
      </c>
      <c r="M172" t="n">
        <v>12</v>
      </c>
      <c r="N172" t="n">
        <v>23.41</v>
      </c>
      <c r="O172" t="n">
        <v>17920.49</v>
      </c>
      <c r="P172" t="n">
        <v>252.68</v>
      </c>
      <c r="Q172" t="n">
        <v>446.57</v>
      </c>
      <c r="R172" t="n">
        <v>63.75</v>
      </c>
      <c r="S172" t="n">
        <v>40.63</v>
      </c>
      <c r="T172" t="n">
        <v>6456.54</v>
      </c>
      <c r="U172" t="n">
        <v>0.64</v>
      </c>
      <c r="V172" t="n">
        <v>0.76</v>
      </c>
      <c r="W172" t="n">
        <v>2.63</v>
      </c>
      <c r="X172" t="n">
        <v>0.39</v>
      </c>
      <c r="Y172" t="n">
        <v>0.5</v>
      </c>
      <c r="Z172" t="n">
        <v>10</v>
      </c>
    </row>
    <row r="173">
      <c r="A173" t="n">
        <v>15</v>
      </c>
      <c r="B173" t="n">
        <v>60</v>
      </c>
      <c r="C173" t="inlineStr">
        <is>
          <t xml:space="preserve">CONCLUIDO	</t>
        </is>
      </c>
      <c r="D173" t="n">
        <v>3.3728</v>
      </c>
      <c r="E173" t="n">
        <v>29.65</v>
      </c>
      <c r="F173" t="n">
        <v>27.18</v>
      </c>
      <c r="G173" t="n">
        <v>125.47</v>
      </c>
      <c r="H173" t="n">
        <v>1.96</v>
      </c>
      <c r="I173" t="n">
        <v>13</v>
      </c>
      <c r="J173" t="n">
        <v>144.77</v>
      </c>
      <c r="K173" t="n">
        <v>45</v>
      </c>
      <c r="L173" t="n">
        <v>16</v>
      </c>
      <c r="M173" t="n">
        <v>11</v>
      </c>
      <c r="N173" t="n">
        <v>23.78</v>
      </c>
      <c r="O173" t="n">
        <v>18089.56</v>
      </c>
      <c r="P173" t="n">
        <v>252.36</v>
      </c>
      <c r="Q173" t="n">
        <v>446.56</v>
      </c>
      <c r="R173" t="n">
        <v>62.86</v>
      </c>
      <c r="S173" t="n">
        <v>40.63</v>
      </c>
      <c r="T173" t="n">
        <v>6013.06</v>
      </c>
      <c r="U173" t="n">
        <v>0.65</v>
      </c>
      <c r="V173" t="n">
        <v>0.76</v>
      </c>
      <c r="W173" t="n">
        <v>2.63</v>
      </c>
      <c r="X173" t="n">
        <v>0.36</v>
      </c>
      <c r="Y173" t="n">
        <v>0.5</v>
      </c>
      <c r="Z173" t="n">
        <v>10</v>
      </c>
    </row>
    <row r="174">
      <c r="A174" t="n">
        <v>16</v>
      </c>
      <c r="B174" t="n">
        <v>60</v>
      </c>
      <c r="C174" t="inlineStr">
        <is>
          <t xml:space="preserve">CONCLUIDO	</t>
        </is>
      </c>
      <c r="D174" t="n">
        <v>3.3814</v>
      </c>
      <c r="E174" t="n">
        <v>29.57</v>
      </c>
      <c r="F174" t="n">
        <v>27.13</v>
      </c>
      <c r="G174" t="n">
        <v>135.67</v>
      </c>
      <c r="H174" t="n">
        <v>2.06</v>
      </c>
      <c r="I174" t="n">
        <v>12</v>
      </c>
      <c r="J174" t="n">
        <v>146.15</v>
      </c>
      <c r="K174" t="n">
        <v>45</v>
      </c>
      <c r="L174" t="n">
        <v>17</v>
      </c>
      <c r="M174" t="n">
        <v>10</v>
      </c>
      <c r="N174" t="n">
        <v>24.15</v>
      </c>
      <c r="O174" t="n">
        <v>18259.16</v>
      </c>
      <c r="P174" t="n">
        <v>248.95</v>
      </c>
      <c r="Q174" t="n">
        <v>446.56</v>
      </c>
      <c r="R174" t="n">
        <v>61.15</v>
      </c>
      <c r="S174" t="n">
        <v>40.63</v>
      </c>
      <c r="T174" t="n">
        <v>5163.42</v>
      </c>
      <c r="U174" t="n">
        <v>0.66</v>
      </c>
      <c r="V174" t="n">
        <v>0.77</v>
      </c>
      <c r="W174" t="n">
        <v>2.63</v>
      </c>
      <c r="X174" t="n">
        <v>0.31</v>
      </c>
      <c r="Y174" t="n">
        <v>0.5</v>
      </c>
      <c r="Z174" t="n">
        <v>10</v>
      </c>
    </row>
    <row r="175">
      <c r="A175" t="n">
        <v>17</v>
      </c>
      <c r="B175" t="n">
        <v>60</v>
      </c>
      <c r="C175" t="inlineStr">
        <is>
          <t xml:space="preserve">CONCLUIDO	</t>
        </is>
      </c>
      <c r="D175" t="n">
        <v>3.3878</v>
      </c>
      <c r="E175" t="n">
        <v>29.52</v>
      </c>
      <c r="F175" t="n">
        <v>27.1</v>
      </c>
      <c r="G175" t="n">
        <v>147.84</v>
      </c>
      <c r="H175" t="n">
        <v>2.16</v>
      </c>
      <c r="I175" t="n">
        <v>11</v>
      </c>
      <c r="J175" t="n">
        <v>147.53</v>
      </c>
      <c r="K175" t="n">
        <v>45</v>
      </c>
      <c r="L175" t="n">
        <v>18</v>
      </c>
      <c r="M175" t="n">
        <v>9</v>
      </c>
      <c r="N175" t="n">
        <v>24.53</v>
      </c>
      <c r="O175" t="n">
        <v>18429.27</v>
      </c>
      <c r="P175" t="n">
        <v>245.24</v>
      </c>
      <c r="Q175" t="n">
        <v>446.56</v>
      </c>
      <c r="R175" t="n">
        <v>60.13</v>
      </c>
      <c r="S175" t="n">
        <v>40.63</v>
      </c>
      <c r="T175" t="n">
        <v>4658.91</v>
      </c>
      <c r="U175" t="n">
        <v>0.68</v>
      </c>
      <c r="V175" t="n">
        <v>0.77</v>
      </c>
      <c r="W175" t="n">
        <v>2.63</v>
      </c>
      <c r="X175" t="n">
        <v>0.28</v>
      </c>
      <c r="Y175" t="n">
        <v>0.5</v>
      </c>
      <c r="Z175" t="n">
        <v>10</v>
      </c>
    </row>
    <row r="176">
      <c r="A176" t="n">
        <v>18</v>
      </c>
      <c r="B176" t="n">
        <v>60</v>
      </c>
      <c r="C176" t="inlineStr">
        <is>
          <t xml:space="preserve">CONCLUIDO	</t>
        </is>
      </c>
      <c r="D176" t="n">
        <v>3.3859</v>
      </c>
      <c r="E176" t="n">
        <v>29.53</v>
      </c>
      <c r="F176" t="n">
        <v>27.12</v>
      </c>
      <c r="G176" t="n">
        <v>147.93</v>
      </c>
      <c r="H176" t="n">
        <v>2.26</v>
      </c>
      <c r="I176" t="n">
        <v>11</v>
      </c>
      <c r="J176" t="n">
        <v>148.91</v>
      </c>
      <c r="K176" t="n">
        <v>45</v>
      </c>
      <c r="L176" t="n">
        <v>19</v>
      </c>
      <c r="M176" t="n">
        <v>9</v>
      </c>
      <c r="N176" t="n">
        <v>24.92</v>
      </c>
      <c r="O176" t="n">
        <v>18599.92</v>
      </c>
      <c r="P176" t="n">
        <v>243.13</v>
      </c>
      <c r="Q176" t="n">
        <v>446.56</v>
      </c>
      <c r="R176" t="n">
        <v>60.79</v>
      </c>
      <c r="S176" t="n">
        <v>40.63</v>
      </c>
      <c r="T176" t="n">
        <v>4988.51</v>
      </c>
      <c r="U176" t="n">
        <v>0.67</v>
      </c>
      <c r="V176" t="n">
        <v>0.77</v>
      </c>
      <c r="W176" t="n">
        <v>2.63</v>
      </c>
      <c r="X176" t="n">
        <v>0.29</v>
      </c>
      <c r="Y176" t="n">
        <v>0.5</v>
      </c>
      <c r="Z176" t="n">
        <v>10</v>
      </c>
    </row>
    <row r="177">
      <c r="A177" t="n">
        <v>19</v>
      </c>
      <c r="B177" t="n">
        <v>60</v>
      </c>
      <c r="C177" t="inlineStr">
        <is>
          <t xml:space="preserve">CONCLUIDO	</t>
        </is>
      </c>
      <c r="D177" t="n">
        <v>3.3916</v>
      </c>
      <c r="E177" t="n">
        <v>29.48</v>
      </c>
      <c r="F177" t="n">
        <v>27.1</v>
      </c>
      <c r="G177" t="n">
        <v>162.58</v>
      </c>
      <c r="H177" t="n">
        <v>2.36</v>
      </c>
      <c r="I177" t="n">
        <v>10</v>
      </c>
      <c r="J177" t="n">
        <v>150.3</v>
      </c>
      <c r="K177" t="n">
        <v>45</v>
      </c>
      <c r="L177" t="n">
        <v>20</v>
      </c>
      <c r="M177" t="n">
        <v>8</v>
      </c>
      <c r="N177" t="n">
        <v>25.3</v>
      </c>
      <c r="O177" t="n">
        <v>18771.1</v>
      </c>
      <c r="P177" t="n">
        <v>241.69</v>
      </c>
      <c r="Q177" t="n">
        <v>446.57</v>
      </c>
      <c r="R177" t="n">
        <v>59.96</v>
      </c>
      <c r="S177" t="n">
        <v>40.63</v>
      </c>
      <c r="T177" t="n">
        <v>4582.28</v>
      </c>
      <c r="U177" t="n">
        <v>0.68</v>
      </c>
      <c r="V177" t="n">
        <v>0.77</v>
      </c>
      <c r="W177" t="n">
        <v>2.63</v>
      </c>
      <c r="X177" t="n">
        <v>0.27</v>
      </c>
      <c r="Y177" t="n">
        <v>0.5</v>
      </c>
      <c r="Z177" t="n">
        <v>10</v>
      </c>
    </row>
    <row r="178">
      <c r="A178" t="n">
        <v>20</v>
      </c>
      <c r="B178" t="n">
        <v>60</v>
      </c>
      <c r="C178" t="inlineStr">
        <is>
          <t xml:space="preserve">CONCLUIDO	</t>
        </is>
      </c>
      <c r="D178" t="n">
        <v>3.3929</v>
      </c>
      <c r="E178" t="n">
        <v>29.47</v>
      </c>
      <c r="F178" t="n">
        <v>27.09</v>
      </c>
      <c r="G178" t="n">
        <v>162.51</v>
      </c>
      <c r="H178" t="n">
        <v>2.45</v>
      </c>
      <c r="I178" t="n">
        <v>10</v>
      </c>
      <c r="J178" t="n">
        <v>151.69</v>
      </c>
      <c r="K178" t="n">
        <v>45</v>
      </c>
      <c r="L178" t="n">
        <v>21</v>
      </c>
      <c r="M178" t="n">
        <v>7</v>
      </c>
      <c r="N178" t="n">
        <v>25.7</v>
      </c>
      <c r="O178" t="n">
        <v>18942.82</v>
      </c>
      <c r="P178" t="n">
        <v>235.29</v>
      </c>
      <c r="Q178" t="n">
        <v>446.56</v>
      </c>
      <c r="R178" t="n">
        <v>59.54</v>
      </c>
      <c r="S178" t="n">
        <v>40.63</v>
      </c>
      <c r="T178" t="n">
        <v>4370.79</v>
      </c>
      <c r="U178" t="n">
        <v>0.68</v>
      </c>
      <c r="V178" t="n">
        <v>0.77</v>
      </c>
      <c r="W178" t="n">
        <v>2.63</v>
      </c>
      <c r="X178" t="n">
        <v>0.26</v>
      </c>
      <c r="Y178" t="n">
        <v>0.5</v>
      </c>
      <c r="Z178" t="n">
        <v>10</v>
      </c>
    </row>
    <row r="179">
      <c r="A179" t="n">
        <v>21</v>
      </c>
      <c r="B179" t="n">
        <v>60</v>
      </c>
      <c r="C179" t="inlineStr">
        <is>
          <t xml:space="preserve">CONCLUIDO	</t>
        </is>
      </c>
      <c r="D179" t="n">
        <v>3.3999</v>
      </c>
      <c r="E179" t="n">
        <v>29.41</v>
      </c>
      <c r="F179" t="n">
        <v>27.05</v>
      </c>
      <c r="G179" t="n">
        <v>180.34</v>
      </c>
      <c r="H179" t="n">
        <v>2.54</v>
      </c>
      <c r="I179" t="n">
        <v>9</v>
      </c>
      <c r="J179" t="n">
        <v>153.09</v>
      </c>
      <c r="K179" t="n">
        <v>45</v>
      </c>
      <c r="L179" t="n">
        <v>22</v>
      </c>
      <c r="M179" t="n">
        <v>4</v>
      </c>
      <c r="N179" t="n">
        <v>26.09</v>
      </c>
      <c r="O179" t="n">
        <v>19115.09</v>
      </c>
      <c r="P179" t="n">
        <v>236.34</v>
      </c>
      <c r="Q179" t="n">
        <v>446.56</v>
      </c>
      <c r="R179" t="n">
        <v>58.44</v>
      </c>
      <c r="S179" t="n">
        <v>40.63</v>
      </c>
      <c r="T179" t="n">
        <v>3823.62</v>
      </c>
      <c r="U179" t="n">
        <v>0.7</v>
      </c>
      <c r="V179" t="n">
        <v>0.77</v>
      </c>
      <c r="W179" t="n">
        <v>2.63</v>
      </c>
      <c r="X179" t="n">
        <v>0.22</v>
      </c>
      <c r="Y179" t="n">
        <v>0.5</v>
      </c>
      <c r="Z179" t="n">
        <v>10</v>
      </c>
    </row>
    <row r="180">
      <c r="A180" t="n">
        <v>22</v>
      </c>
      <c r="B180" t="n">
        <v>60</v>
      </c>
      <c r="C180" t="inlineStr">
        <is>
          <t xml:space="preserve">CONCLUIDO	</t>
        </is>
      </c>
      <c r="D180" t="n">
        <v>3.3994</v>
      </c>
      <c r="E180" t="n">
        <v>29.42</v>
      </c>
      <c r="F180" t="n">
        <v>27.05</v>
      </c>
      <c r="G180" t="n">
        <v>180.37</v>
      </c>
      <c r="H180" t="n">
        <v>2.64</v>
      </c>
      <c r="I180" t="n">
        <v>9</v>
      </c>
      <c r="J180" t="n">
        <v>154.49</v>
      </c>
      <c r="K180" t="n">
        <v>45</v>
      </c>
      <c r="L180" t="n">
        <v>23</v>
      </c>
      <c r="M180" t="n">
        <v>2</v>
      </c>
      <c r="N180" t="n">
        <v>26.49</v>
      </c>
      <c r="O180" t="n">
        <v>19287.9</v>
      </c>
      <c r="P180" t="n">
        <v>237.02</v>
      </c>
      <c r="Q180" t="n">
        <v>446.56</v>
      </c>
      <c r="R180" t="n">
        <v>58.49</v>
      </c>
      <c r="S180" t="n">
        <v>40.63</v>
      </c>
      <c r="T180" t="n">
        <v>3850.74</v>
      </c>
      <c r="U180" t="n">
        <v>0.6899999999999999</v>
      </c>
      <c r="V180" t="n">
        <v>0.77</v>
      </c>
      <c r="W180" t="n">
        <v>2.63</v>
      </c>
      <c r="X180" t="n">
        <v>0.23</v>
      </c>
      <c r="Y180" t="n">
        <v>0.5</v>
      </c>
      <c r="Z180" t="n">
        <v>10</v>
      </c>
    </row>
    <row r="181">
      <c r="A181" t="n">
        <v>23</v>
      </c>
      <c r="B181" t="n">
        <v>60</v>
      </c>
      <c r="C181" t="inlineStr">
        <is>
          <t xml:space="preserve">CONCLUIDO	</t>
        </is>
      </c>
      <c r="D181" t="n">
        <v>3.3979</v>
      </c>
      <c r="E181" t="n">
        <v>29.43</v>
      </c>
      <c r="F181" t="n">
        <v>27.07</v>
      </c>
      <c r="G181" t="n">
        <v>180.45</v>
      </c>
      <c r="H181" t="n">
        <v>2.73</v>
      </c>
      <c r="I181" t="n">
        <v>9</v>
      </c>
      <c r="J181" t="n">
        <v>155.9</v>
      </c>
      <c r="K181" t="n">
        <v>45</v>
      </c>
      <c r="L181" t="n">
        <v>24</v>
      </c>
      <c r="M181" t="n">
        <v>0</v>
      </c>
      <c r="N181" t="n">
        <v>26.9</v>
      </c>
      <c r="O181" t="n">
        <v>19461.27</v>
      </c>
      <c r="P181" t="n">
        <v>238.2</v>
      </c>
      <c r="Q181" t="n">
        <v>446.56</v>
      </c>
      <c r="R181" t="n">
        <v>58.76</v>
      </c>
      <c r="S181" t="n">
        <v>40.63</v>
      </c>
      <c r="T181" t="n">
        <v>3984.63</v>
      </c>
      <c r="U181" t="n">
        <v>0.6899999999999999</v>
      </c>
      <c r="V181" t="n">
        <v>0.77</v>
      </c>
      <c r="W181" t="n">
        <v>2.63</v>
      </c>
      <c r="X181" t="n">
        <v>0.24</v>
      </c>
      <c r="Y181" t="n">
        <v>0.5</v>
      </c>
      <c r="Z181" t="n">
        <v>10</v>
      </c>
    </row>
    <row r="182">
      <c r="A182" t="n">
        <v>0</v>
      </c>
      <c r="B182" t="n">
        <v>80</v>
      </c>
      <c r="C182" t="inlineStr">
        <is>
          <t xml:space="preserve">CONCLUIDO	</t>
        </is>
      </c>
      <c r="D182" t="n">
        <v>2.0319</v>
      </c>
      <c r="E182" t="n">
        <v>49.21</v>
      </c>
      <c r="F182" t="n">
        <v>36.45</v>
      </c>
      <c r="G182" t="n">
        <v>6.75</v>
      </c>
      <c r="H182" t="n">
        <v>0.11</v>
      </c>
      <c r="I182" t="n">
        <v>324</v>
      </c>
      <c r="J182" t="n">
        <v>159.12</v>
      </c>
      <c r="K182" t="n">
        <v>50.28</v>
      </c>
      <c r="L182" t="n">
        <v>1</v>
      </c>
      <c r="M182" t="n">
        <v>322</v>
      </c>
      <c r="N182" t="n">
        <v>27.84</v>
      </c>
      <c r="O182" t="n">
        <v>19859.16</v>
      </c>
      <c r="P182" t="n">
        <v>447.13</v>
      </c>
      <c r="Q182" t="n">
        <v>446.72</v>
      </c>
      <c r="R182" t="n">
        <v>365.29</v>
      </c>
      <c r="S182" t="n">
        <v>40.63</v>
      </c>
      <c r="T182" t="n">
        <v>155675.2</v>
      </c>
      <c r="U182" t="n">
        <v>0.11</v>
      </c>
      <c r="V182" t="n">
        <v>0.57</v>
      </c>
      <c r="W182" t="n">
        <v>3.15</v>
      </c>
      <c r="X182" t="n">
        <v>9.609999999999999</v>
      </c>
      <c r="Y182" t="n">
        <v>0.5</v>
      </c>
      <c r="Z182" t="n">
        <v>10</v>
      </c>
    </row>
    <row r="183">
      <c r="A183" t="n">
        <v>1</v>
      </c>
      <c r="B183" t="n">
        <v>80</v>
      </c>
      <c r="C183" t="inlineStr">
        <is>
          <t xml:space="preserve">CONCLUIDO	</t>
        </is>
      </c>
      <c r="D183" t="n">
        <v>2.6699</v>
      </c>
      <c r="E183" t="n">
        <v>37.45</v>
      </c>
      <c r="F183" t="n">
        <v>30.75</v>
      </c>
      <c r="G183" t="n">
        <v>13.57</v>
      </c>
      <c r="H183" t="n">
        <v>0.22</v>
      </c>
      <c r="I183" t="n">
        <v>136</v>
      </c>
      <c r="J183" t="n">
        <v>160.54</v>
      </c>
      <c r="K183" t="n">
        <v>50.28</v>
      </c>
      <c r="L183" t="n">
        <v>2</v>
      </c>
      <c r="M183" t="n">
        <v>134</v>
      </c>
      <c r="N183" t="n">
        <v>28.26</v>
      </c>
      <c r="O183" t="n">
        <v>20034.4</v>
      </c>
      <c r="P183" t="n">
        <v>375.45</v>
      </c>
      <c r="Q183" t="n">
        <v>446.59</v>
      </c>
      <c r="R183" t="n">
        <v>179.59</v>
      </c>
      <c r="S183" t="n">
        <v>40.63</v>
      </c>
      <c r="T183" t="n">
        <v>63766.25</v>
      </c>
      <c r="U183" t="n">
        <v>0.23</v>
      </c>
      <c r="V183" t="n">
        <v>0.68</v>
      </c>
      <c r="W183" t="n">
        <v>2.81</v>
      </c>
      <c r="X183" t="n">
        <v>3.92</v>
      </c>
      <c r="Y183" t="n">
        <v>0.5</v>
      </c>
      <c r="Z183" t="n">
        <v>10</v>
      </c>
    </row>
    <row r="184">
      <c r="A184" t="n">
        <v>2</v>
      </c>
      <c r="B184" t="n">
        <v>80</v>
      </c>
      <c r="C184" t="inlineStr">
        <is>
          <t xml:space="preserve">CONCLUIDO	</t>
        </is>
      </c>
      <c r="D184" t="n">
        <v>2.9017</v>
      </c>
      <c r="E184" t="n">
        <v>34.46</v>
      </c>
      <c r="F184" t="n">
        <v>29.34</v>
      </c>
      <c r="G184" t="n">
        <v>20.23</v>
      </c>
      <c r="H184" t="n">
        <v>0.33</v>
      </c>
      <c r="I184" t="n">
        <v>87</v>
      </c>
      <c r="J184" t="n">
        <v>161.97</v>
      </c>
      <c r="K184" t="n">
        <v>50.28</v>
      </c>
      <c r="L184" t="n">
        <v>3</v>
      </c>
      <c r="M184" t="n">
        <v>85</v>
      </c>
      <c r="N184" t="n">
        <v>28.69</v>
      </c>
      <c r="O184" t="n">
        <v>20210.21</v>
      </c>
      <c r="P184" t="n">
        <v>356.58</v>
      </c>
      <c r="Q184" t="n">
        <v>446.59</v>
      </c>
      <c r="R184" t="n">
        <v>132.6</v>
      </c>
      <c r="S184" t="n">
        <v>40.63</v>
      </c>
      <c r="T184" t="n">
        <v>40513.27</v>
      </c>
      <c r="U184" t="n">
        <v>0.31</v>
      </c>
      <c r="V184" t="n">
        <v>0.71</v>
      </c>
      <c r="W184" t="n">
        <v>2.76</v>
      </c>
      <c r="X184" t="n">
        <v>2.51</v>
      </c>
      <c r="Y184" t="n">
        <v>0.5</v>
      </c>
      <c r="Z184" t="n">
        <v>10</v>
      </c>
    </row>
    <row r="185">
      <c r="A185" t="n">
        <v>3</v>
      </c>
      <c r="B185" t="n">
        <v>80</v>
      </c>
      <c r="C185" t="inlineStr">
        <is>
          <t xml:space="preserve">CONCLUIDO	</t>
        </is>
      </c>
      <c r="D185" t="n">
        <v>3.0273</v>
      </c>
      <c r="E185" t="n">
        <v>33.03</v>
      </c>
      <c r="F185" t="n">
        <v>28.65</v>
      </c>
      <c r="G185" t="n">
        <v>26.86</v>
      </c>
      <c r="H185" t="n">
        <v>0.43</v>
      </c>
      <c r="I185" t="n">
        <v>64</v>
      </c>
      <c r="J185" t="n">
        <v>163.4</v>
      </c>
      <c r="K185" t="n">
        <v>50.28</v>
      </c>
      <c r="L185" t="n">
        <v>4</v>
      </c>
      <c r="M185" t="n">
        <v>62</v>
      </c>
      <c r="N185" t="n">
        <v>29.12</v>
      </c>
      <c r="O185" t="n">
        <v>20386.62</v>
      </c>
      <c r="P185" t="n">
        <v>346.91</v>
      </c>
      <c r="Q185" t="n">
        <v>446.57</v>
      </c>
      <c r="R185" t="n">
        <v>110.37</v>
      </c>
      <c r="S185" t="n">
        <v>40.63</v>
      </c>
      <c r="T185" t="n">
        <v>29514.41</v>
      </c>
      <c r="U185" t="n">
        <v>0.37</v>
      </c>
      <c r="V185" t="n">
        <v>0.73</v>
      </c>
      <c r="W185" t="n">
        <v>2.72</v>
      </c>
      <c r="X185" t="n">
        <v>1.82</v>
      </c>
      <c r="Y185" t="n">
        <v>0.5</v>
      </c>
      <c r="Z185" t="n">
        <v>10</v>
      </c>
    </row>
    <row r="186">
      <c r="A186" t="n">
        <v>4</v>
      </c>
      <c r="B186" t="n">
        <v>80</v>
      </c>
      <c r="C186" t="inlineStr">
        <is>
          <t xml:space="preserve">CONCLUIDO	</t>
        </is>
      </c>
      <c r="D186" t="n">
        <v>3.1084</v>
      </c>
      <c r="E186" t="n">
        <v>32.17</v>
      </c>
      <c r="F186" t="n">
        <v>28.24</v>
      </c>
      <c r="G186" t="n">
        <v>33.88</v>
      </c>
      <c r="H186" t="n">
        <v>0.54</v>
      </c>
      <c r="I186" t="n">
        <v>50</v>
      </c>
      <c r="J186" t="n">
        <v>164.83</v>
      </c>
      <c r="K186" t="n">
        <v>50.28</v>
      </c>
      <c r="L186" t="n">
        <v>5</v>
      </c>
      <c r="M186" t="n">
        <v>48</v>
      </c>
      <c r="N186" t="n">
        <v>29.55</v>
      </c>
      <c r="O186" t="n">
        <v>20563.61</v>
      </c>
      <c r="P186" t="n">
        <v>340.41</v>
      </c>
      <c r="Q186" t="n">
        <v>446.56</v>
      </c>
      <c r="R186" t="n">
        <v>97</v>
      </c>
      <c r="S186" t="n">
        <v>40.63</v>
      </c>
      <c r="T186" t="n">
        <v>22902.44</v>
      </c>
      <c r="U186" t="n">
        <v>0.42</v>
      </c>
      <c r="V186" t="n">
        <v>0.74</v>
      </c>
      <c r="W186" t="n">
        <v>2.69</v>
      </c>
      <c r="X186" t="n">
        <v>1.41</v>
      </c>
      <c r="Y186" t="n">
        <v>0.5</v>
      </c>
      <c r="Z186" t="n">
        <v>10</v>
      </c>
    </row>
    <row r="187">
      <c r="A187" t="n">
        <v>5</v>
      </c>
      <c r="B187" t="n">
        <v>80</v>
      </c>
      <c r="C187" t="inlineStr">
        <is>
          <t xml:space="preserve">CONCLUIDO	</t>
        </is>
      </c>
      <c r="D187" t="n">
        <v>3.1557</v>
      </c>
      <c r="E187" t="n">
        <v>31.69</v>
      </c>
      <c r="F187" t="n">
        <v>28.01</v>
      </c>
      <c r="G187" t="n">
        <v>40.02</v>
      </c>
      <c r="H187" t="n">
        <v>0.64</v>
      </c>
      <c r="I187" t="n">
        <v>42</v>
      </c>
      <c r="J187" t="n">
        <v>166.27</v>
      </c>
      <c r="K187" t="n">
        <v>50.28</v>
      </c>
      <c r="L187" t="n">
        <v>6</v>
      </c>
      <c r="M187" t="n">
        <v>40</v>
      </c>
      <c r="N187" t="n">
        <v>29.99</v>
      </c>
      <c r="O187" t="n">
        <v>20741.2</v>
      </c>
      <c r="P187" t="n">
        <v>336.27</v>
      </c>
      <c r="Q187" t="n">
        <v>446.56</v>
      </c>
      <c r="R187" t="n">
        <v>89.43000000000001</v>
      </c>
      <c r="S187" t="n">
        <v>40.63</v>
      </c>
      <c r="T187" t="n">
        <v>19154.77</v>
      </c>
      <c r="U187" t="n">
        <v>0.45</v>
      </c>
      <c r="V187" t="n">
        <v>0.74</v>
      </c>
      <c r="W187" t="n">
        <v>2.69</v>
      </c>
      <c r="X187" t="n">
        <v>1.18</v>
      </c>
      <c r="Y187" t="n">
        <v>0.5</v>
      </c>
      <c r="Z187" t="n">
        <v>10</v>
      </c>
    </row>
    <row r="188">
      <c r="A188" t="n">
        <v>6</v>
      </c>
      <c r="B188" t="n">
        <v>80</v>
      </c>
      <c r="C188" t="inlineStr">
        <is>
          <t xml:space="preserve">CONCLUIDO	</t>
        </is>
      </c>
      <c r="D188" t="n">
        <v>3.1915</v>
      </c>
      <c r="E188" t="n">
        <v>31.33</v>
      </c>
      <c r="F188" t="n">
        <v>27.85</v>
      </c>
      <c r="G188" t="n">
        <v>46.41</v>
      </c>
      <c r="H188" t="n">
        <v>0.74</v>
      </c>
      <c r="I188" t="n">
        <v>36</v>
      </c>
      <c r="J188" t="n">
        <v>167.72</v>
      </c>
      <c r="K188" t="n">
        <v>50.28</v>
      </c>
      <c r="L188" t="n">
        <v>7</v>
      </c>
      <c r="M188" t="n">
        <v>34</v>
      </c>
      <c r="N188" t="n">
        <v>30.44</v>
      </c>
      <c r="O188" t="n">
        <v>20919.39</v>
      </c>
      <c r="P188" t="n">
        <v>333.16</v>
      </c>
      <c r="Q188" t="n">
        <v>446.58</v>
      </c>
      <c r="R188" t="n">
        <v>84.40000000000001</v>
      </c>
      <c r="S188" t="n">
        <v>40.63</v>
      </c>
      <c r="T188" t="n">
        <v>16668.37</v>
      </c>
      <c r="U188" t="n">
        <v>0.48</v>
      </c>
      <c r="V188" t="n">
        <v>0.75</v>
      </c>
      <c r="W188" t="n">
        <v>2.67</v>
      </c>
      <c r="X188" t="n">
        <v>1.02</v>
      </c>
      <c r="Y188" t="n">
        <v>0.5</v>
      </c>
      <c r="Z188" t="n">
        <v>10</v>
      </c>
    </row>
    <row r="189">
      <c r="A189" t="n">
        <v>7</v>
      </c>
      <c r="B189" t="n">
        <v>80</v>
      </c>
      <c r="C189" t="inlineStr">
        <is>
          <t xml:space="preserve">CONCLUIDO	</t>
        </is>
      </c>
      <c r="D189" t="n">
        <v>3.2246</v>
      </c>
      <c r="E189" t="n">
        <v>31.01</v>
      </c>
      <c r="F189" t="n">
        <v>27.69</v>
      </c>
      <c r="G189" t="n">
        <v>53.59</v>
      </c>
      <c r="H189" t="n">
        <v>0.84</v>
      </c>
      <c r="I189" t="n">
        <v>31</v>
      </c>
      <c r="J189" t="n">
        <v>169.17</v>
      </c>
      <c r="K189" t="n">
        <v>50.28</v>
      </c>
      <c r="L189" t="n">
        <v>8</v>
      </c>
      <c r="M189" t="n">
        <v>29</v>
      </c>
      <c r="N189" t="n">
        <v>30.89</v>
      </c>
      <c r="O189" t="n">
        <v>21098.19</v>
      </c>
      <c r="P189" t="n">
        <v>329.71</v>
      </c>
      <c r="Q189" t="n">
        <v>446.57</v>
      </c>
      <c r="R189" t="n">
        <v>79.26000000000001</v>
      </c>
      <c r="S189" t="n">
        <v>40.63</v>
      </c>
      <c r="T189" t="n">
        <v>14125.29</v>
      </c>
      <c r="U189" t="n">
        <v>0.51</v>
      </c>
      <c r="V189" t="n">
        <v>0.75</v>
      </c>
      <c r="W189" t="n">
        <v>2.66</v>
      </c>
      <c r="X189" t="n">
        <v>0.86</v>
      </c>
      <c r="Y189" t="n">
        <v>0.5</v>
      </c>
      <c r="Z189" t="n">
        <v>10</v>
      </c>
    </row>
    <row r="190">
      <c r="A190" t="n">
        <v>8</v>
      </c>
      <c r="B190" t="n">
        <v>80</v>
      </c>
      <c r="C190" t="inlineStr">
        <is>
          <t xml:space="preserve">CONCLUIDO	</t>
        </is>
      </c>
      <c r="D190" t="n">
        <v>3.2505</v>
      </c>
      <c r="E190" t="n">
        <v>30.76</v>
      </c>
      <c r="F190" t="n">
        <v>27.57</v>
      </c>
      <c r="G190" t="n">
        <v>61.27</v>
      </c>
      <c r="H190" t="n">
        <v>0.9399999999999999</v>
      </c>
      <c r="I190" t="n">
        <v>27</v>
      </c>
      <c r="J190" t="n">
        <v>170.62</v>
      </c>
      <c r="K190" t="n">
        <v>50.28</v>
      </c>
      <c r="L190" t="n">
        <v>9</v>
      </c>
      <c r="M190" t="n">
        <v>25</v>
      </c>
      <c r="N190" t="n">
        <v>31.34</v>
      </c>
      <c r="O190" t="n">
        <v>21277.6</v>
      </c>
      <c r="P190" t="n">
        <v>326.7</v>
      </c>
      <c r="Q190" t="n">
        <v>446.56</v>
      </c>
      <c r="R190" t="n">
        <v>75.3</v>
      </c>
      <c r="S190" t="n">
        <v>40.63</v>
      </c>
      <c r="T190" t="n">
        <v>12167.48</v>
      </c>
      <c r="U190" t="n">
        <v>0.54</v>
      </c>
      <c r="V190" t="n">
        <v>0.75</v>
      </c>
      <c r="W190" t="n">
        <v>2.65</v>
      </c>
      <c r="X190" t="n">
        <v>0.74</v>
      </c>
      <c r="Y190" t="n">
        <v>0.5</v>
      </c>
      <c r="Z190" t="n">
        <v>10</v>
      </c>
    </row>
    <row r="191">
      <c r="A191" t="n">
        <v>9</v>
      </c>
      <c r="B191" t="n">
        <v>80</v>
      </c>
      <c r="C191" t="inlineStr">
        <is>
          <t xml:space="preserve">CONCLUIDO	</t>
        </is>
      </c>
      <c r="D191" t="n">
        <v>3.2637</v>
      </c>
      <c r="E191" t="n">
        <v>30.64</v>
      </c>
      <c r="F191" t="n">
        <v>27.51</v>
      </c>
      <c r="G191" t="n">
        <v>66.02</v>
      </c>
      <c r="H191" t="n">
        <v>1.03</v>
      </c>
      <c r="I191" t="n">
        <v>25</v>
      </c>
      <c r="J191" t="n">
        <v>172.08</v>
      </c>
      <c r="K191" t="n">
        <v>50.28</v>
      </c>
      <c r="L191" t="n">
        <v>10</v>
      </c>
      <c r="M191" t="n">
        <v>23</v>
      </c>
      <c r="N191" t="n">
        <v>31.8</v>
      </c>
      <c r="O191" t="n">
        <v>21457.64</v>
      </c>
      <c r="P191" t="n">
        <v>324.74</v>
      </c>
      <c r="Q191" t="n">
        <v>446.56</v>
      </c>
      <c r="R191" t="n">
        <v>73.33</v>
      </c>
      <c r="S191" t="n">
        <v>40.63</v>
      </c>
      <c r="T191" t="n">
        <v>11191.54</v>
      </c>
      <c r="U191" t="n">
        <v>0.55</v>
      </c>
      <c r="V191" t="n">
        <v>0.76</v>
      </c>
      <c r="W191" t="n">
        <v>2.65</v>
      </c>
      <c r="X191" t="n">
        <v>0.68</v>
      </c>
      <c r="Y191" t="n">
        <v>0.5</v>
      </c>
      <c r="Z191" t="n">
        <v>10</v>
      </c>
    </row>
    <row r="192">
      <c r="A192" t="n">
        <v>10</v>
      </c>
      <c r="B192" t="n">
        <v>80</v>
      </c>
      <c r="C192" t="inlineStr">
        <is>
          <t xml:space="preserve">CONCLUIDO	</t>
        </is>
      </c>
      <c r="D192" t="n">
        <v>3.2844</v>
      </c>
      <c r="E192" t="n">
        <v>30.45</v>
      </c>
      <c r="F192" t="n">
        <v>27.41</v>
      </c>
      <c r="G192" t="n">
        <v>74.77</v>
      </c>
      <c r="H192" t="n">
        <v>1.12</v>
      </c>
      <c r="I192" t="n">
        <v>22</v>
      </c>
      <c r="J192" t="n">
        <v>173.55</v>
      </c>
      <c r="K192" t="n">
        <v>50.28</v>
      </c>
      <c r="L192" t="n">
        <v>11</v>
      </c>
      <c r="M192" t="n">
        <v>20</v>
      </c>
      <c r="N192" t="n">
        <v>32.27</v>
      </c>
      <c r="O192" t="n">
        <v>21638.31</v>
      </c>
      <c r="P192" t="n">
        <v>322.18</v>
      </c>
      <c r="Q192" t="n">
        <v>446.56</v>
      </c>
      <c r="R192" t="n">
        <v>70.18000000000001</v>
      </c>
      <c r="S192" t="n">
        <v>40.63</v>
      </c>
      <c r="T192" t="n">
        <v>9629.940000000001</v>
      </c>
      <c r="U192" t="n">
        <v>0.58</v>
      </c>
      <c r="V192" t="n">
        <v>0.76</v>
      </c>
      <c r="W192" t="n">
        <v>2.65</v>
      </c>
      <c r="X192" t="n">
        <v>0.59</v>
      </c>
      <c r="Y192" t="n">
        <v>0.5</v>
      </c>
      <c r="Z192" t="n">
        <v>10</v>
      </c>
    </row>
    <row r="193">
      <c r="A193" t="n">
        <v>11</v>
      </c>
      <c r="B193" t="n">
        <v>80</v>
      </c>
      <c r="C193" t="inlineStr">
        <is>
          <t xml:space="preserve">CONCLUIDO	</t>
        </is>
      </c>
      <c r="D193" t="n">
        <v>3.2903</v>
      </c>
      <c r="E193" t="n">
        <v>30.39</v>
      </c>
      <c r="F193" t="n">
        <v>27.39</v>
      </c>
      <c r="G193" t="n">
        <v>78.26000000000001</v>
      </c>
      <c r="H193" t="n">
        <v>1.22</v>
      </c>
      <c r="I193" t="n">
        <v>21</v>
      </c>
      <c r="J193" t="n">
        <v>175.02</v>
      </c>
      <c r="K193" t="n">
        <v>50.28</v>
      </c>
      <c r="L193" t="n">
        <v>12</v>
      </c>
      <c r="M193" t="n">
        <v>19</v>
      </c>
      <c r="N193" t="n">
        <v>32.74</v>
      </c>
      <c r="O193" t="n">
        <v>21819.6</v>
      </c>
      <c r="P193" t="n">
        <v>319.75</v>
      </c>
      <c r="Q193" t="n">
        <v>446.56</v>
      </c>
      <c r="R193" t="n">
        <v>69.61</v>
      </c>
      <c r="S193" t="n">
        <v>40.63</v>
      </c>
      <c r="T193" t="n">
        <v>9351.209999999999</v>
      </c>
      <c r="U193" t="n">
        <v>0.58</v>
      </c>
      <c r="V193" t="n">
        <v>0.76</v>
      </c>
      <c r="W193" t="n">
        <v>2.64</v>
      </c>
      <c r="X193" t="n">
        <v>0.5600000000000001</v>
      </c>
      <c r="Y193" t="n">
        <v>0.5</v>
      </c>
      <c r="Z193" t="n">
        <v>10</v>
      </c>
    </row>
    <row r="194">
      <c r="A194" t="n">
        <v>12</v>
      </c>
      <c r="B194" t="n">
        <v>80</v>
      </c>
      <c r="C194" t="inlineStr">
        <is>
          <t xml:space="preserve">CONCLUIDO	</t>
        </is>
      </c>
      <c r="D194" t="n">
        <v>3.3004</v>
      </c>
      <c r="E194" t="n">
        <v>30.3</v>
      </c>
      <c r="F194" t="n">
        <v>27.36</v>
      </c>
      <c r="G194" t="n">
        <v>86.41</v>
      </c>
      <c r="H194" t="n">
        <v>1.31</v>
      </c>
      <c r="I194" t="n">
        <v>19</v>
      </c>
      <c r="J194" t="n">
        <v>176.49</v>
      </c>
      <c r="K194" t="n">
        <v>50.28</v>
      </c>
      <c r="L194" t="n">
        <v>13</v>
      </c>
      <c r="M194" t="n">
        <v>17</v>
      </c>
      <c r="N194" t="n">
        <v>33.21</v>
      </c>
      <c r="O194" t="n">
        <v>22001.54</v>
      </c>
      <c r="P194" t="n">
        <v>319.69</v>
      </c>
      <c r="Q194" t="n">
        <v>446.58</v>
      </c>
      <c r="R194" t="n">
        <v>68.56</v>
      </c>
      <c r="S194" t="n">
        <v>40.63</v>
      </c>
      <c r="T194" t="n">
        <v>8837.43</v>
      </c>
      <c r="U194" t="n">
        <v>0.59</v>
      </c>
      <c r="V194" t="n">
        <v>0.76</v>
      </c>
      <c r="W194" t="n">
        <v>2.64</v>
      </c>
      <c r="X194" t="n">
        <v>0.54</v>
      </c>
      <c r="Y194" t="n">
        <v>0.5</v>
      </c>
      <c r="Z194" t="n">
        <v>10</v>
      </c>
    </row>
    <row r="195">
      <c r="A195" t="n">
        <v>13</v>
      </c>
      <c r="B195" t="n">
        <v>80</v>
      </c>
      <c r="C195" t="inlineStr">
        <is>
          <t xml:space="preserve">CONCLUIDO	</t>
        </is>
      </c>
      <c r="D195" t="n">
        <v>3.3099</v>
      </c>
      <c r="E195" t="n">
        <v>30.21</v>
      </c>
      <c r="F195" t="n">
        <v>27.31</v>
      </c>
      <c r="G195" t="n">
        <v>91.03</v>
      </c>
      <c r="H195" t="n">
        <v>1.4</v>
      </c>
      <c r="I195" t="n">
        <v>18</v>
      </c>
      <c r="J195" t="n">
        <v>177.97</v>
      </c>
      <c r="K195" t="n">
        <v>50.28</v>
      </c>
      <c r="L195" t="n">
        <v>14</v>
      </c>
      <c r="M195" t="n">
        <v>16</v>
      </c>
      <c r="N195" t="n">
        <v>33.69</v>
      </c>
      <c r="O195" t="n">
        <v>22184.13</v>
      </c>
      <c r="P195" t="n">
        <v>316.33</v>
      </c>
      <c r="Q195" t="n">
        <v>446.57</v>
      </c>
      <c r="R195" t="n">
        <v>66.79000000000001</v>
      </c>
      <c r="S195" t="n">
        <v>40.63</v>
      </c>
      <c r="T195" t="n">
        <v>7957.49</v>
      </c>
      <c r="U195" t="n">
        <v>0.61</v>
      </c>
      <c r="V195" t="n">
        <v>0.76</v>
      </c>
      <c r="W195" t="n">
        <v>2.64</v>
      </c>
      <c r="X195" t="n">
        <v>0.48</v>
      </c>
      <c r="Y195" t="n">
        <v>0.5</v>
      </c>
      <c r="Z195" t="n">
        <v>10</v>
      </c>
    </row>
    <row r="196">
      <c r="A196" t="n">
        <v>14</v>
      </c>
      <c r="B196" t="n">
        <v>80</v>
      </c>
      <c r="C196" t="inlineStr">
        <is>
          <t xml:space="preserve">CONCLUIDO	</t>
        </is>
      </c>
      <c r="D196" t="n">
        <v>3.3152</v>
      </c>
      <c r="E196" t="n">
        <v>30.16</v>
      </c>
      <c r="F196" t="n">
        <v>27.29</v>
      </c>
      <c r="G196" t="n">
        <v>96.33</v>
      </c>
      <c r="H196" t="n">
        <v>1.48</v>
      </c>
      <c r="I196" t="n">
        <v>17</v>
      </c>
      <c r="J196" t="n">
        <v>179.46</v>
      </c>
      <c r="K196" t="n">
        <v>50.28</v>
      </c>
      <c r="L196" t="n">
        <v>15</v>
      </c>
      <c r="M196" t="n">
        <v>15</v>
      </c>
      <c r="N196" t="n">
        <v>34.18</v>
      </c>
      <c r="O196" t="n">
        <v>22367.38</v>
      </c>
      <c r="P196" t="n">
        <v>315.08</v>
      </c>
      <c r="Q196" t="n">
        <v>446.56</v>
      </c>
      <c r="R196" t="n">
        <v>66.43000000000001</v>
      </c>
      <c r="S196" t="n">
        <v>40.63</v>
      </c>
      <c r="T196" t="n">
        <v>7777.77</v>
      </c>
      <c r="U196" t="n">
        <v>0.61</v>
      </c>
      <c r="V196" t="n">
        <v>0.76</v>
      </c>
      <c r="W196" t="n">
        <v>2.64</v>
      </c>
      <c r="X196" t="n">
        <v>0.47</v>
      </c>
      <c r="Y196" t="n">
        <v>0.5</v>
      </c>
      <c r="Z196" t="n">
        <v>10</v>
      </c>
    </row>
    <row r="197">
      <c r="A197" t="n">
        <v>15</v>
      </c>
      <c r="B197" t="n">
        <v>80</v>
      </c>
      <c r="C197" t="inlineStr">
        <is>
          <t xml:space="preserve">CONCLUIDO	</t>
        </is>
      </c>
      <c r="D197" t="n">
        <v>3.3313</v>
      </c>
      <c r="E197" t="n">
        <v>30.02</v>
      </c>
      <c r="F197" t="n">
        <v>27.21</v>
      </c>
      <c r="G197" t="n">
        <v>108.84</v>
      </c>
      <c r="H197" t="n">
        <v>1.57</v>
      </c>
      <c r="I197" t="n">
        <v>15</v>
      </c>
      <c r="J197" t="n">
        <v>180.95</v>
      </c>
      <c r="K197" t="n">
        <v>50.28</v>
      </c>
      <c r="L197" t="n">
        <v>16</v>
      </c>
      <c r="M197" t="n">
        <v>13</v>
      </c>
      <c r="N197" t="n">
        <v>34.67</v>
      </c>
      <c r="O197" t="n">
        <v>22551.28</v>
      </c>
      <c r="P197" t="n">
        <v>312.66</v>
      </c>
      <c r="Q197" t="n">
        <v>446.56</v>
      </c>
      <c r="R197" t="n">
        <v>63.68</v>
      </c>
      <c r="S197" t="n">
        <v>40.63</v>
      </c>
      <c r="T197" t="n">
        <v>6413.66</v>
      </c>
      <c r="U197" t="n">
        <v>0.64</v>
      </c>
      <c r="V197" t="n">
        <v>0.76</v>
      </c>
      <c r="W197" t="n">
        <v>2.63</v>
      </c>
      <c r="X197" t="n">
        <v>0.38</v>
      </c>
      <c r="Y197" t="n">
        <v>0.5</v>
      </c>
      <c r="Z197" t="n">
        <v>10</v>
      </c>
    </row>
    <row r="198">
      <c r="A198" t="n">
        <v>16</v>
      </c>
      <c r="B198" t="n">
        <v>80</v>
      </c>
      <c r="C198" t="inlineStr">
        <is>
          <t xml:space="preserve">CONCLUIDO	</t>
        </is>
      </c>
      <c r="D198" t="n">
        <v>3.33</v>
      </c>
      <c r="E198" t="n">
        <v>30.03</v>
      </c>
      <c r="F198" t="n">
        <v>27.22</v>
      </c>
      <c r="G198" t="n">
        <v>108.89</v>
      </c>
      <c r="H198" t="n">
        <v>1.65</v>
      </c>
      <c r="I198" t="n">
        <v>15</v>
      </c>
      <c r="J198" t="n">
        <v>182.45</v>
      </c>
      <c r="K198" t="n">
        <v>50.28</v>
      </c>
      <c r="L198" t="n">
        <v>17</v>
      </c>
      <c r="M198" t="n">
        <v>13</v>
      </c>
      <c r="N198" t="n">
        <v>35.17</v>
      </c>
      <c r="O198" t="n">
        <v>22735.98</v>
      </c>
      <c r="P198" t="n">
        <v>312.13</v>
      </c>
      <c r="Q198" t="n">
        <v>446.56</v>
      </c>
      <c r="R198" t="n">
        <v>64.09</v>
      </c>
      <c r="S198" t="n">
        <v>40.63</v>
      </c>
      <c r="T198" t="n">
        <v>6618.8</v>
      </c>
      <c r="U198" t="n">
        <v>0.63</v>
      </c>
      <c r="V198" t="n">
        <v>0.76</v>
      </c>
      <c r="W198" t="n">
        <v>2.63</v>
      </c>
      <c r="X198" t="n">
        <v>0.4</v>
      </c>
      <c r="Y198" t="n">
        <v>0.5</v>
      </c>
      <c r="Z198" t="n">
        <v>10</v>
      </c>
    </row>
    <row r="199">
      <c r="A199" t="n">
        <v>17</v>
      </c>
      <c r="B199" t="n">
        <v>80</v>
      </c>
      <c r="C199" t="inlineStr">
        <is>
          <t xml:space="preserve">CONCLUIDO	</t>
        </is>
      </c>
      <c r="D199" t="n">
        <v>3.3372</v>
      </c>
      <c r="E199" t="n">
        <v>29.97</v>
      </c>
      <c r="F199" t="n">
        <v>27.19</v>
      </c>
      <c r="G199" t="n">
        <v>116.53</v>
      </c>
      <c r="H199" t="n">
        <v>1.74</v>
      </c>
      <c r="I199" t="n">
        <v>14</v>
      </c>
      <c r="J199" t="n">
        <v>183.95</v>
      </c>
      <c r="K199" t="n">
        <v>50.28</v>
      </c>
      <c r="L199" t="n">
        <v>18</v>
      </c>
      <c r="M199" t="n">
        <v>12</v>
      </c>
      <c r="N199" t="n">
        <v>35.67</v>
      </c>
      <c r="O199" t="n">
        <v>22921.24</v>
      </c>
      <c r="P199" t="n">
        <v>309.99</v>
      </c>
      <c r="Q199" t="n">
        <v>446.56</v>
      </c>
      <c r="R199" t="n">
        <v>63.09</v>
      </c>
      <c r="S199" t="n">
        <v>40.63</v>
      </c>
      <c r="T199" t="n">
        <v>6125.92</v>
      </c>
      <c r="U199" t="n">
        <v>0.64</v>
      </c>
      <c r="V199" t="n">
        <v>0.76</v>
      </c>
      <c r="W199" t="n">
        <v>2.63</v>
      </c>
      <c r="X199" t="n">
        <v>0.36</v>
      </c>
      <c r="Y199" t="n">
        <v>0.5</v>
      </c>
      <c r="Z199" t="n">
        <v>10</v>
      </c>
    </row>
    <row r="200">
      <c r="A200" t="n">
        <v>18</v>
      </c>
      <c r="B200" t="n">
        <v>80</v>
      </c>
      <c r="C200" t="inlineStr">
        <is>
          <t xml:space="preserve">CONCLUIDO	</t>
        </is>
      </c>
      <c r="D200" t="n">
        <v>3.3435</v>
      </c>
      <c r="E200" t="n">
        <v>29.91</v>
      </c>
      <c r="F200" t="n">
        <v>27.17</v>
      </c>
      <c r="G200" t="n">
        <v>125.38</v>
      </c>
      <c r="H200" t="n">
        <v>1.82</v>
      </c>
      <c r="I200" t="n">
        <v>13</v>
      </c>
      <c r="J200" t="n">
        <v>185.46</v>
      </c>
      <c r="K200" t="n">
        <v>50.28</v>
      </c>
      <c r="L200" t="n">
        <v>19</v>
      </c>
      <c r="M200" t="n">
        <v>11</v>
      </c>
      <c r="N200" t="n">
        <v>36.18</v>
      </c>
      <c r="O200" t="n">
        <v>23107.19</v>
      </c>
      <c r="P200" t="n">
        <v>309.6</v>
      </c>
      <c r="Q200" t="n">
        <v>446.58</v>
      </c>
      <c r="R200" t="n">
        <v>62.14</v>
      </c>
      <c r="S200" t="n">
        <v>40.63</v>
      </c>
      <c r="T200" t="n">
        <v>5657.59</v>
      </c>
      <c r="U200" t="n">
        <v>0.65</v>
      </c>
      <c r="V200" t="n">
        <v>0.76</v>
      </c>
      <c r="W200" t="n">
        <v>2.63</v>
      </c>
      <c r="X200" t="n">
        <v>0.34</v>
      </c>
      <c r="Y200" t="n">
        <v>0.5</v>
      </c>
      <c r="Z200" t="n">
        <v>10</v>
      </c>
    </row>
    <row r="201">
      <c r="A201" t="n">
        <v>19</v>
      </c>
      <c r="B201" t="n">
        <v>80</v>
      </c>
      <c r="C201" t="inlineStr">
        <is>
          <t xml:space="preserve">CONCLUIDO	</t>
        </is>
      </c>
      <c r="D201" t="n">
        <v>3.351</v>
      </c>
      <c r="E201" t="n">
        <v>29.84</v>
      </c>
      <c r="F201" t="n">
        <v>27.13</v>
      </c>
      <c r="G201" t="n">
        <v>135.66</v>
      </c>
      <c r="H201" t="n">
        <v>1.9</v>
      </c>
      <c r="I201" t="n">
        <v>12</v>
      </c>
      <c r="J201" t="n">
        <v>186.97</v>
      </c>
      <c r="K201" t="n">
        <v>50.28</v>
      </c>
      <c r="L201" t="n">
        <v>20</v>
      </c>
      <c r="M201" t="n">
        <v>10</v>
      </c>
      <c r="N201" t="n">
        <v>36.69</v>
      </c>
      <c r="O201" t="n">
        <v>23293.82</v>
      </c>
      <c r="P201" t="n">
        <v>306.14</v>
      </c>
      <c r="Q201" t="n">
        <v>446.56</v>
      </c>
      <c r="R201" t="n">
        <v>61.07</v>
      </c>
      <c r="S201" t="n">
        <v>40.63</v>
      </c>
      <c r="T201" t="n">
        <v>5127.45</v>
      </c>
      <c r="U201" t="n">
        <v>0.67</v>
      </c>
      <c r="V201" t="n">
        <v>0.77</v>
      </c>
      <c r="W201" t="n">
        <v>2.63</v>
      </c>
      <c r="X201" t="n">
        <v>0.3</v>
      </c>
      <c r="Y201" t="n">
        <v>0.5</v>
      </c>
      <c r="Z201" t="n">
        <v>10</v>
      </c>
    </row>
    <row r="202">
      <c r="A202" t="n">
        <v>20</v>
      </c>
      <c r="B202" t="n">
        <v>80</v>
      </c>
      <c r="C202" t="inlineStr">
        <is>
          <t xml:space="preserve">CONCLUIDO	</t>
        </is>
      </c>
      <c r="D202" t="n">
        <v>3.3506</v>
      </c>
      <c r="E202" t="n">
        <v>29.84</v>
      </c>
      <c r="F202" t="n">
        <v>27.13</v>
      </c>
      <c r="G202" t="n">
        <v>135.67</v>
      </c>
      <c r="H202" t="n">
        <v>1.98</v>
      </c>
      <c r="I202" t="n">
        <v>12</v>
      </c>
      <c r="J202" t="n">
        <v>188.49</v>
      </c>
      <c r="K202" t="n">
        <v>50.28</v>
      </c>
      <c r="L202" t="n">
        <v>21</v>
      </c>
      <c r="M202" t="n">
        <v>10</v>
      </c>
      <c r="N202" t="n">
        <v>37.21</v>
      </c>
      <c r="O202" t="n">
        <v>23481.16</v>
      </c>
      <c r="P202" t="n">
        <v>305.82</v>
      </c>
      <c r="Q202" t="n">
        <v>446.57</v>
      </c>
      <c r="R202" t="n">
        <v>61.22</v>
      </c>
      <c r="S202" t="n">
        <v>40.63</v>
      </c>
      <c r="T202" t="n">
        <v>5200.79</v>
      </c>
      <c r="U202" t="n">
        <v>0.66</v>
      </c>
      <c r="V202" t="n">
        <v>0.77</v>
      </c>
      <c r="W202" t="n">
        <v>2.63</v>
      </c>
      <c r="X202" t="n">
        <v>0.31</v>
      </c>
      <c r="Y202" t="n">
        <v>0.5</v>
      </c>
      <c r="Z202" t="n">
        <v>10</v>
      </c>
    </row>
    <row r="203">
      <c r="A203" t="n">
        <v>21</v>
      </c>
      <c r="B203" t="n">
        <v>80</v>
      </c>
      <c r="C203" t="inlineStr">
        <is>
          <t xml:space="preserve">CONCLUIDO	</t>
        </is>
      </c>
      <c r="D203" t="n">
        <v>3.3582</v>
      </c>
      <c r="E203" t="n">
        <v>29.78</v>
      </c>
      <c r="F203" t="n">
        <v>27.1</v>
      </c>
      <c r="G203" t="n">
        <v>147.81</v>
      </c>
      <c r="H203" t="n">
        <v>2.05</v>
      </c>
      <c r="I203" t="n">
        <v>11</v>
      </c>
      <c r="J203" t="n">
        <v>190.01</v>
      </c>
      <c r="K203" t="n">
        <v>50.28</v>
      </c>
      <c r="L203" t="n">
        <v>22</v>
      </c>
      <c r="M203" t="n">
        <v>9</v>
      </c>
      <c r="N203" t="n">
        <v>37.74</v>
      </c>
      <c r="O203" t="n">
        <v>23669.2</v>
      </c>
      <c r="P203" t="n">
        <v>303.45</v>
      </c>
      <c r="Q203" t="n">
        <v>446.56</v>
      </c>
      <c r="R203" t="n">
        <v>60.06</v>
      </c>
      <c r="S203" t="n">
        <v>40.63</v>
      </c>
      <c r="T203" t="n">
        <v>4624.13</v>
      </c>
      <c r="U203" t="n">
        <v>0.68</v>
      </c>
      <c r="V203" t="n">
        <v>0.77</v>
      </c>
      <c r="W203" t="n">
        <v>2.63</v>
      </c>
      <c r="X203" t="n">
        <v>0.27</v>
      </c>
      <c r="Y203" t="n">
        <v>0.5</v>
      </c>
      <c r="Z203" t="n">
        <v>10</v>
      </c>
    </row>
    <row r="204">
      <c r="A204" t="n">
        <v>22</v>
      </c>
      <c r="B204" t="n">
        <v>80</v>
      </c>
      <c r="C204" t="inlineStr">
        <is>
          <t xml:space="preserve">CONCLUIDO	</t>
        </is>
      </c>
      <c r="D204" t="n">
        <v>3.3561</v>
      </c>
      <c r="E204" t="n">
        <v>29.8</v>
      </c>
      <c r="F204" t="n">
        <v>27.12</v>
      </c>
      <c r="G204" t="n">
        <v>147.91</v>
      </c>
      <c r="H204" t="n">
        <v>2.13</v>
      </c>
      <c r="I204" t="n">
        <v>11</v>
      </c>
      <c r="J204" t="n">
        <v>191.55</v>
      </c>
      <c r="K204" t="n">
        <v>50.28</v>
      </c>
      <c r="L204" t="n">
        <v>23</v>
      </c>
      <c r="M204" t="n">
        <v>9</v>
      </c>
      <c r="N204" t="n">
        <v>38.27</v>
      </c>
      <c r="O204" t="n">
        <v>23857.96</v>
      </c>
      <c r="P204" t="n">
        <v>303.9</v>
      </c>
      <c r="Q204" t="n">
        <v>446.56</v>
      </c>
      <c r="R204" t="n">
        <v>60.61</v>
      </c>
      <c r="S204" t="n">
        <v>40.63</v>
      </c>
      <c r="T204" t="n">
        <v>4900.5</v>
      </c>
      <c r="U204" t="n">
        <v>0.67</v>
      </c>
      <c r="V204" t="n">
        <v>0.77</v>
      </c>
      <c r="W204" t="n">
        <v>2.63</v>
      </c>
      <c r="X204" t="n">
        <v>0.29</v>
      </c>
      <c r="Y204" t="n">
        <v>0.5</v>
      </c>
      <c r="Z204" t="n">
        <v>10</v>
      </c>
    </row>
    <row r="205">
      <c r="A205" t="n">
        <v>23</v>
      </c>
      <c r="B205" t="n">
        <v>80</v>
      </c>
      <c r="C205" t="inlineStr">
        <is>
          <t xml:space="preserve">CONCLUIDO	</t>
        </is>
      </c>
      <c r="D205" t="n">
        <v>3.3642</v>
      </c>
      <c r="E205" t="n">
        <v>29.72</v>
      </c>
      <c r="F205" t="n">
        <v>27.08</v>
      </c>
      <c r="G205" t="n">
        <v>162.47</v>
      </c>
      <c r="H205" t="n">
        <v>2.21</v>
      </c>
      <c r="I205" t="n">
        <v>10</v>
      </c>
      <c r="J205" t="n">
        <v>193.08</v>
      </c>
      <c r="K205" t="n">
        <v>50.28</v>
      </c>
      <c r="L205" t="n">
        <v>24</v>
      </c>
      <c r="M205" t="n">
        <v>8</v>
      </c>
      <c r="N205" t="n">
        <v>38.8</v>
      </c>
      <c r="O205" t="n">
        <v>24047.45</v>
      </c>
      <c r="P205" t="n">
        <v>300.29</v>
      </c>
      <c r="Q205" t="n">
        <v>446.56</v>
      </c>
      <c r="R205" t="n">
        <v>59.59</v>
      </c>
      <c r="S205" t="n">
        <v>40.63</v>
      </c>
      <c r="T205" t="n">
        <v>4393.46</v>
      </c>
      <c r="U205" t="n">
        <v>0.68</v>
      </c>
      <c r="V205" t="n">
        <v>0.77</v>
      </c>
      <c r="W205" t="n">
        <v>2.62</v>
      </c>
      <c r="X205" t="n">
        <v>0.25</v>
      </c>
      <c r="Y205" t="n">
        <v>0.5</v>
      </c>
      <c r="Z205" t="n">
        <v>10</v>
      </c>
    </row>
    <row r="206">
      <c r="A206" t="n">
        <v>24</v>
      </c>
      <c r="B206" t="n">
        <v>80</v>
      </c>
      <c r="C206" t="inlineStr">
        <is>
          <t xml:space="preserve">CONCLUIDO	</t>
        </is>
      </c>
      <c r="D206" t="n">
        <v>3.3628</v>
      </c>
      <c r="E206" t="n">
        <v>29.74</v>
      </c>
      <c r="F206" t="n">
        <v>27.09</v>
      </c>
      <c r="G206" t="n">
        <v>162.54</v>
      </c>
      <c r="H206" t="n">
        <v>2.28</v>
      </c>
      <c r="I206" t="n">
        <v>10</v>
      </c>
      <c r="J206" t="n">
        <v>194.62</v>
      </c>
      <c r="K206" t="n">
        <v>50.28</v>
      </c>
      <c r="L206" t="n">
        <v>25</v>
      </c>
      <c r="M206" t="n">
        <v>8</v>
      </c>
      <c r="N206" t="n">
        <v>39.34</v>
      </c>
      <c r="O206" t="n">
        <v>24237.67</v>
      </c>
      <c r="P206" t="n">
        <v>300.81</v>
      </c>
      <c r="Q206" t="n">
        <v>446.56</v>
      </c>
      <c r="R206" t="n">
        <v>59.78</v>
      </c>
      <c r="S206" t="n">
        <v>40.63</v>
      </c>
      <c r="T206" t="n">
        <v>4490.8</v>
      </c>
      <c r="U206" t="n">
        <v>0.68</v>
      </c>
      <c r="V206" t="n">
        <v>0.77</v>
      </c>
      <c r="W206" t="n">
        <v>2.62</v>
      </c>
      <c r="X206" t="n">
        <v>0.26</v>
      </c>
      <c r="Y206" t="n">
        <v>0.5</v>
      </c>
      <c r="Z206" t="n">
        <v>10</v>
      </c>
    </row>
    <row r="207">
      <c r="A207" t="n">
        <v>25</v>
      </c>
      <c r="B207" t="n">
        <v>80</v>
      </c>
      <c r="C207" t="inlineStr">
        <is>
          <t xml:space="preserve">CONCLUIDO	</t>
        </is>
      </c>
      <c r="D207" t="n">
        <v>3.3637</v>
      </c>
      <c r="E207" t="n">
        <v>29.73</v>
      </c>
      <c r="F207" t="n">
        <v>27.08</v>
      </c>
      <c r="G207" t="n">
        <v>162.5</v>
      </c>
      <c r="H207" t="n">
        <v>2.35</v>
      </c>
      <c r="I207" t="n">
        <v>10</v>
      </c>
      <c r="J207" t="n">
        <v>196.17</v>
      </c>
      <c r="K207" t="n">
        <v>50.28</v>
      </c>
      <c r="L207" t="n">
        <v>26</v>
      </c>
      <c r="M207" t="n">
        <v>8</v>
      </c>
      <c r="N207" t="n">
        <v>39.89</v>
      </c>
      <c r="O207" t="n">
        <v>24428.62</v>
      </c>
      <c r="P207" t="n">
        <v>296.47</v>
      </c>
      <c r="Q207" t="n">
        <v>446.56</v>
      </c>
      <c r="R207" t="n">
        <v>59.48</v>
      </c>
      <c r="S207" t="n">
        <v>40.63</v>
      </c>
      <c r="T207" t="n">
        <v>4340.01</v>
      </c>
      <c r="U207" t="n">
        <v>0.68</v>
      </c>
      <c r="V207" t="n">
        <v>0.77</v>
      </c>
      <c r="W207" t="n">
        <v>2.63</v>
      </c>
      <c r="X207" t="n">
        <v>0.26</v>
      </c>
      <c r="Y207" t="n">
        <v>0.5</v>
      </c>
      <c r="Z207" t="n">
        <v>10</v>
      </c>
    </row>
    <row r="208">
      <c r="A208" t="n">
        <v>26</v>
      </c>
      <c r="B208" t="n">
        <v>80</v>
      </c>
      <c r="C208" t="inlineStr">
        <is>
          <t xml:space="preserve">CONCLUIDO	</t>
        </is>
      </c>
      <c r="D208" t="n">
        <v>3.3706</v>
      </c>
      <c r="E208" t="n">
        <v>29.67</v>
      </c>
      <c r="F208" t="n">
        <v>27.05</v>
      </c>
      <c r="G208" t="n">
        <v>180.36</v>
      </c>
      <c r="H208" t="n">
        <v>2.42</v>
      </c>
      <c r="I208" t="n">
        <v>9</v>
      </c>
      <c r="J208" t="n">
        <v>197.73</v>
      </c>
      <c r="K208" t="n">
        <v>50.28</v>
      </c>
      <c r="L208" t="n">
        <v>27</v>
      </c>
      <c r="M208" t="n">
        <v>7</v>
      </c>
      <c r="N208" t="n">
        <v>40.45</v>
      </c>
      <c r="O208" t="n">
        <v>24620.33</v>
      </c>
      <c r="P208" t="n">
        <v>295.56</v>
      </c>
      <c r="Q208" t="n">
        <v>446.56</v>
      </c>
      <c r="R208" t="n">
        <v>58.59</v>
      </c>
      <c r="S208" t="n">
        <v>40.63</v>
      </c>
      <c r="T208" t="n">
        <v>3900.86</v>
      </c>
      <c r="U208" t="n">
        <v>0.6899999999999999</v>
      </c>
      <c r="V208" t="n">
        <v>0.77</v>
      </c>
      <c r="W208" t="n">
        <v>2.62</v>
      </c>
      <c r="X208" t="n">
        <v>0.23</v>
      </c>
      <c r="Y208" t="n">
        <v>0.5</v>
      </c>
      <c r="Z208" t="n">
        <v>10</v>
      </c>
    </row>
    <row r="209">
      <c r="A209" t="n">
        <v>27</v>
      </c>
      <c r="B209" t="n">
        <v>80</v>
      </c>
      <c r="C209" t="inlineStr">
        <is>
          <t xml:space="preserve">CONCLUIDO	</t>
        </is>
      </c>
      <c r="D209" t="n">
        <v>3.3695</v>
      </c>
      <c r="E209" t="n">
        <v>29.68</v>
      </c>
      <c r="F209" t="n">
        <v>27.06</v>
      </c>
      <c r="G209" t="n">
        <v>180.43</v>
      </c>
      <c r="H209" t="n">
        <v>2.49</v>
      </c>
      <c r="I209" t="n">
        <v>9</v>
      </c>
      <c r="J209" t="n">
        <v>199.29</v>
      </c>
      <c r="K209" t="n">
        <v>50.28</v>
      </c>
      <c r="L209" t="n">
        <v>28</v>
      </c>
      <c r="M209" t="n">
        <v>7</v>
      </c>
      <c r="N209" t="n">
        <v>41.01</v>
      </c>
      <c r="O209" t="n">
        <v>24812.8</v>
      </c>
      <c r="P209" t="n">
        <v>296.73</v>
      </c>
      <c r="Q209" t="n">
        <v>446.56</v>
      </c>
      <c r="R209" t="n">
        <v>58.87</v>
      </c>
      <c r="S209" t="n">
        <v>40.63</v>
      </c>
      <c r="T209" t="n">
        <v>4041.64</v>
      </c>
      <c r="U209" t="n">
        <v>0.6899999999999999</v>
      </c>
      <c r="V209" t="n">
        <v>0.77</v>
      </c>
      <c r="W209" t="n">
        <v>2.63</v>
      </c>
      <c r="X209" t="n">
        <v>0.24</v>
      </c>
      <c r="Y209" t="n">
        <v>0.5</v>
      </c>
      <c r="Z209" t="n">
        <v>10</v>
      </c>
    </row>
    <row r="210">
      <c r="A210" t="n">
        <v>28</v>
      </c>
      <c r="B210" t="n">
        <v>80</v>
      </c>
      <c r="C210" t="inlineStr">
        <is>
          <t xml:space="preserve">CONCLUIDO	</t>
        </is>
      </c>
      <c r="D210" t="n">
        <v>3.3691</v>
      </c>
      <c r="E210" t="n">
        <v>29.68</v>
      </c>
      <c r="F210" t="n">
        <v>27.07</v>
      </c>
      <c r="G210" t="n">
        <v>180.45</v>
      </c>
      <c r="H210" t="n">
        <v>2.56</v>
      </c>
      <c r="I210" t="n">
        <v>9</v>
      </c>
      <c r="J210" t="n">
        <v>200.85</v>
      </c>
      <c r="K210" t="n">
        <v>50.28</v>
      </c>
      <c r="L210" t="n">
        <v>29</v>
      </c>
      <c r="M210" t="n">
        <v>7</v>
      </c>
      <c r="N210" t="n">
        <v>41.57</v>
      </c>
      <c r="O210" t="n">
        <v>25006.03</v>
      </c>
      <c r="P210" t="n">
        <v>292.97</v>
      </c>
      <c r="Q210" t="n">
        <v>446.56</v>
      </c>
      <c r="R210" t="n">
        <v>59.15</v>
      </c>
      <c r="S210" t="n">
        <v>40.63</v>
      </c>
      <c r="T210" t="n">
        <v>4181</v>
      </c>
      <c r="U210" t="n">
        <v>0.6899999999999999</v>
      </c>
      <c r="V210" t="n">
        <v>0.77</v>
      </c>
      <c r="W210" t="n">
        <v>2.62</v>
      </c>
      <c r="X210" t="n">
        <v>0.24</v>
      </c>
      <c r="Y210" t="n">
        <v>0.5</v>
      </c>
      <c r="Z210" t="n">
        <v>10</v>
      </c>
    </row>
    <row r="211">
      <c r="A211" t="n">
        <v>29</v>
      </c>
      <c r="B211" t="n">
        <v>80</v>
      </c>
      <c r="C211" t="inlineStr">
        <is>
          <t xml:space="preserve">CONCLUIDO	</t>
        </is>
      </c>
      <c r="D211" t="n">
        <v>3.3784</v>
      </c>
      <c r="E211" t="n">
        <v>29.6</v>
      </c>
      <c r="F211" t="n">
        <v>27.02</v>
      </c>
      <c r="G211" t="n">
        <v>202.63</v>
      </c>
      <c r="H211" t="n">
        <v>2.63</v>
      </c>
      <c r="I211" t="n">
        <v>8</v>
      </c>
      <c r="J211" t="n">
        <v>202.43</v>
      </c>
      <c r="K211" t="n">
        <v>50.28</v>
      </c>
      <c r="L211" t="n">
        <v>30</v>
      </c>
      <c r="M211" t="n">
        <v>6</v>
      </c>
      <c r="N211" t="n">
        <v>42.15</v>
      </c>
      <c r="O211" t="n">
        <v>25200.04</v>
      </c>
      <c r="P211" t="n">
        <v>290.49</v>
      </c>
      <c r="Q211" t="n">
        <v>446.56</v>
      </c>
      <c r="R211" t="n">
        <v>57.45</v>
      </c>
      <c r="S211" t="n">
        <v>40.63</v>
      </c>
      <c r="T211" t="n">
        <v>3334.82</v>
      </c>
      <c r="U211" t="n">
        <v>0.71</v>
      </c>
      <c r="V211" t="n">
        <v>0.77</v>
      </c>
      <c r="W211" t="n">
        <v>2.62</v>
      </c>
      <c r="X211" t="n">
        <v>0.19</v>
      </c>
      <c r="Y211" t="n">
        <v>0.5</v>
      </c>
      <c r="Z211" t="n">
        <v>10</v>
      </c>
    </row>
    <row r="212">
      <c r="A212" t="n">
        <v>30</v>
      </c>
      <c r="B212" t="n">
        <v>80</v>
      </c>
      <c r="C212" t="inlineStr">
        <is>
          <t xml:space="preserve">CONCLUIDO	</t>
        </is>
      </c>
      <c r="D212" t="n">
        <v>3.3778</v>
      </c>
      <c r="E212" t="n">
        <v>29.61</v>
      </c>
      <c r="F212" t="n">
        <v>27.02</v>
      </c>
      <c r="G212" t="n">
        <v>202.67</v>
      </c>
      <c r="H212" t="n">
        <v>2.7</v>
      </c>
      <c r="I212" t="n">
        <v>8</v>
      </c>
      <c r="J212" t="n">
        <v>204.01</v>
      </c>
      <c r="K212" t="n">
        <v>50.28</v>
      </c>
      <c r="L212" t="n">
        <v>31</v>
      </c>
      <c r="M212" t="n">
        <v>6</v>
      </c>
      <c r="N212" t="n">
        <v>42.73</v>
      </c>
      <c r="O212" t="n">
        <v>25394.96</v>
      </c>
      <c r="P212" t="n">
        <v>291.12</v>
      </c>
      <c r="Q212" t="n">
        <v>446.56</v>
      </c>
      <c r="R212" t="n">
        <v>57.59</v>
      </c>
      <c r="S212" t="n">
        <v>40.63</v>
      </c>
      <c r="T212" t="n">
        <v>3405.35</v>
      </c>
      <c r="U212" t="n">
        <v>0.71</v>
      </c>
      <c r="V212" t="n">
        <v>0.77</v>
      </c>
      <c r="W212" t="n">
        <v>2.62</v>
      </c>
      <c r="X212" t="n">
        <v>0.2</v>
      </c>
      <c r="Y212" t="n">
        <v>0.5</v>
      </c>
      <c r="Z212" t="n">
        <v>10</v>
      </c>
    </row>
    <row r="213">
      <c r="A213" t="n">
        <v>31</v>
      </c>
      <c r="B213" t="n">
        <v>80</v>
      </c>
      <c r="C213" t="inlineStr">
        <is>
          <t xml:space="preserve">CONCLUIDO	</t>
        </is>
      </c>
      <c r="D213" t="n">
        <v>3.3769</v>
      </c>
      <c r="E213" t="n">
        <v>29.61</v>
      </c>
      <c r="F213" t="n">
        <v>27.03</v>
      </c>
      <c r="G213" t="n">
        <v>202.73</v>
      </c>
      <c r="H213" t="n">
        <v>2.76</v>
      </c>
      <c r="I213" t="n">
        <v>8</v>
      </c>
      <c r="J213" t="n">
        <v>205.59</v>
      </c>
      <c r="K213" t="n">
        <v>50.28</v>
      </c>
      <c r="L213" t="n">
        <v>32</v>
      </c>
      <c r="M213" t="n">
        <v>6</v>
      </c>
      <c r="N213" t="n">
        <v>43.31</v>
      </c>
      <c r="O213" t="n">
        <v>25590.57</v>
      </c>
      <c r="P213" t="n">
        <v>290.21</v>
      </c>
      <c r="Q213" t="n">
        <v>446.56</v>
      </c>
      <c r="R213" t="n">
        <v>57.89</v>
      </c>
      <c r="S213" t="n">
        <v>40.63</v>
      </c>
      <c r="T213" t="n">
        <v>3556.88</v>
      </c>
      <c r="U213" t="n">
        <v>0.7</v>
      </c>
      <c r="V213" t="n">
        <v>0.77</v>
      </c>
      <c r="W213" t="n">
        <v>2.62</v>
      </c>
      <c r="X213" t="n">
        <v>0.2</v>
      </c>
      <c r="Y213" t="n">
        <v>0.5</v>
      </c>
      <c r="Z213" t="n">
        <v>10</v>
      </c>
    </row>
    <row r="214">
      <c r="A214" t="n">
        <v>32</v>
      </c>
      <c r="B214" t="n">
        <v>80</v>
      </c>
      <c r="C214" t="inlineStr">
        <is>
          <t xml:space="preserve">CONCLUIDO	</t>
        </is>
      </c>
      <c r="D214" t="n">
        <v>3.3777</v>
      </c>
      <c r="E214" t="n">
        <v>29.61</v>
      </c>
      <c r="F214" t="n">
        <v>27.02</v>
      </c>
      <c r="G214" t="n">
        <v>202.68</v>
      </c>
      <c r="H214" t="n">
        <v>2.83</v>
      </c>
      <c r="I214" t="n">
        <v>8</v>
      </c>
      <c r="J214" t="n">
        <v>207.19</v>
      </c>
      <c r="K214" t="n">
        <v>50.28</v>
      </c>
      <c r="L214" t="n">
        <v>33</v>
      </c>
      <c r="M214" t="n">
        <v>5</v>
      </c>
      <c r="N214" t="n">
        <v>43.91</v>
      </c>
      <c r="O214" t="n">
        <v>25786.97</v>
      </c>
      <c r="P214" t="n">
        <v>287.6</v>
      </c>
      <c r="Q214" t="n">
        <v>446.56</v>
      </c>
      <c r="R214" t="n">
        <v>57.7</v>
      </c>
      <c r="S214" t="n">
        <v>40.63</v>
      </c>
      <c r="T214" t="n">
        <v>3458.17</v>
      </c>
      <c r="U214" t="n">
        <v>0.7</v>
      </c>
      <c r="V214" t="n">
        <v>0.77</v>
      </c>
      <c r="W214" t="n">
        <v>2.62</v>
      </c>
      <c r="X214" t="n">
        <v>0.2</v>
      </c>
      <c r="Y214" t="n">
        <v>0.5</v>
      </c>
      <c r="Z214" t="n">
        <v>10</v>
      </c>
    </row>
    <row r="215">
      <c r="A215" t="n">
        <v>33</v>
      </c>
      <c r="B215" t="n">
        <v>80</v>
      </c>
      <c r="C215" t="inlineStr">
        <is>
          <t xml:space="preserve">CONCLUIDO	</t>
        </is>
      </c>
      <c r="D215" t="n">
        <v>3.3828</v>
      </c>
      <c r="E215" t="n">
        <v>29.56</v>
      </c>
      <c r="F215" t="n">
        <v>27.01</v>
      </c>
      <c r="G215" t="n">
        <v>231.53</v>
      </c>
      <c r="H215" t="n">
        <v>2.89</v>
      </c>
      <c r="I215" t="n">
        <v>7</v>
      </c>
      <c r="J215" t="n">
        <v>208.78</v>
      </c>
      <c r="K215" t="n">
        <v>50.28</v>
      </c>
      <c r="L215" t="n">
        <v>34</v>
      </c>
      <c r="M215" t="n">
        <v>4</v>
      </c>
      <c r="N215" t="n">
        <v>44.5</v>
      </c>
      <c r="O215" t="n">
        <v>25984.2</v>
      </c>
      <c r="P215" t="n">
        <v>283.24</v>
      </c>
      <c r="Q215" t="n">
        <v>446.56</v>
      </c>
      <c r="R215" t="n">
        <v>57.21</v>
      </c>
      <c r="S215" t="n">
        <v>40.63</v>
      </c>
      <c r="T215" t="n">
        <v>3220.2</v>
      </c>
      <c r="U215" t="n">
        <v>0.71</v>
      </c>
      <c r="V215" t="n">
        <v>0.77</v>
      </c>
      <c r="W215" t="n">
        <v>2.62</v>
      </c>
      <c r="X215" t="n">
        <v>0.18</v>
      </c>
      <c r="Y215" t="n">
        <v>0.5</v>
      </c>
      <c r="Z215" t="n">
        <v>10</v>
      </c>
    </row>
    <row r="216">
      <c r="A216" t="n">
        <v>34</v>
      </c>
      <c r="B216" t="n">
        <v>80</v>
      </c>
      <c r="C216" t="inlineStr">
        <is>
          <t xml:space="preserve">CONCLUIDO	</t>
        </is>
      </c>
      <c r="D216" t="n">
        <v>3.3829</v>
      </c>
      <c r="E216" t="n">
        <v>29.56</v>
      </c>
      <c r="F216" t="n">
        <v>27.01</v>
      </c>
      <c r="G216" t="n">
        <v>231.52</v>
      </c>
      <c r="H216" t="n">
        <v>2.96</v>
      </c>
      <c r="I216" t="n">
        <v>7</v>
      </c>
      <c r="J216" t="n">
        <v>210.39</v>
      </c>
      <c r="K216" t="n">
        <v>50.28</v>
      </c>
      <c r="L216" t="n">
        <v>35</v>
      </c>
      <c r="M216" t="n">
        <v>2</v>
      </c>
      <c r="N216" t="n">
        <v>45.11</v>
      </c>
      <c r="O216" t="n">
        <v>26182.25</v>
      </c>
      <c r="P216" t="n">
        <v>285.22</v>
      </c>
      <c r="Q216" t="n">
        <v>446.56</v>
      </c>
      <c r="R216" t="n">
        <v>57.09</v>
      </c>
      <c r="S216" t="n">
        <v>40.63</v>
      </c>
      <c r="T216" t="n">
        <v>3162.23</v>
      </c>
      <c r="U216" t="n">
        <v>0.71</v>
      </c>
      <c r="V216" t="n">
        <v>0.77</v>
      </c>
      <c r="W216" t="n">
        <v>2.62</v>
      </c>
      <c r="X216" t="n">
        <v>0.18</v>
      </c>
      <c r="Y216" t="n">
        <v>0.5</v>
      </c>
      <c r="Z216" t="n">
        <v>10</v>
      </c>
    </row>
    <row r="217">
      <c r="A217" t="n">
        <v>35</v>
      </c>
      <c r="B217" t="n">
        <v>80</v>
      </c>
      <c r="C217" t="inlineStr">
        <is>
          <t xml:space="preserve">CONCLUIDO	</t>
        </is>
      </c>
      <c r="D217" t="n">
        <v>3.3836</v>
      </c>
      <c r="E217" t="n">
        <v>29.55</v>
      </c>
      <c r="F217" t="n">
        <v>27</v>
      </c>
      <c r="G217" t="n">
        <v>231.46</v>
      </c>
      <c r="H217" t="n">
        <v>3.02</v>
      </c>
      <c r="I217" t="n">
        <v>7</v>
      </c>
      <c r="J217" t="n">
        <v>212</v>
      </c>
      <c r="K217" t="n">
        <v>50.28</v>
      </c>
      <c r="L217" t="n">
        <v>36</v>
      </c>
      <c r="M217" t="n">
        <v>3</v>
      </c>
      <c r="N217" t="n">
        <v>45.72</v>
      </c>
      <c r="O217" t="n">
        <v>26381.14</v>
      </c>
      <c r="P217" t="n">
        <v>287.01</v>
      </c>
      <c r="Q217" t="n">
        <v>446.56</v>
      </c>
      <c r="R217" t="n">
        <v>56.91</v>
      </c>
      <c r="S217" t="n">
        <v>40.63</v>
      </c>
      <c r="T217" t="n">
        <v>3071.18</v>
      </c>
      <c r="U217" t="n">
        <v>0.71</v>
      </c>
      <c r="V217" t="n">
        <v>0.77</v>
      </c>
      <c r="W217" t="n">
        <v>2.62</v>
      </c>
      <c r="X217" t="n">
        <v>0.18</v>
      </c>
      <c r="Y217" t="n">
        <v>0.5</v>
      </c>
      <c r="Z217" t="n">
        <v>10</v>
      </c>
    </row>
    <row r="218">
      <c r="A218" t="n">
        <v>36</v>
      </c>
      <c r="B218" t="n">
        <v>80</v>
      </c>
      <c r="C218" t="inlineStr">
        <is>
          <t xml:space="preserve">CONCLUIDO	</t>
        </is>
      </c>
      <c r="D218" t="n">
        <v>3.3842</v>
      </c>
      <c r="E218" t="n">
        <v>29.55</v>
      </c>
      <c r="F218" t="n">
        <v>27</v>
      </c>
      <c r="G218" t="n">
        <v>231.42</v>
      </c>
      <c r="H218" t="n">
        <v>3.08</v>
      </c>
      <c r="I218" t="n">
        <v>7</v>
      </c>
      <c r="J218" t="n">
        <v>213.62</v>
      </c>
      <c r="K218" t="n">
        <v>50.28</v>
      </c>
      <c r="L218" t="n">
        <v>37</v>
      </c>
      <c r="M218" t="n">
        <v>1</v>
      </c>
      <c r="N218" t="n">
        <v>46.34</v>
      </c>
      <c r="O218" t="n">
        <v>26580.87</v>
      </c>
      <c r="P218" t="n">
        <v>288.62</v>
      </c>
      <c r="Q218" t="n">
        <v>446.56</v>
      </c>
      <c r="R218" t="n">
        <v>56.63</v>
      </c>
      <c r="S218" t="n">
        <v>40.63</v>
      </c>
      <c r="T218" t="n">
        <v>2932.21</v>
      </c>
      <c r="U218" t="n">
        <v>0.72</v>
      </c>
      <c r="V218" t="n">
        <v>0.77</v>
      </c>
      <c r="W218" t="n">
        <v>2.63</v>
      </c>
      <c r="X218" t="n">
        <v>0.17</v>
      </c>
      <c r="Y218" t="n">
        <v>0.5</v>
      </c>
      <c r="Z218" t="n">
        <v>10</v>
      </c>
    </row>
    <row r="219">
      <c r="A219" t="n">
        <v>37</v>
      </c>
      <c r="B219" t="n">
        <v>80</v>
      </c>
      <c r="C219" t="inlineStr">
        <is>
          <t xml:space="preserve">CONCLUIDO	</t>
        </is>
      </c>
      <c r="D219" t="n">
        <v>3.3844</v>
      </c>
      <c r="E219" t="n">
        <v>29.55</v>
      </c>
      <c r="F219" t="n">
        <v>27</v>
      </c>
      <c r="G219" t="n">
        <v>231.4</v>
      </c>
      <c r="H219" t="n">
        <v>3.14</v>
      </c>
      <c r="I219" t="n">
        <v>7</v>
      </c>
      <c r="J219" t="n">
        <v>215.25</v>
      </c>
      <c r="K219" t="n">
        <v>50.28</v>
      </c>
      <c r="L219" t="n">
        <v>38</v>
      </c>
      <c r="M219" t="n">
        <v>1</v>
      </c>
      <c r="N219" t="n">
        <v>46.97</v>
      </c>
      <c r="O219" t="n">
        <v>26781.46</v>
      </c>
      <c r="P219" t="n">
        <v>290.13</v>
      </c>
      <c r="Q219" t="n">
        <v>446.56</v>
      </c>
      <c r="R219" t="n">
        <v>56.67</v>
      </c>
      <c r="S219" t="n">
        <v>40.63</v>
      </c>
      <c r="T219" t="n">
        <v>2952.14</v>
      </c>
      <c r="U219" t="n">
        <v>0.72</v>
      </c>
      <c r="V219" t="n">
        <v>0.77</v>
      </c>
      <c r="W219" t="n">
        <v>2.62</v>
      </c>
      <c r="X219" t="n">
        <v>0.17</v>
      </c>
      <c r="Y219" t="n">
        <v>0.5</v>
      </c>
      <c r="Z219" t="n">
        <v>10</v>
      </c>
    </row>
    <row r="220">
      <c r="A220" t="n">
        <v>38</v>
      </c>
      <c r="B220" t="n">
        <v>80</v>
      </c>
      <c r="C220" t="inlineStr">
        <is>
          <t xml:space="preserve">CONCLUIDO	</t>
        </is>
      </c>
      <c r="D220" t="n">
        <v>3.3843</v>
      </c>
      <c r="E220" t="n">
        <v>29.55</v>
      </c>
      <c r="F220" t="n">
        <v>27</v>
      </c>
      <c r="G220" t="n">
        <v>231.41</v>
      </c>
      <c r="H220" t="n">
        <v>3.2</v>
      </c>
      <c r="I220" t="n">
        <v>7</v>
      </c>
      <c r="J220" t="n">
        <v>216.88</v>
      </c>
      <c r="K220" t="n">
        <v>50.28</v>
      </c>
      <c r="L220" t="n">
        <v>39</v>
      </c>
      <c r="M220" t="n">
        <v>0</v>
      </c>
      <c r="N220" t="n">
        <v>47.6</v>
      </c>
      <c r="O220" t="n">
        <v>26982.93</v>
      </c>
      <c r="P220" t="n">
        <v>292.1</v>
      </c>
      <c r="Q220" t="n">
        <v>446.56</v>
      </c>
      <c r="R220" t="n">
        <v>56.63</v>
      </c>
      <c r="S220" t="n">
        <v>40.63</v>
      </c>
      <c r="T220" t="n">
        <v>2931.89</v>
      </c>
      <c r="U220" t="n">
        <v>0.72</v>
      </c>
      <c r="V220" t="n">
        <v>0.77</v>
      </c>
      <c r="W220" t="n">
        <v>2.62</v>
      </c>
      <c r="X220" t="n">
        <v>0.17</v>
      </c>
      <c r="Y220" t="n">
        <v>0.5</v>
      </c>
      <c r="Z220" t="n">
        <v>10</v>
      </c>
    </row>
    <row r="221">
      <c r="A221" t="n">
        <v>0</v>
      </c>
      <c r="B221" t="n">
        <v>35</v>
      </c>
      <c r="C221" t="inlineStr">
        <is>
          <t xml:space="preserve">CONCLUIDO	</t>
        </is>
      </c>
      <c r="D221" t="n">
        <v>2.6954</v>
      </c>
      <c r="E221" t="n">
        <v>37.1</v>
      </c>
      <c r="F221" t="n">
        <v>32.09</v>
      </c>
      <c r="G221" t="n">
        <v>10.64</v>
      </c>
      <c r="H221" t="n">
        <v>0.22</v>
      </c>
      <c r="I221" t="n">
        <v>181</v>
      </c>
      <c r="J221" t="n">
        <v>80.84</v>
      </c>
      <c r="K221" t="n">
        <v>35.1</v>
      </c>
      <c r="L221" t="n">
        <v>1</v>
      </c>
      <c r="M221" t="n">
        <v>179</v>
      </c>
      <c r="N221" t="n">
        <v>9.74</v>
      </c>
      <c r="O221" t="n">
        <v>10204.21</v>
      </c>
      <c r="P221" t="n">
        <v>249.3</v>
      </c>
      <c r="Q221" t="n">
        <v>446.63</v>
      </c>
      <c r="R221" t="n">
        <v>222.82</v>
      </c>
      <c r="S221" t="n">
        <v>40.63</v>
      </c>
      <c r="T221" t="n">
        <v>85154.7</v>
      </c>
      <c r="U221" t="n">
        <v>0.18</v>
      </c>
      <c r="V221" t="n">
        <v>0.65</v>
      </c>
      <c r="W221" t="n">
        <v>2.9</v>
      </c>
      <c r="X221" t="n">
        <v>5.26</v>
      </c>
      <c r="Y221" t="n">
        <v>0.5</v>
      </c>
      <c r="Z221" t="n">
        <v>10</v>
      </c>
    </row>
    <row r="222">
      <c r="A222" t="n">
        <v>1</v>
      </c>
      <c r="B222" t="n">
        <v>35</v>
      </c>
      <c r="C222" t="inlineStr">
        <is>
          <t xml:space="preserve">CONCLUIDO	</t>
        </is>
      </c>
      <c r="D222" t="n">
        <v>3.0827</v>
      </c>
      <c r="E222" t="n">
        <v>32.44</v>
      </c>
      <c r="F222" t="n">
        <v>29.15</v>
      </c>
      <c r="G222" t="n">
        <v>21.59</v>
      </c>
      <c r="H222" t="n">
        <v>0.43</v>
      </c>
      <c r="I222" t="n">
        <v>81</v>
      </c>
      <c r="J222" t="n">
        <v>82.04000000000001</v>
      </c>
      <c r="K222" t="n">
        <v>35.1</v>
      </c>
      <c r="L222" t="n">
        <v>2</v>
      </c>
      <c r="M222" t="n">
        <v>79</v>
      </c>
      <c r="N222" t="n">
        <v>9.94</v>
      </c>
      <c r="O222" t="n">
        <v>10352.53</v>
      </c>
      <c r="P222" t="n">
        <v>222.73</v>
      </c>
      <c r="Q222" t="n">
        <v>446.59</v>
      </c>
      <c r="R222" t="n">
        <v>126.32</v>
      </c>
      <c r="S222" t="n">
        <v>40.63</v>
      </c>
      <c r="T222" t="n">
        <v>37405.58</v>
      </c>
      <c r="U222" t="n">
        <v>0.32</v>
      </c>
      <c r="V222" t="n">
        <v>0.71</v>
      </c>
      <c r="W222" t="n">
        <v>2.76</v>
      </c>
      <c r="X222" t="n">
        <v>2.32</v>
      </c>
      <c r="Y222" t="n">
        <v>0.5</v>
      </c>
      <c r="Z222" t="n">
        <v>10</v>
      </c>
    </row>
    <row r="223">
      <c r="A223" t="n">
        <v>2</v>
      </c>
      <c r="B223" t="n">
        <v>35</v>
      </c>
      <c r="C223" t="inlineStr">
        <is>
          <t xml:space="preserve">CONCLUIDO	</t>
        </is>
      </c>
      <c r="D223" t="n">
        <v>3.2187</v>
      </c>
      <c r="E223" t="n">
        <v>31.07</v>
      </c>
      <c r="F223" t="n">
        <v>28.28</v>
      </c>
      <c r="G223" t="n">
        <v>32.63</v>
      </c>
      <c r="H223" t="n">
        <v>0.63</v>
      </c>
      <c r="I223" t="n">
        <v>52</v>
      </c>
      <c r="J223" t="n">
        <v>83.25</v>
      </c>
      <c r="K223" t="n">
        <v>35.1</v>
      </c>
      <c r="L223" t="n">
        <v>3</v>
      </c>
      <c r="M223" t="n">
        <v>50</v>
      </c>
      <c r="N223" t="n">
        <v>10.15</v>
      </c>
      <c r="O223" t="n">
        <v>10501.19</v>
      </c>
      <c r="P223" t="n">
        <v>212.03</v>
      </c>
      <c r="Q223" t="n">
        <v>446.59</v>
      </c>
      <c r="R223" t="n">
        <v>98.52</v>
      </c>
      <c r="S223" t="n">
        <v>40.63</v>
      </c>
      <c r="T223" t="n">
        <v>23648.31</v>
      </c>
      <c r="U223" t="n">
        <v>0.41</v>
      </c>
      <c r="V223" t="n">
        <v>0.73</v>
      </c>
      <c r="W223" t="n">
        <v>2.69</v>
      </c>
      <c r="X223" t="n">
        <v>1.45</v>
      </c>
      <c r="Y223" t="n">
        <v>0.5</v>
      </c>
      <c r="Z223" t="n">
        <v>10</v>
      </c>
    </row>
    <row r="224">
      <c r="A224" t="n">
        <v>3</v>
      </c>
      <c r="B224" t="n">
        <v>35</v>
      </c>
      <c r="C224" t="inlineStr">
        <is>
          <t xml:space="preserve">CONCLUIDO	</t>
        </is>
      </c>
      <c r="D224" t="n">
        <v>3.2868</v>
      </c>
      <c r="E224" t="n">
        <v>30.42</v>
      </c>
      <c r="F224" t="n">
        <v>27.88</v>
      </c>
      <c r="G224" t="n">
        <v>44.02</v>
      </c>
      <c r="H224" t="n">
        <v>0.83</v>
      </c>
      <c r="I224" t="n">
        <v>38</v>
      </c>
      <c r="J224" t="n">
        <v>84.45999999999999</v>
      </c>
      <c r="K224" t="n">
        <v>35.1</v>
      </c>
      <c r="L224" t="n">
        <v>4</v>
      </c>
      <c r="M224" t="n">
        <v>36</v>
      </c>
      <c r="N224" t="n">
        <v>10.36</v>
      </c>
      <c r="O224" t="n">
        <v>10650.22</v>
      </c>
      <c r="P224" t="n">
        <v>204.86</v>
      </c>
      <c r="Q224" t="n">
        <v>446.58</v>
      </c>
      <c r="R224" t="n">
        <v>85.27</v>
      </c>
      <c r="S224" t="n">
        <v>40.63</v>
      </c>
      <c r="T224" t="n">
        <v>17095.45</v>
      </c>
      <c r="U224" t="n">
        <v>0.48</v>
      </c>
      <c r="V224" t="n">
        <v>0.75</v>
      </c>
      <c r="W224" t="n">
        <v>2.67</v>
      </c>
      <c r="X224" t="n">
        <v>1.05</v>
      </c>
      <c r="Y224" t="n">
        <v>0.5</v>
      </c>
      <c r="Z224" t="n">
        <v>10</v>
      </c>
    </row>
    <row r="225">
      <c r="A225" t="n">
        <v>4</v>
      </c>
      <c r="B225" t="n">
        <v>35</v>
      </c>
      <c r="C225" t="inlineStr">
        <is>
          <t xml:space="preserve">CONCLUIDO	</t>
        </is>
      </c>
      <c r="D225" t="n">
        <v>3.3232</v>
      </c>
      <c r="E225" t="n">
        <v>30.09</v>
      </c>
      <c r="F225" t="n">
        <v>27.68</v>
      </c>
      <c r="G225" t="n">
        <v>55.37</v>
      </c>
      <c r="H225" t="n">
        <v>1.02</v>
      </c>
      <c r="I225" t="n">
        <v>30</v>
      </c>
      <c r="J225" t="n">
        <v>85.67</v>
      </c>
      <c r="K225" t="n">
        <v>35.1</v>
      </c>
      <c r="L225" t="n">
        <v>5</v>
      </c>
      <c r="M225" t="n">
        <v>28</v>
      </c>
      <c r="N225" t="n">
        <v>10.57</v>
      </c>
      <c r="O225" t="n">
        <v>10799.59</v>
      </c>
      <c r="P225" t="n">
        <v>199.8</v>
      </c>
      <c r="Q225" t="n">
        <v>446.57</v>
      </c>
      <c r="R225" t="n">
        <v>78.78</v>
      </c>
      <c r="S225" t="n">
        <v>40.63</v>
      </c>
      <c r="T225" t="n">
        <v>13888.41</v>
      </c>
      <c r="U225" t="n">
        <v>0.52</v>
      </c>
      <c r="V225" t="n">
        <v>0.75</v>
      </c>
      <c r="W225" t="n">
        <v>2.67</v>
      </c>
      <c r="X225" t="n">
        <v>0.85</v>
      </c>
      <c r="Y225" t="n">
        <v>0.5</v>
      </c>
      <c r="Z225" t="n">
        <v>10</v>
      </c>
    </row>
    <row r="226">
      <c r="A226" t="n">
        <v>5</v>
      </c>
      <c r="B226" t="n">
        <v>35</v>
      </c>
      <c r="C226" t="inlineStr">
        <is>
          <t xml:space="preserve">CONCLUIDO	</t>
        </is>
      </c>
      <c r="D226" t="n">
        <v>3.3521</v>
      </c>
      <c r="E226" t="n">
        <v>29.83</v>
      </c>
      <c r="F226" t="n">
        <v>27.51</v>
      </c>
      <c r="G226" t="n">
        <v>66.02</v>
      </c>
      <c r="H226" t="n">
        <v>1.21</v>
      </c>
      <c r="I226" t="n">
        <v>25</v>
      </c>
      <c r="J226" t="n">
        <v>86.88</v>
      </c>
      <c r="K226" t="n">
        <v>35.1</v>
      </c>
      <c r="L226" t="n">
        <v>6</v>
      </c>
      <c r="M226" t="n">
        <v>23</v>
      </c>
      <c r="N226" t="n">
        <v>10.78</v>
      </c>
      <c r="O226" t="n">
        <v>10949.33</v>
      </c>
      <c r="P226" t="n">
        <v>194.15</v>
      </c>
      <c r="Q226" t="n">
        <v>446.56</v>
      </c>
      <c r="R226" t="n">
        <v>73.40000000000001</v>
      </c>
      <c r="S226" t="n">
        <v>40.63</v>
      </c>
      <c r="T226" t="n">
        <v>11223.49</v>
      </c>
      <c r="U226" t="n">
        <v>0.55</v>
      </c>
      <c r="V226" t="n">
        <v>0.76</v>
      </c>
      <c r="W226" t="n">
        <v>2.65</v>
      </c>
      <c r="X226" t="n">
        <v>0.68</v>
      </c>
      <c r="Y226" t="n">
        <v>0.5</v>
      </c>
      <c r="Z226" t="n">
        <v>10</v>
      </c>
    </row>
    <row r="227">
      <c r="A227" t="n">
        <v>6</v>
      </c>
      <c r="B227" t="n">
        <v>35</v>
      </c>
      <c r="C227" t="inlineStr">
        <is>
          <t xml:space="preserve">CONCLUIDO	</t>
        </is>
      </c>
      <c r="D227" t="n">
        <v>3.3714</v>
      </c>
      <c r="E227" t="n">
        <v>29.66</v>
      </c>
      <c r="F227" t="n">
        <v>27.41</v>
      </c>
      <c r="G227" t="n">
        <v>78.31</v>
      </c>
      <c r="H227" t="n">
        <v>1.39</v>
      </c>
      <c r="I227" t="n">
        <v>21</v>
      </c>
      <c r="J227" t="n">
        <v>88.09999999999999</v>
      </c>
      <c r="K227" t="n">
        <v>35.1</v>
      </c>
      <c r="L227" t="n">
        <v>7</v>
      </c>
      <c r="M227" t="n">
        <v>19</v>
      </c>
      <c r="N227" t="n">
        <v>11</v>
      </c>
      <c r="O227" t="n">
        <v>11099.43</v>
      </c>
      <c r="P227" t="n">
        <v>187.88</v>
      </c>
      <c r="Q227" t="n">
        <v>446.57</v>
      </c>
      <c r="R227" t="n">
        <v>69.95999999999999</v>
      </c>
      <c r="S227" t="n">
        <v>40.63</v>
      </c>
      <c r="T227" t="n">
        <v>9527.299999999999</v>
      </c>
      <c r="U227" t="n">
        <v>0.58</v>
      </c>
      <c r="V227" t="n">
        <v>0.76</v>
      </c>
      <c r="W227" t="n">
        <v>2.65</v>
      </c>
      <c r="X227" t="n">
        <v>0.58</v>
      </c>
      <c r="Y227" t="n">
        <v>0.5</v>
      </c>
      <c r="Z227" t="n">
        <v>10</v>
      </c>
    </row>
    <row r="228">
      <c r="A228" t="n">
        <v>7</v>
      </c>
      <c r="B228" t="n">
        <v>35</v>
      </c>
      <c r="C228" t="inlineStr">
        <is>
          <t xml:space="preserve">CONCLUIDO	</t>
        </is>
      </c>
      <c r="D228" t="n">
        <v>3.3892</v>
      </c>
      <c r="E228" t="n">
        <v>29.51</v>
      </c>
      <c r="F228" t="n">
        <v>27.3</v>
      </c>
      <c r="G228" t="n">
        <v>91.01000000000001</v>
      </c>
      <c r="H228" t="n">
        <v>1.57</v>
      </c>
      <c r="I228" t="n">
        <v>18</v>
      </c>
      <c r="J228" t="n">
        <v>89.31999999999999</v>
      </c>
      <c r="K228" t="n">
        <v>35.1</v>
      </c>
      <c r="L228" t="n">
        <v>8</v>
      </c>
      <c r="M228" t="n">
        <v>16</v>
      </c>
      <c r="N228" t="n">
        <v>11.22</v>
      </c>
      <c r="O228" t="n">
        <v>11249.89</v>
      </c>
      <c r="P228" t="n">
        <v>182.98</v>
      </c>
      <c r="Q228" t="n">
        <v>446.58</v>
      </c>
      <c r="R228" t="n">
        <v>66.65000000000001</v>
      </c>
      <c r="S228" t="n">
        <v>40.63</v>
      </c>
      <c r="T228" t="n">
        <v>7886.96</v>
      </c>
      <c r="U228" t="n">
        <v>0.61</v>
      </c>
      <c r="V228" t="n">
        <v>0.76</v>
      </c>
      <c r="W228" t="n">
        <v>2.64</v>
      </c>
      <c r="X228" t="n">
        <v>0.48</v>
      </c>
      <c r="Y228" t="n">
        <v>0.5</v>
      </c>
      <c r="Z228" t="n">
        <v>10</v>
      </c>
    </row>
    <row r="229">
      <c r="A229" t="n">
        <v>8</v>
      </c>
      <c r="B229" t="n">
        <v>35</v>
      </c>
      <c r="C229" t="inlineStr">
        <is>
          <t xml:space="preserve">CONCLUIDO	</t>
        </is>
      </c>
      <c r="D229" t="n">
        <v>3.3981</v>
      </c>
      <c r="E229" t="n">
        <v>29.43</v>
      </c>
      <c r="F229" t="n">
        <v>27.26</v>
      </c>
      <c r="G229" t="n">
        <v>102.23</v>
      </c>
      <c r="H229" t="n">
        <v>1.75</v>
      </c>
      <c r="I229" t="n">
        <v>16</v>
      </c>
      <c r="J229" t="n">
        <v>90.54000000000001</v>
      </c>
      <c r="K229" t="n">
        <v>35.1</v>
      </c>
      <c r="L229" t="n">
        <v>9</v>
      </c>
      <c r="M229" t="n">
        <v>13</v>
      </c>
      <c r="N229" t="n">
        <v>11.44</v>
      </c>
      <c r="O229" t="n">
        <v>11400.71</v>
      </c>
      <c r="P229" t="n">
        <v>179.09</v>
      </c>
      <c r="Q229" t="n">
        <v>446.56</v>
      </c>
      <c r="R229" t="n">
        <v>65.25</v>
      </c>
      <c r="S229" t="n">
        <v>40.63</v>
      </c>
      <c r="T229" t="n">
        <v>7194.05</v>
      </c>
      <c r="U229" t="n">
        <v>0.62</v>
      </c>
      <c r="V229" t="n">
        <v>0.76</v>
      </c>
      <c r="W229" t="n">
        <v>2.64</v>
      </c>
      <c r="X229" t="n">
        <v>0.43</v>
      </c>
      <c r="Y229" t="n">
        <v>0.5</v>
      </c>
      <c r="Z229" t="n">
        <v>10</v>
      </c>
    </row>
    <row r="230">
      <c r="A230" t="n">
        <v>9</v>
      </c>
      <c r="B230" t="n">
        <v>35</v>
      </c>
      <c r="C230" t="inlineStr">
        <is>
          <t xml:space="preserve">CONCLUIDO	</t>
        </is>
      </c>
      <c r="D230" t="n">
        <v>3.4041</v>
      </c>
      <c r="E230" t="n">
        <v>29.38</v>
      </c>
      <c r="F230" t="n">
        <v>27.23</v>
      </c>
      <c r="G230" t="n">
        <v>108.9</v>
      </c>
      <c r="H230" t="n">
        <v>1.91</v>
      </c>
      <c r="I230" t="n">
        <v>15</v>
      </c>
      <c r="J230" t="n">
        <v>91.77</v>
      </c>
      <c r="K230" t="n">
        <v>35.1</v>
      </c>
      <c r="L230" t="n">
        <v>10</v>
      </c>
      <c r="M230" t="n">
        <v>4</v>
      </c>
      <c r="N230" t="n">
        <v>11.67</v>
      </c>
      <c r="O230" t="n">
        <v>11551.91</v>
      </c>
      <c r="P230" t="n">
        <v>175.9</v>
      </c>
      <c r="Q230" t="n">
        <v>446.56</v>
      </c>
      <c r="R230" t="n">
        <v>63.76</v>
      </c>
      <c r="S230" t="n">
        <v>40.63</v>
      </c>
      <c r="T230" t="n">
        <v>6454.43</v>
      </c>
      <c r="U230" t="n">
        <v>0.64</v>
      </c>
      <c r="V230" t="n">
        <v>0.76</v>
      </c>
      <c r="W230" t="n">
        <v>2.64</v>
      </c>
      <c r="X230" t="n">
        <v>0.4</v>
      </c>
      <c r="Y230" t="n">
        <v>0.5</v>
      </c>
      <c r="Z230" t="n">
        <v>10</v>
      </c>
    </row>
    <row r="231">
      <c r="A231" t="n">
        <v>10</v>
      </c>
      <c r="B231" t="n">
        <v>35</v>
      </c>
      <c r="C231" t="inlineStr">
        <is>
          <t xml:space="preserve">CONCLUIDO	</t>
        </is>
      </c>
      <c r="D231" t="n">
        <v>3.4095</v>
      </c>
      <c r="E231" t="n">
        <v>29.33</v>
      </c>
      <c r="F231" t="n">
        <v>27.2</v>
      </c>
      <c r="G231" t="n">
        <v>116.56</v>
      </c>
      <c r="H231" t="n">
        <v>2.08</v>
      </c>
      <c r="I231" t="n">
        <v>14</v>
      </c>
      <c r="J231" t="n">
        <v>93</v>
      </c>
      <c r="K231" t="n">
        <v>35.1</v>
      </c>
      <c r="L231" t="n">
        <v>11</v>
      </c>
      <c r="M231" t="n">
        <v>0</v>
      </c>
      <c r="N231" t="n">
        <v>11.9</v>
      </c>
      <c r="O231" t="n">
        <v>11703.47</v>
      </c>
      <c r="P231" t="n">
        <v>178.04</v>
      </c>
      <c r="Q231" t="n">
        <v>446.56</v>
      </c>
      <c r="R231" t="n">
        <v>62.78</v>
      </c>
      <c r="S231" t="n">
        <v>40.63</v>
      </c>
      <c r="T231" t="n">
        <v>5969.08</v>
      </c>
      <c r="U231" t="n">
        <v>0.65</v>
      </c>
      <c r="V231" t="n">
        <v>0.76</v>
      </c>
      <c r="W231" t="n">
        <v>2.64</v>
      </c>
      <c r="X231" t="n">
        <v>0.37</v>
      </c>
      <c r="Y231" t="n">
        <v>0.5</v>
      </c>
      <c r="Z231" t="n">
        <v>10</v>
      </c>
    </row>
    <row r="232">
      <c r="A232" t="n">
        <v>0</v>
      </c>
      <c r="B232" t="n">
        <v>50</v>
      </c>
      <c r="C232" t="inlineStr">
        <is>
          <t xml:space="preserve">CONCLUIDO	</t>
        </is>
      </c>
      <c r="D232" t="n">
        <v>2.4546</v>
      </c>
      <c r="E232" t="n">
        <v>40.74</v>
      </c>
      <c r="F232" t="n">
        <v>33.59</v>
      </c>
      <c r="G232" t="n">
        <v>8.76</v>
      </c>
      <c r="H232" t="n">
        <v>0.16</v>
      </c>
      <c r="I232" t="n">
        <v>230</v>
      </c>
      <c r="J232" t="n">
        <v>107.41</v>
      </c>
      <c r="K232" t="n">
        <v>41.65</v>
      </c>
      <c r="L232" t="n">
        <v>1</v>
      </c>
      <c r="M232" t="n">
        <v>228</v>
      </c>
      <c r="N232" t="n">
        <v>14.77</v>
      </c>
      <c r="O232" t="n">
        <v>13481.73</v>
      </c>
      <c r="P232" t="n">
        <v>317.65</v>
      </c>
      <c r="Q232" t="n">
        <v>446.61</v>
      </c>
      <c r="R232" t="n">
        <v>271.37</v>
      </c>
      <c r="S232" t="n">
        <v>40.63</v>
      </c>
      <c r="T232" t="n">
        <v>109186.98</v>
      </c>
      <c r="U232" t="n">
        <v>0.15</v>
      </c>
      <c r="V232" t="n">
        <v>0.62</v>
      </c>
      <c r="W232" t="n">
        <v>3</v>
      </c>
      <c r="X232" t="n">
        <v>6.76</v>
      </c>
      <c r="Y232" t="n">
        <v>0.5</v>
      </c>
      <c r="Z232" t="n">
        <v>10</v>
      </c>
    </row>
    <row r="233">
      <c r="A233" t="n">
        <v>1</v>
      </c>
      <c r="B233" t="n">
        <v>50</v>
      </c>
      <c r="C233" t="inlineStr">
        <is>
          <t xml:space="preserve">CONCLUIDO	</t>
        </is>
      </c>
      <c r="D233" t="n">
        <v>2.9421</v>
      </c>
      <c r="E233" t="n">
        <v>33.99</v>
      </c>
      <c r="F233" t="n">
        <v>29.71</v>
      </c>
      <c r="G233" t="n">
        <v>17.65</v>
      </c>
      <c r="H233" t="n">
        <v>0.32</v>
      </c>
      <c r="I233" t="n">
        <v>101</v>
      </c>
      <c r="J233" t="n">
        <v>108.68</v>
      </c>
      <c r="K233" t="n">
        <v>41.65</v>
      </c>
      <c r="L233" t="n">
        <v>2</v>
      </c>
      <c r="M233" t="n">
        <v>99</v>
      </c>
      <c r="N233" t="n">
        <v>15.03</v>
      </c>
      <c r="O233" t="n">
        <v>13638.32</v>
      </c>
      <c r="P233" t="n">
        <v>278.04</v>
      </c>
      <c r="Q233" t="n">
        <v>446.62</v>
      </c>
      <c r="R233" t="n">
        <v>145.1</v>
      </c>
      <c r="S233" t="n">
        <v>40.63</v>
      </c>
      <c r="T233" t="n">
        <v>46696.7</v>
      </c>
      <c r="U233" t="n">
        <v>0.28</v>
      </c>
      <c r="V233" t="n">
        <v>0.7</v>
      </c>
      <c r="W233" t="n">
        <v>2.77</v>
      </c>
      <c r="X233" t="n">
        <v>2.88</v>
      </c>
      <c r="Y233" t="n">
        <v>0.5</v>
      </c>
      <c r="Z233" t="n">
        <v>10</v>
      </c>
    </row>
    <row r="234">
      <c r="A234" t="n">
        <v>2</v>
      </c>
      <c r="B234" t="n">
        <v>50</v>
      </c>
      <c r="C234" t="inlineStr">
        <is>
          <t xml:space="preserve">CONCLUIDO	</t>
        </is>
      </c>
      <c r="D234" t="n">
        <v>3.1085</v>
      </c>
      <c r="E234" t="n">
        <v>32.17</v>
      </c>
      <c r="F234" t="n">
        <v>28.69</v>
      </c>
      <c r="G234" t="n">
        <v>26.48</v>
      </c>
      <c r="H234" t="n">
        <v>0.48</v>
      </c>
      <c r="I234" t="n">
        <v>65</v>
      </c>
      <c r="J234" t="n">
        <v>109.96</v>
      </c>
      <c r="K234" t="n">
        <v>41.65</v>
      </c>
      <c r="L234" t="n">
        <v>3</v>
      </c>
      <c r="M234" t="n">
        <v>63</v>
      </c>
      <c r="N234" t="n">
        <v>15.31</v>
      </c>
      <c r="O234" t="n">
        <v>13795.21</v>
      </c>
      <c r="P234" t="n">
        <v>265.89</v>
      </c>
      <c r="Q234" t="n">
        <v>446.57</v>
      </c>
      <c r="R234" t="n">
        <v>111.93</v>
      </c>
      <c r="S234" t="n">
        <v>40.63</v>
      </c>
      <c r="T234" t="n">
        <v>30292.02</v>
      </c>
      <c r="U234" t="n">
        <v>0.36</v>
      </c>
      <c r="V234" t="n">
        <v>0.72</v>
      </c>
      <c r="W234" t="n">
        <v>2.72</v>
      </c>
      <c r="X234" t="n">
        <v>1.86</v>
      </c>
      <c r="Y234" t="n">
        <v>0.5</v>
      </c>
      <c r="Z234" t="n">
        <v>10</v>
      </c>
    </row>
    <row r="235">
      <c r="A235" t="n">
        <v>3</v>
      </c>
      <c r="B235" t="n">
        <v>50</v>
      </c>
      <c r="C235" t="inlineStr">
        <is>
          <t xml:space="preserve">CONCLUIDO	</t>
        </is>
      </c>
      <c r="D235" t="n">
        <v>3.1967</v>
      </c>
      <c r="E235" t="n">
        <v>31.28</v>
      </c>
      <c r="F235" t="n">
        <v>28.18</v>
      </c>
      <c r="G235" t="n">
        <v>35.22</v>
      </c>
      <c r="H235" t="n">
        <v>0.63</v>
      </c>
      <c r="I235" t="n">
        <v>48</v>
      </c>
      <c r="J235" t="n">
        <v>111.23</v>
      </c>
      <c r="K235" t="n">
        <v>41.65</v>
      </c>
      <c r="L235" t="n">
        <v>4</v>
      </c>
      <c r="M235" t="n">
        <v>46</v>
      </c>
      <c r="N235" t="n">
        <v>15.58</v>
      </c>
      <c r="O235" t="n">
        <v>13952.52</v>
      </c>
      <c r="P235" t="n">
        <v>258.47</v>
      </c>
      <c r="Q235" t="n">
        <v>446.58</v>
      </c>
      <c r="R235" t="n">
        <v>95.31999999999999</v>
      </c>
      <c r="S235" t="n">
        <v>40.63</v>
      </c>
      <c r="T235" t="n">
        <v>22071.51</v>
      </c>
      <c r="U235" t="n">
        <v>0.43</v>
      </c>
      <c r="V235" t="n">
        <v>0.74</v>
      </c>
      <c r="W235" t="n">
        <v>2.69</v>
      </c>
      <c r="X235" t="n">
        <v>1.35</v>
      </c>
      <c r="Y235" t="n">
        <v>0.5</v>
      </c>
      <c r="Z235" t="n">
        <v>10</v>
      </c>
    </row>
    <row r="236">
      <c r="A236" t="n">
        <v>4</v>
      </c>
      <c r="B236" t="n">
        <v>50</v>
      </c>
      <c r="C236" t="inlineStr">
        <is>
          <t xml:space="preserve">CONCLUIDO	</t>
        </is>
      </c>
      <c r="D236" t="n">
        <v>3.2472</v>
      </c>
      <c r="E236" t="n">
        <v>30.8</v>
      </c>
      <c r="F236" t="n">
        <v>27.92</v>
      </c>
      <c r="G236" t="n">
        <v>44.08</v>
      </c>
      <c r="H236" t="n">
        <v>0.78</v>
      </c>
      <c r="I236" t="n">
        <v>38</v>
      </c>
      <c r="J236" t="n">
        <v>112.51</v>
      </c>
      <c r="K236" t="n">
        <v>41.65</v>
      </c>
      <c r="L236" t="n">
        <v>5</v>
      </c>
      <c r="M236" t="n">
        <v>36</v>
      </c>
      <c r="N236" t="n">
        <v>15.86</v>
      </c>
      <c r="O236" t="n">
        <v>14110.24</v>
      </c>
      <c r="P236" t="n">
        <v>253.15</v>
      </c>
      <c r="Q236" t="n">
        <v>446.56</v>
      </c>
      <c r="R236" t="n">
        <v>86.45999999999999</v>
      </c>
      <c r="S236" t="n">
        <v>40.63</v>
      </c>
      <c r="T236" t="n">
        <v>17689.64</v>
      </c>
      <c r="U236" t="n">
        <v>0.47</v>
      </c>
      <c r="V236" t="n">
        <v>0.74</v>
      </c>
      <c r="W236" t="n">
        <v>2.68</v>
      </c>
      <c r="X236" t="n">
        <v>1.09</v>
      </c>
      <c r="Y236" t="n">
        <v>0.5</v>
      </c>
      <c r="Z236" t="n">
        <v>10</v>
      </c>
    </row>
    <row r="237">
      <c r="A237" t="n">
        <v>5</v>
      </c>
      <c r="B237" t="n">
        <v>50</v>
      </c>
      <c r="C237" t="inlineStr">
        <is>
          <t xml:space="preserve">CONCLUIDO	</t>
        </is>
      </c>
      <c r="D237" t="n">
        <v>3.2878</v>
      </c>
      <c r="E237" t="n">
        <v>30.42</v>
      </c>
      <c r="F237" t="n">
        <v>27.69</v>
      </c>
      <c r="G237" t="n">
        <v>53.59</v>
      </c>
      <c r="H237" t="n">
        <v>0.93</v>
      </c>
      <c r="I237" t="n">
        <v>31</v>
      </c>
      <c r="J237" t="n">
        <v>113.79</v>
      </c>
      <c r="K237" t="n">
        <v>41.65</v>
      </c>
      <c r="L237" t="n">
        <v>6</v>
      </c>
      <c r="M237" t="n">
        <v>29</v>
      </c>
      <c r="N237" t="n">
        <v>16.14</v>
      </c>
      <c r="O237" t="n">
        <v>14268.39</v>
      </c>
      <c r="P237" t="n">
        <v>249.02</v>
      </c>
      <c r="Q237" t="n">
        <v>446.57</v>
      </c>
      <c r="R237" t="n">
        <v>79.66</v>
      </c>
      <c r="S237" t="n">
        <v>40.63</v>
      </c>
      <c r="T237" t="n">
        <v>14324</v>
      </c>
      <c r="U237" t="n">
        <v>0.51</v>
      </c>
      <c r="V237" t="n">
        <v>0.75</v>
      </c>
      <c r="W237" t="n">
        <v>2.65</v>
      </c>
      <c r="X237" t="n">
        <v>0.86</v>
      </c>
      <c r="Y237" t="n">
        <v>0.5</v>
      </c>
      <c r="Z237" t="n">
        <v>10</v>
      </c>
    </row>
    <row r="238">
      <c r="A238" t="n">
        <v>6</v>
      </c>
      <c r="B238" t="n">
        <v>50</v>
      </c>
      <c r="C238" t="inlineStr">
        <is>
          <t xml:space="preserve">CONCLUIDO	</t>
        </is>
      </c>
      <c r="D238" t="n">
        <v>3.3075</v>
      </c>
      <c r="E238" t="n">
        <v>30.23</v>
      </c>
      <c r="F238" t="n">
        <v>27.6</v>
      </c>
      <c r="G238" t="n">
        <v>61.33</v>
      </c>
      <c r="H238" t="n">
        <v>1.07</v>
      </c>
      <c r="I238" t="n">
        <v>27</v>
      </c>
      <c r="J238" t="n">
        <v>115.08</v>
      </c>
      <c r="K238" t="n">
        <v>41.65</v>
      </c>
      <c r="L238" t="n">
        <v>7</v>
      </c>
      <c r="M238" t="n">
        <v>25</v>
      </c>
      <c r="N238" t="n">
        <v>16.43</v>
      </c>
      <c r="O238" t="n">
        <v>14426.96</v>
      </c>
      <c r="P238" t="n">
        <v>245.14</v>
      </c>
      <c r="Q238" t="n">
        <v>446.56</v>
      </c>
      <c r="R238" t="n">
        <v>76.27</v>
      </c>
      <c r="S238" t="n">
        <v>40.63</v>
      </c>
      <c r="T238" t="n">
        <v>12650.76</v>
      </c>
      <c r="U238" t="n">
        <v>0.53</v>
      </c>
      <c r="V238" t="n">
        <v>0.75</v>
      </c>
      <c r="W238" t="n">
        <v>2.66</v>
      </c>
      <c r="X238" t="n">
        <v>0.77</v>
      </c>
      <c r="Y238" t="n">
        <v>0.5</v>
      </c>
      <c r="Z238" t="n">
        <v>10</v>
      </c>
    </row>
    <row r="239">
      <c r="A239" t="n">
        <v>7</v>
      </c>
      <c r="B239" t="n">
        <v>50</v>
      </c>
      <c r="C239" t="inlineStr">
        <is>
          <t xml:space="preserve">CONCLUIDO	</t>
        </is>
      </c>
      <c r="D239" t="n">
        <v>3.3323</v>
      </c>
      <c r="E239" t="n">
        <v>30.01</v>
      </c>
      <c r="F239" t="n">
        <v>27.46</v>
      </c>
      <c r="G239" t="n">
        <v>71.64</v>
      </c>
      <c r="H239" t="n">
        <v>1.21</v>
      </c>
      <c r="I239" t="n">
        <v>23</v>
      </c>
      <c r="J239" t="n">
        <v>116.37</v>
      </c>
      <c r="K239" t="n">
        <v>41.65</v>
      </c>
      <c r="L239" t="n">
        <v>8</v>
      </c>
      <c r="M239" t="n">
        <v>21</v>
      </c>
      <c r="N239" t="n">
        <v>16.72</v>
      </c>
      <c r="O239" t="n">
        <v>14585.96</v>
      </c>
      <c r="P239" t="n">
        <v>241.45</v>
      </c>
      <c r="Q239" t="n">
        <v>446.57</v>
      </c>
      <c r="R239" t="n">
        <v>71.94</v>
      </c>
      <c r="S239" t="n">
        <v>40.63</v>
      </c>
      <c r="T239" t="n">
        <v>10506.3</v>
      </c>
      <c r="U239" t="n">
        <v>0.5600000000000001</v>
      </c>
      <c r="V239" t="n">
        <v>0.76</v>
      </c>
      <c r="W239" t="n">
        <v>2.65</v>
      </c>
      <c r="X239" t="n">
        <v>0.63</v>
      </c>
      <c r="Y239" t="n">
        <v>0.5</v>
      </c>
      <c r="Z239" t="n">
        <v>10</v>
      </c>
    </row>
    <row r="240">
      <c r="A240" t="n">
        <v>8</v>
      </c>
      <c r="B240" t="n">
        <v>50</v>
      </c>
      <c r="C240" t="inlineStr">
        <is>
          <t xml:space="preserve">CONCLUIDO	</t>
        </is>
      </c>
      <c r="D240" t="n">
        <v>3.3491</v>
      </c>
      <c r="E240" t="n">
        <v>29.86</v>
      </c>
      <c r="F240" t="n">
        <v>27.38</v>
      </c>
      <c r="G240" t="n">
        <v>82.13</v>
      </c>
      <c r="H240" t="n">
        <v>1.35</v>
      </c>
      <c r="I240" t="n">
        <v>20</v>
      </c>
      <c r="J240" t="n">
        <v>117.66</v>
      </c>
      <c r="K240" t="n">
        <v>41.65</v>
      </c>
      <c r="L240" t="n">
        <v>9</v>
      </c>
      <c r="M240" t="n">
        <v>18</v>
      </c>
      <c r="N240" t="n">
        <v>17.01</v>
      </c>
      <c r="O240" t="n">
        <v>14745.39</v>
      </c>
      <c r="P240" t="n">
        <v>237.09</v>
      </c>
      <c r="Q240" t="n">
        <v>446.56</v>
      </c>
      <c r="R240" t="n">
        <v>69.20999999999999</v>
      </c>
      <c r="S240" t="n">
        <v>40.63</v>
      </c>
      <c r="T240" t="n">
        <v>9155.51</v>
      </c>
      <c r="U240" t="n">
        <v>0.59</v>
      </c>
      <c r="V240" t="n">
        <v>0.76</v>
      </c>
      <c r="W240" t="n">
        <v>2.64</v>
      </c>
      <c r="X240" t="n">
        <v>0.55</v>
      </c>
      <c r="Y240" t="n">
        <v>0.5</v>
      </c>
      <c r="Z240" t="n">
        <v>10</v>
      </c>
    </row>
    <row r="241">
      <c r="A241" t="n">
        <v>9</v>
      </c>
      <c r="B241" t="n">
        <v>50</v>
      </c>
      <c r="C241" t="inlineStr">
        <is>
          <t xml:space="preserve">CONCLUIDO	</t>
        </is>
      </c>
      <c r="D241" t="n">
        <v>3.3615</v>
      </c>
      <c r="E241" t="n">
        <v>29.75</v>
      </c>
      <c r="F241" t="n">
        <v>27.31</v>
      </c>
      <c r="G241" t="n">
        <v>91.04000000000001</v>
      </c>
      <c r="H241" t="n">
        <v>1.48</v>
      </c>
      <c r="I241" t="n">
        <v>18</v>
      </c>
      <c r="J241" t="n">
        <v>118.96</v>
      </c>
      <c r="K241" t="n">
        <v>41.65</v>
      </c>
      <c r="L241" t="n">
        <v>10</v>
      </c>
      <c r="M241" t="n">
        <v>16</v>
      </c>
      <c r="N241" t="n">
        <v>17.31</v>
      </c>
      <c r="O241" t="n">
        <v>14905.25</v>
      </c>
      <c r="P241" t="n">
        <v>234.94</v>
      </c>
      <c r="Q241" t="n">
        <v>446.56</v>
      </c>
      <c r="R241" t="n">
        <v>67.09</v>
      </c>
      <c r="S241" t="n">
        <v>40.63</v>
      </c>
      <c r="T241" t="n">
        <v>8106.02</v>
      </c>
      <c r="U241" t="n">
        <v>0.61</v>
      </c>
      <c r="V241" t="n">
        <v>0.76</v>
      </c>
      <c r="W241" t="n">
        <v>2.64</v>
      </c>
      <c r="X241" t="n">
        <v>0.48</v>
      </c>
      <c r="Y241" t="n">
        <v>0.5</v>
      </c>
      <c r="Z241" t="n">
        <v>10</v>
      </c>
    </row>
    <row r="242">
      <c r="A242" t="n">
        <v>10</v>
      </c>
      <c r="B242" t="n">
        <v>50</v>
      </c>
      <c r="C242" t="inlineStr">
        <is>
          <t xml:space="preserve">CONCLUIDO	</t>
        </is>
      </c>
      <c r="D242" t="n">
        <v>3.3714</v>
      </c>
      <c r="E242" t="n">
        <v>29.66</v>
      </c>
      <c r="F242" t="n">
        <v>27.27</v>
      </c>
      <c r="G242" t="n">
        <v>102.26</v>
      </c>
      <c r="H242" t="n">
        <v>1.61</v>
      </c>
      <c r="I242" t="n">
        <v>16</v>
      </c>
      <c r="J242" t="n">
        <v>120.26</v>
      </c>
      <c r="K242" t="n">
        <v>41.65</v>
      </c>
      <c r="L242" t="n">
        <v>11</v>
      </c>
      <c r="M242" t="n">
        <v>14</v>
      </c>
      <c r="N242" t="n">
        <v>17.61</v>
      </c>
      <c r="O242" t="n">
        <v>15065.56</v>
      </c>
      <c r="P242" t="n">
        <v>230.67</v>
      </c>
      <c r="Q242" t="n">
        <v>446.56</v>
      </c>
      <c r="R242" t="n">
        <v>65.53</v>
      </c>
      <c r="S242" t="n">
        <v>40.63</v>
      </c>
      <c r="T242" t="n">
        <v>7336.16</v>
      </c>
      <c r="U242" t="n">
        <v>0.62</v>
      </c>
      <c r="V242" t="n">
        <v>0.76</v>
      </c>
      <c r="W242" t="n">
        <v>2.64</v>
      </c>
      <c r="X242" t="n">
        <v>0.44</v>
      </c>
      <c r="Y242" t="n">
        <v>0.5</v>
      </c>
      <c r="Z242" t="n">
        <v>10</v>
      </c>
    </row>
    <row r="243">
      <c r="A243" t="n">
        <v>11</v>
      </c>
      <c r="B243" t="n">
        <v>50</v>
      </c>
      <c r="C243" t="inlineStr">
        <is>
          <t xml:space="preserve">CONCLUIDO	</t>
        </is>
      </c>
      <c r="D243" t="n">
        <v>3.3798</v>
      </c>
      <c r="E243" t="n">
        <v>29.59</v>
      </c>
      <c r="F243" t="n">
        <v>27.22</v>
      </c>
      <c r="G243" t="n">
        <v>108.87</v>
      </c>
      <c r="H243" t="n">
        <v>1.74</v>
      </c>
      <c r="I243" t="n">
        <v>15</v>
      </c>
      <c r="J243" t="n">
        <v>121.56</v>
      </c>
      <c r="K243" t="n">
        <v>41.65</v>
      </c>
      <c r="L243" t="n">
        <v>12</v>
      </c>
      <c r="M243" t="n">
        <v>13</v>
      </c>
      <c r="N243" t="n">
        <v>17.91</v>
      </c>
      <c r="O243" t="n">
        <v>15226.31</v>
      </c>
      <c r="P243" t="n">
        <v>227.38</v>
      </c>
      <c r="Q243" t="n">
        <v>446.56</v>
      </c>
      <c r="R243" t="n">
        <v>63.91</v>
      </c>
      <c r="S243" t="n">
        <v>40.63</v>
      </c>
      <c r="T243" t="n">
        <v>6531.46</v>
      </c>
      <c r="U243" t="n">
        <v>0.64</v>
      </c>
      <c r="V243" t="n">
        <v>0.76</v>
      </c>
      <c r="W243" t="n">
        <v>2.63</v>
      </c>
      <c r="X243" t="n">
        <v>0.39</v>
      </c>
      <c r="Y243" t="n">
        <v>0.5</v>
      </c>
      <c r="Z243" t="n">
        <v>10</v>
      </c>
    </row>
    <row r="244">
      <c r="A244" t="n">
        <v>12</v>
      </c>
      <c r="B244" t="n">
        <v>50</v>
      </c>
      <c r="C244" t="inlineStr">
        <is>
          <t xml:space="preserve">CONCLUIDO	</t>
        </is>
      </c>
      <c r="D244" t="n">
        <v>3.385</v>
      </c>
      <c r="E244" t="n">
        <v>29.54</v>
      </c>
      <c r="F244" t="n">
        <v>27.2</v>
      </c>
      <c r="G244" t="n">
        <v>116.55</v>
      </c>
      <c r="H244" t="n">
        <v>1.87</v>
      </c>
      <c r="I244" t="n">
        <v>14</v>
      </c>
      <c r="J244" t="n">
        <v>122.87</v>
      </c>
      <c r="K244" t="n">
        <v>41.65</v>
      </c>
      <c r="L244" t="n">
        <v>13</v>
      </c>
      <c r="M244" t="n">
        <v>12</v>
      </c>
      <c r="N244" t="n">
        <v>18.22</v>
      </c>
      <c r="O244" t="n">
        <v>15387.5</v>
      </c>
      <c r="P244" t="n">
        <v>224.04</v>
      </c>
      <c r="Q244" t="n">
        <v>446.58</v>
      </c>
      <c r="R244" t="n">
        <v>63.17</v>
      </c>
      <c r="S244" t="n">
        <v>40.63</v>
      </c>
      <c r="T244" t="n">
        <v>6165.1</v>
      </c>
      <c r="U244" t="n">
        <v>0.64</v>
      </c>
      <c r="V244" t="n">
        <v>0.76</v>
      </c>
      <c r="W244" t="n">
        <v>2.63</v>
      </c>
      <c r="X244" t="n">
        <v>0.37</v>
      </c>
      <c r="Y244" t="n">
        <v>0.5</v>
      </c>
      <c r="Z244" t="n">
        <v>10</v>
      </c>
    </row>
    <row r="245">
      <c r="A245" t="n">
        <v>13</v>
      </c>
      <c r="B245" t="n">
        <v>50</v>
      </c>
      <c r="C245" t="inlineStr">
        <is>
          <t xml:space="preserve">CONCLUIDO	</t>
        </is>
      </c>
      <c r="D245" t="n">
        <v>3.3897</v>
      </c>
      <c r="E245" t="n">
        <v>29.5</v>
      </c>
      <c r="F245" t="n">
        <v>27.18</v>
      </c>
      <c r="G245" t="n">
        <v>125.43</v>
      </c>
      <c r="H245" t="n">
        <v>1.99</v>
      </c>
      <c r="I245" t="n">
        <v>13</v>
      </c>
      <c r="J245" t="n">
        <v>124.18</v>
      </c>
      <c r="K245" t="n">
        <v>41.65</v>
      </c>
      <c r="L245" t="n">
        <v>14</v>
      </c>
      <c r="M245" t="n">
        <v>11</v>
      </c>
      <c r="N245" t="n">
        <v>18.53</v>
      </c>
      <c r="O245" t="n">
        <v>15549.15</v>
      </c>
      <c r="P245" t="n">
        <v>222.63</v>
      </c>
      <c r="Q245" t="n">
        <v>446.56</v>
      </c>
      <c r="R245" t="n">
        <v>62.7</v>
      </c>
      <c r="S245" t="n">
        <v>40.63</v>
      </c>
      <c r="T245" t="n">
        <v>5933.88</v>
      </c>
      <c r="U245" t="n">
        <v>0.65</v>
      </c>
      <c r="V245" t="n">
        <v>0.76</v>
      </c>
      <c r="W245" t="n">
        <v>2.63</v>
      </c>
      <c r="X245" t="n">
        <v>0.35</v>
      </c>
      <c r="Y245" t="n">
        <v>0.5</v>
      </c>
      <c r="Z245" t="n">
        <v>10</v>
      </c>
    </row>
    <row r="246">
      <c r="A246" t="n">
        <v>14</v>
      </c>
      <c r="B246" t="n">
        <v>50</v>
      </c>
      <c r="C246" t="inlineStr">
        <is>
          <t xml:space="preserve">CONCLUIDO	</t>
        </is>
      </c>
      <c r="D246" t="n">
        <v>3.3958</v>
      </c>
      <c r="E246" t="n">
        <v>29.45</v>
      </c>
      <c r="F246" t="n">
        <v>27.15</v>
      </c>
      <c r="G246" t="n">
        <v>135.73</v>
      </c>
      <c r="H246" t="n">
        <v>2.11</v>
      </c>
      <c r="I246" t="n">
        <v>12</v>
      </c>
      <c r="J246" t="n">
        <v>125.49</v>
      </c>
      <c r="K246" t="n">
        <v>41.65</v>
      </c>
      <c r="L246" t="n">
        <v>15</v>
      </c>
      <c r="M246" t="n">
        <v>10</v>
      </c>
      <c r="N246" t="n">
        <v>18.84</v>
      </c>
      <c r="O246" t="n">
        <v>15711.24</v>
      </c>
      <c r="P246" t="n">
        <v>217.61</v>
      </c>
      <c r="Q246" t="n">
        <v>446.56</v>
      </c>
      <c r="R246" t="n">
        <v>61.59</v>
      </c>
      <c r="S246" t="n">
        <v>40.63</v>
      </c>
      <c r="T246" t="n">
        <v>5387.09</v>
      </c>
      <c r="U246" t="n">
        <v>0.66</v>
      </c>
      <c r="V246" t="n">
        <v>0.77</v>
      </c>
      <c r="W246" t="n">
        <v>2.63</v>
      </c>
      <c r="X246" t="n">
        <v>0.32</v>
      </c>
      <c r="Y246" t="n">
        <v>0.5</v>
      </c>
      <c r="Z246" t="n">
        <v>10</v>
      </c>
    </row>
    <row r="247">
      <c r="A247" t="n">
        <v>15</v>
      </c>
      <c r="B247" t="n">
        <v>50</v>
      </c>
      <c r="C247" t="inlineStr">
        <is>
          <t xml:space="preserve">CONCLUIDO	</t>
        </is>
      </c>
      <c r="D247" t="n">
        <v>3.4019</v>
      </c>
      <c r="E247" t="n">
        <v>29.4</v>
      </c>
      <c r="F247" t="n">
        <v>27.11</v>
      </c>
      <c r="G247" t="n">
        <v>147.9</v>
      </c>
      <c r="H247" t="n">
        <v>2.23</v>
      </c>
      <c r="I247" t="n">
        <v>11</v>
      </c>
      <c r="J247" t="n">
        <v>126.81</v>
      </c>
      <c r="K247" t="n">
        <v>41.65</v>
      </c>
      <c r="L247" t="n">
        <v>16</v>
      </c>
      <c r="M247" t="n">
        <v>6</v>
      </c>
      <c r="N247" t="n">
        <v>19.16</v>
      </c>
      <c r="O247" t="n">
        <v>15873.8</v>
      </c>
      <c r="P247" t="n">
        <v>214.54</v>
      </c>
      <c r="Q247" t="n">
        <v>446.56</v>
      </c>
      <c r="R247" t="n">
        <v>60.4</v>
      </c>
      <c r="S247" t="n">
        <v>40.63</v>
      </c>
      <c r="T247" t="n">
        <v>4795.75</v>
      </c>
      <c r="U247" t="n">
        <v>0.67</v>
      </c>
      <c r="V247" t="n">
        <v>0.77</v>
      </c>
      <c r="W247" t="n">
        <v>2.63</v>
      </c>
      <c r="X247" t="n">
        <v>0.29</v>
      </c>
      <c r="Y247" t="n">
        <v>0.5</v>
      </c>
      <c r="Z247" t="n">
        <v>10</v>
      </c>
    </row>
    <row r="248">
      <c r="A248" t="n">
        <v>16</v>
      </c>
      <c r="B248" t="n">
        <v>50</v>
      </c>
      <c r="C248" t="inlineStr">
        <is>
          <t xml:space="preserve">CONCLUIDO	</t>
        </is>
      </c>
      <c r="D248" t="n">
        <v>3.4013</v>
      </c>
      <c r="E248" t="n">
        <v>29.4</v>
      </c>
      <c r="F248" t="n">
        <v>27.12</v>
      </c>
      <c r="G248" t="n">
        <v>147.93</v>
      </c>
      <c r="H248" t="n">
        <v>2.34</v>
      </c>
      <c r="I248" t="n">
        <v>11</v>
      </c>
      <c r="J248" t="n">
        <v>128.13</v>
      </c>
      <c r="K248" t="n">
        <v>41.65</v>
      </c>
      <c r="L248" t="n">
        <v>17</v>
      </c>
      <c r="M248" t="n">
        <v>4</v>
      </c>
      <c r="N248" t="n">
        <v>19.48</v>
      </c>
      <c r="O248" t="n">
        <v>16036.82</v>
      </c>
      <c r="P248" t="n">
        <v>214.55</v>
      </c>
      <c r="Q248" t="n">
        <v>446.56</v>
      </c>
      <c r="R248" t="n">
        <v>60.57</v>
      </c>
      <c r="S248" t="n">
        <v>40.63</v>
      </c>
      <c r="T248" t="n">
        <v>4880.56</v>
      </c>
      <c r="U248" t="n">
        <v>0.67</v>
      </c>
      <c r="V248" t="n">
        <v>0.77</v>
      </c>
      <c r="W248" t="n">
        <v>2.63</v>
      </c>
      <c r="X248" t="n">
        <v>0.29</v>
      </c>
      <c r="Y248" t="n">
        <v>0.5</v>
      </c>
      <c r="Z248" t="n">
        <v>10</v>
      </c>
    </row>
    <row r="249">
      <c r="A249" t="n">
        <v>17</v>
      </c>
      <c r="B249" t="n">
        <v>50</v>
      </c>
      <c r="C249" t="inlineStr">
        <is>
          <t xml:space="preserve">CONCLUIDO	</t>
        </is>
      </c>
      <c r="D249" t="n">
        <v>3.4022</v>
      </c>
      <c r="E249" t="n">
        <v>29.39</v>
      </c>
      <c r="F249" t="n">
        <v>27.11</v>
      </c>
      <c r="G249" t="n">
        <v>147.88</v>
      </c>
      <c r="H249" t="n">
        <v>2.46</v>
      </c>
      <c r="I249" t="n">
        <v>11</v>
      </c>
      <c r="J249" t="n">
        <v>129.46</v>
      </c>
      <c r="K249" t="n">
        <v>41.65</v>
      </c>
      <c r="L249" t="n">
        <v>18</v>
      </c>
      <c r="M249" t="n">
        <v>1</v>
      </c>
      <c r="N249" t="n">
        <v>19.81</v>
      </c>
      <c r="O249" t="n">
        <v>16200.3</v>
      </c>
      <c r="P249" t="n">
        <v>215.26</v>
      </c>
      <c r="Q249" t="n">
        <v>446.56</v>
      </c>
      <c r="R249" t="n">
        <v>60.11</v>
      </c>
      <c r="S249" t="n">
        <v>40.63</v>
      </c>
      <c r="T249" t="n">
        <v>4649.26</v>
      </c>
      <c r="U249" t="n">
        <v>0.68</v>
      </c>
      <c r="V249" t="n">
        <v>0.77</v>
      </c>
      <c r="W249" t="n">
        <v>2.64</v>
      </c>
      <c r="X249" t="n">
        <v>0.28</v>
      </c>
      <c r="Y249" t="n">
        <v>0.5</v>
      </c>
      <c r="Z249" t="n">
        <v>10</v>
      </c>
    </row>
    <row r="250">
      <c r="A250" t="n">
        <v>18</v>
      </c>
      <c r="B250" t="n">
        <v>50</v>
      </c>
      <c r="C250" t="inlineStr">
        <is>
          <t xml:space="preserve">CONCLUIDO	</t>
        </is>
      </c>
      <c r="D250" t="n">
        <v>3.4084</v>
      </c>
      <c r="E250" t="n">
        <v>29.34</v>
      </c>
      <c r="F250" t="n">
        <v>27.08</v>
      </c>
      <c r="G250" t="n">
        <v>162.49</v>
      </c>
      <c r="H250" t="n">
        <v>2.57</v>
      </c>
      <c r="I250" t="n">
        <v>10</v>
      </c>
      <c r="J250" t="n">
        <v>130.79</v>
      </c>
      <c r="K250" t="n">
        <v>41.65</v>
      </c>
      <c r="L250" t="n">
        <v>19</v>
      </c>
      <c r="M250" t="n">
        <v>1</v>
      </c>
      <c r="N250" t="n">
        <v>20.14</v>
      </c>
      <c r="O250" t="n">
        <v>16364.25</v>
      </c>
      <c r="P250" t="n">
        <v>215.92</v>
      </c>
      <c r="Q250" t="n">
        <v>446.56</v>
      </c>
      <c r="R250" t="n">
        <v>59.12</v>
      </c>
      <c r="S250" t="n">
        <v>40.63</v>
      </c>
      <c r="T250" t="n">
        <v>4159.31</v>
      </c>
      <c r="U250" t="n">
        <v>0.6899999999999999</v>
      </c>
      <c r="V250" t="n">
        <v>0.77</v>
      </c>
      <c r="W250" t="n">
        <v>2.64</v>
      </c>
      <c r="X250" t="n">
        <v>0.25</v>
      </c>
      <c r="Y250" t="n">
        <v>0.5</v>
      </c>
      <c r="Z250" t="n">
        <v>10</v>
      </c>
    </row>
    <row r="251">
      <c r="A251" t="n">
        <v>19</v>
      </c>
      <c r="B251" t="n">
        <v>50</v>
      </c>
      <c r="C251" t="inlineStr">
        <is>
          <t xml:space="preserve">CONCLUIDO	</t>
        </is>
      </c>
      <c r="D251" t="n">
        <v>3.4079</v>
      </c>
      <c r="E251" t="n">
        <v>29.34</v>
      </c>
      <c r="F251" t="n">
        <v>27.09</v>
      </c>
      <c r="G251" t="n">
        <v>162.51</v>
      </c>
      <c r="H251" t="n">
        <v>2.67</v>
      </c>
      <c r="I251" t="n">
        <v>10</v>
      </c>
      <c r="J251" t="n">
        <v>132.12</v>
      </c>
      <c r="K251" t="n">
        <v>41.65</v>
      </c>
      <c r="L251" t="n">
        <v>20</v>
      </c>
      <c r="M251" t="n">
        <v>0</v>
      </c>
      <c r="N251" t="n">
        <v>20.47</v>
      </c>
      <c r="O251" t="n">
        <v>16528.68</v>
      </c>
      <c r="P251" t="n">
        <v>218.13</v>
      </c>
      <c r="Q251" t="n">
        <v>446.56</v>
      </c>
      <c r="R251" t="n">
        <v>59.29</v>
      </c>
      <c r="S251" t="n">
        <v>40.63</v>
      </c>
      <c r="T251" t="n">
        <v>4245.93</v>
      </c>
      <c r="U251" t="n">
        <v>0.6899999999999999</v>
      </c>
      <c r="V251" t="n">
        <v>0.77</v>
      </c>
      <c r="W251" t="n">
        <v>2.63</v>
      </c>
      <c r="X251" t="n">
        <v>0.26</v>
      </c>
      <c r="Y251" t="n">
        <v>0.5</v>
      </c>
      <c r="Z251" t="n">
        <v>10</v>
      </c>
    </row>
    <row r="252">
      <c r="A252" t="n">
        <v>0</v>
      </c>
      <c r="B252" t="n">
        <v>25</v>
      </c>
      <c r="C252" t="inlineStr">
        <is>
          <t xml:space="preserve">CONCLUIDO	</t>
        </is>
      </c>
      <c r="D252" t="n">
        <v>2.8731</v>
      </c>
      <c r="E252" t="n">
        <v>34.81</v>
      </c>
      <c r="F252" t="n">
        <v>31.01</v>
      </c>
      <c r="G252" t="n">
        <v>12.92</v>
      </c>
      <c r="H252" t="n">
        <v>0.28</v>
      </c>
      <c r="I252" t="n">
        <v>144</v>
      </c>
      <c r="J252" t="n">
        <v>61.76</v>
      </c>
      <c r="K252" t="n">
        <v>28.92</v>
      </c>
      <c r="L252" t="n">
        <v>1</v>
      </c>
      <c r="M252" t="n">
        <v>142</v>
      </c>
      <c r="N252" t="n">
        <v>6.84</v>
      </c>
      <c r="O252" t="n">
        <v>7851.41</v>
      </c>
      <c r="P252" t="n">
        <v>198.15</v>
      </c>
      <c r="Q252" t="n">
        <v>446.61</v>
      </c>
      <c r="R252" t="n">
        <v>187.03</v>
      </c>
      <c r="S252" t="n">
        <v>40.63</v>
      </c>
      <c r="T252" t="n">
        <v>67446.32000000001</v>
      </c>
      <c r="U252" t="n">
        <v>0.22</v>
      </c>
      <c r="V252" t="n">
        <v>0.67</v>
      </c>
      <c r="W252" t="n">
        <v>2.86</v>
      </c>
      <c r="X252" t="n">
        <v>4.18</v>
      </c>
      <c r="Y252" t="n">
        <v>0.5</v>
      </c>
      <c r="Z252" t="n">
        <v>10</v>
      </c>
    </row>
    <row r="253">
      <c r="A253" t="n">
        <v>1</v>
      </c>
      <c r="B253" t="n">
        <v>25</v>
      </c>
      <c r="C253" t="inlineStr">
        <is>
          <t xml:space="preserve">CONCLUIDO	</t>
        </is>
      </c>
      <c r="D253" t="n">
        <v>3.1842</v>
      </c>
      <c r="E253" t="n">
        <v>31.41</v>
      </c>
      <c r="F253" t="n">
        <v>28.71</v>
      </c>
      <c r="G253" t="n">
        <v>26.5</v>
      </c>
      <c r="H253" t="n">
        <v>0.55</v>
      </c>
      <c r="I253" t="n">
        <v>65</v>
      </c>
      <c r="J253" t="n">
        <v>62.92</v>
      </c>
      <c r="K253" t="n">
        <v>28.92</v>
      </c>
      <c r="L253" t="n">
        <v>2</v>
      </c>
      <c r="M253" t="n">
        <v>63</v>
      </c>
      <c r="N253" t="n">
        <v>7</v>
      </c>
      <c r="O253" t="n">
        <v>7994.37</v>
      </c>
      <c r="P253" t="n">
        <v>178.11</v>
      </c>
      <c r="Q253" t="n">
        <v>446.57</v>
      </c>
      <c r="R253" t="n">
        <v>112.18</v>
      </c>
      <c r="S253" t="n">
        <v>40.63</v>
      </c>
      <c r="T253" t="n">
        <v>30415.32</v>
      </c>
      <c r="U253" t="n">
        <v>0.36</v>
      </c>
      <c r="V253" t="n">
        <v>0.72</v>
      </c>
      <c r="W253" t="n">
        <v>2.72</v>
      </c>
      <c r="X253" t="n">
        <v>1.88</v>
      </c>
      <c r="Y253" t="n">
        <v>0.5</v>
      </c>
      <c r="Z253" t="n">
        <v>10</v>
      </c>
    </row>
    <row r="254">
      <c r="A254" t="n">
        <v>2</v>
      </c>
      <c r="B254" t="n">
        <v>25</v>
      </c>
      <c r="C254" t="inlineStr">
        <is>
          <t xml:space="preserve">CONCLUIDO	</t>
        </is>
      </c>
      <c r="D254" t="n">
        <v>3.2912</v>
      </c>
      <c r="E254" t="n">
        <v>30.38</v>
      </c>
      <c r="F254" t="n">
        <v>28</v>
      </c>
      <c r="G254" t="n">
        <v>40.01</v>
      </c>
      <c r="H254" t="n">
        <v>0.8100000000000001</v>
      </c>
      <c r="I254" t="n">
        <v>42</v>
      </c>
      <c r="J254" t="n">
        <v>64.08</v>
      </c>
      <c r="K254" t="n">
        <v>28.92</v>
      </c>
      <c r="L254" t="n">
        <v>3</v>
      </c>
      <c r="M254" t="n">
        <v>40</v>
      </c>
      <c r="N254" t="n">
        <v>7.16</v>
      </c>
      <c r="O254" t="n">
        <v>8137.65</v>
      </c>
      <c r="P254" t="n">
        <v>168.1</v>
      </c>
      <c r="Q254" t="n">
        <v>446.57</v>
      </c>
      <c r="R254" t="n">
        <v>89.36</v>
      </c>
      <c r="S254" t="n">
        <v>40.63</v>
      </c>
      <c r="T254" t="n">
        <v>19118.04</v>
      </c>
      <c r="U254" t="n">
        <v>0.45</v>
      </c>
      <c r="V254" t="n">
        <v>0.74</v>
      </c>
      <c r="W254" t="n">
        <v>2.68</v>
      </c>
      <c r="X254" t="n">
        <v>1.18</v>
      </c>
      <c r="Y254" t="n">
        <v>0.5</v>
      </c>
      <c r="Z254" t="n">
        <v>10</v>
      </c>
    </row>
    <row r="255">
      <c r="A255" t="n">
        <v>3</v>
      </c>
      <c r="B255" t="n">
        <v>25</v>
      </c>
      <c r="C255" t="inlineStr">
        <is>
          <t xml:space="preserve">CONCLUIDO	</t>
        </is>
      </c>
      <c r="D255" t="n">
        <v>3.3466</v>
      </c>
      <c r="E255" t="n">
        <v>29.88</v>
      </c>
      <c r="F255" t="n">
        <v>27.67</v>
      </c>
      <c r="G255" t="n">
        <v>55.34</v>
      </c>
      <c r="H255" t="n">
        <v>1.07</v>
      </c>
      <c r="I255" t="n">
        <v>30</v>
      </c>
      <c r="J255" t="n">
        <v>65.25</v>
      </c>
      <c r="K255" t="n">
        <v>28.92</v>
      </c>
      <c r="L255" t="n">
        <v>4</v>
      </c>
      <c r="M255" t="n">
        <v>28</v>
      </c>
      <c r="N255" t="n">
        <v>7.33</v>
      </c>
      <c r="O255" t="n">
        <v>8281.25</v>
      </c>
      <c r="P255" t="n">
        <v>160.77</v>
      </c>
      <c r="Q255" t="n">
        <v>446.58</v>
      </c>
      <c r="R255" t="n">
        <v>78.84999999999999</v>
      </c>
      <c r="S255" t="n">
        <v>40.63</v>
      </c>
      <c r="T255" t="n">
        <v>13925.76</v>
      </c>
      <c r="U255" t="n">
        <v>0.52</v>
      </c>
      <c r="V255" t="n">
        <v>0.75</v>
      </c>
      <c r="W255" t="n">
        <v>2.65</v>
      </c>
      <c r="X255" t="n">
        <v>0.84</v>
      </c>
      <c r="Y255" t="n">
        <v>0.5</v>
      </c>
      <c r="Z255" t="n">
        <v>10</v>
      </c>
    </row>
    <row r="256">
      <c r="A256" t="n">
        <v>4</v>
      </c>
      <c r="B256" t="n">
        <v>25</v>
      </c>
      <c r="C256" t="inlineStr">
        <is>
          <t xml:space="preserve">CONCLUIDO	</t>
        </is>
      </c>
      <c r="D256" t="n">
        <v>3.3819</v>
      </c>
      <c r="E256" t="n">
        <v>29.57</v>
      </c>
      <c r="F256" t="n">
        <v>27.45</v>
      </c>
      <c r="G256" t="n">
        <v>71.62</v>
      </c>
      <c r="H256" t="n">
        <v>1.31</v>
      </c>
      <c r="I256" t="n">
        <v>23</v>
      </c>
      <c r="J256" t="n">
        <v>66.42</v>
      </c>
      <c r="K256" t="n">
        <v>28.92</v>
      </c>
      <c r="L256" t="n">
        <v>5</v>
      </c>
      <c r="M256" t="n">
        <v>20</v>
      </c>
      <c r="N256" t="n">
        <v>7.49</v>
      </c>
      <c r="O256" t="n">
        <v>8425.16</v>
      </c>
      <c r="P256" t="n">
        <v>153</v>
      </c>
      <c r="Q256" t="n">
        <v>446.62</v>
      </c>
      <c r="R256" t="n">
        <v>71.66</v>
      </c>
      <c r="S256" t="n">
        <v>40.63</v>
      </c>
      <c r="T256" t="n">
        <v>10364.91</v>
      </c>
      <c r="U256" t="n">
        <v>0.57</v>
      </c>
      <c r="V256" t="n">
        <v>0.76</v>
      </c>
      <c r="W256" t="n">
        <v>2.65</v>
      </c>
      <c r="X256" t="n">
        <v>0.62</v>
      </c>
      <c r="Y256" t="n">
        <v>0.5</v>
      </c>
      <c r="Z256" t="n">
        <v>10</v>
      </c>
    </row>
    <row r="257">
      <c r="A257" t="n">
        <v>5</v>
      </c>
      <c r="B257" t="n">
        <v>25</v>
      </c>
      <c r="C257" t="inlineStr">
        <is>
          <t xml:space="preserve">CONCLUIDO	</t>
        </is>
      </c>
      <c r="D257" t="n">
        <v>3.3945</v>
      </c>
      <c r="E257" t="n">
        <v>29.46</v>
      </c>
      <c r="F257" t="n">
        <v>27.39</v>
      </c>
      <c r="G257" t="n">
        <v>82.16</v>
      </c>
      <c r="H257" t="n">
        <v>1.55</v>
      </c>
      <c r="I257" t="n">
        <v>20</v>
      </c>
      <c r="J257" t="n">
        <v>67.59</v>
      </c>
      <c r="K257" t="n">
        <v>28.92</v>
      </c>
      <c r="L257" t="n">
        <v>6</v>
      </c>
      <c r="M257" t="n">
        <v>7</v>
      </c>
      <c r="N257" t="n">
        <v>7.66</v>
      </c>
      <c r="O257" t="n">
        <v>8569.4</v>
      </c>
      <c r="P257" t="n">
        <v>148.63</v>
      </c>
      <c r="Q257" t="n">
        <v>446.56</v>
      </c>
      <c r="R257" t="n">
        <v>69.12</v>
      </c>
      <c r="S257" t="n">
        <v>40.63</v>
      </c>
      <c r="T257" t="n">
        <v>9108.35</v>
      </c>
      <c r="U257" t="n">
        <v>0.59</v>
      </c>
      <c r="V257" t="n">
        <v>0.76</v>
      </c>
      <c r="W257" t="n">
        <v>2.65</v>
      </c>
      <c r="X257" t="n">
        <v>0.5600000000000001</v>
      </c>
      <c r="Y257" t="n">
        <v>0.5</v>
      </c>
      <c r="Z257" t="n">
        <v>10</v>
      </c>
    </row>
    <row r="258">
      <c r="A258" t="n">
        <v>6</v>
      </c>
      <c r="B258" t="n">
        <v>25</v>
      </c>
      <c r="C258" t="inlineStr">
        <is>
          <t xml:space="preserve">CONCLUIDO	</t>
        </is>
      </c>
      <c r="D258" t="n">
        <v>3.3994</v>
      </c>
      <c r="E258" t="n">
        <v>29.42</v>
      </c>
      <c r="F258" t="n">
        <v>27.36</v>
      </c>
      <c r="G258" t="n">
        <v>86.39</v>
      </c>
      <c r="H258" t="n">
        <v>1.78</v>
      </c>
      <c r="I258" t="n">
        <v>19</v>
      </c>
      <c r="J258" t="n">
        <v>68.76000000000001</v>
      </c>
      <c r="K258" t="n">
        <v>28.92</v>
      </c>
      <c r="L258" t="n">
        <v>7</v>
      </c>
      <c r="M258" t="n">
        <v>1</v>
      </c>
      <c r="N258" t="n">
        <v>7.83</v>
      </c>
      <c r="O258" t="n">
        <v>8713.950000000001</v>
      </c>
      <c r="P258" t="n">
        <v>149.54</v>
      </c>
      <c r="Q258" t="n">
        <v>446.6</v>
      </c>
      <c r="R258" t="n">
        <v>67.97</v>
      </c>
      <c r="S258" t="n">
        <v>40.63</v>
      </c>
      <c r="T258" t="n">
        <v>8542.07</v>
      </c>
      <c r="U258" t="n">
        <v>0.6</v>
      </c>
      <c r="V258" t="n">
        <v>0.76</v>
      </c>
      <c r="W258" t="n">
        <v>2.66</v>
      </c>
      <c r="X258" t="n">
        <v>0.53</v>
      </c>
      <c r="Y258" t="n">
        <v>0.5</v>
      </c>
      <c r="Z258" t="n">
        <v>10</v>
      </c>
    </row>
    <row r="259">
      <c r="A259" t="n">
        <v>7</v>
      </c>
      <c r="B259" t="n">
        <v>25</v>
      </c>
      <c r="C259" t="inlineStr">
        <is>
          <t xml:space="preserve">CONCLUIDO	</t>
        </is>
      </c>
      <c r="D259" t="n">
        <v>3.3988</v>
      </c>
      <c r="E259" t="n">
        <v>29.42</v>
      </c>
      <c r="F259" t="n">
        <v>27.36</v>
      </c>
      <c r="G259" t="n">
        <v>86.41</v>
      </c>
      <c r="H259" t="n">
        <v>2</v>
      </c>
      <c r="I259" t="n">
        <v>19</v>
      </c>
      <c r="J259" t="n">
        <v>69.93000000000001</v>
      </c>
      <c r="K259" t="n">
        <v>28.92</v>
      </c>
      <c r="L259" t="n">
        <v>8</v>
      </c>
      <c r="M259" t="n">
        <v>0</v>
      </c>
      <c r="N259" t="n">
        <v>8.01</v>
      </c>
      <c r="O259" t="n">
        <v>8858.84</v>
      </c>
      <c r="P259" t="n">
        <v>151.85</v>
      </c>
      <c r="Q259" t="n">
        <v>446.56</v>
      </c>
      <c r="R259" t="n">
        <v>68.02</v>
      </c>
      <c r="S259" t="n">
        <v>40.63</v>
      </c>
      <c r="T259" t="n">
        <v>8565.780000000001</v>
      </c>
      <c r="U259" t="n">
        <v>0.6</v>
      </c>
      <c r="V259" t="n">
        <v>0.76</v>
      </c>
      <c r="W259" t="n">
        <v>2.66</v>
      </c>
      <c r="X259" t="n">
        <v>0.54</v>
      </c>
      <c r="Y259" t="n">
        <v>0.5</v>
      </c>
      <c r="Z259" t="n">
        <v>10</v>
      </c>
    </row>
    <row r="260">
      <c r="A260" t="n">
        <v>0</v>
      </c>
      <c r="B260" t="n">
        <v>85</v>
      </c>
      <c r="C260" t="inlineStr">
        <is>
          <t xml:space="preserve">CONCLUIDO	</t>
        </is>
      </c>
      <c r="D260" t="n">
        <v>1.9669</v>
      </c>
      <c r="E260" t="n">
        <v>50.84</v>
      </c>
      <c r="F260" t="n">
        <v>36.95</v>
      </c>
      <c r="G260" t="n">
        <v>6.52</v>
      </c>
      <c r="H260" t="n">
        <v>0.11</v>
      </c>
      <c r="I260" t="n">
        <v>340</v>
      </c>
      <c r="J260" t="n">
        <v>167.88</v>
      </c>
      <c r="K260" t="n">
        <v>51.39</v>
      </c>
      <c r="L260" t="n">
        <v>1</v>
      </c>
      <c r="M260" t="n">
        <v>338</v>
      </c>
      <c r="N260" t="n">
        <v>30.49</v>
      </c>
      <c r="O260" t="n">
        <v>20939.59</v>
      </c>
      <c r="P260" t="n">
        <v>469.22</v>
      </c>
      <c r="Q260" t="n">
        <v>446.66</v>
      </c>
      <c r="R260" t="n">
        <v>381.48</v>
      </c>
      <c r="S260" t="n">
        <v>40.63</v>
      </c>
      <c r="T260" t="n">
        <v>163690.86</v>
      </c>
      <c r="U260" t="n">
        <v>0.11</v>
      </c>
      <c r="V260" t="n">
        <v>0.5600000000000001</v>
      </c>
      <c r="W260" t="n">
        <v>3.17</v>
      </c>
      <c r="X260" t="n">
        <v>10.11</v>
      </c>
      <c r="Y260" t="n">
        <v>0.5</v>
      </c>
      <c r="Z260" t="n">
        <v>10</v>
      </c>
    </row>
    <row r="261">
      <c r="A261" t="n">
        <v>1</v>
      </c>
      <c r="B261" t="n">
        <v>85</v>
      </c>
      <c r="C261" t="inlineStr">
        <is>
          <t xml:space="preserve">CONCLUIDO	</t>
        </is>
      </c>
      <c r="D261" t="n">
        <v>2.6233</v>
      </c>
      <c r="E261" t="n">
        <v>38.12</v>
      </c>
      <c r="F261" t="n">
        <v>30.93</v>
      </c>
      <c r="G261" t="n">
        <v>13.07</v>
      </c>
      <c r="H261" t="n">
        <v>0.21</v>
      </c>
      <c r="I261" t="n">
        <v>142</v>
      </c>
      <c r="J261" t="n">
        <v>169.33</v>
      </c>
      <c r="K261" t="n">
        <v>51.39</v>
      </c>
      <c r="L261" t="n">
        <v>2</v>
      </c>
      <c r="M261" t="n">
        <v>140</v>
      </c>
      <c r="N261" t="n">
        <v>30.94</v>
      </c>
      <c r="O261" t="n">
        <v>21118.46</v>
      </c>
      <c r="P261" t="n">
        <v>391.26</v>
      </c>
      <c r="Q261" t="n">
        <v>446.59</v>
      </c>
      <c r="R261" t="n">
        <v>184.83</v>
      </c>
      <c r="S261" t="n">
        <v>40.63</v>
      </c>
      <c r="T261" t="n">
        <v>66357</v>
      </c>
      <c r="U261" t="n">
        <v>0.22</v>
      </c>
      <c r="V261" t="n">
        <v>0.67</v>
      </c>
      <c r="W261" t="n">
        <v>2.85</v>
      </c>
      <c r="X261" t="n">
        <v>4.11</v>
      </c>
      <c r="Y261" t="n">
        <v>0.5</v>
      </c>
      <c r="Z261" t="n">
        <v>10</v>
      </c>
    </row>
    <row r="262">
      <c r="A262" t="n">
        <v>2</v>
      </c>
      <c r="B262" t="n">
        <v>85</v>
      </c>
      <c r="C262" t="inlineStr">
        <is>
          <t xml:space="preserve">CONCLUIDO	</t>
        </is>
      </c>
      <c r="D262" t="n">
        <v>2.8723</v>
      </c>
      <c r="E262" t="n">
        <v>34.82</v>
      </c>
      <c r="F262" t="n">
        <v>29.39</v>
      </c>
      <c r="G262" t="n">
        <v>19.6</v>
      </c>
      <c r="H262" t="n">
        <v>0.31</v>
      </c>
      <c r="I262" t="n">
        <v>90</v>
      </c>
      <c r="J262" t="n">
        <v>170.79</v>
      </c>
      <c r="K262" t="n">
        <v>51.39</v>
      </c>
      <c r="L262" t="n">
        <v>3</v>
      </c>
      <c r="M262" t="n">
        <v>88</v>
      </c>
      <c r="N262" t="n">
        <v>31.4</v>
      </c>
      <c r="O262" t="n">
        <v>21297.94</v>
      </c>
      <c r="P262" t="n">
        <v>370.45</v>
      </c>
      <c r="Q262" t="n">
        <v>446.57</v>
      </c>
      <c r="R262" t="n">
        <v>135.04</v>
      </c>
      <c r="S262" t="n">
        <v>40.63</v>
      </c>
      <c r="T262" t="n">
        <v>41720.81</v>
      </c>
      <c r="U262" t="n">
        <v>0.3</v>
      </c>
      <c r="V262" t="n">
        <v>0.71</v>
      </c>
      <c r="W262" t="n">
        <v>2.75</v>
      </c>
      <c r="X262" t="n">
        <v>2.56</v>
      </c>
      <c r="Y262" t="n">
        <v>0.5</v>
      </c>
      <c r="Z262" t="n">
        <v>10</v>
      </c>
    </row>
    <row r="263">
      <c r="A263" t="n">
        <v>3</v>
      </c>
      <c r="B263" t="n">
        <v>85</v>
      </c>
      <c r="C263" t="inlineStr">
        <is>
          <t xml:space="preserve">CONCLUIDO	</t>
        </is>
      </c>
      <c r="D263" t="n">
        <v>3.0032</v>
      </c>
      <c r="E263" t="n">
        <v>33.3</v>
      </c>
      <c r="F263" t="n">
        <v>28.69</v>
      </c>
      <c r="G263" t="n">
        <v>26.08</v>
      </c>
      <c r="H263" t="n">
        <v>0.41</v>
      </c>
      <c r="I263" t="n">
        <v>66</v>
      </c>
      <c r="J263" t="n">
        <v>172.25</v>
      </c>
      <c r="K263" t="n">
        <v>51.39</v>
      </c>
      <c r="L263" t="n">
        <v>4</v>
      </c>
      <c r="M263" t="n">
        <v>64</v>
      </c>
      <c r="N263" t="n">
        <v>31.86</v>
      </c>
      <c r="O263" t="n">
        <v>21478.05</v>
      </c>
      <c r="P263" t="n">
        <v>360.14</v>
      </c>
      <c r="Q263" t="n">
        <v>446.57</v>
      </c>
      <c r="R263" t="n">
        <v>111.59</v>
      </c>
      <c r="S263" t="n">
        <v>40.63</v>
      </c>
      <c r="T263" t="n">
        <v>30113.9</v>
      </c>
      <c r="U263" t="n">
        <v>0.36</v>
      </c>
      <c r="V263" t="n">
        <v>0.72</v>
      </c>
      <c r="W263" t="n">
        <v>2.72</v>
      </c>
      <c r="X263" t="n">
        <v>1.86</v>
      </c>
      <c r="Y263" t="n">
        <v>0.5</v>
      </c>
      <c r="Z263" t="n">
        <v>10</v>
      </c>
    </row>
    <row r="264">
      <c r="A264" t="n">
        <v>4</v>
      </c>
      <c r="B264" t="n">
        <v>85</v>
      </c>
      <c r="C264" t="inlineStr">
        <is>
          <t xml:space="preserve">CONCLUIDO	</t>
        </is>
      </c>
      <c r="D264" t="n">
        <v>3.0845</v>
      </c>
      <c r="E264" t="n">
        <v>32.42</v>
      </c>
      <c r="F264" t="n">
        <v>28.29</v>
      </c>
      <c r="G264" t="n">
        <v>32.64</v>
      </c>
      <c r="H264" t="n">
        <v>0.51</v>
      </c>
      <c r="I264" t="n">
        <v>52</v>
      </c>
      <c r="J264" t="n">
        <v>173.71</v>
      </c>
      <c r="K264" t="n">
        <v>51.39</v>
      </c>
      <c r="L264" t="n">
        <v>5</v>
      </c>
      <c r="M264" t="n">
        <v>50</v>
      </c>
      <c r="N264" t="n">
        <v>32.32</v>
      </c>
      <c r="O264" t="n">
        <v>21658.78</v>
      </c>
      <c r="P264" t="n">
        <v>353.69</v>
      </c>
      <c r="Q264" t="n">
        <v>446.59</v>
      </c>
      <c r="R264" t="n">
        <v>98.7</v>
      </c>
      <c r="S264" t="n">
        <v>40.63</v>
      </c>
      <c r="T264" t="n">
        <v>23741.09</v>
      </c>
      <c r="U264" t="n">
        <v>0.41</v>
      </c>
      <c r="V264" t="n">
        <v>0.73</v>
      </c>
      <c r="W264" t="n">
        <v>2.69</v>
      </c>
      <c r="X264" t="n">
        <v>1.46</v>
      </c>
      <c r="Y264" t="n">
        <v>0.5</v>
      </c>
      <c r="Z264" t="n">
        <v>10</v>
      </c>
    </row>
    <row r="265">
      <c r="A265" t="n">
        <v>5</v>
      </c>
      <c r="B265" t="n">
        <v>85</v>
      </c>
      <c r="C265" t="inlineStr">
        <is>
          <t xml:space="preserve">CONCLUIDO	</t>
        </is>
      </c>
      <c r="D265" t="n">
        <v>3.1403</v>
      </c>
      <c r="E265" t="n">
        <v>31.84</v>
      </c>
      <c r="F265" t="n">
        <v>28.01</v>
      </c>
      <c r="G265" t="n">
        <v>39.09</v>
      </c>
      <c r="H265" t="n">
        <v>0.61</v>
      </c>
      <c r="I265" t="n">
        <v>43</v>
      </c>
      <c r="J265" t="n">
        <v>175.18</v>
      </c>
      <c r="K265" t="n">
        <v>51.39</v>
      </c>
      <c r="L265" t="n">
        <v>6</v>
      </c>
      <c r="M265" t="n">
        <v>41</v>
      </c>
      <c r="N265" t="n">
        <v>32.79</v>
      </c>
      <c r="O265" t="n">
        <v>21840.16</v>
      </c>
      <c r="P265" t="n">
        <v>349.09</v>
      </c>
      <c r="Q265" t="n">
        <v>446.56</v>
      </c>
      <c r="R265" t="n">
        <v>89.81999999999999</v>
      </c>
      <c r="S265" t="n">
        <v>40.63</v>
      </c>
      <c r="T265" t="n">
        <v>19343.63</v>
      </c>
      <c r="U265" t="n">
        <v>0.45</v>
      </c>
      <c r="V265" t="n">
        <v>0.74</v>
      </c>
      <c r="W265" t="n">
        <v>2.68</v>
      </c>
      <c r="X265" t="n">
        <v>1.19</v>
      </c>
      <c r="Y265" t="n">
        <v>0.5</v>
      </c>
      <c r="Z265" t="n">
        <v>10</v>
      </c>
    </row>
    <row r="266">
      <c r="A266" t="n">
        <v>6</v>
      </c>
      <c r="B266" t="n">
        <v>85</v>
      </c>
      <c r="C266" t="inlineStr">
        <is>
          <t xml:space="preserve">CONCLUIDO	</t>
        </is>
      </c>
      <c r="D266" t="n">
        <v>3.1759</v>
      </c>
      <c r="E266" t="n">
        <v>31.49</v>
      </c>
      <c r="F266" t="n">
        <v>27.86</v>
      </c>
      <c r="G266" t="n">
        <v>45.18</v>
      </c>
      <c r="H266" t="n">
        <v>0.7</v>
      </c>
      <c r="I266" t="n">
        <v>37</v>
      </c>
      <c r="J266" t="n">
        <v>176.66</v>
      </c>
      <c r="K266" t="n">
        <v>51.39</v>
      </c>
      <c r="L266" t="n">
        <v>7</v>
      </c>
      <c r="M266" t="n">
        <v>35</v>
      </c>
      <c r="N266" t="n">
        <v>33.27</v>
      </c>
      <c r="O266" t="n">
        <v>22022.17</v>
      </c>
      <c r="P266" t="n">
        <v>346.27</v>
      </c>
      <c r="Q266" t="n">
        <v>446.56</v>
      </c>
      <c r="R266" t="n">
        <v>84.91</v>
      </c>
      <c r="S266" t="n">
        <v>40.63</v>
      </c>
      <c r="T266" t="n">
        <v>16919.21</v>
      </c>
      <c r="U266" t="n">
        <v>0.48</v>
      </c>
      <c r="V266" t="n">
        <v>0.75</v>
      </c>
      <c r="W266" t="n">
        <v>2.67</v>
      </c>
      <c r="X266" t="n">
        <v>1.03</v>
      </c>
      <c r="Y266" t="n">
        <v>0.5</v>
      </c>
      <c r="Z266" t="n">
        <v>10</v>
      </c>
    </row>
    <row r="267">
      <c r="A267" t="n">
        <v>7</v>
      </c>
      <c r="B267" t="n">
        <v>85</v>
      </c>
      <c r="C267" t="inlineStr">
        <is>
          <t xml:space="preserve">CONCLUIDO	</t>
        </is>
      </c>
      <c r="D267" t="n">
        <v>3.2063</v>
      </c>
      <c r="E267" t="n">
        <v>31.19</v>
      </c>
      <c r="F267" t="n">
        <v>27.73</v>
      </c>
      <c r="G267" t="n">
        <v>52</v>
      </c>
      <c r="H267" t="n">
        <v>0.8</v>
      </c>
      <c r="I267" t="n">
        <v>32</v>
      </c>
      <c r="J267" t="n">
        <v>178.14</v>
      </c>
      <c r="K267" t="n">
        <v>51.39</v>
      </c>
      <c r="L267" t="n">
        <v>8</v>
      </c>
      <c r="M267" t="n">
        <v>30</v>
      </c>
      <c r="N267" t="n">
        <v>33.75</v>
      </c>
      <c r="O267" t="n">
        <v>22204.83</v>
      </c>
      <c r="P267" t="n">
        <v>343.3</v>
      </c>
      <c r="Q267" t="n">
        <v>446.57</v>
      </c>
      <c r="R267" t="n">
        <v>80.62</v>
      </c>
      <c r="S267" t="n">
        <v>40.63</v>
      </c>
      <c r="T267" t="n">
        <v>14798.79</v>
      </c>
      <c r="U267" t="n">
        <v>0.5</v>
      </c>
      <c r="V267" t="n">
        <v>0.75</v>
      </c>
      <c r="W267" t="n">
        <v>2.66</v>
      </c>
      <c r="X267" t="n">
        <v>0.9</v>
      </c>
      <c r="Y267" t="n">
        <v>0.5</v>
      </c>
      <c r="Z267" t="n">
        <v>10</v>
      </c>
    </row>
    <row r="268">
      <c r="A268" t="n">
        <v>8</v>
      </c>
      <c r="B268" t="n">
        <v>85</v>
      </c>
      <c r="C268" t="inlineStr">
        <is>
          <t xml:space="preserve">CONCLUIDO	</t>
        </is>
      </c>
      <c r="D268" t="n">
        <v>3.2279</v>
      </c>
      <c r="E268" t="n">
        <v>30.98</v>
      </c>
      <c r="F268" t="n">
        <v>27.62</v>
      </c>
      <c r="G268" t="n">
        <v>57.16</v>
      </c>
      <c r="H268" t="n">
        <v>0.89</v>
      </c>
      <c r="I268" t="n">
        <v>29</v>
      </c>
      <c r="J268" t="n">
        <v>179.63</v>
      </c>
      <c r="K268" t="n">
        <v>51.39</v>
      </c>
      <c r="L268" t="n">
        <v>9</v>
      </c>
      <c r="M268" t="n">
        <v>27</v>
      </c>
      <c r="N268" t="n">
        <v>34.24</v>
      </c>
      <c r="O268" t="n">
        <v>22388.15</v>
      </c>
      <c r="P268" t="n">
        <v>340.59</v>
      </c>
      <c r="Q268" t="n">
        <v>446.56</v>
      </c>
      <c r="R268" t="n">
        <v>77.31</v>
      </c>
      <c r="S268" t="n">
        <v>40.63</v>
      </c>
      <c r="T268" t="n">
        <v>13158.09</v>
      </c>
      <c r="U268" t="n">
        <v>0.53</v>
      </c>
      <c r="V268" t="n">
        <v>0.75</v>
      </c>
      <c r="W268" t="n">
        <v>2.65</v>
      </c>
      <c r="X268" t="n">
        <v>0.8</v>
      </c>
      <c r="Y268" t="n">
        <v>0.5</v>
      </c>
      <c r="Z268" t="n">
        <v>10</v>
      </c>
    </row>
    <row r="269">
      <c r="A269" t="n">
        <v>9</v>
      </c>
      <c r="B269" t="n">
        <v>85</v>
      </c>
      <c r="C269" t="inlineStr">
        <is>
          <t xml:space="preserve">CONCLUIDO	</t>
        </is>
      </c>
      <c r="D269" t="n">
        <v>3.2473</v>
      </c>
      <c r="E269" t="n">
        <v>30.8</v>
      </c>
      <c r="F269" t="n">
        <v>27.54</v>
      </c>
      <c r="G269" t="n">
        <v>63.56</v>
      </c>
      <c r="H269" t="n">
        <v>0.98</v>
      </c>
      <c r="I269" t="n">
        <v>26</v>
      </c>
      <c r="J269" t="n">
        <v>181.12</v>
      </c>
      <c r="K269" t="n">
        <v>51.39</v>
      </c>
      <c r="L269" t="n">
        <v>10</v>
      </c>
      <c r="M269" t="n">
        <v>24</v>
      </c>
      <c r="N269" t="n">
        <v>34.73</v>
      </c>
      <c r="O269" t="n">
        <v>22572.13</v>
      </c>
      <c r="P269" t="n">
        <v>338.62</v>
      </c>
      <c r="Q269" t="n">
        <v>446.56</v>
      </c>
      <c r="R269" t="n">
        <v>74.34</v>
      </c>
      <c r="S269" t="n">
        <v>40.63</v>
      </c>
      <c r="T269" t="n">
        <v>11688.42</v>
      </c>
      <c r="U269" t="n">
        <v>0.55</v>
      </c>
      <c r="V269" t="n">
        <v>0.75</v>
      </c>
      <c r="W269" t="n">
        <v>2.65</v>
      </c>
      <c r="X269" t="n">
        <v>0.71</v>
      </c>
      <c r="Y269" t="n">
        <v>0.5</v>
      </c>
      <c r="Z269" t="n">
        <v>10</v>
      </c>
    </row>
    <row r="270">
      <c r="A270" t="n">
        <v>10</v>
      </c>
      <c r="B270" t="n">
        <v>85</v>
      </c>
      <c r="C270" t="inlineStr">
        <is>
          <t xml:space="preserve">CONCLUIDO	</t>
        </is>
      </c>
      <c r="D270" t="n">
        <v>3.2677</v>
      </c>
      <c r="E270" t="n">
        <v>30.6</v>
      </c>
      <c r="F270" t="n">
        <v>27.45</v>
      </c>
      <c r="G270" t="n">
        <v>71.61</v>
      </c>
      <c r="H270" t="n">
        <v>1.07</v>
      </c>
      <c r="I270" t="n">
        <v>23</v>
      </c>
      <c r="J270" t="n">
        <v>182.62</v>
      </c>
      <c r="K270" t="n">
        <v>51.39</v>
      </c>
      <c r="L270" t="n">
        <v>11</v>
      </c>
      <c r="M270" t="n">
        <v>21</v>
      </c>
      <c r="N270" t="n">
        <v>35.22</v>
      </c>
      <c r="O270" t="n">
        <v>22756.91</v>
      </c>
      <c r="P270" t="n">
        <v>336.02</v>
      </c>
      <c r="Q270" t="n">
        <v>446.56</v>
      </c>
      <c r="R270" t="n">
        <v>71.52</v>
      </c>
      <c r="S270" t="n">
        <v>40.63</v>
      </c>
      <c r="T270" t="n">
        <v>10297.43</v>
      </c>
      <c r="U270" t="n">
        <v>0.57</v>
      </c>
      <c r="V270" t="n">
        <v>0.76</v>
      </c>
      <c r="W270" t="n">
        <v>2.65</v>
      </c>
      <c r="X270" t="n">
        <v>0.62</v>
      </c>
      <c r="Y270" t="n">
        <v>0.5</v>
      </c>
      <c r="Z270" t="n">
        <v>10</v>
      </c>
    </row>
    <row r="271">
      <c r="A271" t="n">
        <v>11</v>
      </c>
      <c r="B271" t="n">
        <v>85</v>
      </c>
      <c r="C271" t="inlineStr">
        <is>
          <t xml:space="preserve">CONCLUIDO	</t>
        </is>
      </c>
      <c r="D271" t="n">
        <v>3.2805</v>
      </c>
      <c r="E271" t="n">
        <v>30.48</v>
      </c>
      <c r="F271" t="n">
        <v>27.4</v>
      </c>
      <c r="G271" t="n">
        <v>78.28</v>
      </c>
      <c r="H271" t="n">
        <v>1.16</v>
      </c>
      <c r="I271" t="n">
        <v>21</v>
      </c>
      <c r="J271" t="n">
        <v>184.12</v>
      </c>
      <c r="K271" t="n">
        <v>51.39</v>
      </c>
      <c r="L271" t="n">
        <v>12</v>
      </c>
      <c r="M271" t="n">
        <v>19</v>
      </c>
      <c r="N271" t="n">
        <v>35.73</v>
      </c>
      <c r="O271" t="n">
        <v>22942.24</v>
      </c>
      <c r="P271" t="n">
        <v>333.98</v>
      </c>
      <c r="Q271" t="n">
        <v>446.57</v>
      </c>
      <c r="R271" t="n">
        <v>69.77</v>
      </c>
      <c r="S271" t="n">
        <v>40.63</v>
      </c>
      <c r="T271" t="n">
        <v>9429.959999999999</v>
      </c>
      <c r="U271" t="n">
        <v>0.58</v>
      </c>
      <c r="V271" t="n">
        <v>0.76</v>
      </c>
      <c r="W271" t="n">
        <v>2.64</v>
      </c>
      <c r="X271" t="n">
        <v>0.57</v>
      </c>
      <c r="Y271" t="n">
        <v>0.5</v>
      </c>
      <c r="Z271" t="n">
        <v>10</v>
      </c>
    </row>
    <row r="272">
      <c r="A272" t="n">
        <v>12</v>
      </c>
      <c r="B272" t="n">
        <v>85</v>
      </c>
      <c r="C272" t="inlineStr">
        <is>
          <t xml:space="preserve">CONCLUIDO	</t>
        </is>
      </c>
      <c r="D272" t="n">
        <v>3.289</v>
      </c>
      <c r="E272" t="n">
        <v>30.4</v>
      </c>
      <c r="F272" t="n">
        <v>27.35</v>
      </c>
      <c r="G272" t="n">
        <v>82.06</v>
      </c>
      <c r="H272" t="n">
        <v>1.24</v>
      </c>
      <c r="I272" t="n">
        <v>20</v>
      </c>
      <c r="J272" t="n">
        <v>185.63</v>
      </c>
      <c r="K272" t="n">
        <v>51.39</v>
      </c>
      <c r="L272" t="n">
        <v>13</v>
      </c>
      <c r="M272" t="n">
        <v>18</v>
      </c>
      <c r="N272" t="n">
        <v>36.24</v>
      </c>
      <c r="O272" t="n">
        <v>23128.27</v>
      </c>
      <c r="P272" t="n">
        <v>332.66</v>
      </c>
      <c r="Q272" t="n">
        <v>446.56</v>
      </c>
      <c r="R272" t="n">
        <v>68.3</v>
      </c>
      <c r="S272" t="n">
        <v>40.63</v>
      </c>
      <c r="T272" t="n">
        <v>8702.379999999999</v>
      </c>
      <c r="U272" t="n">
        <v>0.59</v>
      </c>
      <c r="V272" t="n">
        <v>0.76</v>
      </c>
      <c r="W272" t="n">
        <v>2.64</v>
      </c>
      <c r="X272" t="n">
        <v>0.53</v>
      </c>
      <c r="Y272" t="n">
        <v>0.5</v>
      </c>
      <c r="Z272" t="n">
        <v>10</v>
      </c>
    </row>
    <row r="273">
      <c r="A273" t="n">
        <v>13</v>
      </c>
      <c r="B273" t="n">
        <v>85</v>
      </c>
      <c r="C273" t="inlineStr">
        <is>
          <t xml:space="preserve">CONCLUIDO	</t>
        </is>
      </c>
      <c r="D273" t="n">
        <v>3.3002</v>
      </c>
      <c r="E273" t="n">
        <v>30.3</v>
      </c>
      <c r="F273" t="n">
        <v>27.32</v>
      </c>
      <c r="G273" t="n">
        <v>91.06</v>
      </c>
      <c r="H273" t="n">
        <v>1.33</v>
      </c>
      <c r="I273" t="n">
        <v>18</v>
      </c>
      <c r="J273" t="n">
        <v>187.14</v>
      </c>
      <c r="K273" t="n">
        <v>51.39</v>
      </c>
      <c r="L273" t="n">
        <v>14</v>
      </c>
      <c r="M273" t="n">
        <v>16</v>
      </c>
      <c r="N273" t="n">
        <v>36.75</v>
      </c>
      <c r="O273" t="n">
        <v>23314.98</v>
      </c>
      <c r="P273" t="n">
        <v>331.22</v>
      </c>
      <c r="Q273" t="n">
        <v>446.57</v>
      </c>
      <c r="R273" t="n">
        <v>67.04000000000001</v>
      </c>
      <c r="S273" t="n">
        <v>40.63</v>
      </c>
      <c r="T273" t="n">
        <v>8079.03</v>
      </c>
      <c r="U273" t="n">
        <v>0.61</v>
      </c>
      <c r="V273" t="n">
        <v>0.76</v>
      </c>
      <c r="W273" t="n">
        <v>2.64</v>
      </c>
      <c r="X273" t="n">
        <v>0.49</v>
      </c>
      <c r="Y273" t="n">
        <v>0.5</v>
      </c>
      <c r="Z273" t="n">
        <v>10</v>
      </c>
    </row>
    <row r="274">
      <c r="A274" t="n">
        <v>14</v>
      </c>
      <c r="B274" t="n">
        <v>85</v>
      </c>
      <c r="C274" t="inlineStr">
        <is>
          <t xml:space="preserve">CONCLUIDO	</t>
        </is>
      </c>
      <c r="D274" t="n">
        <v>3.3067</v>
      </c>
      <c r="E274" t="n">
        <v>30.24</v>
      </c>
      <c r="F274" t="n">
        <v>27.29</v>
      </c>
      <c r="G274" t="n">
        <v>96.33</v>
      </c>
      <c r="H274" t="n">
        <v>1.41</v>
      </c>
      <c r="I274" t="n">
        <v>17</v>
      </c>
      <c r="J274" t="n">
        <v>188.66</v>
      </c>
      <c r="K274" t="n">
        <v>51.39</v>
      </c>
      <c r="L274" t="n">
        <v>15</v>
      </c>
      <c r="M274" t="n">
        <v>15</v>
      </c>
      <c r="N274" t="n">
        <v>37.27</v>
      </c>
      <c r="O274" t="n">
        <v>23502.4</v>
      </c>
      <c r="P274" t="n">
        <v>329.15</v>
      </c>
      <c r="Q274" t="n">
        <v>446.56</v>
      </c>
      <c r="R274" t="n">
        <v>66.28</v>
      </c>
      <c r="S274" t="n">
        <v>40.63</v>
      </c>
      <c r="T274" t="n">
        <v>7707.17</v>
      </c>
      <c r="U274" t="n">
        <v>0.61</v>
      </c>
      <c r="V274" t="n">
        <v>0.76</v>
      </c>
      <c r="W274" t="n">
        <v>2.64</v>
      </c>
      <c r="X274" t="n">
        <v>0.47</v>
      </c>
      <c r="Y274" t="n">
        <v>0.5</v>
      </c>
      <c r="Z274" t="n">
        <v>10</v>
      </c>
    </row>
    <row r="275">
      <c r="A275" t="n">
        <v>15</v>
      </c>
      <c r="B275" t="n">
        <v>85</v>
      </c>
      <c r="C275" t="inlineStr">
        <is>
          <t xml:space="preserve">CONCLUIDO	</t>
        </is>
      </c>
      <c r="D275" t="n">
        <v>3.3147</v>
      </c>
      <c r="E275" t="n">
        <v>30.17</v>
      </c>
      <c r="F275" t="n">
        <v>27.25</v>
      </c>
      <c r="G275" t="n">
        <v>102.2</v>
      </c>
      <c r="H275" t="n">
        <v>1.49</v>
      </c>
      <c r="I275" t="n">
        <v>16</v>
      </c>
      <c r="J275" t="n">
        <v>190.19</v>
      </c>
      <c r="K275" t="n">
        <v>51.39</v>
      </c>
      <c r="L275" t="n">
        <v>16</v>
      </c>
      <c r="M275" t="n">
        <v>14</v>
      </c>
      <c r="N275" t="n">
        <v>37.79</v>
      </c>
      <c r="O275" t="n">
        <v>23690.52</v>
      </c>
      <c r="P275" t="n">
        <v>327.89</v>
      </c>
      <c r="Q275" t="n">
        <v>446.56</v>
      </c>
      <c r="R275" t="n">
        <v>65.16</v>
      </c>
      <c r="S275" t="n">
        <v>40.63</v>
      </c>
      <c r="T275" t="n">
        <v>7151.39</v>
      </c>
      <c r="U275" t="n">
        <v>0.62</v>
      </c>
      <c r="V275" t="n">
        <v>0.76</v>
      </c>
      <c r="W275" t="n">
        <v>2.63</v>
      </c>
      <c r="X275" t="n">
        <v>0.43</v>
      </c>
      <c r="Y275" t="n">
        <v>0.5</v>
      </c>
      <c r="Z275" t="n">
        <v>10</v>
      </c>
    </row>
    <row r="276">
      <c r="A276" t="n">
        <v>16</v>
      </c>
      <c r="B276" t="n">
        <v>85</v>
      </c>
      <c r="C276" t="inlineStr">
        <is>
          <t xml:space="preserve">CONCLUIDO	</t>
        </is>
      </c>
      <c r="D276" t="n">
        <v>3.3219</v>
      </c>
      <c r="E276" t="n">
        <v>30.1</v>
      </c>
      <c r="F276" t="n">
        <v>27.22</v>
      </c>
      <c r="G276" t="n">
        <v>108.89</v>
      </c>
      <c r="H276" t="n">
        <v>1.57</v>
      </c>
      <c r="I276" t="n">
        <v>15</v>
      </c>
      <c r="J276" t="n">
        <v>191.72</v>
      </c>
      <c r="K276" t="n">
        <v>51.39</v>
      </c>
      <c r="L276" t="n">
        <v>17</v>
      </c>
      <c r="M276" t="n">
        <v>13</v>
      </c>
      <c r="N276" t="n">
        <v>38.33</v>
      </c>
      <c r="O276" t="n">
        <v>23879.37</v>
      </c>
      <c r="P276" t="n">
        <v>326.13</v>
      </c>
      <c r="Q276" t="n">
        <v>446.56</v>
      </c>
      <c r="R276" t="n">
        <v>64.13</v>
      </c>
      <c r="S276" t="n">
        <v>40.63</v>
      </c>
      <c r="T276" t="n">
        <v>6639.23</v>
      </c>
      <c r="U276" t="n">
        <v>0.63</v>
      </c>
      <c r="V276" t="n">
        <v>0.76</v>
      </c>
      <c r="W276" t="n">
        <v>2.63</v>
      </c>
      <c r="X276" t="n">
        <v>0.4</v>
      </c>
      <c r="Y276" t="n">
        <v>0.5</v>
      </c>
      <c r="Z276" t="n">
        <v>10</v>
      </c>
    </row>
    <row r="277">
      <c r="A277" t="n">
        <v>17</v>
      </c>
      <c r="B277" t="n">
        <v>85</v>
      </c>
      <c r="C277" t="inlineStr">
        <is>
          <t xml:space="preserve">CONCLUIDO	</t>
        </is>
      </c>
      <c r="D277" t="n">
        <v>3.3274</v>
      </c>
      <c r="E277" t="n">
        <v>30.05</v>
      </c>
      <c r="F277" t="n">
        <v>27.21</v>
      </c>
      <c r="G277" t="n">
        <v>116.6</v>
      </c>
      <c r="H277" t="n">
        <v>1.65</v>
      </c>
      <c r="I277" t="n">
        <v>14</v>
      </c>
      <c r="J277" t="n">
        <v>193.26</v>
      </c>
      <c r="K277" t="n">
        <v>51.39</v>
      </c>
      <c r="L277" t="n">
        <v>18</v>
      </c>
      <c r="M277" t="n">
        <v>12</v>
      </c>
      <c r="N277" t="n">
        <v>38.86</v>
      </c>
      <c r="O277" t="n">
        <v>24068.93</v>
      </c>
      <c r="P277" t="n">
        <v>325.09</v>
      </c>
      <c r="Q277" t="n">
        <v>446.56</v>
      </c>
      <c r="R277" t="n">
        <v>63.58</v>
      </c>
      <c r="S277" t="n">
        <v>40.63</v>
      </c>
      <c r="T277" t="n">
        <v>6367.63</v>
      </c>
      <c r="U277" t="n">
        <v>0.64</v>
      </c>
      <c r="V277" t="n">
        <v>0.76</v>
      </c>
      <c r="W277" t="n">
        <v>2.63</v>
      </c>
      <c r="X277" t="n">
        <v>0.38</v>
      </c>
      <c r="Y277" t="n">
        <v>0.5</v>
      </c>
      <c r="Z277" t="n">
        <v>10</v>
      </c>
    </row>
    <row r="278">
      <c r="A278" t="n">
        <v>18</v>
      </c>
      <c r="B278" t="n">
        <v>85</v>
      </c>
      <c r="C278" t="inlineStr">
        <is>
          <t xml:space="preserve">CONCLUIDO	</t>
        </is>
      </c>
      <c r="D278" t="n">
        <v>3.3282</v>
      </c>
      <c r="E278" t="n">
        <v>30.05</v>
      </c>
      <c r="F278" t="n">
        <v>27.2</v>
      </c>
      <c r="G278" t="n">
        <v>116.57</v>
      </c>
      <c r="H278" t="n">
        <v>1.73</v>
      </c>
      <c r="I278" t="n">
        <v>14</v>
      </c>
      <c r="J278" t="n">
        <v>194.8</v>
      </c>
      <c r="K278" t="n">
        <v>51.39</v>
      </c>
      <c r="L278" t="n">
        <v>19</v>
      </c>
      <c r="M278" t="n">
        <v>12</v>
      </c>
      <c r="N278" t="n">
        <v>39.41</v>
      </c>
      <c r="O278" t="n">
        <v>24259.23</v>
      </c>
      <c r="P278" t="n">
        <v>322.48</v>
      </c>
      <c r="Q278" t="n">
        <v>446.56</v>
      </c>
      <c r="R278" t="n">
        <v>63.34</v>
      </c>
      <c r="S278" t="n">
        <v>40.63</v>
      </c>
      <c r="T278" t="n">
        <v>6249.7</v>
      </c>
      <c r="U278" t="n">
        <v>0.64</v>
      </c>
      <c r="V278" t="n">
        <v>0.76</v>
      </c>
      <c r="W278" t="n">
        <v>2.63</v>
      </c>
      <c r="X278" t="n">
        <v>0.37</v>
      </c>
      <c r="Y278" t="n">
        <v>0.5</v>
      </c>
      <c r="Z278" t="n">
        <v>10</v>
      </c>
    </row>
    <row r="279">
      <c r="A279" t="n">
        <v>19</v>
      </c>
      <c r="B279" t="n">
        <v>85</v>
      </c>
      <c r="C279" t="inlineStr">
        <is>
          <t xml:space="preserve">CONCLUIDO	</t>
        </is>
      </c>
      <c r="D279" t="n">
        <v>3.3353</v>
      </c>
      <c r="E279" t="n">
        <v>29.98</v>
      </c>
      <c r="F279" t="n">
        <v>27.17</v>
      </c>
      <c r="G279" t="n">
        <v>125.4</v>
      </c>
      <c r="H279" t="n">
        <v>1.81</v>
      </c>
      <c r="I279" t="n">
        <v>13</v>
      </c>
      <c r="J279" t="n">
        <v>196.35</v>
      </c>
      <c r="K279" t="n">
        <v>51.39</v>
      </c>
      <c r="L279" t="n">
        <v>20</v>
      </c>
      <c r="M279" t="n">
        <v>11</v>
      </c>
      <c r="N279" t="n">
        <v>39.96</v>
      </c>
      <c r="O279" t="n">
        <v>24450.27</v>
      </c>
      <c r="P279" t="n">
        <v>323.18</v>
      </c>
      <c r="Q279" t="n">
        <v>446.56</v>
      </c>
      <c r="R279" t="n">
        <v>62.44</v>
      </c>
      <c r="S279" t="n">
        <v>40.63</v>
      </c>
      <c r="T279" t="n">
        <v>5804.84</v>
      </c>
      <c r="U279" t="n">
        <v>0.65</v>
      </c>
      <c r="V279" t="n">
        <v>0.76</v>
      </c>
      <c r="W279" t="n">
        <v>2.63</v>
      </c>
      <c r="X279" t="n">
        <v>0.34</v>
      </c>
      <c r="Y279" t="n">
        <v>0.5</v>
      </c>
      <c r="Z279" t="n">
        <v>10</v>
      </c>
    </row>
    <row r="280">
      <c r="A280" t="n">
        <v>20</v>
      </c>
      <c r="B280" t="n">
        <v>85</v>
      </c>
      <c r="C280" t="inlineStr">
        <is>
          <t xml:space="preserve">CONCLUIDO	</t>
        </is>
      </c>
      <c r="D280" t="n">
        <v>3.343</v>
      </c>
      <c r="E280" t="n">
        <v>29.91</v>
      </c>
      <c r="F280" t="n">
        <v>27.13</v>
      </c>
      <c r="G280" t="n">
        <v>135.67</v>
      </c>
      <c r="H280" t="n">
        <v>1.88</v>
      </c>
      <c r="I280" t="n">
        <v>12</v>
      </c>
      <c r="J280" t="n">
        <v>197.9</v>
      </c>
      <c r="K280" t="n">
        <v>51.39</v>
      </c>
      <c r="L280" t="n">
        <v>21</v>
      </c>
      <c r="M280" t="n">
        <v>10</v>
      </c>
      <c r="N280" t="n">
        <v>40.51</v>
      </c>
      <c r="O280" t="n">
        <v>24642.07</v>
      </c>
      <c r="P280" t="n">
        <v>319.99</v>
      </c>
      <c r="Q280" t="n">
        <v>446.56</v>
      </c>
      <c r="R280" t="n">
        <v>61.15</v>
      </c>
      <c r="S280" t="n">
        <v>40.63</v>
      </c>
      <c r="T280" t="n">
        <v>5165.9</v>
      </c>
      <c r="U280" t="n">
        <v>0.66</v>
      </c>
      <c r="V280" t="n">
        <v>0.77</v>
      </c>
      <c r="W280" t="n">
        <v>2.63</v>
      </c>
      <c r="X280" t="n">
        <v>0.31</v>
      </c>
      <c r="Y280" t="n">
        <v>0.5</v>
      </c>
      <c r="Z280" t="n">
        <v>10</v>
      </c>
    </row>
    <row r="281">
      <c r="A281" t="n">
        <v>21</v>
      </c>
      <c r="B281" t="n">
        <v>85</v>
      </c>
      <c r="C281" t="inlineStr">
        <is>
          <t xml:space="preserve">CONCLUIDO	</t>
        </is>
      </c>
      <c r="D281" t="n">
        <v>3.3419</v>
      </c>
      <c r="E281" t="n">
        <v>29.92</v>
      </c>
      <c r="F281" t="n">
        <v>27.14</v>
      </c>
      <c r="G281" t="n">
        <v>135.72</v>
      </c>
      <c r="H281" t="n">
        <v>1.96</v>
      </c>
      <c r="I281" t="n">
        <v>12</v>
      </c>
      <c r="J281" t="n">
        <v>199.46</v>
      </c>
      <c r="K281" t="n">
        <v>51.39</v>
      </c>
      <c r="L281" t="n">
        <v>22</v>
      </c>
      <c r="M281" t="n">
        <v>10</v>
      </c>
      <c r="N281" t="n">
        <v>41.07</v>
      </c>
      <c r="O281" t="n">
        <v>24834.62</v>
      </c>
      <c r="P281" t="n">
        <v>319.81</v>
      </c>
      <c r="Q281" t="n">
        <v>446.57</v>
      </c>
      <c r="R281" t="n">
        <v>61.45</v>
      </c>
      <c r="S281" t="n">
        <v>40.63</v>
      </c>
      <c r="T281" t="n">
        <v>5313.29</v>
      </c>
      <c r="U281" t="n">
        <v>0.66</v>
      </c>
      <c r="V281" t="n">
        <v>0.77</v>
      </c>
      <c r="W281" t="n">
        <v>2.63</v>
      </c>
      <c r="X281" t="n">
        <v>0.32</v>
      </c>
      <c r="Y281" t="n">
        <v>0.5</v>
      </c>
      <c r="Z281" t="n">
        <v>10</v>
      </c>
    </row>
    <row r="282">
      <c r="A282" t="n">
        <v>22</v>
      </c>
      <c r="B282" t="n">
        <v>85</v>
      </c>
      <c r="C282" t="inlineStr">
        <is>
          <t xml:space="preserve">CONCLUIDO	</t>
        </is>
      </c>
      <c r="D282" t="n">
        <v>3.3504</v>
      </c>
      <c r="E282" t="n">
        <v>29.85</v>
      </c>
      <c r="F282" t="n">
        <v>27.1</v>
      </c>
      <c r="G282" t="n">
        <v>147.83</v>
      </c>
      <c r="H282" t="n">
        <v>2.03</v>
      </c>
      <c r="I282" t="n">
        <v>11</v>
      </c>
      <c r="J282" t="n">
        <v>201.03</v>
      </c>
      <c r="K282" t="n">
        <v>51.39</v>
      </c>
      <c r="L282" t="n">
        <v>23</v>
      </c>
      <c r="M282" t="n">
        <v>9</v>
      </c>
      <c r="N282" t="n">
        <v>41.64</v>
      </c>
      <c r="O282" t="n">
        <v>25027.94</v>
      </c>
      <c r="P282" t="n">
        <v>317.36</v>
      </c>
      <c r="Q282" t="n">
        <v>446.56</v>
      </c>
      <c r="R282" t="n">
        <v>60.1</v>
      </c>
      <c r="S282" t="n">
        <v>40.63</v>
      </c>
      <c r="T282" t="n">
        <v>4644.69</v>
      </c>
      <c r="U282" t="n">
        <v>0.68</v>
      </c>
      <c r="V282" t="n">
        <v>0.77</v>
      </c>
      <c r="W282" t="n">
        <v>2.63</v>
      </c>
      <c r="X282" t="n">
        <v>0.27</v>
      </c>
      <c r="Y282" t="n">
        <v>0.5</v>
      </c>
      <c r="Z282" t="n">
        <v>10</v>
      </c>
    </row>
    <row r="283">
      <c r="A283" t="n">
        <v>23</v>
      </c>
      <c r="B283" t="n">
        <v>85</v>
      </c>
      <c r="C283" t="inlineStr">
        <is>
          <t xml:space="preserve">CONCLUIDO	</t>
        </is>
      </c>
      <c r="D283" t="n">
        <v>3.3481</v>
      </c>
      <c r="E283" t="n">
        <v>29.87</v>
      </c>
      <c r="F283" t="n">
        <v>27.12</v>
      </c>
      <c r="G283" t="n">
        <v>147.94</v>
      </c>
      <c r="H283" t="n">
        <v>2.1</v>
      </c>
      <c r="I283" t="n">
        <v>11</v>
      </c>
      <c r="J283" t="n">
        <v>202.61</v>
      </c>
      <c r="K283" t="n">
        <v>51.39</v>
      </c>
      <c r="L283" t="n">
        <v>24</v>
      </c>
      <c r="M283" t="n">
        <v>9</v>
      </c>
      <c r="N283" t="n">
        <v>42.21</v>
      </c>
      <c r="O283" t="n">
        <v>25222.04</v>
      </c>
      <c r="P283" t="n">
        <v>317.76</v>
      </c>
      <c r="Q283" t="n">
        <v>446.56</v>
      </c>
      <c r="R283" t="n">
        <v>60.84</v>
      </c>
      <c r="S283" t="n">
        <v>40.63</v>
      </c>
      <c r="T283" t="n">
        <v>5013.28</v>
      </c>
      <c r="U283" t="n">
        <v>0.67</v>
      </c>
      <c r="V283" t="n">
        <v>0.77</v>
      </c>
      <c r="W283" t="n">
        <v>2.63</v>
      </c>
      <c r="X283" t="n">
        <v>0.29</v>
      </c>
      <c r="Y283" t="n">
        <v>0.5</v>
      </c>
      <c r="Z283" t="n">
        <v>10</v>
      </c>
    </row>
    <row r="284">
      <c r="A284" t="n">
        <v>24</v>
      </c>
      <c r="B284" t="n">
        <v>85</v>
      </c>
      <c r="C284" t="inlineStr">
        <is>
          <t xml:space="preserve">CONCLUIDO	</t>
        </is>
      </c>
      <c r="D284" t="n">
        <v>3.3566</v>
      </c>
      <c r="E284" t="n">
        <v>29.79</v>
      </c>
      <c r="F284" t="n">
        <v>27.08</v>
      </c>
      <c r="G284" t="n">
        <v>162.49</v>
      </c>
      <c r="H284" t="n">
        <v>2.17</v>
      </c>
      <c r="I284" t="n">
        <v>10</v>
      </c>
      <c r="J284" t="n">
        <v>204.19</v>
      </c>
      <c r="K284" t="n">
        <v>51.39</v>
      </c>
      <c r="L284" t="n">
        <v>25</v>
      </c>
      <c r="M284" t="n">
        <v>8</v>
      </c>
      <c r="N284" t="n">
        <v>42.79</v>
      </c>
      <c r="O284" t="n">
        <v>25417.05</v>
      </c>
      <c r="P284" t="n">
        <v>314.22</v>
      </c>
      <c r="Q284" t="n">
        <v>446.56</v>
      </c>
      <c r="R284" t="n">
        <v>59.54</v>
      </c>
      <c r="S284" t="n">
        <v>40.63</v>
      </c>
      <c r="T284" t="n">
        <v>4369.08</v>
      </c>
      <c r="U284" t="n">
        <v>0.68</v>
      </c>
      <c r="V284" t="n">
        <v>0.77</v>
      </c>
      <c r="W284" t="n">
        <v>2.62</v>
      </c>
      <c r="X284" t="n">
        <v>0.25</v>
      </c>
      <c r="Y284" t="n">
        <v>0.5</v>
      </c>
      <c r="Z284" t="n">
        <v>10</v>
      </c>
    </row>
    <row r="285">
      <c r="A285" t="n">
        <v>25</v>
      </c>
      <c r="B285" t="n">
        <v>85</v>
      </c>
      <c r="C285" t="inlineStr">
        <is>
          <t xml:space="preserve">CONCLUIDO	</t>
        </is>
      </c>
      <c r="D285" t="n">
        <v>3.3555</v>
      </c>
      <c r="E285" t="n">
        <v>29.8</v>
      </c>
      <c r="F285" t="n">
        <v>27.09</v>
      </c>
      <c r="G285" t="n">
        <v>162.54</v>
      </c>
      <c r="H285" t="n">
        <v>2.24</v>
      </c>
      <c r="I285" t="n">
        <v>10</v>
      </c>
      <c r="J285" t="n">
        <v>205.77</v>
      </c>
      <c r="K285" t="n">
        <v>51.39</v>
      </c>
      <c r="L285" t="n">
        <v>26</v>
      </c>
      <c r="M285" t="n">
        <v>8</v>
      </c>
      <c r="N285" t="n">
        <v>43.38</v>
      </c>
      <c r="O285" t="n">
        <v>25612.75</v>
      </c>
      <c r="P285" t="n">
        <v>314.89</v>
      </c>
      <c r="Q285" t="n">
        <v>446.56</v>
      </c>
      <c r="R285" t="n">
        <v>59.93</v>
      </c>
      <c r="S285" t="n">
        <v>40.63</v>
      </c>
      <c r="T285" t="n">
        <v>4564.62</v>
      </c>
      <c r="U285" t="n">
        <v>0.68</v>
      </c>
      <c r="V285" t="n">
        <v>0.77</v>
      </c>
      <c r="W285" t="n">
        <v>2.62</v>
      </c>
      <c r="X285" t="n">
        <v>0.26</v>
      </c>
      <c r="Y285" t="n">
        <v>0.5</v>
      </c>
      <c r="Z285" t="n">
        <v>10</v>
      </c>
    </row>
    <row r="286">
      <c r="A286" t="n">
        <v>26</v>
      </c>
      <c r="B286" t="n">
        <v>85</v>
      </c>
      <c r="C286" t="inlineStr">
        <is>
          <t xml:space="preserve">CONCLUIDO	</t>
        </is>
      </c>
      <c r="D286" t="n">
        <v>3.3571</v>
      </c>
      <c r="E286" t="n">
        <v>29.79</v>
      </c>
      <c r="F286" t="n">
        <v>27.08</v>
      </c>
      <c r="G286" t="n">
        <v>162.46</v>
      </c>
      <c r="H286" t="n">
        <v>2.31</v>
      </c>
      <c r="I286" t="n">
        <v>10</v>
      </c>
      <c r="J286" t="n">
        <v>207.37</v>
      </c>
      <c r="K286" t="n">
        <v>51.39</v>
      </c>
      <c r="L286" t="n">
        <v>27</v>
      </c>
      <c r="M286" t="n">
        <v>8</v>
      </c>
      <c r="N286" t="n">
        <v>43.97</v>
      </c>
      <c r="O286" t="n">
        <v>25809.25</v>
      </c>
      <c r="P286" t="n">
        <v>312.69</v>
      </c>
      <c r="Q286" t="n">
        <v>446.56</v>
      </c>
      <c r="R286" t="n">
        <v>59.54</v>
      </c>
      <c r="S286" t="n">
        <v>40.63</v>
      </c>
      <c r="T286" t="n">
        <v>4370.5</v>
      </c>
      <c r="U286" t="n">
        <v>0.68</v>
      </c>
      <c r="V286" t="n">
        <v>0.77</v>
      </c>
      <c r="W286" t="n">
        <v>2.62</v>
      </c>
      <c r="X286" t="n">
        <v>0.25</v>
      </c>
      <c r="Y286" t="n">
        <v>0.5</v>
      </c>
      <c r="Z286" t="n">
        <v>10</v>
      </c>
    </row>
    <row r="287">
      <c r="A287" t="n">
        <v>27</v>
      </c>
      <c r="B287" t="n">
        <v>85</v>
      </c>
      <c r="C287" t="inlineStr">
        <is>
          <t xml:space="preserve">CONCLUIDO	</t>
        </is>
      </c>
      <c r="D287" t="n">
        <v>3.3643</v>
      </c>
      <c r="E287" t="n">
        <v>29.72</v>
      </c>
      <c r="F287" t="n">
        <v>27.05</v>
      </c>
      <c r="G287" t="n">
        <v>180.31</v>
      </c>
      <c r="H287" t="n">
        <v>2.38</v>
      </c>
      <c r="I287" t="n">
        <v>9</v>
      </c>
      <c r="J287" t="n">
        <v>208.97</v>
      </c>
      <c r="K287" t="n">
        <v>51.39</v>
      </c>
      <c r="L287" t="n">
        <v>28</v>
      </c>
      <c r="M287" t="n">
        <v>7</v>
      </c>
      <c r="N287" t="n">
        <v>44.57</v>
      </c>
      <c r="O287" t="n">
        <v>26006.56</v>
      </c>
      <c r="P287" t="n">
        <v>309.38</v>
      </c>
      <c r="Q287" t="n">
        <v>446.56</v>
      </c>
      <c r="R287" t="n">
        <v>58.43</v>
      </c>
      <c r="S287" t="n">
        <v>40.63</v>
      </c>
      <c r="T287" t="n">
        <v>3819.89</v>
      </c>
      <c r="U287" t="n">
        <v>0.7</v>
      </c>
      <c r="V287" t="n">
        <v>0.77</v>
      </c>
      <c r="W287" t="n">
        <v>2.62</v>
      </c>
      <c r="X287" t="n">
        <v>0.22</v>
      </c>
      <c r="Y287" t="n">
        <v>0.5</v>
      </c>
      <c r="Z287" t="n">
        <v>10</v>
      </c>
    </row>
    <row r="288">
      <c r="A288" t="n">
        <v>28</v>
      </c>
      <c r="B288" t="n">
        <v>85</v>
      </c>
      <c r="C288" t="inlineStr">
        <is>
          <t xml:space="preserve">CONCLUIDO	</t>
        </is>
      </c>
      <c r="D288" t="n">
        <v>3.3642</v>
      </c>
      <c r="E288" t="n">
        <v>29.72</v>
      </c>
      <c r="F288" t="n">
        <v>27.05</v>
      </c>
      <c r="G288" t="n">
        <v>180.31</v>
      </c>
      <c r="H288" t="n">
        <v>2.45</v>
      </c>
      <c r="I288" t="n">
        <v>9</v>
      </c>
      <c r="J288" t="n">
        <v>210.57</v>
      </c>
      <c r="K288" t="n">
        <v>51.39</v>
      </c>
      <c r="L288" t="n">
        <v>29</v>
      </c>
      <c r="M288" t="n">
        <v>7</v>
      </c>
      <c r="N288" t="n">
        <v>45.18</v>
      </c>
      <c r="O288" t="n">
        <v>26204.71</v>
      </c>
      <c r="P288" t="n">
        <v>311.59</v>
      </c>
      <c r="Q288" t="n">
        <v>446.56</v>
      </c>
      <c r="R288" t="n">
        <v>58.36</v>
      </c>
      <c r="S288" t="n">
        <v>40.63</v>
      </c>
      <c r="T288" t="n">
        <v>3786.24</v>
      </c>
      <c r="U288" t="n">
        <v>0.7</v>
      </c>
      <c r="V288" t="n">
        <v>0.77</v>
      </c>
      <c r="W288" t="n">
        <v>2.62</v>
      </c>
      <c r="X288" t="n">
        <v>0.22</v>
      </c>
      <c r="Y288" t="n">
        <v>0.5</v>
      </c>
      <c r="Z288" t="n">
        <v>10</v>
      </c>
    </row>
    <row r="289">
      <c r="A289" t="n">
        <v>29</v>
      </c>
      <c r="B289" t="n">
        <v>85</v>
      </c>
      <c r="C289" t="inlineStr">
        <is>
          <t xml:space="preserve">CONCLUIDO	</t>
        </is>
      </c>
      <c r="D289" t="n">
        <v>3.3636</v>
      </c>
      <c r="E289" t="n">
        <v>29.73</v>
      </c>
      <c r="F289" t="n">
        <v>27.05</v>
      </c>
      <c r="G289" t="n">
        <v>180.35</v>
      </c>
      <c r="H289" t="n">
        <v>2.51</v>
      </c>
      <c r="I289" t="n">
        <v>9</v>
      </c>
      <c r="J289" t="n">
        <v>212.19</v>
      </c>
      <c r="K289" t="n">
        <v>51.39</v>
      </c>
      <c r="L289" t="n">
        <v>30</v>
      </c>
      <c r="M289" t="n">
        <v>7</v>
      </c>
      <c r="N289" t="n">
        <v>45.79</v>
      </c>
      <c r="O289" t="n">
        <v>26403.69</v>
      </c>
      <c r="P289" t="n">
        <v>309.79</v>
      </c>
      <c r="Q289" t="n">
        <v>446.56</v>
      </c>
      <c r="R289" t="n">
        <v>58.66</v>
      </c>
      <c r="S289" t="n">
        <v>40.63</v>
      </c>
      <c r="T289" t="n">
        <v>3933.75</v>
      </c>
      <c r="U289" t="n">
        <v>0.6899999999999999</v>
      </c>
      <c r="V289" t="n">
        <v>0.77</v>
      </c>
      <c r="W289" t="n">
        <v>2.62</v>
      </c>
      <c r="X289" t="n">
        <v>0.22</v>
      </c>
      <c r="Y289" t="n">
        <v>0.5</v>
      </c>
      <c r="Z289" t="n">
        <v>10</v>
      </c>
    </row>
    <row r="290">
      <c r="A290" t="n">
        <v>30</v>
      </c>
      <c r="B290" t="n">
        <v>85</v>
      </c>
      <c r="C290" t="inlineStr">
        <is>
          <t xml:space="preserve">CONCLUIDO	</t>
        </is>
      </c>
      <c r="D290" t="n">
        <v>3.3628</v>
      </c>
      <c r="E290" t="n">
        <v>29.74</v>
      </c>
      <c r="F290" t="n">
        <v>27.06</v>
      </c>
      <c r="G290" t="n">
        <v>180.4</v>
      </c>
      <c r="H290" t="n">
        <v>2.58</v>
      </c>
      <c r="I290" t="n">
        <v>9</v>
      </c>
      <c r="J290" t="n">
        <v>213.81</v>
      </c>
      <c r="K290" t="n">
        <v>51.39</v>
      </c>
      <c r="L290" t="n">
        <v>31</v>
      </c>
      <c r="M290" t="n">
        <v>7</v>
      </c>
      <c r="N290" t="n">
        <v>46.41</v>
      </c>
      <c r="O290" t="n">
        <v>26603.52</v>
      </c>
      <c r="P290" t="n">
        <v>307.14</v>
      </c>
      <c r="Q290" t="n">
        <v>446.56</v>
      </c>
      <c r="R290" t="n">
        <v>58.76</v>
      </c>
      <c r="S290" t="n">
        <v>40.63</v>
      </c>
      <c r="T290" t="n">
        <v>3985.76</v>
      </c>
      <c r="U290" t="n">
        <v>0.6899999999999999</v>
      </c>
      <c r="V290" t="n">
        <v>0.77</v>
      </c>
      <c r="W290" t="n">
        <v>2.62</v>
      </c>
      <c r="X290" t="n">
        <v>0.23</v>
      </c>
      <c r="Y290" t="n">
        <v>0.5</v>
      </c>
      <c r="Z290" t="n">
        <v>10</v>
      </c>
    </row>
    <row r="291">
      <c r="A291" t="n">
        <v>31</v>
      </c>
      <c r="B291" t="n">
        <v>85</v>
      </c>
      <c r="C291" t="inlineStr">
        <is>
          <t xml:space="preserve">CONCLUIDO	</t>
        </is>
      </c>
      <c r="D291" t="n">
        <v>3.3714</v>
      </c>
      <c r="E291" t="n">
        <v>29.66</v>
      </c>
      <c r="F291" t="n">
        <v>27.02</v>
      </c>
      <c r="G291" t="n">
        <v>202.63</v>
      </c>
      <c r="H291" t="n">
        <v>2.64</v>
      </c>
      <c r="I291" t="n">
        <v>8</v>
      </c>
      <c r="J291" t="n">
        <v>215.43</v>
      </c>
      <c r="K291" t="n">
        <v>51.39</v>
      </c>
      <c r="L291" t="n">
        <v>32</v>
      </c>
      <c r="M291" t="n">
        <v>6</v>
      </c>
      <c r="N291" t="n">
        <v>47.04</v>
      </c>
      <c r="O291" t="n">
        <v>26804.21</v>
      </c>
      <c r="P291" t="n">
        <v>305.4</v>
      </c>
      <c r="Q291" t="n">
        <v>446.56</v>
      </c>
      <c r="R291" t="n">
        <v>57.39</v>
      </c>
      <c r="S291" t="n">
        <v>40.63</v>
      </c>
      <c r="T291" t="n">
        <v>3304.13</v>
      </c>
      <c r="U291" t="n">
        <v>0.71</v>
      </c>
      <c r="V291" t="n">
        <v>0.77</v>
      </c>
      <c r="W291" t="n">
        <v>2.62</v>
      </c>
      <c r="X291" t="n">
        <v>0.19</v>
      </c>
      <c r="Y291" t="n">
        <v>0.5</v>
      </c>
      <c r="Z291" t="n">
        <v>10</v>
      </c>
    </row>
    <row r="292">
      <c r="A292" t="n">
        <v>32</v>
      </c>
      <c r="B292" t="n">
        <v>85</v>
      </c>
      <c r="C292" t="inlineStr">
        <is>
          <t xml:space="preserve">CONCLUIDO	</t>
        </is>
      </c>
      <c r="D292" t="n">
        <v>3.3718</v>
      </c>
      <c r="E292" t="n">
        <v>29.66</v>
      </c>
      <c r="F292" t="n">
        <v>27.01</v>
      </c>
      <c r="G292" t="n">
        <v>202.61</v>
      </c>
      <c r="H292" t="n">
        <v>2.7</v>
      </c>
      <c r="I292" t="n">
        <v>8</v>
      </c>
      <c r="J292" t="n">
        <v>217.07</v>
      </c>
      <c r="K292" t="n">
        <v>51.39</v>
      </c>
      <c r="L292" t="n">
        <v>33</v>
      </c>
      <c r="M292" t="n">
        <v>6</v>
      </c>
      <c r="N292" t="n">
        <v>47.68</v>
      </c>
      <c r="O292" t="n">
        <v>27005.77</v>
      </c>
      <c r="P292" t="n">
        <v>305.93</v>
      </c>
      <c r="Q292" t="n">
        <v>446.56</v>
      </c>
      <c r="R292" t="n">
        <v>57.28</v>
      </c>
      <c r="S292" t="n">
        <v>40.63</v>
      </c>
      <c r="T292" t="n">
        <v>3248.94</v>
      </c>
      <c r="U292" t="n">
        <v>0.71</v>
      </c>
      <c r="V292" t="n">
        <v>0.77</v>
      </c>
      <c r="W292" t="n">
        <v>2.62</v>
      </c>
      <c r="X292" t="n">
        <v>0.19</v>
      </c>
      <c r="Y292" t="n">
        <v>0.5</v>
      </c>
      <c r="Z292" t="n">
        <v>10</v>
      </c>
    </row>
    <row r="293">
      <c r="A293" t="n">
        <v>33</v>
      </c>
      <c r="B293" t="n">
        <v>85</v>
      </c>
      <c r="C293" t="inlineStr">
        <is>
          <t xml:space="preserve">CONCLUIDO	</t>
        </is>
      </c>
      <c r="D293" t="n">
        <v>3.3705</v>
      </c>
      <c r="E293" t="n">
        <v>29.67</v>
      </c>
      <c r="F293" t="n">
        <v>27.03</v>
      </c>
      <c r="G293" t="n">
        <v>202.69</v>
      </c>
      <c r="H293" t="n">
        <v>2.76</v>
      </c>
      <c r="I293" t="n">
        <v>8</v>
      </c>
      <c r="J293" t="n">
        <v>218.71</v>
      </c>
      <c r="K293" t="n">
        <v>51.39</v>
      </c>
      <c r="L293" t="n">
        <v>34</v>
      </c>
      <c r="M293" t="n">
        <v>6</v>
      </c>
      <c r="N293" t="n">
        <v>48.32</v>
      </c>
      <c r="O293" t="n">
        <v>27208.22</v>
      </c>
      <c r="P293" t="n">
        <v>304.1</v>
      </c>
      <c r="Q293" t="n">
        <v>446.56</v>
      </c>
      <c r="R293" t="n">
        <v>57.75</v>
      </c>
      <c r="S293" t="n">
        <v>40.63</v>
      </c>
      <c r="T293" t="n">
        <v>3485.25</v>
      </c>
      <c r="U293" t="n">
        <v>0.7</v>
      </c>
      <c r="V293" t="n">
        <v>0.77</v>
      </c>
      <c r="W293" t="n">
        <v>2.62</v>
      </c>
      <c r="X293" t="n">
        <v>0.2</v>
      </c>
      <c r="Y293" t="n">
        <v>0.5</v>
      </c>
      <c r="Z293" t="n">
        <v>10</v>
      </c>
    </row>
    <row r="294">
      <c r="A294" t="n">
        <v>34</v>
      </c>
      <c r="B294" t="n">
        <v>85</v>
      </c>
      <c r="C294" t="inlineStr">
        <is>
          <t xml:space="preserve">CONCLUIDO	</t>
        </is>
      </c>
      <c r="D294" t="n">
        <v>3.3704</v>
      </c>
      <c r="E294" t="n">
        <v>29.67</v>
      </c>
      <c r="F294" t="n">
        <v>27.03</v>
      </c>
      <c r="G294" t="n">
        <v>202.7</v>
      </c>
      <c r="H294" t="n">
        <v>2.82</v>
      </c>
      <c r="I294" t="n">
        <v>8</v>
      </c>
      <c r="J294" t="n">
        <v>220.36</v>
      </c>
      <c r="K294" t="n">
        <v>51.39</v>
      </c>
      <c r="L294" t="n">
        <v>35</v>
      </c>
      <c r="M294" t="n">
        <v>6</v>
      </c>
      <c r="N294" t="n">
        <v>48.97</v>
      </c>
      <c r="O294" t="n">
        <v>27411.55</v>
      </c>
      <c r="P294" t="n">
        <v>302.68</v>
      </c>
      <c r="Q294" t="n">
        <v>446.56</v>
      </c>
      <c r="R294" t="n">
        <v>57.75</v>
      </c>
      <c r="S294" t="n">
        <v>40.63</v>
      </c>
      <c r="T294" t="n">
        <v>3483.4</v>
      </c>
      <c r="U294" t="n">
        <v>0.7</v>
      </c>
      <c r="V294" t="n">
        <v>0.77</v>
      </c>
      <c r="W294" t="n">
        <v>2.62</v>
      </c>
      <c r="X294" t="n">
        <v>0.2</v>
      </c>
      <c r="Y294" t="n">
        <v>0.5</v>
      </c>
      <c r="Z294" t="n">
        <v>10</v>
      </c>
    </row>
    <row r="295">
      <c r="A295" t="n">
        <v>35</v>
      </c>
      <c r="B295" t="n">
        <v>85</v>
      </c>
      <c r="C295" t="inlineStr">
        <is>
          <t xml:space="preserve">CONCLUIDO	</t>
        </is>
      </c>
      <c r="D295" t="n">
        <v>3.3762</v>
      </c>
      <c r="E295" t="n">
        <v>29.62</v>
      </c>
      <c r="F295" t="n">
        <v>27.01</v>
      </c>
      <c r="G295" t="n">
        <v>231.51</v>
      </c>
      <c r="H295" t="n">
        <v>2.88</v>
      </c>
      <c r="I295" t="n">
        <v>7</v>
      </c>
      <c r="J295" t="n">
        <v>222.01</v>
      </c>
      <c r="K295" t="n">
        <v>51.39</v>
      </c>
      <c r="L295" t="n">
        <v>36</v>
      </c>
      <c r="M295" t="n">
        <v>5</v>
      </c>
      <c r="N295" t="n">
        <v>49.62</v>
      </c>
      <c r="O295" t="n">
        <v>27615.8</v>
      </c>
      <c r="P295" t="n">
        <v>299.61</v>
      </c>
      <c r="Q295" t="n">
        <v>446.56</v>
      </c>
      <c r="R295" t="n">
        <v>57.2</v>
      </c>
      <c r="S295" t="n">
        <v>40.63</v>
      </c>
      <c r="T295" t="n">
        <v>3217.36</v>
      </c>
      <c r="U295" t="n">
        <v>0.71</v>
      </c>
      <c r="V295" t="n">
        <v>0.77</v>
      </c>
      <c r="W295" t="n">
        <v>2.62</v>
      </c>
      <c r="X295" t="n">
        <v>0.18</v>
      </c>
      <c r="Y295" t="n">
        <v>0.5</v>
      </c>
      <c r="Z295" t="n">
        <v>10</v>
      </c>
    </row>
    <row r="296">
      <c r="A296" t="n">
        <v>36</v>
      </c>
      <c r="B296" t="n">
        <v>85</v>
      </c>
      <c r="C296" t="inlineStr">
        <is>
          <t xml:space="preserve">CONCLUIDO	</t>
        </is>
      </c>
      <c r="D296" t="n">
        <v>3.3763</v>
      </c>
      <c r="E296" t="n">
        <v>29.62</v>
      </c>
      <c r="F296" t="n">
        <v>27.01</v>
      </c>
      <c r="G296" t="n">
        <v>231.5</v>
      </c>
      <c r="H296" t="n">
        <v>2.94</v>
      </c>
      <c r="I296" t="n">
        <v>7</v>
      </c>
      <c r="J296" t="n">
        <v>223.68</v>
      </c>
      <c r="K296" t="n">
        <v>51.39</v>
      </c>
      <c r="L296" t="n">
        <v>37</v>
      </c>
      <c r="M296" t="n">
        <v>4</v>
      </c>
      <c r="N296" t="n">
        <v>50.29</v>
      </c>
      <c r="O296" t="n">
        <v>27821.09</v>
      </c>
      <c r="P296" t="n">
        <v>301.59</v>
      </c>
      <c r="Q296" t="n">
        <v>446.56</v>
      </c>
      <c r="R296" t="n">
        <v>57.1</v>
      </c>
      <c r="S296" t="n">
        <v>40.63</v>
      </c>
      <c r="T296" t="n">
        <v>3164.9</v>
      </c>
      <c r="U296" t="n">
        <v>0.71</v>
      </c>
      <c r="V296" t="n">
        <v>0.77</v>
      </c>
      <c r="W296" t="n">
        <v>2.62</v>
      </c>
      <c r="X296" t="n">
        <v>0.18</v>
      </c>
      <c r="Y296" t="n">
        <v>0.5</v>
      </c>
      <c r="Z296" t="n">
        <v>10</v>
      </c>
    </row>
    <row r="297">
      <c r="A297" t="n">
        <v>37</v>
      </c>
      <c r="B297" t="n">
        <v>85</v>
      </c>
      <c r="C297" t="inlineStr">
        <is>
          <t xml:space="preserve">CONCLUIDO	</t>
        </is>
      </c>
      <c r="D297" t="n">
        <v>3.3764</v>
      </c>
      <c r="E297" t="n">
        <v>29.62</v>
      </c>
      <c r="F297" t="n">
        <v>27.01</v>
      </c>
      <c r="G297" t="n">
        <v>231.5</v>
      </c>
      <c r="H297" t="n">
        <v>3</v>
      </c>
      <c r="I297" t="n">
        <v>7</v>
      </c>
      <c r="J297" t="n">
        <v>225.35</v>
      </c>
      <c r="K297" t="n">
        <v>51.39</v>
      </c>
      <c r="L297" t="n">
        <v>38</v>
      </c>
      <c r="M297" t="n">
        <v>4</v>
      </c>
      <c r="N297" t="n">
        <v>50.96</v>
      </c>
      <c r="O297" t="n">
        <v>28027.19</v>
      </c>
      <c r="P297" t="n">
        <v>303.53</v>
      </c>
      <c r="Q297" t="n">
        <v>446.56</v>
      </c>
      <c r="R297" t="n">
        <v>57.21</v>
      </c>
      <c r="S297" t="n">
        <v>40.63</v>
      </c>
      <c r="T297" t="n">
        <v>3222.25</v>
      </c>
      <c r="U297" t="n">
        <v>0.71</v>
      </c>
      <c r="V297" t="n">
        <v>0.77</v>
      </c>
      <c r="W297" t="n">
        <v>2.62</v>
      </c>
      <c r="X297" t="n">
        <v>0.18</v>
      </c>
      <c r="Y297" t="n">
        <v>0.5</v>
      </c>
      <c r="Z297" t="n">
        <v>10</v>
      </c>
    </row>
    <row r="298">
      <c r="A298" t="n">
        <v>38</v>
      </c>
      <c r="B298" t="n">
        <v>85</v>
      </c>
      <c r="C298" t="inlineStr">
        <is>
          <t xml:space="preserve">CONCLUIDO	</t>
        </is>
      </c>
      <c r="D298" t="n">
        <v>3.3766</v>
      </c>
      <c r="E298" t="n">
        <v>29.62</v>
      </c>
      <c r="F298" t="n">
        <v>27.01</v>
      </c>
      <c r="G298" t="n">
        <v>231.48</v>
      </c>
      <c r="H298" t="n">
        <v>3.05</v>
      </c>
      <c r="I298" t="n">
        <v>7</v>
      </c>
      <c r="J298" t="n">
        <v>227.03</v>
      </c>
      <c r="K298" t="n">
        <v>51.39</v>
      </c>
      <c r="L298" t="n">
        <v>39</v>
      </c>
      <c r="M298" t="n">
        <v>3</v>
      </c>
      <c r="N298" t="n">
        <v>51.64</v>
      </c>
      <c r="O298" t="n">
        <v>28234.24</v>
      </c>
      <c r="P298" t="n">
        <v>304.65</v>
      </c>
      <c r="Q298" t="n">
        <v>446.56</v>
      </c>
      <c r="R298" t="n">
        <v>56.94</v>
      </c>
      <c r="S298" t="n">
        <v>40.63</v>
      </c>
      <c r="T298" t="n">
        <v>3086.08</v>
      </c>
      <c r="U298" t="n">
        <v>0.71</v>
      </c>
      <c r="V298" t="n">
        <v>0.77</v>
      </c>
      <c r="W298" t="n">
        <v>2.62</v>
      </c>
      <c r="X298" t="n">
        <v>0.18</v>
      </c>
      <c r="Y298" t="n">
        <v>0.5</v>
      </c>
      <c r="Z298" t="n">
        <v>10</v>
      </c>
    </row>
    <row r="299">
      <c r="A299" t="n">
        <v>39</v>
      </c>
      <c r="B299" t="n">
        <v>85</v>
      </c>
      <c r="C299" t="inlineStr">
        <is>
          <t xml:space="preserve">CONCLUIDO	</t>
        </is>
      </c>
      <c r="D299" t="n">
        <v>3.3763</v>
      </c>
      <c r="E299" t="n">
        <v>29.62</v>
      </c>
      <c r="F299" t="n">
        <v>27.01</v>
      </c>
      <c r="G299" t="n">
        <v>231.5</v>
      </c>
      <c r="H299" t="n">
        <v>3.11</v>
      </c>
      <c r="I299" t="n">
        <v>7</v>
      </c>
      <c r="J299" t="n">
        <v>228.71</v>
      </c>
      <c r="K299" t="n">
        <v>51.39</v>
      </c>
      <c r="L299" t="n">
        <v>40</v>
      </c>
      <c r="M299" t="n">
        <v>2</v>
      </c>
      <c r="N299" t="n">
        <v>52.32</v>
      </c>
      <c r="O299" t="n">
        <v>28442.24</v>
      </c>
      <c r="P299" t="n">
        <v>305.7</v>
      </c>
      <c r="Q299" t="n">
        <v>446.56</v>
      </c>
      <c r="R299" t="n">
        <v>57.09</v>
      </c>
      <c r="S299" t="n">
        <v>40.63</v>
      </c>
      <c r="T299" t="n">
        <v>3162.11</v>
      </c>
      <c r="U299" t="n">
        <v>0.71</v>
      </c>
      <c r="V299" t="n">
        <v>0.77</v>
      </c>
      <c r="W299" t="n">
        <v>2.62</v>
      </c>
      <c r="X299" t="n">
        <v>0.18</v>
      </c>
      <c r="Y299" t="n">
        <v>0.5</v>
      </c>
      <c r="Z299" t="n">
        <v>10</v>
      </c>
    </row>
    <row r="300">
      <c r="A300" t="n">
        <v>0</v>
      </c>
      <c r="B300" t="n">
        <v>20</v>
      </c>
      <c r="C300" t="inlineStr">
        <is>
          <t xml:space="preserve">CONCLUIDO	</t>
        </is>
      </c>
      <c r="D300" t="n">
        <v>2.9801</v>
      </c>
      <c r="E300" t="n">
        <v>33.56</v>
      </c>
      <c r="F300" t="n">
        <v>30.32</v>
      </c>
      <c r="G300" t="n">
        <v>14.91</v>
      </c>
      <c r="H300" t="n">
        <v>0.34</v>
      </c>
      <c r="I300" t="n">
        <v>122</v>
      </c>
      <c r="J300" t="n">
        <v>51.33</v>
      </c>
      <c r="K300" t="n">
        <v>24.83</v>
      </c>
      <c r="L300" t="n">
        <v>1</v>
      </c>
      <c r="M300" t="n">
        <v>120</v>
      </c>
      <c r="N300" t="n">
        <v>5.51</v>
      </c>
      <c r="O300" t="n">
        <v>6564.78</v>
      </c>
      <c r="P300" t="n">
        <v>168.22</v>
      </c>
      <c r="Q300" t="n">
        <v>446.59</v>
      </c>
      <c r="R300" t="n">
        <v>164.61</v>
      </c>
      <c r="S300" t="n">
        <v>40.63</v>
      </c>
      <c r="T300" t="n">
        <v>56343.98</v>
      </c>
      <c r="U300" t="n">
        <v>0.25</v>
      </c>
      <c r="V300" t="n">
        <v>0.6899999999999999</v>
      </c>
      <c r="W300" t="n">
        <v>2.81</v>
      </c>
      <c r="X300" t="n">
        <v>3.49</v>
      </c>
      <c r="Y300" t="n">
        <v>0.5</v>
      </c>
      <c r="Z300" t="n">
        <v>10</v>
      </c>
    </row>
    <row r="301">
      <c r="A301" t="n">
        <v>1</v>
      </c>
      <c r="B301" t="n">
        <v>20</v>
      </c>
      <c r="C301" t="inlineStr">
        <is>
          <t xml:space="preserve">CONCLUIDO	</t>
        </is>
      </c>
      <c r="D301" t="n">
        <v>3.2418</v>
      </c>
      <c r="E301" t="n">
        <v>30.85</v>
      </c>
      <c r="F301" t="n">
        <v>28.41</v>
      </c>
      <c r="G301" t="n">
        <v>30.44</v>
      </c>
      <c r="H301" t="n">
        <v>0.66</v>
      </c>
      <c r="I301" t="n">
        <v>56</v>
      </c>
      <c r="J301" t="n">
        <v>52.47</v>
      </c>
      <c r="K301" t="n">
        <v>24.83</v>
      </c>
      <c r="L301" t="n">
        <v>2</v>
      </c>
      <c r="M301" t="n">
        <v>54</v>
      </c>
      <c r="N301" t="n">
        <v>5.64</v>
      </c>
      <c r="O301" t="n">
        <v>6705.1</v>
      </c>
      <c r="P301" t="n">
        <v>151.23</v>
      </c>
      <c r="Q301" t="n">
        <v>446.58</v>
      </c>
      <c r="R301" t="n">
        <v>102.82</v>
      </c>
      <c r="S301" t="n">
        <v>40.63</v>
      </c>
      <c r="T301" t="n">
        <v>25780.69</v>
      </c>
      <c r="U301" t="n">
        <v>0.4</v>
      </c>
      <c r="V301" t="n">
        <v>0.73</v>
      </c>
      <c r="W301" t="n">
        <v>2.7</v>
      </c>
      <c r="X301" t="n">
        <v>1.59</v>
      </c>
      <c r="Y301" t="n">
        <v>0.5</v>
      </c>
      <c r="Z301" t="n">
        <v>10</v>
      </c>
    </row>
    <row r="302">
      <c r="A302" t="n">
        <v>2</v>
      </c>
      <c r="B302" t="n">
        <v>20</v>
      </c>
      <c r="C302" t="inlineStr">
        <is>
          <t xml:space="preserve">CONCLUIDO	</t>
        </is>
      </c>
      <c r="D302" t="n">
        <v>3.3334</v>
      </c>
      <c r="E302" t="n">
        <v>30</v>
      </c>
      <c r="F302" t="n">
        <v>27.82</v>
      </c>
      <c r="G302" t="n">
        <v>47.7</v>
      </c>
      <c r="H302" t="n">
        <v>0.97</v>
      </c>
      <c r="I302" t="n">
        <v>35</v>
      </c>
      <c r="J302" t="n">
        <v>53.61</v>
      </c>
      <c r="K302" t="n">
        <v>24.83</v>
      </c>
      <c r="L302" t="n">
        <v>3</v>
      </c>
      <c r="M302" t="n">
        <v>33</v>
      </c>
      <c r="N302" t="n">
        <v>5.78</v>
      </c>
      <c r="O302" t="n">
        <v>6845.59</v>
      </c>
      <c r="P302" t="n">
        <v>140.87</v>
      </c>
      <c r="Q302" t="n">
        <v>446.58</v>
      </c>
      <c r="R302" t="n">
        <v>83.67</v>
      </c>
      <c r="S302" t="n">
        <v>40.63</v>
      </c>
      <c r="T302" t="n">
        <v>16308.61</v>
      </c>
      <c r="U302" t="n">
        <v>0.49</v>
      </c>
      <c r="V302" t="n">
        <v>0.75</v>
      </c>
      <c r="W302" t="n">
        <v>2.67</v>
      </c>
      <c r="X302" t="n">
        <v>1</v>
      </c>
      <c r="Y302" t="n">
        <v>0.5</v>
      </c>
      <c r="Z302" t="n">
        <v>10</v>
      </c>
    </row>
    <row r="303">
      <c r="A303" t="n">
        <v>3</v>
      </c>
      <c r="B303" t="n">
        <v>20</v>
      </c>
      <c r="C303" t="inlineStr">
        <is>
          <t xml:space="preserve">CONCLUIDO	</t>
        </is>
      </c>
      <c r="D303" t="n">
        <v>3.378</v>
      </c>
      <c r="E303" t="n">
        <v>29.6</v>
      </c>
      <c r="F303" t="n">
        <v>27.54</v>
      </c>
      <c r="G303" t="n">
        <v>63.55</v>
      </c>
      <c r="H303" t="n">
        <v>1.27</v>
      </c>
      <c r="I303" t="n">
        <v>26</v>
      </c>
      <c r="J303" t="n">
        <v>54.75</v>
      </c>
      <c r="K303" t="n">
        <v>24.83</v>
      </c>
      <c r="L303" t="n">
        <v>4</v>
      </c>
      <c r="M303" t="n">
        <v>17</v>
      </c>
      <c r="N303" t="n">
        <v>5.92</v>
      </c>
      <c r="O303" t="n">
        <v>6986.39</v>
      </c>
      <c r="P303" t="n">
        <v>133.26</v>
      </c>
      <c r="Q303" t="n">
        <v>446.6</v>
      </c>
      <c r="R303" t="n">
        <v>74.17</v>
      </c>
      <c r="S303" t="n">
        <v>40.63</v>
      </c>
      <c r="T303" t="n">
        <v>11605.33</v>
      </c>
      <c r="U303" t="n">
        <v>0.55</v>
      </c>
      <c r="V303" t="n">
        <v>0.75</v>
      </c>
      <c r="W303" t="n">
        <v>2.66</v>
      </c>
      <c r="X303" t="n">
        <v>0.71</v>
      </c>
      <c r="Y303" t="n">
        <v>0.5</v>
      </c>
      <c r="Z303" t="n">
        <v>10</v>
      </c>
    </row>
    <row r="304">
      <c r="A304" t="n">
        <v>4</v>
      </c>
      <c r="B304" t="n">
        <v>20</v>
      </c>
      <c r="C304" t="inlineStr">
        <is>
          <t xml:space="preserve">CONCLUIDO	</t>
        </is>
      </c>
      <c r="D304" t="n">
        <v>3.3855</v>
      </c>
      <c r="E304" t="n">
        <v>29.54</v>
      </c>
      <c r="F304" t="n">
        <v>27.5</v>
      </c>
      <c r="G304" t="n">
        <v>68.73999999999999</v>
      </c>
      <c r="H304" t="n">
        <v>1.55</v>
      </c>
      <c r="I304" t="n">
        <v>24</v>
      </c>
      <c r="J304" t="n">
        <v>55.89</v>
      </c>
      <c r="K304" t="n">
        <v>24.83</v>
      </c>
      <c r="L304" t="n">
        <v>5</v>
      </c>
      <c r="M304" t="n">
        <v>0</v>
      </c>
      <c r="N304" t="n">
        <v>6.07</v>
      </c>
      <c r="O304" t="n">
        <v>7127.49</v>
      </c>
      <c r="P304" t="n">
        <v>132.3</v>
      </c>
      <c r="Q304" t="n">
        <v>446.62</v>
      </c>
      <c r="R304" t="n">
        <v>72.13</v>
      </c>
      <c r="S304" t="n">
        <v>40.63</v>
      </c>
      <c r="T304" t="n">
        <v>10594.36</v>
      </c>
      <c r="U304" t="n">
        <v>0.5600000000000001</v>
      </c>
      <c r="V304" t="n">
        <v>0.76</v>
      </c>
      <c r="W304" t="n">
        <v>2.67</v>
      </c>
      <c r="X304" t="n">
        <v>0.67</v>
      </c>
      <c r="Y304" t="n">
        <v>0.5</v>
      </c>
      <c r="Z304" t="n">
        <v>10</v>
      </c>
    </row>
    <row r="305">
      <c r="A305" t="n">
        <v>0</v>
      </c>
      <c r="B305" t="n">
        <v>65</v>
      </c>
      <c r="C305" t="inlineStr">
        <is>
          <t xml:space="preserve">CONCLUIDO	</t>
        </is>
      </c>
      <c r="D305" t="n">
        <v>2.2356</v>
      </c>
      <c r="E305" t="n">
        <v>44.73</v>
      </c>
      <c r="F305" t="n">
        <v>35.01</v>
      </c>
      <c r="G305" t="n">
        <v>7.58</v>
      </c>
      <c r="H305" t="n">
        <v>0.13</v>
      </c>
      <c r="I305" t="n">
        <v>277</v>
      </c>
      <c r="J305" t="n">
        <v>133.21</v>
      </c>
      <c r="K305" t="n">
        <v>46.47</v>
      </c>
      <c r="L305" t="n">
        <v>1</v>
      </c>
      <c r="M305" t="n">
        <v>275</v>
      </c>
      <c r="N305" t="n">
        <v>20.75</v>
      </c>
      <c r="O305" t="n">
        <v>16663.42</v>
      </c>
      <c r="P305" t="n">
        <v>382.22</v>
      </c>
      <c r="Q305" t="n">
        <v>446.63</v>
      </c>
      <c r="R305" t="n">
        <v>317.85</v>
      </c>
      <c r="S305" t="n">
        <v>40.63</v>
      </c>
      <c r="T305" t="n">
        <v>132191.72</v>
      </c>
      <c r="U305" t="n">
        <v>0.13</v>
      </c>
      <c r="V305" t="n">
        <v>0.59</v>
      </c>
      <c r="W305" t="n">
        <v>3.07</v>
      </c>
      <c r="X305" t="n">
        <v>8.18</v>
      </c>
      <c r="Y305" t="n">
        <v>0.5</v>
      </c>
      <c r="Z305" t="n">
        <v>10</v>
      </c>
    </row>
    <row r="306">
      <c r="A306" t="n">
        <v>1</v>
      </c>
      <c r="B306" t="n">
        <v>65</v>
      </c>
      <c r="C306" t="inlineStr">
        <is>
          <t xml:space="preserve">CONCLUIDO	</t>
        </is>
      </c>
      <c r="D306" t="n">
        <v>2.803</v>
      </c>
      <c r="E306" t="n">
        <v>35.68</v>
      </c>
      <c r="F306" t="n">
        <v>30.26</v>
      </c>
      <c r="G306" t="n">
        <v>15.26</v>
      </c>
      <c r="H306" t="n">
        <v>0.26</v>
      </c>
      <c r="I306" t="n">
        <v>119</v>
      </c>
      <c r="J306" t="n">
        <v>134.55</v>
      </c>
      <c r="K306" t="n">
        <v>46.47</v>
      </c>
      <c r="L306" t="n">
        <v>2</v>
      </c>
      <c r="M306" t="n">
        <v>117</v>
      </c>
      <c r="N306" t="n">
        <v>21.09</v>
      </c>
      <c r="O306" t="n">
        <v>16828.84</v>
      </c>
      <c r="P306" t="n">
        <v>328.26</v>
      </c>
      <c r="Q306" t="n">
        <v>446.59</v>
      </c>
      <c r="R306" t="n">
        <v>162.45</v>
      </c>
      <c r="S306" t="n">
        <v>40.63</v>
      </c>
      <c r="T306" t="n">
        <v>55280.56</v>
      </c>
      <c r="U306" t="n">
        <v>0.25</v>
      </c>
      <c r="V306" t="n">
        <v>0.6899999999999999</v>
      </c>
      <c r="W306" t="n">
        <v>2.82</v>
      </c>
      <c r="X306" t="n">
        <v>3.43</v>
      </c>
      <c r="Y306" t="n">
        <v>0.5</v>
      </c>
      <c r="Z306" t="n">
        <v>10</v>
      </c>
    </row>
    <row r="307">
      <c r="A307" t="n">
        <v>2</v>
      </c>
      <c r="B307" t="n">
        <v>65</v>
      </c>
      <c r="C307" t="inlineStr">
        <is>
          <t xml:space="preserve">CONCLUIDO	</t>
        </is>
      </c>
      <c r="D307" t="n">
        <v>3.0085</v>
      </c>
      <c r="E307" t="n">
        <v>33.24</v>
      </c>
      <c r="F307" t="n">
        <v>28.99</v>
      </c>
      <c r="G307" t="n">
        <v>22.89</v>
      </c>
      <c r="H307" t="n">
        <v>0.39</v>
      </c>
      <c r="I307" t="n">
        <v>76</v>
      </c>
      <c r="J307" t="n">
        <v>135.9</v>
      </c>
      <c r="K307" t="n">
        <v>46.47</v>
      </c>
      <c r="L307" t="n">
        <v>3</v>
      </c>
      <c r="M307" t="n">
        <v>74</v>
      </c>
      <c r="N307" t="n">
        <v>21.43</v>
      </c>
      <c r="O307" t="n">
        <v>16994.64</v>
      </c>
      <c r="P307" t="n">
        <v>312.55</v>
      </c>
      <c r="Q307" t="n">
        <v>446.56</v>
      </c>
      <c r="R307" t="n">
        <v>121.87</v>
      </c>
      <c r="S307" t="n">
        <v>40.63</v>
      </c>
      <c r="T307" t="n">
        <v>35203.63</v>
      </c>
      <c r="U307" t="n">
        <v>0.33</v>
      </c>
      <c r="V307" t="n">
        <v>0.72</v>
      </c>
      <c r="W307" t="n">
        <v>2.73</v>
      </c>
      <c r="X307" t="n">
        <v>2.16</v>
      </c>
      <c r="Y307" t="n">
        <v>0.5</v>
      </c>
      <c r="Z307" t="n">
        <v>10</v>
      </c>
    </row>
    <row r="308">
      <c r="A308" t="n">
        <v>3</v>
      </c>
      <c r="B308" t="n">
        <v>65</v>
      </c>
      <c r="C308" t="inlineStr">
        <is>
          <t xml:space="preserve">CONCLUIDO	</t>
        </is>
      </c>
      <c r="D308" t="n">
        <v>3.1124</v>
      </c>
      <c r="E308" t="n">
        <v>32.13</v>
      </c>
      <c r="F308" t="n">
        <v>28.43</v>
      </c>
      <c r="G308" t="n">
        <v>30.46</v>
      </c>
      <c r="H308" t="n">
        <v>0.52</v>
      </c>
      <c r="I308" t="n">
        <v>56</v>
      </c>
      <c r="J308" t="n">
        <v>137.25</v>
      </c>
      <c r="K308" t="n">
        <v>46.47</v>
      </c>
      <c r="L308" t="n">
        <v>4</v>
      </c>
      <c r="M308" t="n">
        <v>54</v>
      </c>
      <c r="N308" t="n">
        <v>21.78</v>
      </c>
      <c r="O308" t="n">
        <v>17160.92</v>
      </c>
      <c r="P308" t="n">
        <v>304.55</v>
      </c>
      <c r="Q308" t="n">
        <v>446.57</v>
      </c>
      <c r="R308" t="n">
        <v>103.12</v>
      </c>
      <c r="S308" t="n">
        <v>40.63</v>
      </c>
      <c r="T308" t="n">
        <v>25929.09</v>
      </c>
      <c r="U308" t="n">
        <v>0.39</v>
      </c>
      <c r="V308" t="n">
        <v>0.73</v>
      </c>
      <c r="W308" t="n">
        <v>2.71</v>
      </c>
      <c r="X308" t="n">
        <v>1.6</v>
      </c>
      <c r="Y308" t="n">
        <v>0.5</v>
      </c>
      <c r="Z308" t="n">
        <v>10</v>
      </c>
    </row>
    <row r="309">
      <c r="A309" t="n">
        <v>4</v>
      </c>
      <c r="B309" t="n">
        <v>65</v>
      </c>
      <c r="C309" t="inlineStr">
        <is>
          <t xml:space="preserve">CONCLUIDO	</t>
        </is>
      </c>
      <c r="D309" t="n">
        <v>3.1813</v>
      </c>
      <c r="E309" t="n">
        <v>31.43</v>
      </c>
      <c r="F309" t="n">
        <v>28.06</v>
      </c>
      <c r="G309" t="n">
        <v>38.26</v>
      </c>
      <c r="H309" t="n">
        <v>0.64</v>
      </c>
      <c r="I309" t="n">
        <v>44</v>
      </c>
      <c r="J309" t="n">
        <v>138.6</v>
      </c>
      <c r="K309" t="n">
        <v>46.47</v>
      </c>
      <c r="L309" t="n">
        <v>5</v>
      </c>
      <c r="M309" t="n">
        <v>42</v>
      </c>
      <c r="N309" t="n">
        <v>22.13</v>
      </c>
      <c r="O309" t="n">
        <v>17327.69</v>
      </c>
      <c r="P309" t="n">
        <v>298.55</v>
      </c>
      <c r="Q309" t="n">
        <v>446.57</v>
      </c>
      <c r="R309" t="n">
        <v>91.14</v>
      </c>
      <c r="S309" t="n">
        <v>40.63</v>
      </c>
      <c r="T309" t="n">
        <v>19998.42</v>
      </c>
      <c r="U309" t="n">
        <v>0.45</v>
      </c>
      <c r="V309" t="n">
        <v>0.74</v>
      </c>
      <c r="W309" t="n">
        <v>2.69</v>
      </c>
      <c r="X309" t="n">
        <v>1.23</v>
      </c>
      <c r="Y309" t="n">
        <v>0.5</v>
      </c>
      <c r="Z309" t="n">
        <v>10</v>
      </c>
    </row>
    <row r="310">
      <c r="A310" t="n">
        <v>5</v>
      </c>
      <c r="B310" t="n">
        <v>65</v>
      </c>
      <c r="C310" t="inlineStr">
        <is>
          <t xml:space="preserve">CONCLUIDO	</t>
        </is>
      </c>
      <c r="D310" t="n">
        <v>3.2206</v>
      </c>
      <c r="E310" t="n">
        <v>31.05</v>
      </c>
      <c r="F310" t="n">
        <v>27.86</v>
      </c>
      <c r="G310" t="n">
        <v>45.18</v>
      </c>
      <c r="H310" t="n">
        <v>0.76</v>
      </c>
      <c r="I310" t="n">
        <v>37</v>
      </c>
      <c r="J310" t="n">
        <v>139.95</v>
      </c>
      <c r="K310" t="n">
        <v>46.47</v>
      </c>
      <c r="L310" t="n">
        <v>6</v>
      </c>
      <c r="M310" t="n">
        <v>35</v>
      </c>
      <c r="N310" t="n">
        <v>22.49</v>
      </c>
      <c r="O310" t="n">
        <v>17494.97</v>
      </c>
      <c r="P310" t="n">
        <v>295.15</v>
      </c>
      <c r="Q310" t="n">
        <v>446.57</v>
      </c>
      <c r="R310" t="n">
        <v>85.08</v>
      </c>
      <c r="S310" t="n">
        <v>40.63</v>
      </c>
      <c r="T310" t="n">
        <v>17005.84</v>
      </c>
      <c r="U310" t="n">
        <v>0.48</v>
      </c>
      <c r="V310" t="n">
        <v>0.75</v>
      </c>
      <c r="W310" t="n">
        <v>2.67</v>
      </c>
      <c r="X310" t="n">
        <v>1.03</v>
      </c>
      <c r="Y310" t="n">
        <v>0.5</v>
      </c>
      <c r="Z310" t="n">
        <v>10</v>
      </c>
    </row>
    <row r="311">
      <c r="A311" t="n">
        <v>6</v>
      </c>
      <c r="B311" t="n">
        <v>65</v>
      </c>
      <c r="C311" t="inlineStr">
        <is>
          <t xml:space="preserve">CONCLUIDO	</t>
        </is>
      </c>
      <c r="D311" t="n">
        <v>3.2544</v>
      </c>
      <c r="E311" t="n">
        <v>30.73</v>
      </c>
      <c r="F311" t="n">
        <v>27.7</v>
      </c>
      <c r="G311" t="n">
        <v>53.62</v>
      </c>
      <c r="H311" t="n">
        <v>0.88</v>
      </c>
      <c r="I311" t="n">
        <v>31</v>
      </c>
      <c r="J311" t="n">
        <v>141.31</v>
      </c>
      <c r="K311" t="n">
        <v>46.47</v>
      </c>
      <c r="L311" t="n">
        <v>7</v>
      </c>
      <c r="M311" t="n">
        <v>29</v>
      </c>
      <c r="N311" t="n">
        <v>22.85</v>
      </c>
      <c r="O311" t="n">
        <v>17662.75</v>
      </c>
      <c r="P311" t="n">
        <v>291.43</v>
      </c>
      <c r="Q311" t="n">
        <v>446.56</v>
      </c>
      <c r="R311" t="n">
        <v>79.87</v>
      </c>
      <c r="S311" t="n">
        <v>40.63</v>
      </c>
      <c r="T311" t="n">
        <v>14429.89</v>
      </c>
      <c r="U311" t="n">
        <v>0.51</v>
      </c>
      <c r="V311" t="n">
        <v>0.75</v>
      </c>
      <c r="W311" t="n">
        <v>2.66</v>
      </c>
      <c r="X311" t="n">
        <v>0.88</v>
      </c>
      <c r="Y311" t="n">
        <v>0.5</v>
      </c>
      <c r="Z311" t="n">
        <v>10</v>
      </c>
    </row>
    <row r="312">
      <c r="A312" t="n">
        <v>7</v>
      </c>
      <c r="B312" t="n">
        <v>65</v>
      </c>
      <c r="C312" t="inlineStr">
        <is>
          <t xml:space="preserve">CONCLUIDO	</t>
        </is>
      </c>
      <c r="D312" t="n">
        <v>3.278</v>
      </c>
      <c r="E312" t="n">
        <v>30.51</v>
      </c>
      <c r="F312" t="n">
        <v>27.59</v>
      </c>
      <c r="G312" t="n">
        <v>61.31</v>
      </c>
      <c r="H312" t="n">
        <v>0.99</v>
      </c>
      <c r="I312" t="n">
        <v>27</v>
      </c>
      <c r="J312" t="n">
        <v>142.68</v>
      </c>
      <c r="K312" t="n">
        <v>46.47</v>
      </c>
      <c r="L312" t="n">
        <v>8</v>
      </c>
      <c r="M312" t="n">
        <v>25</v>
      </c>
      <c r="N312" t="n">
        <v>23.21</v>
      </c>
      <c r="O312" t="n">
        <v>17831.04</v>
      </c>
      <c r="P312" t="n">
        <v>288.13</v>
      </c>
      <c r="Q312" t="n">
        <v>446.59</v>
      </c>
      <c r="R312" t="n">
        <v>75.98999999999999</v>
      </c>
      <c r="S312" t="n">
        <v>40.63</v>
      </c>
      <c r="T312" t="n">
        <v>12511.66</v>
      </c>
      <c r="U312" t="n">
        <v>0.53</v>
      </c>
      <c r="V312" t="n">
        <v>0.75</v>
      </c>
      <c r="W312" t="n">
        <v>2.66</v>
      </c>
      <c r="X312" t="n">
        <v>0.76</v>
      </c>
      <c r="Y312" t="n">
        <v>0.5</v>
      </c>
      <c r="Z312" t="n">
        <v>10</v>
      </c>
    </row>
    <row r="313">
      <c r="A313" t="n">
        <v>8</v>
      </c>
      <c r="B313" t="n">
        <v>65</v>
      </c>
      <c r="C313" t="inlineStr">
        <is>
          <t xml:space="preserve">CONCLUIDO	</t>
        </is>
      </c>
      <c r="D313" t="n">
        <v>3.2986</v>
      </c>
      <c r="E313" t="n">
        <v>30.32</v>
      </c>
      <c r="F313" t="n">
        <v>27.48</v>
      </c>
      <c r="G313" t="n">
        <v>68.70999999999999</v>
      </c>
      <c r="H313" t="n">
        <v>1.11</v>
      </c>
      <c r="I313" t="n">
        <v>24</v>
      </c>
      <c r="J313" t="n">
        <v>144.05</v>
      </c>
      <c r="K313" t="n">
        <v>46.47</v>
      </c>
      <c r="L313" t="n">
        <v>9</v>
      </c>
      <c r="M313" t="n">
        <v>22</v>
      </c>
      <c r="N313" t="n">
        <v>23.58</v>
      </c>
      <c r="O313" t="n">
        <v>17999.83</v>
      </c>
      <c r="P313" t="n">
        <v>285.16</v>
      </c>
      <c r="Q313" t="n">
        <v>446.57</v>
      </c>
      <c r="R313" t="n">
        <v>72.73999999999999</v>
      </c>
      <c r="S313" t="n">
        <v>40.63</v>
      </c>
      <c r="T313" t="n">
        <v>10898.22</v>
      </c>
      <c r="U313" t="n">
        <v>0.5600000000000001</v>
      </c>
      <c r="V313" t="n">
        <v>0.76</v>
      </c>
      <c r="W313" t="n">
        <v>2.64</v>
      </c>
      <c r="X313" t="n">
        <v>0.65</v>
      </c>
      <c r="Y313" t="n">
        <v>0.5</v>
      </c>
      <c r="Z313" t="n">
        <v>10</v>
      </c>
    </row>
    <row r="314">
      <c r="A314" t="n">
        <v>9</v>
      </c>
      <c r="B314" t="n">
        <v>65</v>
      </c>
      <c r="C314" t="inlineStr">
        <is>
          <t xml:space="preserve">CONCLUIDO	</t>
        </is>
      </c>
      <c r="D314" t="n">
        <v>3.3107</v>
      </c>
      <c r="E314" t="n">
        <v>30.21</v>
      </c>
      <c r="F314" t="n">
        <v>27.43</v>
      </c>
      <c r="G314" t="n">
        <v>74.8</v>
      </c>
      <c r="H314" t="n">
        <v>1.22</v>
      </c>
      <c r="I314" t="n">
        <v>22</v>
      </c>
      <c r="J314" t="n">
        <v>145.42</v>
      </c>
      <c r="K314" t="n">
        <v>46.47</v>
      </c>
      <c r="L314" t="n">
        <v>10</v>
      </c>
      <c r="M314" t="n">
        <v>20</v>
      </c>
      <c r="N314" t="n">
        <v>23.95</v>
      </c>
      <c r="O314" t="n">
        <v>18169.15</v>
      </c>
      <c r="P314" t="n">
        <v>281.83</v>
      </c>
      <c r="Q314" t="n">
        <v>446.6</v>
      </c>
      <c r="R314" t="n">
        <v>70.7</v>
      </c>
      <c r="S314" t="n">
        <v>40.63</v>
      </c>
      <c r="T314" t="n">
        <v>9892</v>
      </c>
      <c r="U314" t="n">
        <v>0.57</v>
      </c>
      <c r="V314" t="n">
        <v>0.76</v>
      </c>
      <c r="W314" t="n">
        <v>2.64</v>
      </c>
      <c r="X314" t="n">
        <v>0.6</v>
      </c>
      <c r="Y314" t="n">
        <v>0.5</v>
      </c>
      <c r="Z314" t="n">
        <v>10</v>
      </c>
    </row>
    <row r="315">
      <c r="A315" t="n">
        <v>10</v>
      </c>
      <c r="B315" t="n">
        <v>65</v>
      </c>
      <c r="C315" t="inlineStr">
        <is>
          <t xml:space="preserve">CONCLUIDO	</t>
        </is>
      </c>
      <c r="D315" t="n">
        <v>3.3222</v>
      </c>
      <c r="E315" t="n">
        <v>30.1</v>
      </c>
      <c r="F315" t="n">
        <v>27.38</v>
      </c>
      <c r="G315" t="n">
        <v>82.13</v>
      </c>
      <c r="H315" t="n">
        <v>1.33</v>
      </c>
      <c r="I315" t="n">
        <v>20</v>
      </c>
      <c r="J315" t="n">
        <v>146.8</v>
      </c>
      <c r="K315" t="n">
        <v>46.47</v>
      </c>
      <c r="L315" t="n">
        <v>11</v>
      </c>
      <c r="M315" t="n">
        <v>18</v>
      </c>
      <c r="N315" t="n">
        <v>24.33</v>
      </c>
      <c r="O315" t="n">
        <v>18338.99</v>
      </c>
      <c r="P315" t="n">
        <v>279.85</v>
      </c>
      <c r="Q315" t="n">
        <v>446.59</v>
      </c>
      <c r="R315" t="n">
        <v>69.12</v>
      </c>
      <c r="S315" t="n">
        <v>40.63</v>
      </c>
      <c r="T315" t="n">
        <v>9112.459999999999</v>
      </c>
      <c r="U315" t="n">
        <v>0.59</v>
      </c>
      <c r="V315" t="n">
        <v>0.76</v>
      </c>
      <c r="W315" t="n">
        <v>2.64</v>
      </c>
      <c r="X315" t="n">
        <v>0.55</v>
      </c>
      <c r="Y315" t="n">
        <v>0.5</v>
      </c>
      <c r="Z315" t="n">
        <v>10</v>
      </c>
    </row>
    <row r="316">
      <c r="A316" t="n">
        <v>11</v>
      </c>
      <c r="B316" t="n">
        <v>65</v>
      </c>
      <c r="C316" t="inlineStr">
        <is>
          <t xml:space="preserve">CONCLUIDO	</t>
        </is>
      </c>
      <c r="D316" t="n">
        <v>3.3362</v>
      </c>
      <c r="E316" t="n">
        <v>29.97</v>
      </c>
      <c r="F316" t="n">
        <v>27.3</v>
      </c>
      <c r="G316" t="n">
        <v>91.01000000000001</v>
      </c>
      <c r="H316" t="n">
        <v>1.43</v>
      </c>
      <c r="I316" t="n">
        <v>18</v>
      </c>
      <c r="J316" t="n">
        <v>148.18</v>
      </c>
      <c r="K316" t="n">
        <v>46.47</v>
      </c>
      <c r="L316" t="n">
        <v>12</v>
      </c>
      <c r="M316" t="n">
        <v>16</v>
      </c>
      <c r="N316" t="n">
        <v>24.71</v>
      </c>
      <c r="O316" t="n">
        <v>18509.36</v>
      </c>
      <c r="P316" t="n">
        <v>277.31</v>
      </c>
      <c r="Q316" t="n">
        <v>446.56</v>
      </c>
      <c r="R316" t="n">
        <v>66.7</v>
      </c>
      <c r="S316" t="n">
        <v>40.63</v>
      </c>
      <c r="T316" t="n">
        <v>7911.69</v>
      </c>
      <c r="U316" t="n">
        <v>0.61</v>
      </c>
      <c r="V316" t="n">
        <v>0.76</v>
      </c>
      <c r="W316" t="n">
        <v>2.64</v>
      </c>
      <c r="X316" t="n">
        <v>0.48</v>
      </c>
      <c r="Y316" t="n">
        <v>0.5</v>
      </c>
      <c r="Z316" t="n">
        <v>10</v>
      </c>
    </row>
    <row r="317">
      <c r="A317" t="n">
        <v>12</v>
      </c>
      <c r="B317" t="n">
        <v>65</v>
      </c>
      <c r="C317" t="inlineStr">
        <is>
          <t xml:space="preserve">CONCLUIDO	</t>
        </is>
      </c>
      <c r="D317" t="n">
        <v>3.3409</v>
      </c>
      <c r="E317" t="n">
        <v>29.93</v>
      </c>
      <c r="F317" t="n">
        <v>27.29</v>
      </c>
      <c r="G317" t="n">
        <v>96.31</v>
      </c>
      <c r="H317" t="n">
        <v>1.54</v>
      </c>
      <c r="I317" t="n">
        <v>17</v>
      </c>
      <c r="J317" t="n">
        <v>149.56</v>
      </c>
      <c r="K317" t="n">
        <v>46.47</v>
      </c>
      <c r="L317" t="n">
        <v>13</v>
      </c>
      <c r="M317" t="n">
        <v>15</v>
      </c>
      <c r="N317" t="n">
        <v>25.1</v>
      </c>
      <c r="O317" t="n">
        <v>18680.25</v>
      </c>
      <c r="P317" t="n">
        <v>274.99</v>
      </c>
      <c r="Q317" t="n">
        <v>446.56</v>
      </c>
      <c r="R317" t="n">
        <v>66.23999999999999</v>
      </c>
      <c r="S317" t="n">
        <v>40.63</v>
      </c>
      <c r="T317" t="n">
        <v>7685.67</v>
      </c>
      <c r="U317" t="n">
        <v>0.61</v>
      </c>
      <c r="V317" t="n">
        <v>0.76</v>
      </c>
      <c r="W317" t="n">
        <v>2.64</v>
      </c>
      <c r="X317" t="n">
        <v>0.46</v>
      </c>
      <c r="Y317" t="n">
        <v>0.5</v>
      </c>
      <c r="Z317" t="n">
        <v>10</v>
      </c>
    </row>
    <row r="318">
      <c r="A318" t="n">
        <v>13</v>
      </c>
      <c r="B318" t="n">
        <v>65</v>
      </c>
      <c r="C318" t="inlineStr">
        <is>
          <t xml:space="preserve">CONCLUIDO	</t>
        </is>
      </c>
      <c r="D318" t="n">
        <v>3.3562</v>
      </c>
      <c r="E318" t="n">
        <v>29.8</v>
      </c>
      <c r="F318" t="n">
        <v>27.21</v>
      </c>
      <c r="G318" t="n">
        <v>108.83</v>
      </c>
      <c r="H318" t="n">
        <v>1.64</v>
      </c>
      <c r="I318" t="n">
        <v>15</v>
      </c>
      <c r="J318" t="n">
        <v>150.95</v>
      </c>
      <c r="K318" t="n">
        <v>46.47</v>
      </c>
      <c r="L318" t="n">
        <v>14</v>
      </c>
      <c r="M318" t="n">
        <v>13</v>
      </c>
      <c r="N318" t="n">
        <v>25.49</v>
      </c>
      <c r="O318" t="n">
        <v>18851.69</v>
      </c>
      <c r="P318" t="n">
        <v>271.47</v>
      </c>
      <c r="Q318" t="n">
        <v>446.56</v>
      </c>
      <c r="R318" t="n">
        <v>63.51</v>
      </c>
      <c r="S318" t="n">
        <v>40.63</v>
      </c>
      <c r="T318" t="n">
        <v>6327.67</v>
      </c>
      <c r="U318" t="n">
        <v>0.64</v>
      </c>
      <c r="V318" t="n">
        <v>0.76</v>
      </c>
      <c r="W318" t="n">
        <v>2.63</v>
      </c>
      <c r="X318" t="n">
        <v>0.38</v>
      </c>
      <c r="Y318" t="n">
        <v>0.5</v>
      </c>
      <c r="Z318" t="n">
        <v>10</v>
      </c>
    </row>
    <row r="319">
      <c r="A319" t="n">
        <v>14</v>
      </c>
      <c r="B319" t="n">
        <v>65</v>
      </c>
      <c r="C319" t="inlineStr">
        <is>
          <t xml:space="preserve">CONCLUIDO	</t>
        </is>
      </c>
      <c r="D319" t="n">
        <v>3.36</v>
      </c>
      <c r="E319" t="n">
        <v>29.76</v>
      </c>
      <c r="F319" t="n">
        <v>27.2</v>
      </c>
      <c r="G319" t="n">
        <v>116.57</v>
      </c>
      <c r="H319" t="n">
        <v>1.74</v>
      </c>
      <c r="I319" t="n">
        <v>14</v>
      </c>
      <c r="J319" t="n">
        <v>152.35</v>
      </c>
      <c r="K319" t="n">
        <v>46.47</v>
      </c>
      <c r="L319" t="n">
        <v>15</v>
      </c>
      <c r="M319" t="n">
        <v>12</v>
      </c>
      <c r="N319" t="n">
        <v>25.88</v>
      </c>
      <c r="O319" t="n">
        <v>19023.66</v>
      </c>
      <c r="P319" t="n">
        <v>270.45</v>
      </c>
      <c r="Q319" t="n">
        <v>446.58</v>
      </c>
      <c r="R319" t="n">
        <v>63.38</v>
      </c>
      <c r="S319" t="n">
        <v>40.63</v>
      </c>
      <c r="T319" t="n">
        <v>6270.67</v>
      </c>
      <c r="U319" t="n">
        <v>0.64</v>
      </c>
      <c r="V319" t="n">
        <v>0.76</v>
      </c>
      <c r="W319" t="n">
        <v>2.63</v>
      </c>
      <c r="X319" t="n">
        <v>0.37</v>
      </c>
      <c r="Y319" t="n">
        <v>0.5</v>
      </c>
      <c r="Z319" t="n">
        <v>10</v>
      </c>
    </row>
    <row r="320">
      <c r="A320" t="n">
        <v>15</v>
      </c>
      <c r="B320" t="n">
        <v>65</v>
      </c>
      <c r="C320" t="inlineStr">
        <is>
          <t xml:space="preserve">CONCLUIDO	</t>
        </is>
      </c>
      <c r="D320" t="n">
        <v>3.3655</v>
      </c>
      <c r="E320" t="n">
        <v>29.71</v>
      </c>
      <c r="F320" t="n">
        <v>27.18</v>
      </c>
      <c r="G320" t="n">
        <v>125.44</v>
      </c>
      <c r="H320" t="n">
        <v>1.84</v>
      </c>
      <c r="I320" t="n">
        <v>13</v>
      </c>
      <c r="J320" t="n">
        <v>153.75</v>
      </c>
      <c r="K320" t="n">
        <v>46.47</v>
      </c>
      <c r="L320" t="n">
        <v>16</v>
      </c>
      <c r="M320" t="n">
        <v>11</v>
      </c>
      <c r="N320" t="n">
        <v>26.28</v>
      </c>
      <c r="O320" t="n">
        <v>19196.18</v>
      </c>
      <c r="P320" t="n">
        <v>267.12</v>
      </c>
      <c r="Q320" t="n">
        <v>446.56</v>
      </c>
      <c r="R320" t="n">
        <v>62.69</v>
      </c>
      <c r="S320" t="n">
        <v>40.63</v>
      </c>
      <c r="T320" t="n">
        <v>5930.37</v>
      </c>
      <c r="U320" t="n">
        <v>0.65</v>
      </c>
      <c r="V320" t="n">
        <v>0.76</v>
      </c>
      <c r="W320" t="n">
        <v>2.63</v>
      </c>
      <c r="X320" t="n">
        <v>0.35</v>
      </c>
      <c r="Y320" t="n">
        <v>0.5</v>
      </c>
      <c r="Z320" t="n">
        <v>10</v>
      </c>
    </row>
    <row r="321">
      <c r="A321" t="n">
        <v>16</v>
      </c>
      <c r="B321" t="n">
        <v>65</v>
      </c>
      <c r="C321" t="inlineStr">
        <is>
          <t xml:space="preserve">CONCLUIDO	</t>
        </is>
      </c>
      <c r="D321" t="n">
        <v>3.366</v>
      </c>
      <c r="E321" t="n">
        <v>29.71</v>
      </c>
      <c r="F321" t="n">
        <v>27.17</v>
      </c>
      <c r="G321" t="n">
        <v>125.42</v>
      </c>
      <c r="H321" t="n">
        <v>1.94</v>
      </c>
      <c r="I321" t="n">
        <v>13</v>
      </c>
      <c r="J321" t="n">
        <v>155.15</v>
      </c>
      <c r="K321" t="n">
        <v>46.47</v>
      </c>
      <c r="L321" t="n">
        <v>17</v>
      </c>
      <c r="M321" t="n">
        <v>11</v>
      </c>
      <c r="N321" t="n">
        <v>26.68</v>
      </c>
      <c r="O321" t="n">
        <v>19369.26</v>
      </c>
      <c r="P321" t="n">
        <v>266.22</v>
      </c>
      <c r="Q321" t="n">
        <v>446.56</v>
      </c>
      <c r="R321" t="n">
        <v>62.73</v>
      </c>
      <c r="S321" t="n">
        <v>40.63</v>
      </c>
      <c r="T321" t="n">
        <v>5950.1</v>
      </c>
      <c r="U321" t="n">
        <v>0.65</v>
      </c>
      <c r="V321" t="n">
        <v>0.76</v>
      </c>
      <c r="W321" t="n">
        <v>2.63</v>
      </c>
      <c r="X321" t="n">
        <v>0.35</v>
      </c>
      <c r="Y321" t="n">
        <v>0.5</v>
      </c>
      <c r="Z321" t="n">
        <v>10</v>
      </c>
    </row>
    <row r="322">
      <c r="A322" t="n">
        <v>17</v>
      </c>
      <c r="B322" t="n">
        <v>65</v>
      </c>
      <c r="C322" t="inlineStr">
        <is>
          <t xml:space="preserve">CONCLUIDO	</t>
        </is>
      </c>
      <c r="D322" t="n">
        <v>3.3733</v>
      </c>
      <c r="E322" t="n">
        <v>29.64</v>
      </c>
      <c r="F322" t="n">
        <v>27.14</v>
      </c>
      <c r="G322" t="n">
        <v>135.69</v>
      </c>
      <c r="H322" t="n">
        <v>2.04</v>
      </c>
      <c r="I322" t="n">
        <v>12</v>
      </c>
      <c r="J322" t="n">
        <v>156.56</v>
      </c>
      <c r="K322" t="n">
        <v>46.47</v>
      </c>
      <c r="L322" t="n">
        <v>18</v>
      </c>
      <c r="M322" t="n">
        <v>10</v>
      </c>
      <c r="N322" t="n">
        <v>27.09</v>
      </c>
      <c r="O322" t="n">
        <v>19542.89</v>
      </c>
      <c r="P322" t="n">
        <v>263.7</v>
      </c>
      <c r="Q322" t="n">
        <v>446.56</v>
      </c>
      <c r="R322" t="n">
        <v>61.22</v>
      </c>
      <c r="S322" t="n">
        <v>40.63</v>
      </c>
      <c r="T322" t="n">
        <v>5201.44</v>
      </c>
      <c r="U322" t="n">
        <v>0.66</v>
      </c>
      <c r="V322" t="n">
        <v>0.77</v>
      </c>
      <c r="W322" t="n">
        <v>2.63</v>
      </c>
      <c r="X322" t="n">
        <v>0.31</v>
      </c>
      <c r="Y322" t="n">
        <v>0.5</v>
      </c>
      <c r="Z322" t="n">
        <v>10</v>
      </c>
    </row>
    <row r="323">
      <c r="A323" t="n">
        <v>18</v>
      </c>
      <c r="B323" t="n">
        <v>65</v>
      </c>
      <c r="C323" t="inlineStr">
        <is>
          <t xml:space="preserve">CONCLUIDO	</t>
        </is>
      </c>
      <c r="D323" t="n">
        <v>3.3801</v>
      </c>
      <c r="E323" t="n">
        <v>29.58</v>
      </c>
      <c r="F323" t="n">
        <v>27.11</v>
      </c>
      <c r="G323" t="n">
        <v>147.85</v>
      </c>
      <c r="H323" t="n">
        <v>2.13</v>
      </c>
      <c r="I323" t="n">
        <v>11</v>
      </c>
      <c r="J323" t="n">
        <v>157.97</v>
      </c>
      <c r="K323" t="n">
        <v>46.47</v>
      </c>
      <c r="L323" t="n">
        <v>19</v>
      </c>
      <c r="M323" t="n">
        <v>9</v>
      </c>
      <c r="N323" t="n">
        <v>27.5</v>
      </c>
      <c r="O323" t="n">
        <v>19717.08</v>
      </c>
      <c r="P323" t="n">
        <v>261.11</v>
      </c>
      <c r="Q323" t="n">
        <v>446.56</v>
      </c>
      <c r="R323" t="n">
        <v>60.21</v>
      </c>
      <c r="S323" t="n">
        <v>40.63</v>
      </c>
      <c r="T323" t="n">
        <v>4700.79</v>
      </c>
      <c r="U323" t="n">
        <v>0.67</v>
      </c>
      <c r="V323" t="n">
        <v>0.77</v>
      </c>
      <c r="W323" t="n">
        <v>2.63</v>
      </c>
      <c r="X323" t="n">
        <v>0.28</v>
      </c>
      <c r="Y323" t="n">
        <v>0.5</v>
      </c>
      <c r="Z323" t="n">
        <v>10</v>
      </c>
    </row>
    <row r="324">
      <c r="A324" t="n">
        <v>19</v>
      </c>
      <c r="B324" t="n">
        <v>65</v>
      </c>
      <c r="C324" t="inlineStr">
        <is>
          <t xml:space="preserve">CONCLUIDO	</t>
        </is>
      </c>
      <c r="D324" t="n">
        <v>3.3793</v>
      </c>
      <c r="E324" t="n">
        <v>29.59</v>
      </c>
      <c r="F324" t="n">
        <v>27.11</v>
      </c>
      <c r="G324" t="n">
        <v>147.88</v>
      </c>
      <c r="H324" t="n">
        <v>2.22</v>
      </c>
      <c r="I324" t="n">
        <v>11</v>
      </c>
      <c r="J324" t="n">
        <v>159.39</v>
      </c>
      <c r="K324" t="n">
        <v>46.47</v>
      </c>
      <c r="L324" t="n">
        <v>20</v>
      </c>
      <c r="M324" t="n">
        <v>9</v>
      </c>
      <c r="N324" t="n">
        <v>27.92</v>
      </c>
      <c r="O324" t="n">
        <v>19891.97</v>
      </c>
      <c r="P324" t="n">
        <v>258.96</v>
      </c>
      <c r="Q324" t="n">
        <v>446.56</v>
      </c>
      <c r="R324" t="n">
        <v>60.48</v>
      </c>
      <c r="S324" t="n">
        <v>40.63</v>
      </c>
      <c r="T324" t="n">
        <v>4835.37</v>
      </c>
      <c r="U324" t="n">
        <v>0.67</v>
      </c>
      <c r="V324" t="n">
        <v>0.77</v>
      </c>
      <c r="W324" t="n">
        <v>2.63</v>
      </c>
      <c r="X324" t="n">
        <v>0.28</v>
      </c>
      <c r="Y324" t="n">
        <v>0.5</v>
      </c>
      <c r="Z324" t="n">
        <v>10</v>
      </c>
    </row>
    <row r="325">
      <c r="A325" t="n">
        <v>20</v>
      </c>
      <c r="B325" t="n">
        <v>65</v>
      </c>
      <c r="C325" t="inlineStr">
        <is>
          <t xml:space="preserve">CONCLUIDO	</t>
        </is>
      </c>
      <c r="D325" t="n">
        <v>3.3857</v>
      </c>
      <c r="E325" t="n">
        <v>29.54</v>
      </c>
      <c r="F325" t="n">
        <v>27.08</v>
      </c>
      <c r="G325" t="n">
        <v>162.5</v>
      </c>
      <c r="H325" t="n">
        <v>2.31</v>
      </c>
      <c r="I325" t="n">
        <v>10</v>
      </c>
      <c r="J325" t="n">
        <v>160.81</v>
      </c>
      <c r="K325" t="n">
        <v>46.47</v>
      </c>
      <c r="L325" t="n">
        <v>21</v>
      </c>
      <c r="M325" t="n">
        <v>8</v>
      </c>
      <c r="N325" t="n">
        <v>28.34</v>
      </c>
      <c r="O325" t="n">
        <v>20067.32</v>
      </c>
      <c r="P325" t="n">
        <v>256.85</v>
      </c>
      <c r="Q325" t="n">
        <v>446.56</v>
      </c>
      <c r="R325" t="n">
        <v>59.56</v>
      </c>
      <c r="S325" t="n">
        <v>40.63</v>
      </c>
      <c r="T325" t="n">
        <v>4382.44</v>
      </c>
      <c r="U325" t="n">
        <v>0.68</v>
      </c>
      <c r="V325" t="n">
        <v>0.77</v>
      </c>
      <c r="W325" t="n">
        <v>2.62</v>
      </c>
      <c r="X325" t="n">
        <v>0.26</v>
      </c>
      <c r="Y325" t="n">
        <v>0.5</v>
      </c>
      <c r="Z325" t="n">
        <v>10</v>
      </c>
    </row>
    <row r="326">
      <c r="A326" t="n">
        <v>21</v>
      </c>
      <c r="B326" t="n">
        <v>65</v>
      </c>
      <c r="C326" t="inlineStr">
        <is>
          <t xml:space="preserve">CONCLUIDO	</t>
        </is>
      </c>
      <c r="D326" t="n">
        <v>3.3862</v>
      </c>
      <c r="E326" t="n">
        <v>29.53</v>
      </c>
      <c r="F326" t="n">
        <v>27.08</v>
      </c>
      <c r="G326" t="n">
        <v>162.47</v>
      </c>
      <c r="H326" t="n">
        <v>2.4</v>
      </c>
      <c r="I326" t="n">
        <v>10</v>
      </c>
      <c r="J326" t="n">
        <v>162.24</v>
      </c>
      <c r="K326" t="n">
        <v>46.47</v>
      </c>
      <c r="L326" t="n">
        <v>22</v>
      </c>
      <c r="M326" t="n">
        <v>8</v>
      </c>
      <c r="N326" t="n">
        <v>28.77</v>
      </c>
      <c r="O326" t="n">
        <v>20243.25</v>
      </c>
      <c r="P326" t="n">
        <v>252.42</v>
      </c>
      <c r="Q326" t="n">
        <v>446.56</v>
      </c>
      <c r="R326" t="n">
        <v>59.41</v>
      </c>
      <c r="S326" t="n">
        <v>40.63</v>
      </c>
      <c r="T326" t="n">
        <v>4306.86</v>
      </c>
      <c r="U326" t="n">
        <v>0.68</v>
      </c>
      <c r="V326" t="n">
        <v>0.77</v>
      </c>
      <c r="W326" t="n">
        <v>2.63</v>
      </c>
      <c r="X326" t="n">
        <v>0.25</v>
      </c>
      <c r="Y326" t="n">
        <v>0.5</v>
      </c>
      <c r="Z326" t="n">
        <v>10</v>
      </c>
    </row>
    <row r="327">
      <c r="A327" t="n">
        <v>22</v>
      </c>
      <c r="B327" t="n">
        <v>65</v>
      </c>
      <c r="C327" t="inlineStr">
        <is>
          <t xml:space="preserve">CONCLUIDO	</t>
        </is>
      </c>
      <c r="D327" t="n">
        <v>3.3921</v>
      </c>
      <c r="E327" t="n">
        <v>29.48</v>
      </c>
      <c r="F327" t="n">
        <v>27.05</v>
      </c>
      <c r="G327" t="n">
        <v>180.36</v>
      </c>
      <c r="H327" t="n">
        <v>2.49</v>
      </c>
      <c r="I327" t="n">
        <v>9</v>
      </c>
      <c r="J327" t="n">
        <v>163.67</v>
      </c>
      <c r="K327" t="n">
        <v>46.47</v>
      </c>
      <c r="L327" t="n">
        <v>23</v>
      </c>
      <c r="M327" t="n">
        <v>7</v>
      </c>
      <c r="N327" t="n">
        <v>29.2</v>
      </c>
      <c r="O327" t="n">
        <v>20419.76</v>
      </c>
      <c r="P327" t="n">
        <v>251.61</v>
      </c>
      <c r="Q327" t="n">
        <v>446.56</v>
      </c>
      <c r="R327" t="n">
        <v>58.67</v>
      </c>
      <c r="S327" t="n">
        <v>40.63</v>
      </c>
      <c r="T327" t="n">
        <v>3940.42</v>
      </c>
      <c r="U327" t="n">
        <v>0.6899999999999999</v>
      </c>
      <c r="V327" t="n">
        <v>0.77</v>
      </c>
      <c r="W327" t="n">
        <v>2.62</v>
      </c>
      <c r="X327" t="n">
        <v>0.23</v>
      </c>
      <c r="Y327" t="n">
        <v>0.5</v>
      </c>
      <c r="Z327" t="n">
        <v>10</v>
      </c>
    </row>
    <row r="328">
      <c r="A328" t="n">
        <v>23</v>
      </c>
      <c r="B328" t="n">
        <v>65</v>
      </c>
      <c r="C328" t="inlineStr">
        <is>
          <t xml:space="preserve">CONCLUIDO	</t>
        </is>
      </c>
      <c r="D328" t="n">
        <v>3.3916</v>
      </c>
      <c r="E328" t="n">
        <v>29.48</v>
      </c>
      <c r="F328" t="n">
        <v>27.06</v>
      </c>
      <c r="G328" t="n">
        <v>180.4</v>
      </c>
      <c r="H328" t="n">
        <v>2.58</v>
      </c>
      <c r="I328" t="n">
        <v>9</v>
      </c>
      <c r="J328" t="n">
        <v>165.1</v>
      </c>
      <c r="K328" t="n">
        <v>46.47</v>
      </c>
      <c r="L328" t="n">
        <v>24</v>
      </c>
      <c r="M328" t="n">
        <v>6</v>
      </c>
      <c r="N328" t="n">
        <v>29.64</v>
      </c>
      <c r="O328" t="n">
        <v>20596.86</v>
      </c>
      <c r="P328" t="n">
        <v>250.64</v>
      </c>
      <c r="Q328" t="n">
        <v>446.56</v>
      </c>
      <c r="R328" t="n">
        <v>58.75</v>
      </c>
      <c r="S328" t="n">
        <v>40.63</v>
      </c>
      <c r="T328" t="n">
        <v>3979.66</v>
      </c>
      <c r="U328" t="n">
        <v>0.6899999999999999</v>
      </c>
      <c r="V328" t="n">
        <v>0.77</v>
      </c>
      <c r="W328" t="n">
        <v>2.62</v>
      </c>
      <c r="X328" t="n">
        <v>0.23</v>
      </c>
      <c r="Y328" t="n">
        <v>0.5</v>
      </c>
      <c r="Z328" t="n">
        <v>10</v>
      </c>
    </row>
    <row r="329">
      <c r="A329" t="n">
        <v>24</v>
      </c>
      <c r="B329" t="n">
        <v>65</v>
      </c>
      <c r="C329" t="inlineStr">
        <is>
          <t xml:space="preserve">CONCLUIDO	</t>
        </is>
      </c>
      <c r="D329" t="n">
        <v>3.3912</v>
      </c>
      <c r="E329" t="n">
        <v>29.49</v>
      </c>
      <c r="F329" t="n">
        <v>27.06</v>
      </c>
      <c r="G329" t="n">
        <v>180.42</v>
      </c>
      <c r="H329" t="n">
        <v>2.66</v>
      </c>
      <c r="I329" t="n">
        <v>9</v>
      </c>
      <c r="J329" t="n">
        <v>166.54</v>
      </c>
      <c r="K329" t="n">
        <v>46.47</v>
      </c>
      <c r="L329" t="n">
        <v>25</v>
      </c>
      <c r="M329" t="n">
        <v>5</v>
      </c>
      <c r="N329" t="n">
        <v>30.08</v>
      </c>
      <c r="O329" t="n">
        <v>20774.56</v>
      </c>
      <c r="P329" t="n">
        <v>248.09</v>
      </c>
      <c r="Q329" t="n">
        <v>446.56</v>
      </c>
      <c r="R329" t="n">
        <v>58.84</v>
      </c>
      <c r="S329" t="n">
        <v>40.63</v>
      </c>
      <c r="T329" t="n">
        <v>4027.38</v>
      </c>
      <c r="U329" t="n">
        <v>0.6899999999999999</v>
      </c>
      <c r="V329" t="n">
        <v>0.77</v>
      </c>
      <c r="W329" t="n">
        <v>2.63</v>
      </c>
      <c r="X329" t="n">
        <v>0.24</v>
      </c>
      <c r="Y329" t="n">
        <v>0.5</v>
      </c>
      <c r="Z329" t="n">
        <v>10</v>
      </c>
    </row>
    <row r="330">
      <c r="A330" t="n">
        <v>25</v>
      </c>
      <c r="B330" t="n">
        <v>65</v>
      </c>
      <c r="C330" t="inlineStr">
        <is>
          <t xml:space="preserve">CONCLUIDO	</t>
        </is>
      </c>
      <c r="D330" t="n">
        <v>3.3977</v>
      </c>
      <c r="E330" t="n">
        <v>29.43</v>
      </c>
      <c r="F330" t="n">
        <v>27.03</v>
      </c>
      <c r="G330" t="n">
        <v>202.75</v>
      </c>
      <c r="H330" t="n">
        <v>2.74</v>
      </c>
      <c r="I330" t="n">
        <v>8</v>
      </c>
      <c r="J330" t="n">
        <v>167.99</v>
      </c>
      <c r="K330" t="n">
        <v>46.47</v>
      </c>
      <c r="L330" t="n">
        <v>26</v>
      </c>
      <c r="M330" t="n">
        <v>1</v>
      </c>
      <c r="N330" t="n">
        <v>30.52</v>
      </c>
      <c r="O330" t="n">
        <v>20952.87</v>
      </c>
      <c r="P330" t="n">
        <v>247.03</v>
      </c>
      <c r="Q330" t="n">
        <v>446.56</v>
      </c>
      <c r="R330" t="n">
        <v>57.63</v>
      </c>
      <c r="S330" t="n">
        <v>40.63</v>
      </c>
      <c r="T330" t="n">
        <v>3423.68</v>
      </c>
      <c r="U330" t="n">
        <v>0.7</v>
      </c>
      <c r="V330" t="n">
        <v>0.77</v>
      </c>
      <c r="W330" t="n">
        <v>2.63</v>
      </c>
      <c r="X330" t="n">
        <v>0.21</v>
      </c>
      <c r="Y330" t="n">
        <v>0.5</v>
      </c>
      <c r="Z330" t="n">
        <v>10</v>
      </c>
    </row>
    <row r="331">
      <c r="A331" t="n">
        <v>26</v>
      </c>
      <c r="B331" t="n">
        <v>65</v>
      </c>
      <c r="C331" t="inlineStr">
        <is>
          <t xml:space="preserve">CONCLUIDO	</t>
        </is>
      </c>
      <c r="D331" t="n">
        <v>3.3979</v>
      </c>
      <c r="E331" t="n">
        <v>29.43</v>
      </c>
      <c r="F331" t="n">
        <v>27.03</v>
      </c>
      <c r="G331" t="n">
        <v>202.74</v>
      </c>
      <c r="H331" t="n">
        <v>2.82</v>
      </c>
      <c r="I331" t="n">
        <v>8</v>
      </c>
      <c r="J331" t="n">
        <v>169.44</v>
      </c>
      <c r="K331" t="n">
        <v>46.47</v>
      </c>
      <c r="L331" t="n">
        <v>27</v>
      </c>
      <c r="M331" t="n">
        <v>1</v>
      </c>
      <c r="N331" t="n">
        <v>30.97</v>
      </c>
      <c r="O331" t="n">
        <v>21131.78</v>
      </c>
      <c r="P331" t="n">
        <v>248.7</v>
      </c>
      <c r="Q331" t="n">
        <v>446.56</v>
      </c>
      <c r="R331" t="n">
        <v>57.56</v>
      </c>
      <c r="S331" t="n">
        <v>40.63</v>
      </c>
      <c r="T331" t="n">
        <v>3390.22</v>
      </c>
      <c r="U331" t="n">
        <v>0.71</v>
      </c>
      <c r="V331" t="n">
        <v>0.77</v>
      </c>
      <c r="W331" t="n">
        <v>2.63</v>
      </c>
      <c r="X331" t="n">
        <v>0.2</v>
      </c>
      <c r="Y331" t="n">
        <v>0.5</v>
      </c>
      <c r="Z331" t="n">
        <v>10</v>
      </c>
    </row>
    <row r="332">
      <c r="A332" t="n">
        <v>27</v>
      </c>
      <c r="B332" t="n">
        <v>65</v>
      </c>
      <c r="C332" t="inlineStr">
        <is>
          <t xml:space="preserve">CONCLUIDO	</t>
        </is>
      </c>
      <c r="D332" t="n">
        <v>3.3979</v>
      </c>
      <c r="E332" t="n">
        <v>29.43</v>
      </c>
      <c r="F332" t="n">
        <v>27.03</v>
      </c>
      <c r="G332" t="n">
        <v>202.74</v>
      </c>
      <c r="H332" t="n">
        <v>2.9</v>
      </c>
      <c r="I332" t="n">
        <v>8</v>
      </c>
      <c r="J332" t="n">
        <v>170.9</v>
      </c>
      <c r="K332" t="n">
        <v>46.47</v>
      </c>
      <c r="L332" t="n">
        <v>28</v>
      </c>
      <c r="M332" t="n">
        <v>1</v>
      </c>
      <c r="N332" t="n">
        <v>31.43</v>
      </c>
      <c r="O332" t="n">
        <v>21311.32</v>
      </c>
      <c r="P332" t="n">
        <v>250.2</v>
      </c>
      <c r="Q332" t="n">
        <v>446.56</v>
      </c>
      <c r="R332" t="n">
        <v>57.52</v>
      </c>
      <c r="S332" t="n">
        <v>40.63</v>
      </c>
      <c r="T332" t="n">
        <v>3369.97</v>
      </c>
      <c r="U332" t="n">
        <v>0.71</v>
      </c>
      <c r="V332" t="n">
        <v>0.77</v>
      </c>
      <c r="W332" t="n">
        <v>2.63</v>
      </c>
      <c r="X332" t="n">
        <v>0.2</v>
      </c>
      <c r="Y332" t="n">
        <v>0.5</v>
      </c>
      <c r="Z332" t="n">
        <v>10</v>
      </c>
    </row>
    <row r="333">
      <c r="A333" t="n">
        <v>28</v>
      </c>
      <c r="B333" t="n">
        <v>65</v>
      </c>
      <c r="C333" t="inlineStr">
        <is>
          <t xml:space="preserve">CONCLUIDO	</t>
        </is>
      </c>
      <c r="D333" t="n">
        <v>3.3979</v>
      </c>
      <c r="E333" t="n">
        <v>29.43</v>
      </c>
      <c r="F333" t="n">
        <v>27.03</v>
      </c>
      <c r="G333" t="n">
        <v>202.74</v>
      </c>
      <c r="H333" t="n">
        <v>2.98</v>
      </c>
      <c r="I333" t="n">
        <v>8</v>
      </c>
      <c r="J333" t="n">
        <v>172.36</v>
      </c>
      <c r="K333" t="n">
        <v>46.47</v>
      </c>
      <c r="L333" t="n">
        <v>29</v>
      </c>
      <c r="M333" t="n">
        <v>0</v>
      </c>
      <c r="N333" t="n">
        <v>31.89</v>
      </c>
      <c r="O333" t="n">
        <v>21491.47</v>
      </c>
      <c r="P333" t="n">
        <v>252.19</v>
      </c>
      <c r="Q333" t="n">
        <v>446.56</v>
      </c>
      <c r="R333" t="n">
        <v>57.51</v>
      </c>
      <c r="S333" t="n">
        <v>40.63</v>
      </c>
      <c r="T333" t="n">
        <v>3366.41</v>
      </c>
      <c r="U333" t="n">
        <v>0.71</v>
      </c>
      <c r="V333" t="n">
        <v>0.77</v>
      </c>
      <c r="W333" t="n">
        <v>2.63</v>
      </c>
      <c r="X333" t="n">
        <v>0.2</v>
      </c>
      <c r="Y333" t="n">
        <v>0.5</v>
      </c>
      <c r="Z333" t="n">
        <v>10</v>
      </c>
    </row>
    <row r="334">
      <c r="A334" t="n">
        <v>0</v>
      </c>
      <c r="B334" t="n">
        <v>75</v>
      </c>
      <c r="C334" t="inlineStr">
        <is>
          <t xml:space="preserve">CONCLUIDO	</t>
        </is>
      </c>
      <c r="D334" t="n">
        <v>2.1006</v>
      </c>
      <c r="E334" t="n">
        <v>47.61</v>
      </c>
      <c r="F334" t="n">
        <v>35.92</v>
      </c>
      <c r="G334" t="n">
        <v>7</v>
      </c>
      <c r="H334" t="n">
        <v>0.12</v>
      </c>
      <c r="I334" t="n">
        <v>308</v>
      </c>
      <c r="J334" t="n">
        <v>150.44</v>
      </c>
      <c r="K334" t="n">
        <v>49.1</v>
      </c>
      <c r="L334" t="n">
        <v>1</v>
      </c>
      <c r="M334" t="n">
        <v>306</v>
      </c>
      <c r="N334" t="n">
        <v>25.34</v>
      </c>
      <c r="O334" t="n">
        <v>18787.76</v>
      </c>
      <c r="P334" t="n">
        <v>424.76</v>
      </c>
      <c r="Q334" t="n">
        <v>446.62</v>
      </c>
      <c r="R334" t="n">
        <v>348.84</v>
      </c>
      <c r="S334" t="n">
        <v>40.63</v>
      </c>
      <c r="T334" t="n">
        <v>147528.54</v>
      </c>
      <c r="U334" t="n">
        <v>0.12</v>
      </c>
      <c r="V334" t="n">
        <v>0.58</v>
      </c>
      <c r="W334" t="n">
        <v>3.09</v>
      </c>
      <c r="X334" t="n">
        <v>9.08</v>
      </c>
      <c r="Y334" t="n">
        <v>0.5</v>
      </c>
      <c r="Z334" t="n">
        <v>10</v>
      </c>
    </row>
    <row r="335">
      <c r="A335" t="n">
        <v>1</v>
      </c>
      <c r="B335" t="n">
        <v>75</v>
      </c>
      <c r="C335" t="inlineStr">
        <is>
          <t xml:space="preserve">CONCLUIDO	</t>
        </is>
      </c>
      <c r="D335" t="n">
        <v>2.7094</v>
      </c>
      <c r="E335" t="n">
        <v>36.91</v>
      </c>
      <c r="F335" t="n">
        <v>30.63</v>
      </c>
      <c r="G335" t="n">
        <v>14.03</v>
      </c>
      <c r="H335" t="n">
        <v>0.23</v>
      </c>
      <c r="I335" t="n">
        <v>131</v>
      </c>
      <c r="J335" t="n">
        <v>151.83</v>
      </c>
      <c r="K335" t="n">
        <v>49.1</v>
      </c>
      <c r="L335" t="n">
        <v>2</v>
      </c>
      <c r="M335" t="n">
        <v>129</v>
      </c>
      <c r="N335" t="n">
        <v>25.73</v>
      </c>
      <c r="O335" t="n">
        <v>18959.54</v>
      </c>
      <c r="P335" t="n">
        <v>360.36</v>
      </c>
      <c r="Q335" t="n">
        <v>446.63</v>
      </c>
      <c r="R335" t="n">
        <v>175.21</v>
      </c>
      <c r="S335" t="n">
        <v>40.63</v>
      </c>
      <c r="T335" t="n">
        <v>61602.34</v>
      </c>
      <c r="U335" t="n">
        <v>0.23</v>
      </c>
      <c r="V335" t="n">
        <v>0.68</v>
      </c>
      <c r="W335" t="n">
        <v>2.82</v>
      </c>
      <c r="X335" t="n">
        <v>3.8</v>
      </c>
      <c r="Y335" t="n">
        <v>0.5</v>
      </c>
      <c r="Z335" t="n">
        <v>10</v>
      </c>
    </row>
    <row r="336">
      <c r="A336" t="n">
        <v>2</v>
      </c>
      <c r="B336" t="n">
        <v>75</v>
      </c>
      <c r="C336" t="inlineStr">
        <is>
          <t xml:space="preserve">CONCLUIDO	</t>
        </is>
      </c>
      <c r="D336" t="n">
        <v>2.9392</v>
      </c>
      <c r="E336" t="n">
        <v>34.02</v>
      </c>
      <c r="F336" t="n">
        <v>29.21</v>
      </c>
      <c r="G336" t="n">
        <v>21.12</v>
      </c>
      <c r="H336" t="n">
        <v>0.35</v>
      </c>
      <c r="I336" t="n">
        <v>83</v>
      </c>
      <c r="J336" t="n">
        <v>153.23</v>
      </c>
      <c r="K336" t="n">
        <v>49.1</v>
      </c>
      <c r="L336" t="n">
        <v>3</v>
      </c>
      <c r="M336" t="n">
        <v>81</v>
      </c>
      <c r="N336" t="n">
        <v>26.13</v>
      </c>
      <c r="O336" t="n">
        <v>19131.85</v>
      </c>
      <c r="P336" t="n">
        <v>342.08</v>
      </c>
      <c r="Q336" t="n">
        <v>446.59</v>
      </c>
      <c r="R336" t="n">
        <v>128.83</v>
      </c>
      <c r="S336" t="n">
        <v>40.63</v>
      </c>
      <c r="T336" t="n">
        <v>38648.67</v>
      </c>
      <c r="U336" t="n">
        <v>0.32</v>
      </c>
      <c r="V336" t="n">
        <v>0.71</v>
      </c>
      <c r="W336" t="n">
        <v>2.74</v>
      </c>
      <c r="X336" t="n">
        <v>2.38</v>
      </c>
      <c r="Y336" t="n">
        <v>0.5</v>
      </c>
      <c r="Z336" t="n">
        <v>10</v>
      </c>
    </row>
    <row r="337">
      <c r="A337" t="n">
        <v>3</v>
      </c>
      <c r="B337" t="n">
        <v>75</v>
      </c>
      <c r="C337" t="inlineStr">
        <is>
          <t xml:space="preserve">CONCLUIDO	</t>
        </is>
      </c>
      <c r="D337" t="n">
        <v>3.0588</v>
      </c>
      <c r="E337" t="n">
        <v>32.69</v>
      </c>
      <c r="F337" t="n">
        <v>28.55</v>
      </c>
      <c r="G337" t="n">
        <v>28.08</v>
      </c>
      <c r="H337" t="n">
        <v>0.46</v>
      </c>
      <c r="I337" t="n">
        <v>61</v>
      </c>
      <c r="J337" t="n">
        <v>154.63</v>
      </c>
      <c r="K337" t="n">
        <v>49.1</v>
      </c>
      <c r="L337" t="n">
        <v>4</v>
      </c>
      <c r="M337" t="n">
        <v>59</v>
      </c>
      <c r="N337" t="n">
        <v>26.53</v>
      </c>
      <c r="O337" t="n">
        <v>19304.72</v>
      </c>
      <c r="P337" t="n">
        <v>332.85</v>
      </c>
      <c r="Q337" t="n">
        <v>446.56</v>
      </c>
      <c r="R337" t="n">
        <v>107.15</v>
      </c>
      <c r="S337" t="n">
        <v>40.63</v>
      </c>
      <c r="T337" t="n">
        <v>27918.84</v>
      </c>
      <c r="U337" t="n">
        <v>0.38</v>
      </c>
      <c r="V337" t="n">
        <v>0.73</v>
      </c>
      <c r="W337" t="n">
        <v>2.71</v>
      </c>
      <c r="X337" t="n">
        <v>1.72</v>
      </c>
      <c r="Y337" t="n">
        <v>0.5</v>
      </c>
      <c r="Z337" t="n">
        <v>10</v>
      </c>
    </row>
    <row r="338">
      <c r="A338" t="n">
        <v>4</v>
      </c>
      <c r="B338" t="n">
        <v>75</v>
      </c>
      <c r="C338" t="inlineStr">
        <is>
          <t xml:space="preserve">CONCLUIDO	</t>
        </is>
      </c>
      <c r="D338" t="n">
        <v>3.1299</v>
      </c>
      <c r="E338" t="n">
        <v>31.95</v>
      </c>
      <c r="F338" t="n">
        <v>28.21</v>
      </c>
      <c r="G338" t="n">
        <v>35.26</v>
      </c>
      <c r="H338" t="n">
        <v>0.57</v>
      </c>
      <c r="I338" t="n">
        <v>48</v>
      </c>
      <c r="J338" t="n">
        <v>156.03</v>
      </c>
      <c r="K338" t="n">
        <v>49.1</v>
      </c>
      <c r="L338" t="n">
        <v>5</v>
      </c>
      <c r="M338" t="n">
        <v>46</v>
      </c>
      <c r="N338" t="n">
        <v>26.94</v>
      </c>
      <c r="O338" t="n">
        <v>19478.15</v>
      </c>
      <c r="P338" t="n">
        <v>327.14</v>
      </c>
      <c r="Q338" t="n">
        <v>446.56</v>
      </c>
      <c r="R338" t="n">
        <v>96.15000000000001</v>
      </c>
      <c r="S338" t="n">
        <v>40.63</v>
      </c>
      <c r="T338" t="n">
        <v>22486.36</v>
      </c>
      <c r="U338" t="n">
        <v>0.42</v>
      </c>
      <c r="V338" t="n">
        <v>0.74</v>
      </c>
      <c r="W338" t="n">
        <v>2.69</v>
      </c>
      <c r="X338" t="n">
        <v>1.38</v>
      </c>
      <c r="Y338" t="n">
        <v>0.5</v>
      </c>
      <c r="Z338" t="n">
        <v>10</v>
      </c>
    </row>
    <row r="339">
      <c r="A339" t="n">
        <v>5</v>
      </c>
      <c r="B339" t="n">
        <v>75</v>
      </c>
      <c r="C339" t="inlineStr">
        <is>
          <t xml:space="preserve">CONCLUIDO	</t>
        </is>
      </c>
      <c r="D339" t="n">
        <v>3.1793</v>
      </c>
      <c r="E339" t="n">
        <v>31.45</v>
      </c>
      <c r="F339" t="n">
        <v>27.95</v>
      </c>
      <c r="G339" t="n">
        <v>41.93</v>
      </c>
      <c r="H339" t="n">
        <v>0.67</v>
      </c>
      <c r="I339" t="n">
        <v>40</v>
      </c>
      <c r="J339" t="n">
        <v>157.44</v>
      </c>
      <c r="K339" t="n">
        <v>49.1</v>
      </c>
      <c r="L339" t="n">
        <v>6</v>
      </c>
      <c r="M339" t="n">
        <v>38</v>
      </c>
      <c r="N339" t="n">
        <v>27.35</v>
      </c>
      <c r="O339" t="n">
        <v>19652.13</v>
      </c>
      <c r="P339" t="n">
        <v>322.5</v>
      </c>
      <c r="Q339" t="n">
        <v>446.58</v>
      </c>
      <c r="R339" t="n">
        <v>87.84</v>
      </c>
      <c r="S339" t="n">
        <v>40.63</v>
      </c>
      <c r="T339" t="n">
        <v>18371.49</v>
      </c>
      <c r="U339" t="n">
        <v>0.46</v>
      </c>
      <c r="V339" t="n">
        <v>0.74</v>
      </c>
      <c r="W339" t="n">
        <v>2.67</v>
      </c>
      <c r="X339" t="n">
        <v>1.13</v>
      </c>
      <c r="Y339" t="n">
        <v>0.5</v>
      </c>
      <c r="Z339" t="n">
        <v>10</v>
      </c>
    </row>
    <row r="340">
      <c r="A340" t="n">
        <v>6</v>
      </c>
      <c r="B340" t="n">
        <v>75</v>
      </c>
      <c r="C340" t="inlineStr">
        <is>
          <t xml:space="preserve">CONCLUIDO	</t>
        </is>
      </c>
      <c r="D340" t="n">
        <v>3.2164</v>
      </c>
      <c r="E340" t="n">
        <v>31.09</v>
      </c>
      <c r="F340" t="n">
        <v>27.77</v>
      </c>
      <c r="G340" t="n">
        <v>49.01</v>
      </c>
      <c r="H340" t="n">
        <v>0.78</v>
      </c>
      <c r="I340" t="n">
        <v>34</v>
      </c>
      <c r="J340" t="n">
        <v>158.86</v>
      </c>
      <c r="K340" t="n">
        <v>49.1</v>
      </c>
      <c r="L340" t="n">
        <v>7</v>
      </c>
      <c r="M340" t="n">
        <v>32</v>
      </c>
      <c r="N340" t="n">
        <v>27.77</v>
      </c>
      <c r="O340" t="n">
        <v>19826.68</v>
      </c>
      <c r="P340" t="n">
        <v>319.07</v>
      </c>
      <c r="Q340" t="n">
        <v>446.57</v>
      </c>
      <c r="R340" t="n">
        <v>81.84999999999999</v>
      </c>
      <c r="S340" t="n">
        <v>40.63</v>
      </c>
      <c r="T340" t="n">
        <v>15402.88</v>
      </c>
      <c r="U340" t="n">
        <v>0.5</v>
      </c>
      <c r="V340" t="n">
        <v>0.75</v>
      </c>
      <c r="W340" t="n">
        <v>2.67</v>
      </c>
      <c r="X340" t="n">
        <v>0.95</v>
      </c>
      <c r="Y340" t="n">
        <v>0.5</v>
      </c>
      <c r="Z340" t="n">
        <v>10</v>
      </c>
    </row>
    <row r="341">
      <c r="A341" t="n">
        <v>7</v>
      </c>
      <c r="B341" t="n">
        <v>75</v>
      </c>
      <c r="C341" t="inlineStr">
        <is>
          <t xml:space="preserve">CONCLUIDO	</t>
        </is>
      </c>
      <c r="D341" t="n">
        <v>3.2395</v>
      </c>
      <c r="E341" t="n">
        <v>30.87</v>
      </c>
      <c r="F341" t="n">
        <v>27.68</v>
      </c>
      <c r="G341" t="n">
        <v>55.35</v>
      </c>
      <c r="H341" t="n">
        <v>0.88</v>
      </c>
      <c r="I341" t="n">
        <v>30</v>
      </c>
      <c r="J341" t="n">
        <v>160.28</v>
      </c>
      <c r="K341" t="n">
        <v>49.1</v>
      </c>
      <c r="L341" t="n">
        <v>8</v>
      </c>
      <c r="M341" t="n">
        <v>28</v>
      </c>
      <c r="N341" t="n">
        <v>28.19</v>
      </c>
      <c r="O341" t="n">
        <v>20001.93</v>
      </c>
      <c r="P341" t="n">
        <v>316.23</v>
      </c>
      <c r="Q341" t="n">
        <v>446.56</v>
      </c>
      <c r="R341" t="n">
        <v>78.72</v>
      </c>
      <c r="S341" t="n">
        <v>40.63</v>
      </c>
      <c r="T341" t="n">
        <v>13862.39</v>
      </c>
      <c r="U341" t="n">
        <v>0.52</v>
      </c>
      <c r="V341" t="n">
        <v>0.75</v>
      </c>
      <c r="W341" t="n">
        <v>2.66</v>
      </c>
      <c r="X341" t="n">
        <v>0.85</v>
      </c>
      <c r="Y341" t="n">
        <v>0.5</v>
      </c>
      <c r="Z341" t="n">
        <v>10</v>
      </c>
    </row>
    <row r="342">
      <c r="A342" t="n">
        <v>8</v>
      </c>
      <c r="B342" t="n">
        <v>75</v>
      </c>
      <c r="C342" t="inlineStr">
        <is>
          <t xml:space="preserve">CONCLUIDO	</t>
        </is>
      </c>
      <c r="D342" t="n">
        <v>3.2657</v>
      </c>
      <c r="E342" t="n">
        <v>30.62</v>
      </c>
      <c r="F342" t="n">
        <v>27.55</v>
      </c>
      <c r="G342" t="n">
        <v>63.58</v>
      </c>
      <c r="H342" t="n">
        <v>0.99</v>
      </c>
      <c r="I342" t="n">
        <v>26</v>
      </c>
      <c r="J342" t="n">
        <v>161.71</v>
      </c>
      <c r="K342" t="n">
        <v>49.1</v>
      </c>
      <c r="L342" t="n">
        <v>9</v>
      </c>
      <c r="M342" t="n">
        <v>24</v>
      </c>
      <c r="N342" t="n">
        <v>28.61</v>
      </c>
      <c r="O342" t="n">
        <v>20177.64</v>
      </c>
      <c r="P342" t="n">
        <v>313.39</v>
      </c>
      <c r="Q342" t="n">
        <v>446.56</v>
      </c>
      <c r="R342" t="n">
        <v>74.78</v>
      </c>
      <c r="S342" t="n">
        <v>40.63</v>
      </c>
      <c r="T342" t="n">
        <v>11908.17</v>
      </c>
      <c r="U342" t="n">
        <v>0.54</v>
      </c>
      <c r="V342" t="n">
        <v>0.75</v>
      </c>
      <c r="W342" t="n">
        <v>2.65</v>
      </c>
      <c r="X342" t="n">
        <v>0.72</v>
      </c>
      <c r="Y342" t="n">
        <v>0.5</v>
      </c>
      <c r="Z342" t="n">
        <v>10</v>
      </c>
    </row>
    <row r="343">
      <c r="A343" t="n">
        <v>9</v>
      </c>
      <c r="B343" t="n">
        <v>75</v>
      </c>
      <c r="C343" t="inlineStr">
        <is>
          <t xml:space="preserve">CONCLUIDO	</t>
        </is>
      </c>
      <c r="D343" t="n">
        <v>3.2796</v>
      </c>
      <c r="E343" t="n">
        <v>30.49</v>
      </c>
      <c r="F343" t="n">
        <v>27.48</v>
      </c>
      <c r="G343" t="n">
        <v>68.7</v>
      </c>
      <c r="H343" t="n">
        <v>1.09</v>
      </c>
      <c r="I343" t="n">
        <v>24</v>
      </c>
      <c r="J343" t="n">
        <v>163.13</v>
      </c>
      <c r="K343" t="n">
        <v>49.1</v>
      </c>
      <c r="L343" t="n">
        <v>10</v>
      </c>
      <c r="M343" t="n">
        <v>22</v>
      </c>
      <c r="N343" t="n">
        <v>29.04</v>
      </c>
      <c r="O343" t="n">
        <v>20353.94</v>
      </c>
      <c r="P343" t="n">
        <v>310.8</v>
      </c>
      <c r="Q343" t="n">
        <v>446.57</v>
      </c>
      <c r="R343" t="n">
        <v>72.75</v>
      </c>
      <c r="S343" t="n">
        <v>40.63</v>
      </c>
      <c r="T343" t="n">
        <v>10907.09</v>
      </c>
      <c r="U343" t="n">
        <v>0.5600000000000001</v>
      </c>
      <c r="V343" t="n">
        <v>0.76</v>
      </c>
      <c r="W343" t="n">
        <v>2.64</v>
      </c>
      <c r="X343" t="n">
        <v>0.65</v>
      </c>
      <c r="Y343" t="n">
        <v>0.5</v>
      </c>
      <c r="Z343" t="n">
        <v>10</v>
      </c>
    </row>
    <row r="344">
      <c r="A344" t="n">
        <v>10</v>
      </c>
      <c r="B344" t="n">
        <v>75</v>
      </c>
      <c r="C344" t="inlineStr">
        <is>
          <t xml:space="preserve">CONCLUIDO	</t>
        </is>
      </c>
      <c r="D344" t="n">
        <v>3.2915</v>
      </c>
      <c r="E344" t="n">
        <v>30.38</v>
      </c>
      <c r="F344" t="n">
        <v>27.43</v>
      </c>
      <c r="G344" t="n">
        <v>74.81999999999999</v>
      </c>
      <c r="H344" t="n">
        <v>1.18</v>
      </c>
      <c r="I344" t="n">
        <v>22</v>
      </c>
      <c r="J344" t="n">
        <v>164.57</v>
      </c>
      <c r="K344" t="n">
        <v>49.1</v>
      </c>
      <c r="L344" t="n">
        <v>11</v>
      </c>
      <c r="M344" t="n">
        <v>20</v>
      </c>
      <c r="N344" t="n">
        <v>29.47</v>
      </c>
      <c r="O344" t="n">
        <v>20530.82</v>
      </c>
      <c r="P344" t="n">
        <v>308.23</v>
      </c>
      <c r="Q344" t="n">
        <v>446.56</v>
      </c>
      <c r="R344" t="n">
        <v>70.83</v>
      </c>
      <c r="S344" t="n">
        <v>40.63</v>
      </c>
      <c r="T344" t="n">
        <v>9953.209999999999</v>
      </c>
      <c r="U344" t="n">
        <v>0.57</v>
      </c>
      <c r="V344" t="n">
        <v>0.76</v>
      </c>
      <c r="W344" t="n">
        <v>2.65</v>
      </c>
      <c r="X344" t="n">
        <v>0.6</v>
      </c>
      <c r="Y344" t="n">
        <v>0.5</v>
      </c>
      <c r="Z344" t="n">
        <v>10</v>
      </c>
    </row>
    <row r="345">
      <c r="A345" t="n">
        <v>11</v>
      </c>
      <c r="B345" t="n">
        <v>75</v>
      </c>
      <c r="C345" t="inlineStr">
        <is>
          <t xml:space="preserve">CONCLUIDO	</t>
        </is>
      </c>
      <c r="D345" t="n">
        <v>3.3065</v>
      </c>
      <c r="E345" t="n">
        <v>30.24</v>
      </c>
      <c r="F345" t="n">
        <v>27.36</v>
      </c>
      <c r="G345" t="n">
        <v>82.06999999999999</v>
      </c>
      <c r="H345" t="n">
        <v>1.28</v>
      </c>
      <c r="I345" t="n">
        <v>20</v>
      </c>
      <c r="J345" t="n">
        <v>166.01</v>
      </c>
      <c r="K345" t="n">
        <v>49.1</v>
      </c>
      <c r="L345" t="n">
        <v>12</v>
      </c>
      <c r="M345" t="n">
        <v>18</v>
      </c>
      <c r="N345" t="n">
        <v>29.91</v>
      </c>
      <c r="O345" t="n">
        <v>20708.3</v>
      </c>
      <c r="P345" t="n">
        <v>306.67</v>
      </c>
      <c r="Q345" t="n">
        <v>446.56</v>
      </c>
      <c r="R345" t="n">
        <v>68.5</v>
      </c>
      <c r="S345" t="n">
        <v>40.63</v>
      </c>
      <c r="T345" t="n">
        <v>8801.57</v>
      </c>
      <c r="U345" t="n">
        <v>0.59</v>
      </c>
      <c r="V345" t="n">
        <v>0.76</v>
      </c>
      <c r="W345" t="n">
        <v>2.64</v>
      </c>
      <c r="X345" t="n">
        <v>0.53</v>
      </c>
      <c r="Y345" t="n">
        <v>0.5</v>
      </c>
      <c r="Z345" t="n">
        <v>10</v>
      </c>
    </row>
    <row r="346">
      <c r="A346" t="n">
        <v>12</v>
      </c>
      <c r="B346" t="n">
        <v>75</v>
      </c>
      <c r="C346" t="inlineStr">
        <is>
          <t xml:space="preserve">CONCLUIDO	</t>
        </is>
      </c>
      <c r="D346" t="n">
        <v>3.3171</v>
      </c>
      <c r="E346" t="n">
        <v>30.15</v>
      </c>
      <c r="F346" t="n">
        <v>27.32</v>
      </c>
      <c r="G346" t="n">
        <v>91.06999999999999</v>
      </c>
      <c r="H346" t="n">
        <v>1.38</v>
      </c>
      <c r="I346" t="n">
        <v>18</v>
      </c>
      <c r="J346" t="n">
        <v>167.45</v>
      </c>
      <c r="K346" t="n">
        <v>49.1</v>
      </c>
      <c r="L346" t="n">
        <v>13</v>
      </c>
      <c r="M346" t="n">
        <v>16</v>
      </c>
      <c r="N346" t="n">
        <v>30.36</v>
      </c>
      <c r="O346" t="n">
        <v>20886.38</v>
      </c>
      <c r="P346" t="n">
        <v>305.12</v>
      </c>
      <c r="Q346" t="n">
        <v>446.56</v>
      </c>
      <c r="R346" t="n">
        <v>67.34</v>
      </c>
      <c r="S346" t="n">
        <v>40.63</v>
      </c>
      <c r="T346" t="n">
        <v>8229.450000000001</v>
      </c>
      <c r="U346" t="n">
        <v>0.6</v>
      </c>
      <c r="V346" t="n">
        <v>0.76</v>
      </c>
      <c r="W346" t="n">
        <v>2.64</v>
      </c>
      <c r="X346" t="n">
        <v>0.49</v>
      </c>
      <c r="Y346" t="n">
        <v>0.5</v>
      </c>
      <c r="Z346" t="n">
        <v>10</v>
      </c>
    </row>
    <row r="347">
      <c r="A347" t="n">
        <v>13</v>
      </c>
      <c r="B347" t="n">
        <v>75</v>
      </c>
      <c r="C347" t="inlineStr">
        <is>
          <t xml:space="preserve">CONCLUIDO	</t>
        </is>
      </c>
      <c r="D347" t="n">
        <v>3.3252</v>
      </c>
      <c r="E347" t="n">
        <v>30.07</v>
      </c>
      <c r="F347" t="n">
        <v>27.28</v>
      </c>
      <c r="G347" t="n">
        <v>96.27</v>
      </c>
      <c r="H347" t="n">
        <v>1.47</v>
      </c>
      <c r="I347" t="n">
        <v>17</v>
      </c>
      <c r="J347" t="n">
        <v>168.9</v>
      </c>
      <c r="K347" t="n">
        <v>49.1</v>
      </c>
      <c r="L347" t="n">
        <v>14</v>
      </c>
      <c r="M347" t="n">
        <v>15</v>
      </c>
      <c r="N347" t="n">
        <v>30.81</v>
      </c>
      <c r="O347" t="n">
        <v>21065.06</v>
      </c>
      <c r="P347" t="n">
        <v>302.8</v>
      </c>
      <c r="Q347" t="n">
        <v>446.57</v>
      </c>
      <c r="R347" t="n">
        <v>66.06999999999999</v>
      </c>
      <c r="S347" t="n">
        <v>40.63</v>
      </c>
      <c r="T347" t="n">
        <v>7598.11</v>
      </c>
      <c r="U347" t="n">
        <v>0.61</v>
      </c>
      <c r="V347" t="n">
        <v>0.76</v>
      </c>
      <c r="W347" t="n">
        <v>2.63</v>
      </c>
      <c r="X347" t="n">
        <v>0.45</v>
      </c>
      <c r="Y347" t="n">
        <v>0.5</v>
      </c>
      <c r="Z347" t="n">
        <v>10</v>
      </c>
    </row>
    <row r="348">
      <c r="A348" t="n">
        <v>14</v>
      </c>
      <c r="B348" t="n">
        <v>75</v>
      </c>
      <c r="C348" t="inlineStr">
        <is>
          <t xml:space="preserve">CONCLUIDO	</t>
        </is>
      </c>
      <c r="D348" t="n">
        <v>3.3291</v>
      </c>
      <c r="E348" t="n">
        <v>30.04</v>
      </c>
      <c r="F348" t="n">
        <v>27.27</v>
      </c>
      <c r="G348" t="n">
        <v>102.27</v>
      </c>
      <c r="H348" t="n">
        <v>1.56</v>
      </c>
      <c r="I348" t="n">
        <v>16</v>
      </c>
      <c r="J348" t="n">
        <v>170.35</v>
      </c>
      <c r="K348" t="n">
        <v>49.1</v>
      </c>
      <c r="L348" t="n">
        <v>15</v>
      </c>
      <c r="M348" t="n">
        <v>14</v>
      </c>
      <c r="N348" t="n">
        <v>31.26</v>
      </c>
      <c r="O348" t="n">
        <v>21244.37</v>
      </c>
      <c r="P348" t="n">
        <v>301.7</v>
      </c>
      <c r="Q348" t="n">
        <v>446.57</v>
      </c>
      <c r="R348" t="n">
        <v>65.81</v>
      </c>
      <c r="S348" t="n">
        <v>40.63</v>
      </c>
      <c r="T348" t="n">
        <v>7477.44</v>
      </c>
      <c r="U348" t="n">
        <v>0.62</v>
      </c>
      <c r="V348" t="n">
        <v>0.76</v>
      </c>
      <c r="W348" t="n">
        <v>2.63</v>
      </c>
      <c r="X348" t="n">
        <v>0.44</v>
      </c>
      <c r="Y348" t="n">
        <v>0.5</v>
      </c>
      <c r="Z348" t="n">
        <v>10</v>
      </c>
    </row>
    <row r="349">
      <c r="A349" t="n">
        <v>15</v>
      </c>
      <c r="B349" t="n">
        <v>75</v>
      </c>
      <c r="C349" t="inlineStr">
        <is>
          <t xml:space="preserve">CONCLUIDO	</t>
        </is>
      </c>
      <c r="D349" t="n">
        <v>3.3378</v>
      </c>
      <c r="E349" t="n">
        <v>29.96</v>
      </c>
      <c r="F349" t="n">
        <v>27.23</v>
      </c>
      <c r="G349" t="n">
        <v>108.9</v>
      </c>
      <c r="H349" t="n">
        <v>1.65</v>
      </c>
      <c r="I349" t="n">
        <v>15</v>
      </c>
      <c r="J349" t="n">
        <v>171.81</v>
      </c>
      <c r="K349" t="n">
        <v>49.1</v>
      </c>
      <c r="L349" t="n">
        <v>16</v>
      </c>
      <c r="M349" t="n">
        <v>13</v>
      </c>
      <c r="N349" t="n">
        <v>31.72</v>
      </c>
      <c r="O349" t="n">
        <v>21424.29</v>
      </c>
      <c r="P349" t="n">
        <v>298.74</v>
      </c>
      <c r="Q349" t="n">
        <v>446.56</v>
      </c>
      <c r="R349" t="n">
        <v>64.25</v>
      </c>
      <c r="S349" t="n">
        <v>40.63</v>
      </c>
      <c r="T349" t="n">
        <v>6700.41</v>
      </c>
      <c r="U349" t="n">
        <v>0.63</v>
      </c>
      <c r="V349" t="n">
        <v>0.76</v>
      </c>
      <c r="W349" t="n">
        <v>2.63</v>
      </c>
      <c r="X349" t="n">
        <v>0.4</v>
      </c>
      <c r="Y349" t="n">
        <v>0.5</v>
      </c>
      <c r="Z349" t="n">
        <v>10</v>
      </c>
    </row>
    <row r="350">
      <c r="A350" t="n">
        <v>16</v>
      </c>
      <c r="B350" t="n">
        <v>75</v>
      </c>
      <c r="C350" t="inlineStr">
        <is>
          <t xml:space="preserve">CONCLUIDO	</t>
        </is>
      </c>
      <c r="D350" t="n">
        <v>3.3435</v>
      </c>
      <c r="E350" t="n">
        <v>29.91</v>
      </c>
      <c r="F350" t="n">
        <v>27.2</v>
      </c>
      <c r="G350" t="n">
        <v>116.59</v>
      </c>
      <c r="H350" t="n">
        <v>1.74</v>
      </c>
      <c r="I350" t="n">
        <v>14</v>
      </c>
      <c r="J350" t="n">
        <v>173.28</v>
      </c>
      <c r="K350" t="n">
        <v>49.1</v>
      </c>
      <c r="L350" t="n">
        <v>17</v>
      </c>
      <c r="M350" t="n">
        <v>12</v>
      </c>
      <c r="N350" t="n">
        <v>32.18</v>
      </c>
      <c r="O350" t="n">
        <v>21604.83</v>
      </c>
      <c r="P350" t="n">
        <v>297.3</v>
      </c>
      <c r="Q350" t="n">
        <v>446.57</v>
      </c>
      <c r="R350" t="n">
        <v>63.45</v>
      </c>
      <c r="S350" t="n">
        <v>40.63</v>
      </c>
      <c r="T350" t="n">
        <v>6302.71</v>
      </c>
      <c r="U350" t="n">
        <v>0.64</v>
      </c>
      <c r="V350" t="n">
        <v>0.76</v>
      </c>
      <c r="W350" t="n">
        <v>2.63</v>
      </c>
      <c r="X350" t="n">
        <v>0.38</v>
      </c>
      <c r="Y350" t="n">
        <v>0.5</v>
      </c>
      <c r="Z350" t="n">
        <v>10</v>
      </c>
    </row>
    <row r="351">
      <c r="A351" t="n">
        <v>17</v>
      </c>
      <c r="B351" t="n">
        <v>75</v>
      </c>
      <c r="C351" t="inlineStr">
        <is>
          <t xml:space="preserve">CONCLUIDO	</t>
        </is>
      </c>
      <c r="D351" t="n">
        <v>3.35</v>
      </c>
      <c r="E351" t="n">
        <v>29.85</v>
      </c>
      <c r="F351" t="n">
        <v>27.18</v>
      </c>
      <c r="G351" t="n">
        <v>125.43</v>
      </c>
      <c r="H351" t="n">
        <v>1.83</v>
      </c>
      <c r="I351" t="n">
        <v>13</v>
      </c>
      <c r="J351" t="n">
        <v>174.75</v>
      </c>
      <c r="K351" t="n">
        <v>49.1</v>
      </c>
      <c r="L351" t="n">
        <v>18</v>
      </c>
      <c r="M351" t="n">
        <v>11</v>
      </c>
      <c r="N351" t="n">
        <v>32.65</v>
      </c>
      <c r="O351" t="n">
        <v>21786.02</v>
      </c>
      <c r="P351" t="n">
        <v>296.26</v>
      </c>
      <c r="Q351" t="n">
        <v>446.56</v>
      </c>
      <c r="R351" t="n">
        <v>62.76</v>
      </c>
      <c r="S351" t="n">
        <v>40.63</v>
      </c>
      <c r="T351" t="n">
        <v>5965.23</v>
      </c>
      <c r="U351" t="n">
        <v>0.65</v>
      </c>
      <c r="V351" t="n">
        <v>0.76</v>
      </c>
      <c r="W351" t="n">
        <v>2.63</v>
      </c>
      <c r="X351" t="n">
        <v>0.35</v>
      </c>
      <c r="Y351" t="n">
        <v>0.5</v>
      </c>
      <c r="Z351" t="n">
        <v>10</v>
      </c>
    </row>
    <row r="352">
      <c r="A352" t="n">
        <v>18</v>
      </c>
      <c r="B352" t="n">
        <v>75</v>
      </c>
      <c r="C352" t="inlineStr">
        <is>
          <t xml:space="preserve">CONCLUIDO	</t>
        </is>
      </c>
      <c r="D352" t="n">
        <v>3.3507</v>
      </c>
      <c r="E352" t="n">
        <v>29.84</v>
      </c>
      <c r="F352" t="n">
        <v>27.17</v>
      </c>
      <c r="G352" t="n">
        <v>125.4</v>
      </c>
      <c r="H352" t="n">
        <v>1.91</v>
      </c>
      <c r="I352" t="n">
        <v>13</v>
      </c>
      <c r="J352" t="n">
        <v>176.22</v>
      </c>
      <c r="K352" t="n">
        <v>49.1</v>
      </c>
      <c r="L352" t="n">
        <v>19</v>
      </c>
      <c r="M352" t="n">
        <v>11</v>
      </c>
      <c r="N352" t="n">
        <v>33.13</v>
      </c>
      <c r="O352" t="n">
        <v>21967.84</v>
      </c>
      <c r="P352" t="n">
        <v>292.87</v>
      </c>
      <c r="Q352" t="n">
        <v>446.56</v>
      </c>
      <c r="R352" t="n">
        <v>62.34</v>
      </c>
      <c r="S352" t="n">
        <v>40.63</v>
      </c>
      <c r="T352" t="n">
        <v>5753.28</v>
      </c>
      <c r="U352" t="n">
        <v>0.65</v>
      </c>
      <c r="V352" t="n">
        <v>0.76</v>
      </c>
      <c r="W352" t="n">
        <v>2.63</v>
      </c>
      <c r="X352" t="n">
        <v>0.34</v>
      </c>
      <c r="Y352" t="n">
        <v>0.5</v>
      </c>
      <c r="Z352" t="n">
        <v>10</v>
      </c>
    </row>
    <row r="353">
      <c r="A353" t="n">
        <v>19</v>
      </c>
      <c r="B353" t="n">
        <v>75</v>
      </c>
      <c r="C353" t="inlineStr">
        <is>
          <t xml:space="preserve">CONCLUIDO	</t>
        </is>
      </c>
      <c r="D353" t="n">
        <v>3.3586</v>
      </c>
      <c r="E353" t="n">
        <v>29.77</v>
      </c>
      <c r="F353" t="n">
        <v>27.13</v>
      </c>
      <c r="G353" t="n">
        <v>135.66</v>
      </c>
      <c r="H353" t="n">
        <v>2</v>
      </c>
      <c r="I353" t="n">
        <v>12</v>
      </c>
      <c r="J353" t="n">
        <v>177.7</v>
      </c>
      <c r="K353" t="n">
        <v>49.1</v>
      </c>
      <c r="L353" t="n">
        <v>20</v>
      </c>
      <c r="M353" t="n">
        <v>10</v>
      </c>
      <c r="N353" t="n">
        <v>33.61</v>
      </c>
      <c r="O353" t="n">
        <v>22150.3</v>
      </c>
      <c r="P353" t="n">
        <v>292.07</v>
      </c>
      <c r="Q353" t="n">
        <v>446.57</v>
      </c>
      <c r="R353" t="n">
        <v>61.19</v>
      </c>
      <c r="S353" t="n">
        <v>40.63</v>
      </c>
      <c r="T353" t="n">
        <v>5182.95</v>
      </c>
      <c r="U353" t="n">
        <v>0.66</v>
      </c>
      <c r="V353" t="n">
        <v>0.77</v>
      </c>
      <c r="W353" t="n">
        <v>2.63</v>
      </c>
      <c r="X353" t="n">
        <v>0.3</v>
      </c>
      <c r="Y353" t="n">
        <v>0.5</v>
      </c>
      <c r="Z353" t="n">
        <v>10</v>
      </c>
    </row>
    <row r="354">
      <c r="A354" t="n">
        <v>20</v>
      </c>
      <c r="B354" t="n">
        <v>75</v>
      </c>
      <c r="C354" t="inlineStr">
        <is>
          <t xml:space="preserve">CONCLUIDO	</t>
        </is>
      </c>
      <c r="D354" t="n">
        <v>3.3653</v>
      </c>
      <c r="E354" t="n">
        <v>29.72</v>
      </c>
      <c r="F354" t="n">
        <v>27.1</v>
      </c>
      <c r="G354" t="n">
        <v>147.83</v>
      </c>
      <c r="H354" t="n">
        <v>2.08</v>
      </c>
      <c r="I354" t="n">
        <v>11</v>
      </c>
      <c r="J354" t="n">
        <v>179.18</v>
      </c>
      <c r="K354" t="n">
        <v>49.1</v>
      </c>
      <c r="L354" t="n">
        <v>21</v>
      </c>
      <c r="M354" t="n">
        <v>9</v>
      </c>
      <c r="N354" t="n">
        <v>34.09</v>
      </c>
      <c r="O354" t="n">
        <v>22333.43</v>
      </c>
      <c r="P354" t="n">
        <v>289.5</v>
      </c>
      <c r="Q354" t="n">
        <v>446.56</v>
      </c>
      <c r="R354" t="n">
        <v>60.09</v>
      </c>
      <c r="S354" t="n">
        <v>40.63</v>
      </c>
      <c r="T354" t="n">
        <v>4637.72</v>
      </c>
      <c r="U354" t="n">
        <v>0.68</v>
      </c>
      <c r="V354" t="n">
        <v>0.77</v>
      </c>
      <c r="W354" t="n">
        <v>2.63</v>
      </c>
      <c r="X354" t="n">
        <v>0.28</v>
      </c>
      <c r="Y354" t="n">
        <v>0.5</v>
      </c>
      <c r="Z354" t="n">
        <v>10</v>
      </c>
    </row>
    <row r="355">
      <c r="A355" t="n">
        <v>21</v>
      </c>
      <c r="B355" t="n">
        <v>75</v>
      </c>
      <c r="C355" t="inlineStr">
        <is>
          <t xml:space="preserve">CONCLUIDO	</t>
        </is>
      </c>
      <c r="D355" t="n">
        <v>3.365</v>
      </c>
      <c r="E355" t="n">
        <v>29.72</v>
      </c>
      <c r="F355" t="n">
        <v>27.11</v>
      </c>
      <c r="G355" t="n">
        <v>147.85</v>
      </c>
      <c r="H355" t="n">
        <v>2.16</v>
      </c>
      <c r="I355" t="n">
        <v>11</v>
      </c>
      <c r="J355" t="n">
        <v>180.67</v>
      </c>
      <c r="K355" t="n">
        <v>49.1</v>
      </c>
      <c r="L355" t="n">
        <v>22</v>
      </c>
      <c r="M355" t="n">
        <v>9</v>
      </c>
      <c r="N355" t="n">
        <v>34.58</v>
      </c>
      <c r="O355" t="n">
        <v>22517.21</v>
      </c>
      <c r="P355" t="n">
        <v>289.28</v>
      </c>
      <c r="Q355" t="n">
        <v>446.56</v>
      </c>
      <c r="R355" t="n">
        <v>60.27</v>
      </c>
      <c r="S355" t="n">
        <v>40.63</v>
      </c>
      <c r="T355" t="n">
        <v>4728.3</v>
      </c>
      <c r="U355" t="n">
        <v>0.67</v>
      </c>
      <c r="V355" t="n">
        <v>0.77</v>
      </c>
      <c r="W355" t="n">
        <v>2.63</v>
      </c>
      <c r="X355" t="n">
        <v>0.28</v>
      </c>
      <c r="Y355" t="n">
        <v>0.5</v>
      </c>
      <c r="Z355" t="n">
        <v>10</v>
      </c>
    </row>
    <row r="356">
      <c r="A356" t="n">
        <v>22</v>
      </c>
      <c r="B356" t="n">
        <v>75</v>
      </c>
      <c r="C356" t="inlineStr">
        <is>
          <t xml:space="preserve">CONCLUIDO	</t>
        </is>
      </c>
      <c r="D356" t="n">
        <v>3.371</v>
      </c>
      <c r="E356" t="n">
        <v>29.66</v>
      </c>
      <c r="F356" t="n">
        <v>27.08</v>
      </c>
      <c r="G356" t="n">
        <v>162.5</v>
      </c>
      <c r="H356" t="n">
        <v>2.24</v>
      </c>
      <c r="I356" t="n">
        <v>10</v>
      </c>
      <c r="J356" t="n">
        <v>182.17</v>
      </c>
      <c r="K356" t="n">
        <v>49.1</v>
      </c>
      <c r="L356" t="n">
        <v>23</v>
      </c>
      <c r="M356" t="n">
        <v>8</v>
      </c>
      <c r="N356" t="n">
        <v>35.08</v>
      </c>
      <c r="O356" t="n">
        <v>22701.78</v>
      </c>
      <c r="P356" t="n">
        <v>286.28</v>
      </c>
      <c r="Q356" t="n">
        <v>446.56</v>
      </c>
      <c r="R356" t="n">
        <v>59.66</v>
      </c>
      <c r="S356" t="n">
        <v>40.63</v>
      </c>
      <c r="T356" t="n">
        <v>4431.08</v>
      </c>
      <c r="U356" t="n">
        <v>0.68</v>
      </c>
      <c r="V356" t="n">
        <v>0.77</v>
      </c>
      <c r="W356" t="n">
        <v>2.62</v>
      </c>
      <c r="X356" t="n">
        <v>0.26</v>
      </c>
      <c r="Y356" t="n">
        <v>0.5</v>
      </c>
      <c r="Z356" t="n">
        <v>10</v>
      </c>
    </row>
    <row r="357">
      <c r="A357" t="n">
        <v>23</v>
      </c>
      <c r="B357" t="n">
        <v>75</v>
      </c>
      <c r="C357" t="inlineStr">
        <is>
          <t xml:space="preserve">CONCLUIDO	</t>
        </is>
      </c>
      <c r="D357" t="n">
        <v>3.3706</v>
      </c>
      <c r="E357" t="n">
        <v>29.67</v>
      </c>
      <c r="F357" t="n">
        <v>27.09</v>
      </c>
      <c r="G357" t="n">
        <v>162.52</v>
      </c>
      <c r="H357" t="n">
        <v>2.32</v>
      </c>
      <c r="I357" t="n">
        <v>10</v>
      </c>
      <c r="J357" t="n">
        <v>183.67</v>
      </c>
      <c r="K357" t="n">
        <v>49.1</v>
      </c>
      <c r="L357" t="n">
        <v>24</v>
      </c>
      <c r="M357" t="n">
        <v>8</v>
      </c>
      <c r="N357" t="n">
        <v>35.58</v>
      </c>
      <c r="O357" t="n">
        <v>22886.92</v>
      </c>
      <c r="P357" t="n">
        <v>285.21</v>
      </c>
      <c r="Q357" t="n">
        <v>446.56</v>
      </c>
      <c r="R357" t="n">
        <v>59.7</v>
      </c>
      <c r="S357" t="n">
        <v>40.63</v>
      </c>
      <c r="T357" t="n">
        <v>4449.99</v>
      </c>
      <c r="U357" t="n">
        <v>0.68</v>
      </c>
      <c r="V357" t="n">
        <v>0.77</v>
      </c>
      <c r="W357" t="n">
        <v>2.62</v>
      </c>
      <c r="X357" t="n">
        <v>0.26</v>
      </c>
      <c r="Y357" t="n">
        <v>0.5</v>
      </c>
      <c r="Z357" t="n">
        <v>10</v>
      </c>
    </row>
    <row r="358">
      <c r="A358" t="n">
        <v>24</v>
      </c>
      <c r="B358" t="n">
        <v>75</v>
      </c>
      <c r="C358" t="inlineStr">
        <is>
          <t xml:space="preserve">CONCLUIDO	</t>
        </is>
      </c>
      <c r="D358" t="n">
        <v>3.3707</v>
      </c>
      <c r="E358" t="n">
        <v>29.67</v>
      </c>
      <c r="F358" t="n">
        <v>27.09</v>
      </c>
      <c r="G358" t="n">
        <v>162.51</v>
      </c>
      <c r="H358" t="n">
        <v>2.4</v>
      </c>
      <c r="I358" t="n">
        <v>10</v>
      </c>
      <c r="J358" t="n">
        <v>185.18</v>
      </c>
      <c r="K358" t="n">
        <v>49.1</v>
      </c>
      <c r="L358" t="n">
        <v>25</v>
      </c>
      <c r="M358" t="n">
        <v>8</v>
      </c>
      <c r="N358" t="n">
        <v>36.08</v>
      </c>
      <c r="O358" t="n">
        <v>23072.73</v>
      </c>
      <c r="P358" t="n">
        <v>280.37</v>
      </c>
      <c r="Q358" t="n">
        <v>446.56</v>
      </c>
      <c r="R358" t="n">
        <v>59.6</v>
      </c>
      <c r="S358" t="n">
        <v>40.63</v>
      </c>
      <c r="T358" t="n">
        <v>4398.84</v>
      </c>
      <c r="U358" t="n">
        <v>0.68</v>
      </c>
      <c r="V358" t="n">
        <v>0.77</v>
      </c>
      <c r="W358" t="n">
        <v>2.63</v>
      </c>
      <c r="X358" t="n">
        <v>0.26</v>
      </c>
      <c r="Y358" t="n">
        <v>0.5</v>
      </c>
      <c r="Z358" t="n">
        <v>10</v>
      </c>
    </row>
    <row r="359">
      <c r="A359" t="n">
        <v>25</v>
      </c>
      <c r="B359" t="n">
        <v>75</v>
      </c>
      <c r="C359" t="inlineStr">
        <is>
          <t xml:space="preserve">CONCLUIDO	</t>
        </is>
      </c>
      <c r="D359" t="n">
        <v>3.3779</v>
      </c>
      <c r="E359" t="n">
        <v>29.6</v>
      </c>
      <c r="F359" t="n">
        <v>27.05</v>
      </c>
      <c r="G359" t="n">
        <v>180.35</v>
      </c>
      <c r="H359" t="n">
        <v>2.47</v>
      </c>
      <c r="I359" t="n">
        <v>9</v>
      </c>
      <c r="J359" t="n">
        <v>186.69</v>
      </c>
      <c r="K359" t="n">
        <v>49.1</v>
      </c>
      <c r="L359" t="n">
        <v>26</v>
      </c>
      <c r="M359" t="n">
        <v>7</v>
      </c>
      <c r="N359" t="n">
        <v>36.6</v>
      </c>
      <c r="O359" t="n">
        <v>23259.24</v>
      </c>
      <c r="P359" t="n">
        <v>281.76</v>
      </c>
      <c r="Q359" t="n">
        <v>446.56</v>
      </c>
      <c r="R359" t="n">
        <v>58.63</v>
      </c>
      <c r="S359" t="n">
        <v>40.63</v>
      </c>
      <c r="T359" t="n">
        <v>3921.77</v>
      </c>
      <c r="U359" t="n">
        <v>0.6899999999999999</v>
      </c>
      <c r="V359" t="n">
        <v>0.77</v>
      </c>
      <c r="W359" t="n">
        <v>2.62</v>
      </c>
      <c r="X359" t="n">
        <v>0.23</v>
      </c>
      <c r="Y359" t="n">
        <v>0.5</v>
      </c>
      <c r="Z359" t="n">
        <v>10</v>
      </c>
    </row>
    <row r="360">
      <c r="A360" t="n">
        <v>26</v>
      </c>
      <c r="B360" t="n">
        <v>75</v>
      </c>
      <c r="C360" t="inlineStr">
        <is>
          <t xml:space="preserve">CONCLUIDO	</t>
        </is>
      </c>
      <c r="D360" t="n">
        <v>3.3784</v>
      </c>
      <c r="E360" t="n">
        <v>29.6</v>
      </c>
      <c r="F360" t="n">
        <v>27.05</v>
      </c>
      <c r="G360" t="n">
        <v>180.32</v>
      </c>
      <c r="H360" t="n">
        <v>2.55</v>
      </c>
      <c r="I360" t="n">
        <v>9</v>
      </c>
      <c r="J360" t="n">
        <v>188.21</v>
      </c>
      <c r="K360" t="n">
        <v>49.1</v>
      </c>
      <c r="L360" t="n">
        <v>27</v>
      </c>
      <c r="M360" t="n">
        <v>7</v>
      </c>
      <c r="N360" t="n">
        <v>37.11</v>
      </c>
      <c r="O360" t="n">
        <v>23446.45</v>
      </c>
      <c r="P360" t="n">
        <v>279.64</v>
      </c>
      <c r="Q360" t="n">
        <v>446.56</v>
      </c>
      <c r="R360" t="n">
        <v>58.54</v>
      </c>
      <c r="S360" t="n">
        <v>40.63</v>
      </c>
      <c r="T360" t="n">
        <v>3875.66</v>
      </c>
      <c r="U360" t="n">
        <v>0.6899999999999999</v>
      </c>
      <c r="V360" t="n">
        <v>0.77</v>
      </c>
      <c r="W360" t="n">
        <v>2.62</v>
      </c>
      <c r="X360" t="n">
        <v>0.22</v>
      </c>
      <c r="Y360" t="n">
        <v>0.5</v>
      </c>
      <c r="Z360" t="n">
        <v>10</v>
      </c>
    </row>
    <row r="361">
      <c r="A361" t="n">
        <v>27</v>
      </c>
      <c r="B361" t="n">
        <v>75</v>
      </c>
      <c r="C361" t="inlineStr">
        <is>
          <t xml:space="preserve">CONCLUIDO	</t>
        </is>
      </c>
      <c r="D361" t="n">
        <v>3.3785</v>
      </c>
      <c r="E361" t="n">
        <v>29.6</v>
      </c>
      <c r="F361" t="n">
        <v>27.05</v>
      </c>
      <c r="G361" t="n">
        <v>180.32</v>
      </c>
      <c r="H361" t="n">
        <v>2.62</v>
      </c>
      <c r="I361" t="n">
        <v>9</v>
      </c>
      <c r="J361" t="n">
        <v>189.73</v>
      </c>
      <c r="K361" t="n">
        <v>49.1</v>
      </c>
      <c r="L361" t="n">
        <v>28</v>
      </c>
      <c r="M361" t="n">
        <v>7</v>
      </c>
      <c r="N361" t="n">
        <v>37.64</v>
      </c>
      <c r="O361" t="n">
        <v>23634.36</v>
      </c>
      <c r="P361" t="n">
        <v>276.66</v>
      </c>
      <c r="Q361" t="n">
        <v>446.56</v>
      </c>
      <c r="R361" t="n">
        <v>58.5</v>
      </c>
      <c r="S361" t="n">
        <v>40.63</v>
      </c>
      <c r="T361" t="n">
        <v>3855.05</v>
      </c>
      <c r="U361" t="n">
        <v>0.6899999999999999</v>
      </c>
      <c r="V361" t="n">
        <v>0.77</v>
      </c>
      <c r="W361" t="n">
        <v>2.62</v>
      </c>
      <c r="X361" t="n">
        <v>0.22</v>
      </c>
      <c r="Y361" t="n">
        <v>0.5</v>
      </c>
      <c r="Z361" t="n">
        <v>10</v>
      </c>
    </row>
    <row r="362">
      <c r="A362" t="n">
        <v>28</v>
      </c>
      <c r="B362" t="n">
        <v>75</v>
      </c>
      <c r="C362" t="inlineStr">
        <is>
          <t xml:space="preserve">CONCLUIDO	</t>
        </is>
      </c>
      <c r="D362" t="n">
        <v>3.3844</v>
      </c>
      <c r="E362" t="n">
        <v>29.55</v>
      </c>
      <c r="F362" t="n">
        <v>27.03</v>
      </c>
      <c r="G362" t="n">
        <v>202.7</v>
      </c>
      <c r="H362" t="n">
        <v>2.69</v>
      </c>
      <c r="I362" t="n">
        <v>8</v>
      </c>
      <c r="J362" t="n">
        <v>191.26</v>
      </c>
      <c r="K362" t="n">
        <v>49.1</v>
      </c>
      <c r="L362" t="n">
        <v>29</v>
      </c>
      <c r="M362" t="n">
        <v>6</v>
      </c>
      <c r="N362" t="n">
        <v>38.17</v>
      </c>
      <c r="O362" t="n">
        <v>23822.99</v>
      </c>
      <c r="P362" t="n">
        <v>275.62</v>
      </c>
      <c r="Q362" t="n">
        <v>446.56</v>
      </c>
      <c r="R362" t="n">
        <v>57.76</v>
      </c>
      <c r="S362" t="n">
        <v>40.63</v>
      </c>
      <c r="T362" t="n">
        <v>3492.4</v>
      </c>
      <c r="U362" t="n">
        <v>0.7</v>
      </c>
      <c r="V362" t="n">
        <v>0.77</v>
      </c>
      <c r="W362" t="n">
        <v>2.62</v>
      </c>
      <c r="X362" t="n">
        <v>0.2</v>
      </c>
      <c r="Y362" t="n">
        <v>0.5</v>
      </c>
      <c r="Z362" t="n">
        <v>10</v>
      </c>
    </row>
    <row r="363">
      <c r="A363" t="n">
        <v>29</v>
      </c>
      <c r="B363" t="n">
        <v>75</v>
      </c>
      <c r="C363" t="inlineStr">
        <is>
          <t xml:space="preserve">CONCLUIDO	</t>
        </is>
      </c>
      <c r="D363" t="n">
        <v>3.3848</v>
      </c>
      <c r="E363" t="n">
        <v>29.54</v>
      </c>
      <c r="F363" t="n">
        <v>27.02</v>
      </c>
      <c r="G363" t="n">
        <v>202.67</v>
      </c>
      <c r="H363" t="n">
        <v>2.76</v>
      </c>
      <c r="I363" t="n">
        <v>8</v>
      </c>
      <c r="J363" t="n">
        <v>192.8</v>
      </c>
      <c r="K363" t="n">
        <v>49.1</v>
      </c>
      <c r="L363" t="n">
        <v>30</v>
      </c>
      <c r="M363" t="n">
        <v>5</v>
      </c>
      <c r="N363" t="n">
        <v>38.7</v>
      </c>
      <c r="O363" t="n">
        <v>24012.34</v>
      </c>
      <c r="P363" t="n">
        <v>275.48</v>
      </c>
      <c r="Q363" t="n">
        <v>446.56</v>
      </c>
      <c r="R363" t="n">
        <v>57.6</v>
      </c>
      <c r="S363" t="n">
        <v>40.63</v>
      </c>
      <c r="T363" t="n">
        <v>3410.05</v>
      </c>
      <c r="U363" t="n">
        <v>0.71</v>
      </c>
      <c r="V363" t="n">
        <v>0.77</v>
      </c>
      <c r="W363" t="n">
        <v>2.62</v>
      </c>
      <c r="X363" t="n">
        <v>0.2</v>
      </c>
      <c r="Y363" t="n">
        <v>0.5</v>
      </c>
      <c r="Z363" t="n">
        <v>10</v>
      </c>
    </row>
    <row r="364">
      <c r="A364" t="n">
        <v>30</v>
      </c>
      <c r="B364" t="n">
        <v>75</v>
      </c>
      <c r="C364" t="inlineStr">
        <is>
          <t xml:space="preserve">CONCLUIDO	</t>
        </is>
      </c>
      <c r="D364" t="n">
        <v>3.3834</v>
      </c>
      <c r="E364" t="n">
        <v>29.56</v>
      </c>
      <c r="F364" t="n">
        <v>27.04</v>
      </c>
      <c r="G364" t="n">
        <v>202.76</v>
      </c>
      <c r="H364" t="n">
        <v>2.83</v>
      </c>
      <c r="I364" t="n">
        <v>8</v>
      </c>
      <c r="J364" t="n">
        <v>194.34</v>
      </c>
      <c r="K364" t="n">
        <v>49.1</v>
      </c>
      <c r="L364" t="n">
        <v>31</v>
      </c>
      <c r="M364" t="n">
        <v>5</v>
      </c>
      <c r="N364" t="n">
        <v>39.24</v>
      </c>
      <c r="O364" t="n">
        <v>24202.42</v>
      </c>
      <c r="P364" t="n">
        <v>272.06</v>
      </c>
      <c r="Q364" t="n">
        <v>446.56</v>
      </c>
      <c r="R364" t="n">
        <v>58.02</v>
      </c>
      <c r="S364" t="n">
        <v>40.63</v>
      </c>
      <c r="T364" t="n">
        <v>3620.57</v>
      </c>
      <c r="U364" t="n">
        <v>0.7</v>
      </c>
      <c r="V364" t="n">
        <v>0.77</v>
      </c>
      <c r="W364" t="n">
        <v>2.62</v>
      </c>
      <c r="X364" t="n">
        <v>0.21</v>
      </c>
      <c r="Y364" t="n">
        <v>0.5</v>
      </c>
      <c r="Z364" t="n">
        <v>10</v>
      </c>
    </row>
    <row r="365">
      <c r="A365" t="n">
        <v>31</v>
      </c>
      <c r="B365" t="n">
        <v>75</v>
      </c>
      <c r="C365" t="inlineStr">
        <is>
          <t xml:space="preserve">CONCLUIDO	</t>
        </is>
      </c>
      <c r="D365" t="n">
        <v>3.3851</v>
      </c>
      <c r="E365" t="n">
        <v>29.54</v>
      </c>
      <c r="F365" t="n">
        <v>27.02</v>
      </c>
      <c r="G365" t="n">
        <v>202.65</v>
      </c>
      <c r="H365" t="n">
        <v>2.9</v>
      </c>
      <c r="I365" t="n">
        <v>8</v>
      </c>
      <c r="J365" t="n">
        <v>195.89</v>
      </c>
      <c r="K365" t="n">
        <v>49.1</v>
      </c>
      <c r="L365" t="n">
        <v>32</v>
      </c>
      <c r="M365" t="n">
        <v>3</v>
      </c>
      <c r="N365" t="n">
        <v>39.79</v>
      </c>
      <c r="O365" t="n">
        <v>24393.24</v>
      </c>
      <c r="P365" t="n">
        <v>270.31</v>
      </c>
      <c r="Q365" t="n">
        <v>446.56</v>
      </c>
      <c r="R365" t="n">
        <v>57.45</v>
      </c>
      <c r="S365" t="n">
        <v>40.63</v>
      </c>
      <c r="T365" t="n">
        <v>3336.95</v>
      </c>
      <c r="U365" t="n">
        <v>0.71</v>
      </c>
      <c r="V365" t="n">
        <v>0.77</v>
      </c>
      <c r="W365" t="n">
        <v>2.62</v>
      </c>
      <c r="X365" t="n">
        <v>0.19</v>
      </c>
      <c r="Y365" t="n">
        <v>0.5</v>
      </c>
      <c r="Z365" t="n">
        <v>10</v>
      </c>
    </row>
    <row r="366">
      <c r="A366" t="n">
        <v>32</v>
      </c>
      <c r="B366" t="n">
        <v>75</v>
      </c>
      <c r="C366" t="inlineStr">
        <is>
          <t xml:space="preserve">CONCLUIDO	</t>
        </is>
      </c>
      <c r="D366" t="n">
        <v>3.39</v>
      </c>
      <c r="E366" t="n">
        <v>29.5</v>
      </c>
      <c r="F366" t="n">
        <v>27.01</v>
      </c>
      <c r="G366" t="n">
        <v>231.5</v>
      </c>
      <c r="H366" t="n">
        <v>2.97</v>
      </c>
      <c r="I366" t="n">
        <v>7</v>
      </c>
      <c r="J366" t="n">
        <v>197.44</v>
      </c>
      <c r="K366" t="n">
        <v>49.1</v>
      </c>
      <c r="L366" t="n">
        <v>33</v>
      </c>
      <c r="M366" t="n">
        <v>0</v>
      </c>
      <c r="N366" t="n">
        <v>40.34</v>
      </c>
      <c r="O366" t="n">
        <v>24584.81</v>
      </c>
      <c r="P366" t="n">
        <v>268.87</v>
      </c>
      <c r="Q366" t="n">
        <v>446.56</v>
      </c>
      <c r="R366" t="n">
        <v>57.06</v>
      </c>
      <c r="S366" t="n">
        <v>40.63</v>
      </c>
      <c r="T366" t="n">
        <v>3147.15</v>
      </c>
      <c r="U366" t="n">
        <v>0.71</v>
      </c>
      <c r="V366" t="n">
        <v>0.77</v>
      </c>
      <c r="W366" t="n">
        <v>2.62</v>
      </c>
      <c r="X366" t="n">
        <v>0.18</v>
      </c>
      <c r="Y366" t="n">
        <v>0.5</v>
      </c>
      <c r="Z366" t="n">
        <v>10</v>
      </c>
    </row>
    <row r="367">
      <c r="A367" t="n">
        <v>0</v>
      </c>
      <c r="B367" t="n">
        <v>95</v>
      </c>
      <c r="C367" t="inlineStr">
        <is>
          <t xml:space="preserve">CONCLUIDO	</t>
        </is>
      </c>
      <c r="D367" t="n">
        <v>1.8401</v>
      </c>
      <c r="E367" t="n">
        <v>54.34</v>
      </c>
      <c r="F367" t="n">
        <v>37.99</v>
      </c>
      <c r="G367" t="n">
        <v>6.11</v>
      </c>
      <c r="H367" t="n">
        <v>0.1</v>
      </c>
      <c r="I367" t="n">
        <v>373</v>
      </c>
      <c r="J367" t="n">
        <v>185.69</v>
      </c>
      <c r="K367" t="n">
        <v>53.44</v>
      </c>
      <c r="L367" t="n">
        <v>1</v>
      </c>
      <c r="M367" t="n">
        <v>371</v>
      </c>
      <c r="N367" t="n">
        <v>36.26</v>
      </c>
      <c r="O367" t="n">
        <v>23136.14</v>
      </c>
      <c r="P367" t="n">
        <v>514.84</v>
      </c>
      <c r="Q367" t="n">
        <v>446.69</v>
      </c>
      <c r="R367" t="n">
        <v>415.69</v>
      </c>
      <c r="S367" t="n">
        <v>40.63</v>
      </c>
      <c r="T367" t="n">
        <v>180631.94</v>
      </c>
      <c r="U367" t="n">
        <v>0.1</v>
      </c>
      <c r="V367" t="n">
        <v>0.55</v>
      </c>
      <c r="W367" t="n">
        <v>3.23</v>
      </c>
      <c r="X367" t="n">
        <v>11.16</v>
      </c>
      <c r="Y367" t="n">
        <v>0.5</v>
      </c>
      <c r="Z367" t="n">
        <v>10</v>
      </c>
    </row>
    <row r="368">
      <c r="A368" t="n">
        <v>1</v>
      </c>
      <c r="B368" t="n">
        <v>95</v>
      </c>
      <c r="C368" t="inlineStr">
        <is>
          <t xml:space="preserve">CONCLUIDO	</t>
        </is>
      </c>
      <c r="D368" t="n">
        <v>2.5359</v>
      </c>
      <c r="E368" t="n">
        <v>39.43</v>
      </c>
      <c r="F368" t="n">
        <v>31.27</v>
      </c>
      <c r="G368" t="n">
        <v>12.26</v>
      </c>
      <c r="H368" t="n">
        <v>0.19</v>
      </c>
      <c r="I368" t="n">
        <v>153</v>
      </c>
      <c r="J368" t="n">
        <v>187.21</v>
      </c>
      <c r="K368" t="n">
        <v>53.44</v>
      </c>
      <c r="L368" t="n">
        <v>2</v>
      </c>
      <c r="M368" t="n">
        <v>151</v>
      </c>
      <c r="N368" t="n">
        <v>36.77</v>
      </c>
      <c r="O368" t="n">
        <v>23322.88</v>
      </c>
      <c r="P368" t="n">
        <v>422.38</v>
      </c>
      <c r="Q368" t="n">
        <v>446.6</v>
      </c>
      <c r="R368" t="n">
        <v>195.76</v>
      </c>
      <c r="S368" t="n">
        <v>40.63</v>
      </c>
      <c r="T368" t="n">
        <v>71763.16</v>
      </c>
      <c r="U368" t="n">
        <v>0.21</v>
      </c>
      <c r="V368" t="n">
        <v>0.66</v>
      </c>
      <c r="W368" t="n">
        <v>2.87</v>
      </c>
      <c r="X368" t="n">
        <v>4.44</v>
      </c>
      <c r="Y368" t="n">
        <v>0.5</v>
      </c>
      <c r="Z368" t="n">
        <v>10</v>
      </c>
    </row>
    <row r="369">
      <c r="A369" t="n">
        <v>2</v>
      </c>
      <c r="B369" t="n">
        <v>95</v>
      </c>
      <c r="C369" t="inlineStr">
        <is>
          <t xml:space="preserve">CONCLUIDO	</t>
        </is>
      </c>
      <c r="D369" t="n">
        <v>2.8003</v>
      </c>
      <c r="E369" t="n">
        <v>35.71</v>
      </c>
      <c r="F369" t="n">
        <v>29.63</v>
      </c>
      <c r="G369" t="n">
        <v>18.33</v>
      </c>
      <c r="H369" t="n">
        <v>0.28</v>
      </c>
      <c r="I369" t="n">
        <v>97</v>
      </c>
      <c r="J369" t="n">
        <v>188.73</v>
      </c>
      <c r="K369" t="n">
        <v>53.44</v>
      </c>
      <c r="L369" t="n">
        <v>3</v>
      </c>
      <c r="M369" t="n">
        <v>95</v>
      </c>
      <c r="N369" t="n">
        <v>37.29</v>
      </c>
      <c r="O369" t="n">
        <v>23510.33</v>
      </c>
      <c r="P369" t="n">
        <v>399.06</v>
      </c>
      <c r="Q369" t="n">
        <v>446.6</v>
      </c>
      <c r="R369" t="n">
        <v>142.36</v>
      </c>
      <c r="S369" t="n">
        <v>40.63</v>
      </c>
      <c r="T369" t="n">
        <v>45346.17</v>
      </c>
      <c r="U369" t="n">
        <v>0.29</v>
      </c>
      <c r="V369" t="n">
        <v>0.7</v>
      </c>
      <c r="W369" t="n">
        <v>2.77</v>
      </c>
      <c r="X369" t="n">
        <v>2.8</v>
      </c>
      <c r="Y369" t="n">
        <v>0.5</v>
      </c>
      <c r="Z369" t="n">
        <v>10</v>
      </c>
    </row>
    <row r="370">
      <c r="A370" t="n">
        <v>3</v>
      </c>
      <c r="B370" t="n">
        <v>95</v>
      </c>
      <c r="C370" t="inlineStr">
        <is>
          <t xml:space="preserve">CONCLUIDO	</t>
        </is>
      </c>
      <c r="D370" t="n">
        <v>2.9456</v>
      </c>
      <c r="E370" t="n">
        <v>33.95</v>
      </c>
      <c r="F370" t="n">
        <v>28.84</v>
      </c>
      <c r="G370" t="n">
        <v>24.37</v>
      </c>
      <c r="H370" t="n">
        <v>0.37</v>
      </c>
      <c r="I370" t="n">
        <v>71</v>
      </c>
      <c r="J370" t="n">
        <v>190.25</v>
      </c>
      <c r="K370" t="n">
        <v>53.44</v>
      </c>
      <c r="L370" t="n">
        <v>4</v>
      </c>
      <c r="M370" t="n">
        <v>69</v>
      </c>
      <c r="N370" t="n">
        <v>37.82</v>
      </c>
      <c r="O370" t="n">
        <v>23698.48</v>
      </c>
      <c r="P370" t="n">
        <v>387.54</v>
      </c>
      <c r="Q370" t="n">
        <v>446.57</v>
      </c>
      <c r="R370" t="n">
        <v>116.71</v>
      </c>
      <c r="S370" t="n">
        <v>40.63</v>
      </c>
      <c r="T370" t="n">
        <v>32648.61</v>
      </c>
      <c r="U370" t="n">
        <v>0.35</v>
      </c>
      <c r="V370" t="n">
        <v>0.72</v>
      </c>
      <c r="W370" t="n">
        <v>2.72</v>
      </c>
      <c r="X370" t="n">
        <v>2.01</v>
      </c>
      <c r="Y370" t="n">
        <v>0.5</v>
      </c>
      <c r="Z370" t="n">
        <v>10</v>
      </c>
    </row>
    <row r="371">
      <c r="A371" t="n">
        <v>4</v>
      </c>
      <c r="B371" t="n">
        <v>95</v>
      </c>
      <c r="C371" t="inlineStr">
        <is>
          <t xml:space="preserve">CONCLUIDO	</t>
        </is>
      </c>
      <c r="D371" t="n">
        <v>3.0323</v>
      </c>
      <c r="E371" t="n">
        <v>32.98</v>
      </c>
      <c r="F371" t="n">
        <v>28.43</v>
      </c>
      <c r="G371" t="n">
        <v>30.46</v>
      </c>
      <c r="H371" t="n">
        <v>0.46</v>
      </c>
      <c r="I371" t="n">
        <v>56</v>
      </c>
      <c r="J371" t="n">
        <v>191.78</v>
      </c>
      <c r="K371" t="n">
        <v>53.44</v>
      </c>
      <c r="L371" t="n">
        <v>5</v>
      </c>
      <c r="M371" t="n">
        <v>54</v>
      </c>
      <c r="N371" t="n">
        <v>38.35</v>
      </c>
      <c r="O371" t="n">
        <v>23887.36</v>
      </c>
      <c r="P371" t="n">
        <v>380.83</v>
      </c>
      <c r="Q371" t="n">
        <v>446.57</v>
      </c>
      <c r="R371" t="n">
        <v>103.21</v>
      </c>
      <c r="S371" t="n">
        <v>40.63</v>
      </c>
      <c r="T371" t="n">
        <v>25976.33</v>
      </c>
      <c r="U371" t="n">
        <v>0.39</v>
      </c>
      <c r="V371" t="n">
        <v>0.73</v>
      </c>
      <c r="W371" t="n">
        <v>2.7</v>
      </c>
      <c r="X371" t="n">
        <v>1.6</v>
      </c>
      <c r="Y371" t="n">
        <v>0.5</v>
      </c>
      <c r="Z371" t="n">
        <v>10</v>
      </c>
    </row>
    <row r="372">
      <c r="A372" t="n">
        <v>5</v>
      </c>
      <c r="B372" t="n">
        <v>95</v>
      </c>
      <c r="C372" t="inlineStr">
        <is>
          <t xml:space="preserve">CONCLUIDO	</t>
        </is>
      </c>
      <c r="D372" t="n">
        <v>3.0949</v>
      </c>
      <c r="E372" t="n">
        <v>32.31</v>
      </c>
      <c r="F372" t="n">
        <v>28.13</v>
      </c>
      <c r="G372" t="n">
        <v>36.69</v>
      </c>
      <c r="H372" t="n">
        <v>0.55</v>
      </c>
      <c r="I372" t="n">
        <v>46</v>
      </c>
      <c r="J372" t="n">
        <v>193.32</v>
      </c>
      <c r="K372" t="n">
        <v>53.44</v>
      </c>
      <c r="L372" t="n">
        <v>6</v>
      </c>
      <c r="M372" t="n">
        <v>44</v>
      </c>
      <c r="N372" t="n">
        <v>38.89</v>
      </c>
      <c r="O372" t="n">
        <v>24076.95</v>
      </c>
      <c r="P372" t="n">
        <v>375.64</v>
      </c>
      <c r="Q372" t="n">
        <v>446.61</v>
      </c>
      <c r="R372" t="n">
        <v>93.67</v>
      </c>
      <c r="S372" t="n">
        <v>40.63</v>
      </c>
      <c r="T372" t="n">
        <v>21255.77</v>
      </c>
      <c r="U372" t="n">
        <v>0.43</v>
      </c>
      <c r="V372" t="n">
        <v>0.74</v>
      </c>
      <c r="W372" t="n">
        <v>2.68</v>
      </c>
      <c r="X372" t="n">
        <v>1.3</v>
      </c>
      <c r="Y372" t="n">
        <v>0.5</v>
      </c>
      <c r="Z372" t="n">
        <v>10</v>
      </c>
    </row>
    <row r="373">
      <c r="A373" t="n">
        <v>6</v>
      </c>
      <c r="B373" t="n">
        <v>95</v>
      </c>
      <c r="C373" t="inlineStr">
        <is>
          <t xml:space="preserve">CONCLUIDO	</t>
        </is>
      </c>
      <c r="D373" t="n">
        <v>3.134</v>
      </c>
      <c r="E373" t="n">
        <v>31.91</v>
      </c>
      <c r="F373" t="n">
        <v>27.95</v>
      </c>
      <c r="G373" t="n">
        <v>41.93</v>
      </c>
      <c r="H373" t="n">
        <v>0.64</v>
      </c>
      <c r="I373" t="n">
        <v>40</v>
      </c>
      <c r="J373" t="n">
        <v>194.86</v>
      </c>
      <c r="K373" t="n">
        <v>53.44</v>
      </c>
      <c r="L373" t="n">
        <v>7</v>
      </c>
      <c r="M373" t="n">
        <v>38</v>
      </c>
      <c r="N373" t="n">
        <v>39.43</v>
      </c>
      <c r="O373" t="n">
        <v>24267.28</v>
      </c>
      <c r="P373" t="n">
        <v>372.38</v>
      </c>
      <c r="Q373" t="n">
        <v>446.57</v>
      </c>
      <c r="R373" t="n">
        <v>87.38</v>
      </c>
      <c r="S373" t="n">
        <v>40.63</v>
      </c>
      <c r="T373" t="n">
        <v>18139.5</v>
      </c>
      <c r="U373" t="n">
        <v>0.46</v>
      </c>
      <c r="V373" t="n">
        <v>0.74</v>
      </c>
      <c r="W373" t="n">
        <v>2.69</v>
      </c>
      <c r="X373" t="n">
        <v>1.12</v>
      </c>
      <c r="Y373" t="n">
        <v>0.5</v>
      </c>
      <c r="Z373" t="n">
        <v>10</v>
      </c>
    </row>
    <row r="374">
      <c r="A374" t="n">
        <v>7</v>
      </c>
      <c r="B374" t="n">
        <v>95</v>
      </c>
      <c r="C374" t="inlineStr">
        <is>
          <t xml:space="preserve">CONCLUIDO	</t>
        </is>
      </c>
      <c r="D374" t="n">
        <v>3.1749</v>
      </c>
      <c r="E374" t="n">
        <v>31.5</v>
      </c>
      <c r="F374" t="n">
        <v>27.76</v>
      </c>
      <c r="G374" t="n">
        <v>48.99</v>
      </c>
      <c r="H374" t="n">
        <v>0.72</v>
      </c>
      <c r="I374" t="n">
        <v>34</v>
      </c>
      <c r="J374" t="n">
        <v>196.41</v>
      </c>
      <c r="K374" t="n">
        <v>53.44</v>
      </c>
      <c r="L374" t="n">
        <v>8</v>
      </c>
      <c r="M374" t="n">
        <v>32</v>
      </c>
      <c r="N374" t="n">
        <v>39.98</v>
      </c>
      <c r="O374" t="n">
        <v>24458.36</v>
      </c>
      <c r="P374" t="n">
        <v>368.8</v>
      </c>
      <c r="Q374" t="n">
        <v>446.56</v>
      </c>
      <c r="R374" t="n">
        <v>81.81999999999999</v>
      </c>
      <c r="S374" t="n">
        <v>40.63</v>
      </c>
      <c r="T374" t="n">
        <v>15388.66</v>
      </c>
      <c r="U374" t="n">
        <v>0.5</v>
      </c>
      <c r="V374" t="n">
        <v>0.75</v>
      </c>
      <c r="W374" t="n">
        <v>2.66</v>
      </c>
      <c r="X374" t="n">
        <v>0.9399999999999999</v>
      </c>
      <c r="Y374" t="n">
        <v>0.5</v>
      </c>
      <c r="Z374" t="n">
        <v>10</v>
      </c>
    </row>
    <row r="375">
      <c r="A375" t="n">
        <v>8</v>
      </c>
      <c r="B375" t="n">
        <v>95</v>
      </c>
      <c r="C375" t="inlineStr">
        <is>
          <t xml:space="preserve">CONCLUIDO	</t>
        </is>
      </c>
      <c r="D375" t="n">
        <v>3.1961</v>
      </c>
      <c r="E375" t="n">
        <v>31.29</v>
      </c>
      <c r="F375" t="n">
        <v>27.67</v>
      </c>
      <c r="G375" t="n">
        <v>53.55</v>
      </c>
      <c r="H375" t="n">
        <v>0.8100000000000001</v>
      </c>
      <c r="I375" t="n">
        <v>31</v>
      </c>
      <c r="J375" t="n">
        <v>197.97</v>
      </c>
      <c r="K375" t="n">
        <v>53.44</v>
      </c>
      <c r="L375" t="n">
        <v>9</v>
      </c>
      <c r="M375" t="n">
        <v>29</v>
      </c>
      <c r="N375" t="n">
        <v>40.53</v>
      </c>
      <c r="O375" t="n">
        <v>24650.18</v>
      </c>
      <c r="P375" t="n">
        <v>366.82</v>
      </c>
      <c r="Q375" t="n">
        <v>446.56</v>
      </c>
      <c r="R375" t="n">
        <v>78.67</v>
      </c>
      <c r="S375" t="n">
        <v>40.63</v>
      </c>
      <c r="T375" t="n">
        <v>13830.74</v>
      </c>
      <c r="U375" t="n">
        <v>0.52</v>
      </c>
      <c r="V375" t="n">
        <v>0.75</v>
      </c>
      <c r="W375" t="n">
        <v>2.65</v>
      </c>
      <c r="X375" t="n">
        <v>0.84</v>
      </c>
      <c r="Y375" t="n">
        <v>0.5</v>
      </c>
      <c r="Z375" t="n">
        <v>10</v>
      </c>
    </row>
    <row r="376">
      <c r="A376" t="n">
        <v>9</v>
      </c>
      <c r="B376" t="n">
        <v>95</v>
      </c>
      <c r="C376" t="inlineStr">
        <is>
          <t xml:space="preserve">CONCLUIDO	</t>
        </is>
      </c>
      <c r="D376" t="n">
        <v>3.2135</v>
      </c>
      <c r="E376" t="n">
        <v>31.12</v>
      </c>
      <c r="F376" t="n">
        <v>27.61</v>
      </c>
      <c r="G376" t="n">
        <v>59.16</v>
      </c>
      <c r="H376" t="n">
        <v>0.89</v>
      </c>
      <c r="I376" t="n">
        <v>28</v>
      </c>
      <c r="J376" t="n">
        <v>199.53</v>
      </c>
      <c r="K376" t="n">
        <v>53.44</v>
      </c>
      <c r="L376" t="n">
        <v>10</v>
      </c>
      <c r="M376" t="n">
        <v>26</v>
      </c>
      <c r="N376" t="n">
        <v>41.1</v>
      </c>
      <c r="O376" t="n">
        <v>24842.77</v>
      </c>
      <c r="P376" t="n">
        <v>365.18</v>
      </c>
      <c r="Q376" t="n">
        <v>446.56</v>
      </c>
      <c r="R376" t="n">
        <v>76.68000000000001</v>
      </c>
      <c r="S376" t="n">
        <v>40.63</v>
      </c>
      <c r="T376" t="n">
        <v>12852.17</v>
      </c>
      <c r="U376" t="n">
        <v>0.53</v>
      </c>
      <c r="V376" t="n">
        <v>0.75</v>
      </c>
      <c r="W376" t="n">
        <v>2.65</v>
      </c>
      <c r="X376" t="n">
        <v>0.78</v>
      </c>
      <c r="Y376" t="n">
        <v>0.5</v>
      </c>
      <c r="Z376" t="n">
        <v>10</v>
      </c>
    </row>
    <row r="377">
      <c r="A377" t="n">
        <v>10</v>
      </c>
      <c r="B377" t="n">
        <v>95</v>
      </c>
      <c r="C377" t="inlineStr">
        <is>
          <t xml:space="preserve">CONCLUIDO	</t>
        </is>
      </c>
      <c r="D377" t="n">
        <v>3.2345</v>
      </c>
      <c r="E377" t="n">
        <v>30.92</v>
      </c>
      <c r="F377" t="n">
        <v>27.52</v>
      </c>
      <c r="G377" t="n">
        <v>66.04000000000001</v>
      </c>
      <c r="H377" t="n">
        <v>0.97</v>
      </c>
      <c r="I377" t="n">
        <v>25</v>
      </c>
      <c r="J377" t="n">
        <v>201.1</v>
      </c>
      <c r="K377" t="n">
        <v>53.44</v>
      </c>
      <c r="L377" t="n">
        <v>11</v>
      </c>
      <c r="M377" t="n">
        <v>23</v>
      </c>
      <c r="N377" t="n">
        <v>41.66</v>
      </c>
      <c r="O377" t="n">
        <v>25036.12</v>
      </c>
      <c r="P377" t="n">
        <v>362.49</v>
      </c>
      <c r="Q377" t="n">
        <v>446.56</v>
      </c>
      <c r="R377" t="n">
        <v>73.69</v>
      </c>
      <c r="S377" t="n">
        <v>40.63</v>
      </c>
      <c r="T377" t="n">
        <v>11369.61</v>
      </c>
      <c r="U377" t="n">
        <v>0.55</v>
      </c>
      <c r="V377" t="n">
        <v>0.76</v>
      </c>
      <c r="W377" t="n">
        <v>2.65</v>
      </c>
      <c r="X377" t="n">
        <v>0.6899999999999999</v>
      </c>
      <c r="Y377" t="n">
        <v>0.5</v>
      </c>
      <c r="Z377" t="n">
        <v>10</v>
      </c>
    </row>
    <row r="378">
      <c r="A378" t="n">
        <v>11</v>
      </c>
      <c r="B378" t="n">
        <v>95</v>
      </c>
      <c r="C378" t="inlineStr">
        <is>
          <t xml:space="preserve">CONCLUIDO	</t>
        </is>
      </c>
      <c r="D378" t="n">
        <v>3.2481</v>
      </c>
      <c r="E378" t="n">
        <v>30.79</v>
      </c>
      <c r="F378" t="n">
        <v>27.46</v>
      </c>
      <c r="G378" t="n">
        <v>71.64</v>
      </c>
      <c r="H378" t="n">
        <v>1.05</v>
      </c>
      <c r="I378" t="n">
        <v>23</v>
      </c>
      <c r="J378" t="n">
        <v>202.67</v>
      </c>
      <c r="K378" t="n">
        <v>53.44</v>
      </c>
      <c r="L378" t="n">
        <v>12</v>
      </c>
      <c r="M378" t="n">
        <v>21</v>
      </c>
      <c r="N378" t="n">
        <v>42.24</v>
      </c>
      <c r="O378" t="n">
        <v>25230.25</v>
      </c>
      <c r="P378" t="n">
        <v>361.38</v>
      </c>
      <c r="Q378" t="n">
        <v>446.56</v>
      </c>
      <c r="R378" t="n">
        <v>72.01000000000001</v>
      </c>
      <c r="S378" t="n">
        <v>40.63</v>
      </c>
      <c r="T378" t="n">
        <v>10540.01</v>
      </c>
      <c r="U378" t="n">
        <v>0.5600000000000001</v>
      </c>
      <c r="V378" t="n">
        <v>0.76</v>
      </c>
      <c r="W378" t="n">
        <v>2.64</v>
      </c>
      <c r="X378" t="n">
        <v>0.64</v>
      </c>
      <c r="Y378" t="n">
        <v>0.5</v>
      </c>
      <c r="Z378" t="n">
        <v>10</v>
      </c>
    </row>
    <row r="379">
      <c r="A379" t="n">
        <v>12</v>
      </c>
      <c r="B379" t="n">
        <v>95</v>
      </c>
      <c r="C379" t="inlineStr">
        <is>
          <t xml:space="preserve">CONCLUIDO	</t>
        </is>
      </c>
      <c r="D379" t="n">
        <v>3.2642</v>
      </c>
      <c r="E379" t="n">
        <v>30.64</v>
      </c>
      <c r="F379" t="n">
        <v>27.39</v>
      </c>
      <c r="G379" t="n">
        <v>78.23999999999999</v>
      </c>
      <c r="H379" t="n">
        <v>1.13</v>
      </c>
      <c r="I379" t="n">
        <v>21</v>
      </c>
      <c r="J379" t="n">
        <v>204.25</v>
      </c>
      <c r="K379" t="n">
        <v>53.44</v>
      </c>
      <c r="L379" t="n">
        <v>13</v>
      </c>
      <c r="M379" t="n">
        <v>19</v>
      </c>
      <c r="N379" t="n">
        <v>42.82</v>
      </c>
      <c r="O379" t="n">
        <v>25425.3</v>
      </c>
      <c r="P379" t="n">
        <v>359.09</v>
      </c>
      <c r="Q379" t="n">
        <v>446.56</v>
      </c>
      <c r="R379" t="n">
        <v>69.42</v>
      </c>
      <c r="S379" t="n">
        <v>40.63</v>
      </c>
      <c r="T379" t="n">
        <v>9255.200000000001</v>
      </c>
      <c r="U379" t="n">
        <v>0.59</v>
      </c>
      <c r="V379" t="n">
        <v>0.76</v>
      </c>
      <c r="W379" t="n">
        <v>2.64</v>
      </c>
      <c r="X379" t="n">
        <v>0.5600000000000001</v>
      </c>
      <c r="Y379" t="n">
        <v>0.5</v>
      </c>
      <c r="Z379" t="n">
        <v>10</v>
      </c>
    </row>
    <row r="380">
      <c r="A380" t="n">
        <v>13</v>
      </c>
      <c r="B380" t="n">
        <v>95</v>
      </c>
      <c r="C380" t="inlineStr">
        <is>
          <t xml:space="preserve">CONCLUIDO	</t>
        </is>
      </c>
      <c r="D380" t="n">
        <v>3.2714</v>
      </c>
      <c r="E380" t="n">
        <v>30.57</v>
      </c>
      <c r="F380" t="n">
        <v>27.36</v>
      </c>
      <c r="G380" t="n">
        <v>82.06999999999999</v>
      </c>
      <c r="H380" t="n">
        <v>1.21</v>
      </c>
      <c r="I380" t="n">
        <v>20</v>
      </c>
      <c r="J380" t="n">
        <v>205.84</v>
      </c>
      <c r="K380" t="n">
        <v>53.44</v>
      </c>
      <c r="L380" t="n">
        <v>14</v>
      </c>
      <c r="M380" t="n">
        <v>18</v>
      </c>
      <c r="N380" t="n">
        <v>43.4</v>
      </c>
      <c r="O380" t="n">
        <v>25621.03</v>
      </c>
      <c r="P380" t="n">
        <v>358.02</v>
      </c>
      <c r="Q380" t="n">
        <v>446.56</v>
      </c>
      <c r="R380" t="n">
        <v>68.33</v>
      </c>
      <c r="S380" t="n">
        <v>40.63</v>
      </c>
      <c r="T380" t="n">
        <v>8714.32</v>
      </c>
      <c r="U380" t="n">
        <v>0.59</v>
      </c>
      <c r="V380" t="n">
        <v>0.76</v>
      </c>
      <c r="W380" t="n">
        <v>2.64</v>
      </c>
      <c r="X380" t="n">
        <v>0.53</v>
      </c>
      <c r="Y380" t="n">
        <v>0.5</v>
      </c>
      <c r="Z380" t="n">
        <v>10</v>
      </c>
    </row>
    <row r="381">
      <c r="A381" t="n">
        <v>14</v>
      </c>
      <c r="B381" t="n">
        <v>95</v>
      </c>
      <c r="C381" t="inlineStr">
        <is>
          <t xml:space="preserve">CONCLUIDO	</t>
        </is>
      </c>
      <c r="D381" t="n">
        <v>3.276</v>
      </c>
      <c r="E381" t="n">
        <v>30.52</v>
      </c>
      <c r="F381" t="n">
        <v>27.35</v>
      </c>
      <c r="G381" t="n">
        <v>86.37</v>
      </c>
      <c r="H381" t="n">
        <v>1.28</v>
      </c>
      <c r="I381" t="n">
        <v>19</v>
      </c>
      <c r="J381" t="n">
        <v>207.43</v>
      </c>
      <c r="K381" t="n">
        <v>53.44</v>
      </c>
      <c r="L381" t="n">
        <v>15</v>
      </c>
      <c r="M381" t="n">
        <v>17</v>
      </c>
      <c r="N381" t="n">
        <v>44</v>
      </c>
      <c r="O381" t="n">
        <v>25817.56</v>
      </c>
      <c r="P381" t="n">
        <v>357.23</v>
      </c>
      <c r="Q381" t="n">
        <v>446.56</v>
      </c>
      <c r="R381" t="n">
        <v>68.23</v>
      </c>
      <c r="S381" t="n">
        <v>40.63</v>
      </c>
      <c r="T381" t="n">
        <v>8667.719999999999</v>
      </c>
      <c r="U381" t="n">
        <v>0.6</v>
      </c>
      <c r="V381" t="n">
        <v>0.76</v>
      </c>
      <c r="W381" t="n">
        <v>2.64</v>
      </c>
      <c r="X381" t="n">
        <v>0.52</v>
      </c>
      <c r="Y381" t="n">
        <v>0.5</v>
      </c>
      <c r="Z381" t="n">
        <v>10</v>
      </c>
    </row>
    <row r="382">
      <c r="A382" t="n">
        <v>15</v>
      </c>
      <c r="B382" t="n">
        <v>95</v>
      </c>
      <c r="C382" t="inlineStr">
        <is>
          <t xml:space="preserve">CONCLUIDO	</t>
        </is>
      </c>
      <c r="D382" t="n">
        <v>3.2914</v>
      </c>
      <c r="E382" t="n">
        <v>30.38</v>
      </c>
      <c r="F382" t="n">
        <v>27.28</v>
      </c>
      <c r="G382" t="n">
        <v>96.28</v>
      </c>
      <c r="H382" t="n">
        <v>1.36</v>
      </c>
      <c r="I382" t="n">
        <v>17</v>
      </c>
      <c r="J382" t="n">
        <v>209.03</v>
      </c>
      <c r="K382" t="n">
        <v>53.44</v>
      </c>
      <c r="L382" t="n">
        <v>16</v>
      </c>
      <c r="M382" t="n">
        <v>15</v>
      </c>
      <c r="N382" t="n">
        <v>44.6</v>
      </c>
      <c r="O382" t="n">
        <v>26014.91</v>
      </c>
      <c r="P382" t="n">
        <v>354.6</v>
      </c>
      <c r="Q382" t="n">
        <v>446.56</v>
      </c>
      <c r="R382" t="n">
        <v>65.89</v>
      </c>
      <c r="S382" t="n">
        <v>40.63</v>
      </c>
      <c r="T382" t="n">
        <v>7511.72</v>
      </c>
      <c r="U382" t="n">
        <v>0.62</v>
      </c>
      <c r="V382" t="n">
        <v>0.76</v>
      </c>
      <c r="W382" t="n">
        <v>2.64</v>
      </c>
      <c r="X382" t="n">
        <v>0.45</v>
      </c>
      <c r="Y382" t="n">
        <v>0.5</v>
      </c>
      <c r="Z382" t="n">
        <v>10</v>
      </c>
    </row>
    <row r="383">
      <c r="A383" t="n">
        <v>16</v>
      </c>
      <c r="B383" t="n">
        <v>95</v>
      </c>
      <c r="C383" t="inlineStr">
        <is>
          <t xml:space="preserve">CONCLUIDO	</t>
        </is>
      </c>
      <c r="D383" t="n">
        <v>3.2966</v>
      </c>
      <c r="E383" t="n">
        <v>30.33</v>
      </c>
      <c r="F383" t="n">
        <v>27.27</v>
      </c>
      <c r="G383" t="n">
        <v>102.26</v>
      </c>
      <c r="H383" t="n">
        <v>1.43</v>
      </c>
      <c r="I383" t="n">
        <v>16</v>
      </c>
      <c r="J383" t="n">
        <v>210.64</v>
      </c>
      <c r="K383" t="n">
        <v>53.44</v>
      </c>
      <c r="L383" t="n">
        <v>17</v>
      </c>
      <c r="M383" t="n">
        <v>14</v>
      </c>
      <c r="N383" t="n">
        <v>45.21</v>
      </c>
      <c r="O383" t="n">
        <v>26213.09</v>
      </c>
      <c r="P383" t="n">
        <v>354.02</v>
      </c>
      <c r="Q383" t="n">
        <v>446.56</v>
      </c>
      <c r="R383" t="n">
        <v>65.59999999999999</v>
      </c>
      <c r="S383" t="n">
        <v>40.63</v>
      </c>
      <c r="T383" t="n">
        <v>7370.54</v>
      </c>
      <c r="U383" t="n">
        <v>0.62</v>
      </c>
      <c r="V383" t="n">
        <v>0.76</v>
      </c>
      <c r="W383" t="n">
        <v>2.64</v>
      </c>
      <c r="X383" t="n">
        <v>0.44</v>
      </c>
      <c r="Y383" t="n">
        <v>0.5</v>
      </c>
      <c r="Z383" t="n">
        <v>10</v>
      </c>
    </row>
    <row r="384">
      <c r="A384" t="n">
        <v>17</v>
      </c>
      <c r="B384" t="n">
        <v>95</v>
      </c>
      <c r="C384" t="inlineStr">
        <is>
          <t xml:space="preserve">CONCLUIDO	</t>
        </is>
      </c>
      <c r="D384" t="n">
        <v>3.3069</v>
      </c>
      <c r="E384" t="n">
        <v>30.24</v>
      </c>
      <c r="F384" t="n">
        <v>27.21</v>
      </c>
      <c r="G384" t="n">
        <v>108.85</v>
      </c>
      <c r="H384" t="n">
        <v>1.51</v>
      </c>
      <c r="I384" t="n">
        <v>15</v>
      </c>
      <c r="J384" t="n">
        <v>212.25</v>
      </c>
      <c r="K384" t="n">
        <v>53.44</v>
      </c>
      <c r="L384" t="n">
        <v>18</v>
      </c>
      <c r="M384" t="n">
        <v>13</v>
      </c>
      <c r="N384" t="n">
        <v>45.82</v>
      </c>
      <c r="O384" t="n">
        <v>26412.11</v>
      </c>
      <c r="P384" t="n">
        <v>352.03</v>
      </c>
      <c r="Q384" t="n">
        <v>446.56</v>
      </c>
      <c r="R384" t="n">
        <v>63.78</v>
      </c>
      <c r="S384" t="n">
        <v>40.63</v>
      </c>
      <c r="T384" t="n">
        <v>6464.1</v>
      </c>
      <c r="U384" t="n">
        <v>0.64</v>
      </c>
      <c r="V384" t="n">
        <v>0.76</v>
      </c>
      <c r="W384" t="n">
        <v>2.63</v>
      </c>
      <c r="X384" t="n">
        <v>0.39</v>
      </c>
      <c r="Y384" t="n">
        <v>0.5</v>
      </c>
      <c r="Z384" t="n">
        <v>10</v>
      </c>
    </row>
    <row r="385">
      <c r="A385" t="n">
        <v>18</v>
      </c>
      <c r="B385" t="n">
        <v>95</v>
      </c>
      <c r="C385" t="inlineStr">
        <is>
          <t xml:space="preserve">CONCLUIDO	</t>
        </is>
      </c>
      <c r="D385" t="n">
        <v>3.3064</v>
      </c>
      <c r="E385" t="n">
        <v>30.24</v>
      </c>
      <c r="F385" t="n">
        <v>27.22</v>
      </c>
      <c r="G385" t="n">
        <v>108.87</v>
      </c>
      <c r="H385" t="n">
        <v>1.58</v>
      </c>
      <c r="I385" t="n">
        <v>15</v>
      </c>
      <c r="J385" t="n">
        <v>213.87</v>
      </c>
      <c r="K385" t="n">
        <v>53.44</v>
      </c>
      <c r="L385" t="n">
        <v>19</v>
      </c>
      <c r="M385" t="n">
        <v>13</v>
      </c>
      <c r="N385" t="n">
        <v>46.44</v>
      </c>
      <c r="O385" t="n">
        <v>26611.98</v>
      </c>
      <c r="P385" t="n">
        <v>351.64</v>
      </c>
      <c r="Q385" t="n">
        <v>446.56</v>
      </c>
      <c r="R385" t="n">
        <v>63.89</v>
      </c>
      <c r="S385" t="n">
        <v>40.63</v>
      </c>
      <c r="T385" t="n">
        <v>6520.46</v>
      </c>
      <c r="U385" t="n">
        <v>0.64</v>
      </c>
      <c r="V385" t="n">
        <v>0.76</v>
      </c>
      <c r="W385" t="n">
        <v>2.63</v>
      </c>
      <c r="X385" t="n">
        <v>0.39</v>
      </c>
      <c r="Y385" t="n">
        <v>0.5</v>
      </c>
      <c r="Z385" t="n">
        <v>10</v>
      </c>
    </row>
    <row r="386">
      <c r="A386" t="n">
        <v>19</v>
      </c>
      <c r="B386" t="n">
        <v>95</v>
      </c>
      <c r="C386" t="inlineStr">
        <is>
          <t xml:space="preserve">CONCLUIDO	</t>
        </is>
      </c>
      <c r="D386" t="n">
        <v>3.3107</v>
      </c>
      <c r="E386" t="n">
        <v>30.2</v>
      </c>
      <c r="F386" t="n">
        <v>27.21</v>
      </c>
      <c r="G386" t="n">
        <v>116.64</v>
      </c>
      <c r="H386" t="n">
        <v>1.65</v>
      </c>
      <c r="I386" t="n">
        <v>14</v>
      </c>
      <c r="J386" t="n">
        <v>215.5</v>
      </c>
      <c r="K386" t="n">
        <v>53.44</v>
      </c>
      <c r="L386" t="n">
        <v>20</v>
      </c>
      <c r="M386" t="n">
        <v>12</v>
      </c>
      <c r="N386" t="n">
        <v>47.07</v>
      </c>
      <c r="O386" t="n">
        <v>26812.71</v>
      </c>
      <c r="P386" t="n">
        <v>351.14</v>
      </c>
      <c r="Q386" t="n">
        <v>446.56</v>
      </c>
      <c r="R386" t="n">
        <v>63.82</v>
      </c>
      <c r="S386" t="n">
        <v>40.63</v>
      </c>
      <c r="T386" t="n">
        <v>6490.57</v>
      </c>
      <c r="U386" t="n">
        <v>0.64</v>
      </c>
      <c r="V386" t="n">
        <v>0.76</v>
      </c>
      <c r="W386" t="n">
        <v>2.63</v>
      </c>
      <c r="X386" t="n">
        <v>0.39</v>
      </c>
      <c r="Y386" t="n">
        <v>0.5</v>
      </c>
      <c r="Z386" t="n">
        <v>10</v>
      </c>
    </row>
    <row r="387">
      <c r="A387" t="n">
        <v>20</v>
      </c>
      <c r="B387" t="n">
        <v>95</v>
      </c>
      <c r="C387" t="inlineStr">
        <is>
          <t xml:space="preserve">CONCLUIDO	</t>
        </is>
      </c>
      <c r="D387" t="n">
        <v>3.3184</v>
      </c>
      <c r="E387" t="n">
        <v>30.13</v>
      </c>
      <c r="F387" t="n">
        <v>27.18</v>
      </c>
      <c r="G387" t="n">
        <v>125.46</v>
      </c>
      <c r="H387" t="n">
        <v>1.72</v>
      </c>
      <c r="I387" t="n">
        <v>13</v>
      </c>
      <c r="J387" t="n">
        <v>217.14</v>
      </c>
      <c r="K387" t="n">
        <v>53.44</v>
      </c>
      <c r="L387" t="n">
        <v>21</v>
      </c>
      <c r="M387" t="n">
        <v>11</v>
      </c>
      <c r="N387" t="n">
        <v>47.7</v>
      </c>
      <c r="O387" t="n">
        <v>27014.3</v>
      </c>
      <c r="P387" t="n">
        <v>349.44</v>
      </c>
      <c r="Q387" t="n">
        <v>446.56</v>
      </c>
      <c r="R387" t="n">
        <v>62.66</v>
      </c>
      <c r="S387" t="n">
        <v>40.63</v>
      </c>
      <c r="T387" t="n">
        <v>5916.17</v>
      </c>
      <c r="U387" t="n">
        <v>0.65</v>
      </c>
      <c r="V387" t="n">
        <v>0.76</v>
      </c>
      <c r="W387" t="n">
        <v>2.63</v>
      </c>
      <c r="X387" t="n">
        <v>0.35</v>
      </c>
      <c r="Y387" t="n">
        <v>0.5</v>
      </c>
      <c r="Z387" t="n">
        <v>10</v>
      </c>
    </row>
    <row r="388">
      <c r="A388" t="n">
        <v>21</v>
      </c>
      <c r="B388" t="n">
        <v>95</v>
      </c>
      <c r="C388" t="inlineStr">
        <is>
          <t xml:space="preserve">CONCLUIDO	</t>
        </is>
      </c>
      <c r="D388" t="n">
        <v>3.3195</v>
      </c>
      <c r="E388" t="n">
        <v>30.13</v>
      </c>
      <c r="F388" t="n">
        <v>27.17</v>
      </c>
      <c r="G388" t="n">
        <v>125.41</v>
      </c>
      <c r="H388" t="n">
        <v>1.79</v>
      </c>
      <c r="I388" t="n">
        <v>13</v>
      </c>
      <c r="J388" t="n">
        <v>218.78</v>
      </c>
      <c r="K388" t="n">
        <v>53.44</v>
      </c>
      <c r="L388" t="n">
        <v>22</v>
      </c>
      <c r="M388" t="n">
        <v>11</v>
      </c>
      <c r="N388" t="n">
        <v>48.34</v>
      </c>
      <c r="O388" t="n">
        <v>27216.79</v>
      </c>
      <c r="P388" t="n">
        <v>350.08</v>
      </c>
      <c r="Q388" t="n">
        <v>446.56</v>
      </c>
      <c r="R388" t="n">
        <v>62.55</v>
      </c>
      <c r="S388" t="n">
        <v>40.63</v>
      </c>
      <c r="T388" t="n">
        <v>5859.02</v>
      </c>
      <c r="U388" t="n">
        <v>0.65</v>
      </c>
      <c r="V388" t="n">
        <v>0.76</v>
      </c>
      <c r="W388" t="n">
        <v>2.63</v>
      </c>
      <c r="X388" t="n">
        <v>0.35</v>
      </c>
      <c r="Y388" t="n">
        <v>0.5</v>
      </c>
      <c r="Z388" t="n">
        <v>10</v>
      </c>
    </row>
    <row r="389">
      <c r="A389" t="n">
        <v>22</v>
      </c>
      <c r="B389" t="n">
        <v>95</v>
      </c>
      <c r="C389" t="inlineStr">
        <is>
          <t xml:space="preserve">CONCLUIDO	</t>
        </is>
      </c>
      <c r="D389" t="n">
        <v>3.3281</v>
      </c>
      <c r="E389" t="n">
        <v>30.05</v>
      </c>
      <c r="F389" t="n">
        <v>27.13</v>
      </c>
      <c r="G389" t="n">
        <v>135.66</v>
      </c>
      <c r="H389" t="n">
        <v>1.85</v>
      </c>
      <c r="I389" t="n">
        <v>12</v>
      </c>
      <c r="J389" t="n">
        <v>220.43</v>
      </c>
      <c r="K389" t="n">
        <v>53.44</v>
      </c>
      <c r="L389" t="n">
        <v>23</v>
      </c>
      <c r="M389" t="n">
        <v>10</v>
      </c>
      <c r="N389" t="n">
        <v>48.99</v>
      </c>
      <c r="O389" t="n">
        <v>27420.16</v>
      </c>
      <c r="P389" t="n">
        <v>347.45</v>
      </c>
      <c r="Q389" t="n">
        <v>446.56</v>
      </c>
      <c r="R389" t="n">
        <v>61.16</v>
      </c>
      <c r="S389" t="n">
        <v>40.63</v>
      </c>
      <c r="T389" t="n">
        <v>5171.42</v>
      </c>
      <c r="U389" t="n">
        <v>0.66</v>
      </c>
      <c r="V389" t="n">
        <v>0.77</v>
      </c>
      <c r="W389" t="n">
        <v>2.63</v>
      </c>
      <c r="X389" t="n">
        <v>0.3</v>
      </c>
      <c r="Y389" t="n">
        <v>0.5</v>
      </c>
      <c r="Z389" t="n">
        <v>10</v>
      </c>
    </row>
    <row r="390">
      <c r="A390" t="n">
        <v>23</v>
      </c>
      <c r="B390" t="n">
        <v>95</v>
      </c>
      <c r="C390" t="inlineStr">
        <is>
          <t xml:space="preserve">CONCLUIDO	</t>
        </is>
      </c>
      <c r="D390" t="n">
        <v>3.326</v>
      </c>
      <c r="E390" t="n">
        <v>30.07</v>
      </c>
      <c r="F390" t="n">
        <v>27.15</v>
      </c>
      <c r="G390" t="n">
        <v>135.75</v>
      </c>
      <c r="H390" t="n">
        <v>1.92</v>
      </c>
      <c r="I390" t="n">
        <v>12</v>
      </c>
      <c r="J390" t="n">
        <v>222.08</v>
      </c>
      <c r="K390" t="n">
        <v>53.44</v>
      </c>
      <c r="L390" t="n">
        <v>24</v>
      </c>
      <c r="M390" t="n">
        <v>10</v>
      </c>
      <c r="N390" t="n">
        <v>49.65</v>
      </c>
      <c r="O390" t="n">
        <v>27624.44</v>
      </c>
      <c r="P390" t="n">
        <v>347</v>
      </c>
      <c r="Q390" t="n">
        <v>446.57</v>
      </c>
      <c r="R390" t="n">
        <v>61.7</v>
      </c>
      <c r="S390" t="n">
        <v>40.63</v>
      </c>
      <c r="T390" t="n">
        <v>5438.32</v>
      </c>
      <c r="U390" t="n">
        <v>0.66</v>
      </c>
      <c r="V390" t="n">
        <v>0.77</v>
      </c>
      <c r="W390" t="n">
        <v>2.63</v>
      </c>
      <c r="X390" t="n">
        <v>0.32</v>
      </c>
      <c r="Y390" t="n">
        <v>0.5</v>
      </c>
      <c r="Z390" t="n">
        <v>10</v>
      </c>
    </row>
    <row r="391">
      <c r="A391" t="n">
        <v>24</v>
      </c>
      <c r="B391" t="n">
        <v>95</v>
      </c>
      <c r="C391" t="inlineStr">
        <is>
          <t xml:space="preserve">CONCLUIDO	</t>
        </is>
      </c>
      <c r="D391" t="n">
        <v>3.3363</v>
      </c>
      <c r="E391" t="n">
        <v>29.97</v>
      </c>
      <c r="F391" t="n">
        <v>27.1</v>
      </c>
      <c r="G391" t="n">
        <v>147.79</v>
      </c>
      <c r="H391" t="n">
        <v>1.99</v>
      </c>
      <c r="I391" t="n">
        <v>11</v>
      </c>
      <c r="J391" t="n">
        <v>223.75</v>
      </c>
      <c r="K391" t="n">
        <v>53.44</v>
      </c>
      <c r="L391" t="n">
        <v>25</v>
      </c>
      <c r="M391" t="n">
        <v>9</v>
      </c>
      <c r="N391" t="n">
        <v>50.31</v>
      </c>
      <c r="O391" t="n">
        <v>27829.77</v>
      </c>
      <c r="P391" t="n">
        <v>344.94</v>
      </c>
      <c r="Q391" t="n">
        <v>446.56</v>
      </c>
      <c r="R391" t="n">
        <v>60.01</v>
      </c>
      <c r="S391" t="n">
        <v>40.63</v>
      </c>
      <c r="T391" t="n">
        <v>4600.52</v>
      </c>
      <c r="U391" t="n">
        <v>0.68</v>
      </c>
      <c r="V391" t="n">
        <v>0.77</v>
      </c>
      <c r="W391" t="n">
        <v>2.62</v>
      </c>
      <c r="X391" t="n">
        <v>0.27</v>
      </c>
      <c r="Y391" t="n">
        <v>0.5</v>
      </c>
      <c r="Z391" t="n">
        <v>10</v>
      </c>
    </row>
    <row r="392">
      <c r="A392" t="n">
        <v>25</v>
      </c>
      <c r="B392" t="n">
        <v>95</v>
      </c>
      <c r="C392" t="inlineStr">
        <is>
          <t xml:space="preserve">CONCLUIDO	</t>
        </is>
      </c>
      <c r="D392" t="n">
        <v>3.334</v>
      </c>
      <c r="E392" t="n">
        <v>29.99</v>
      </c>
      <c r="F392" t="n">
        <v>27.12</v>
      </c>
      <c r="G392" t="n">
        <v>147.9</v>
      </c>
      <c r="H392" t="n">
        <v>2.05</v>
      </c>
      <c r="I392" t="n">
        <v>11</v>
      </c>
      <c r="J392" t="n">
        <v>225.42</v>
      </c>
      <c r="K392" t="n">
        <v>53.44</v>
      </c>
      <c r="L392" t="n">
        <v>26</v>
      </c>
      <c r="M392" t="n">
        <v>9</v>
      </c>
      <c r="N392" t="n">
        <v>50.98</v>
      </c>
      <c r="O392" t="n">
        <v>28035.92</v>
      </c>
      <c r="P392" t="n">
        <v>345.25</v>
      </c>
      <c r="Q392" t="n">
        <v>446.56</v>
      </c>
      <c r="R392" t="n">
        <v>60.56</v>
      </c>
      <c r="S392" t="n">
        <v>40.63</v>
      </c>
      <c r="T392" t="n">
        <v>4874.37</v>
      </c>
      <c r="U392" t="n">
        <v>0.67</v>
      </c>
      <c r="V392" t="n">
        <v>0.77</v>
      </c>
      <c r="W392" t="n">
        <v>2.63</v>
      </c>
      <c r="X392" t="n">
        <v>0.29</v>
      </c>
      <c r="Y392" t="n">
        <v>0.5</v>
      </c>
      <c r="Z392" t="n">
        <v>10</v>
      </c>
    </row>
    <row r="393">
      <c r="A393" t="n">
        <v>26</v>
      </c>
      <c r="B393" t="n">
        <v>95</v>
      </c>
      <c r="C393" t="inlineStr">
        <is>
          <t xml:space="preserve">CONCLUIDO	</t>
        </is>
      </c>
      <c r="D393" t="n">
        <v>3.3334</v>
      </c>
      <c r="E393" t="n">
        <v>30</v>
      </c>
      <c r="F393" t="n">
        <v>27.12</v>
      </c>
      <c r="G393" t="n">
        <v>147.93</v>
      </c>
      <c r="H393" t="n">
        <v>2.11</v>
      </c>
      <c r="I393" t="n">
        <v>11</v>
      </c>
      <c r="J393" t="n">
        <v>227.1</v>
      </c>
      <c r="K393" t="n">
        <v>53.44</v>
      </c>
      <c r="L393" t="n">
        <v>27</v>
      </c>
      <c r="M393" t="n">
        <v>9</v>
      </c>
      <c r="N393" t="n">
        <v>51.66</v>
      </c>
      <c r="O393" t="n">
        <v>28243</v>
      </c>
      <c r="P393" t="n">
        <v>343.67</v>
      </c>
      <c r="Q393" t="n">
        <v>446.56</v>
      </c>
      <c r="R393" t="n">
        <v>60.9</v>
      </c>
      <c r="S393" t="n">
        <v>40.63</v>
      </c>
      <c r="T393" t="n">
        <v>5043.79</v>
      </c>
      <c r="U393" t="n">
        <v>0.67</v>
      </c>
      <c r="V393" t="n">
        <v>0.77</v>
      </c>
      <c r="W393" t="n">
        <v>2.62</v>
      </c>
      <c r="X393" t="n">
        <v>0.29</v>
      </c>
      <c r="Y393" t="n">
        <v>0.5</v>
      </c>
      <c r="Z393" t="n">
        <v>10</v>
      </c>
    </row>
    <row r="394">
      <c r="A394" t="n">
        <v>27</v>
      </c>
      <c r="B394" t="n">
        <v>95</v>
      </c>
      <c r="C394" t="inlineStr">
        <is>
          <t xml:space="preserve">CONCLUIDO	</t>
        </is>
      </c>
      <c r="D394" t="n">
        <v>3.3422</v>
      </c>
      <c r="E394" t="n">
        <v>29.92</v>
      </c>
      <c r="F394" t="n">
        <v>27.08</v>
      </c>
      <c r="G394" t="n">
        <v>162.48</v>
      </c>
      <c r="H394" t="n">
        <v>2.18</v>
      </c>
      <c r="I394" t="n">
        <v>10</v>
      </c>
      <c r="J394" t="n">
        <v>228.79</v>
      </c>
      <c r="K394" t="n">
        <v>53.44</v>
      </c>
      <c r="L394" t="n">
        <v>28</v>
      </c>
      <c r="M394" t="n">
        <v>8</v>
      </c>
      <c r="N394" t="n">
        <v>52.35</v>
      </c>
      <c r="O394" t="n">
        <v>28451.04</v>
      </c>
      <c r="P394" t="n">
        <v>343.62</v>
      </c>
      <c r="Q394" t="n">
        <v>446.56</v>
      </c>
      <c r="R394" t="n">
        <v>59.53</v>
      </c>
      <c r="S394" t="n">
        <v>40.63</v>
      </c>
      <c r="T394" t="n">
        <v>4364.09</v>
      </c>
      <c r="U394" t="n">
        <v>0.68</v>
      </c>
      <c r="V394" t="n">
        <v>0.77</v>
      </c>
      <c r="W394" t="n">
        <v>2.62</v>
      </c>
      <c r="X394" t="n">
        <v>0.25</v>
      </c>
      <c r="Y394" t="n">
        <v>0.5</v>
      </c>
      <c r="Z394" t="n">
        <v>10</v>
      </c>
    </row>
    <row r="395">
      <c r="A395" t="n">
        <v>28</v>
      </c>
      <c r="B395" t="n">
        <v>95</v>
      </c>
      <c r="C395" t="inlineStr">
        <is>
          <t xml:space="preserve">CONCLUIDO	</t>
        </is>
      </c>
      <c r="D395" t="n">
        <v>3.3408</v>
      </c>
      <c r="E395" t="n">
        <v>29.93</v>
      </c>
      <c r="F395" t="n">
        <v>27.09</v>
      </c>
      <c r="G395" t="n">
        <v>162.55</v>
      </c>
      <c r="H395" t="n">
        <v>2.24</v>
      </c>
      <c r="I395" t="n">
        <v>10</v>
      </c>
      <c r="J395" t="n">
        <v>230.48</v>
      </c>
      <c r="K395" t="n">
        <v>53.44</v>
      </c>
      <c r="L395" t="n">
        <v>29</v>
      </c>
      <c r="M395" t="n">
        <v>8</v>
      </c>
      <c r="N395" t="n">
        <v>53.05</v>
      </c>
      <c r="O395" t="n">
        <v>28660.06</v>
      </c>
      <c r="P395" t="n">
        <v>342.51</v>
      </c>
      <c r="Q395" t="n">
        <v>446.56</v>
      </c>
      <c r="R395" t="n">
        <v>59.76</v>
      </c>
      <c r="S395" t="n">
        <v>40.63</v>
      </c>
      <c r="T395" t="n">
        <v>4482.47</v>
      </c>
      <c r="U395" t="n">
        <v>0.68</v>
      </c>
      <c r="V395" t="n">
        <v>0.77</v>
      </c>
      <c r="W395" t="n">
        <v>2.63</v>
      </c>
      <c r="X395" t="n">
        <v>0.26</v>
      </c>
      <c r="Y395" t="n">
        <v>0.5</v>
      </c>
      <c r="Z395" t="n">
        <v>10</v>
      </c>
    </row>
    <row r="396">
      <c r="A396" t="n">
        <v>29</v>
      </c>
      <c r="B396" t="n">
        <v>95</v>
      </c>
      <c r="C396" t="inlineStr">
        <is>
          <t xml:space="preserve">CONCLUIDO	</t>
        </is>
      </c>
      <c r="D396" t="n">
        <v>3.3415</v>
      </c>
      <c r="E396" t="n">
        <v>29.93</v>
      </c>
      <c r="F396" t="n">
        <v>27.09</v>
      </c>
      <c r="G396" t="n">
        <v>162.51</v>
      </c>
      <c r="H396" t="n">
        <v>2.3</v>
      </c>
      <c r="I396" t="n">
        <v>10</v>
      </c>
      <c r="J396" t="n">
        <v>232.18</v>
      </c>
      <c r="K396" t="n">
        <v>53.44</v>
      </c>
      <c r="L396" t="n">
        <v>30</v>
      </c>
      <c r="M396" t="n">
        <v>8</v>
      </c>
      <c r="N396" t="n">
        <v>53.75</v>
      </c>
      <c r="O396" t="n">
        <v>28870.05</v>
      </c>
      <c r="P396" t="n">
        <v>339.21</v>
      </c>
      <c r="Q396" t="n">
        <v>446.56</v>
      </c>
      <c r="R396" t="n">
        <v>59.54</v>
      </c>
      <c r="S396" t="n">
        <v>40.63</v>
      </c>
      <c r="T396" t="n">
        <v>4370.13</v>
      </c>
      <c r="U396" t="n">
        <v>0.68</v>
      </c>
      <c r="V396" t="n">
        <v>0.77</v>
      </c>
      <c r="W396" t="n">
        <v>2.63</v>
      </c>
      <c r="X396" t="n">
        <v>0.26</v>
      </c>
      <c r="Y396" t="n">
        <v>0.5</v>
      </c>
      <c r="Z396" t="n">
        <v>10</v>
      </c>
    </row>
    <row r="397">
      <c r="A397" t="n">
        <v>30</v>
      </c>
      <c r="B397" t="n">
        <v>95</v>
      </c>
      <c r="C397" t="inlineStr">
        <is>
          <t xml:space="preserve">CONCLUIDO	</t>
        </is>
      </c>
      <c r="D397" t="n">
        <v>3.3487</v>
      </c>
      <c r="E397" t="n">
        <v>29.86</v>
      </c>
      <c r="F397" t="n">
        <v>27.06</v>
      </c>
      <c r="G397" t="n">
        <v>180.39</v>
      </c>
      <c r="H397" t="n">
        <v>2.36</v>
      </c>
      <c r="I397" t="n">
        <v>9</v>
      </c>
      <c r="J397" t="n">
        <v>233.89</v>
      </c>
      <c r="K397" t="n">
        <v>53.44</v>
      </c>
      <c r="L397" t="n">
        <v>31</v>
      </c>
      <c r="M397" t="n">
        <v>7</v>
      </c>
      <c r="N397" t="n">
        <v>54.46</v>
      </c>
      <c r="O397" t="n">
        <v>29081.05</v>
      </c>
      <c r="P397" t="n">
        <v>339.24</v>
      </c>
      <c r="Q397" t="n">
        <v>446.56</v>
      </c>
      <c r="R397" t="n">
        <v>58.59</v>
      </c>
      <c r="S397" t="n">
        <v>40.63</v>
      </c>
      <c r="T397" t="n">
        <v>3898.07</v>
      </c>
      <c r="U397" t="n">
        <v>0.6899999999999999</v>
      </c>
      <c r="V397" t="n">
        <v>0.77</v>
      </c>
      <c r="W397" t="n">
        <v>2.63</v>
      </c>
      <c r="X397" t="n">
        <v>0.23</v>
      </c>
      <c r="Y397" t="n">
        <v>0.5</v>
      </c>
      <c r="Z397" t="n">
        <v>10</v>
      </c>
    </row>
    <row r="398">
      <c r="A398" t="n">
        <v>31</v>
      </c>
      <c r="B398" t="n">
        <v>95</v>
      </c>
      <c r="C398" t="inlineStr">
        <is>
          <t xml:space="preserve">CONCLUIDO	</t>
        </is>
      </c>
      <c r="D398" t="n">
        <v>3.3493</v>
      </c>
      <c r="E398" t="n">
        <v>29.86</v>
      </c>
      <c r="F398" t="n">
        <v>27.05</v>
      </c>
      <c r="G398" t="n">
        <v>180.35</v>
      </c>
      <c r="H398" t="n">
        <v>2.41</v>
      </c>
      <c r="I398" t="n">
        <v>9</v>
      </c>
      <c r="J398" t="n">
        <v>235.61</v>
      </c>
      <c r="K398" t="n">
        <v>53.44</v>
      </c>
      <c r="L398" t="n">
        <v>32</v>
      </c>
      <c r="M398" t="n">
        <v>7</v>
      </c>
      <c r="N398" t="n">
        <v>55.18</v>
      </c>
      <c r="O398" t="n">
        <v>29293.06</v>
      </c>
      <c r="P398" t="n">
        <v>340.73</v>
      </c>
      <c r="Q398" t="n">
        <v>446.56</v>
      </c>
      <c r="R398" t="n">
        <v>58.61</v>
      </c>
      <c r="S398" t="n">
        <v>40.63</v>
      </c>
      <c r="T398" t="n">
        <v>3908.53</v>
      </c>
      <c r="U398" t="n">
        <v>0.6899999999999999</v>
      </c>
      <c r="V398" t="n">
        <v>0.77</v>
      </c>
      <c r="W398" t="n">
        <v>2.62</v>
      </c>
      <c r="X398" t="n">
        <v>0.23</v>
      </c>
      <c r="Y398" t="n">
        <v>0.5</v>
      </c>
      <c r="Z398" t="n">
        <v>10</v>
      </c>
    </row>
    <row r="399">
      <c r="A399" t="n">
        <v>32</v>
      </c>
      <c r="B399" t="n">
        <v>95</v>
      </c>
      <c r="C399" t="inlineStr">
        <is>
          <t xml:space="preserve">CONCLUIDO	</t>
        </is>
      </c>
      <c r="D399" t="n">
        <v>3.3492</v>
      </c>
      <c r="E399" t="n">
        <v>29.86</v>
      </c>
      <c r="F399" t="n">
        <v>27.05</v>
      </c>
      <c r="G399" t="n">
        <v>180.36</v>
      </c>
      <c r="H399" t="n">
        <v>2.47</v>
      </c>
      <c r="I399" t="n">
        <v>9</v>
      </c>
      <c r="J399" t="n">
        <v>237.34</v>
      </c>
      <c r="K399" t="n">
        <v>53.44</v>
      </c>
      <c r="L399" t="n">
        <v>33</v>
      </c>
      <c r="M399" t="n">
        <v>7</v>
      </c>
      <c r="N399" t="n">
        <v>55.91</v>
      </c>
      <c r="O399" t="n">
        <v>29506.09</v>
      </c>
      <c r="P399" t="n">
        <v>339.22</v>
      </c>
      <c r="Q399" t="n">
        <v>446.56</v>
      </c>
      <c r="R399" t="n">
        <v>58.76</v>
      </c>
      <c r="S399" t="n">
        <v>40.63</v>
      </c>
      <c r="T399" t="n">
        <v>3985.02</v>
      </c>
      <c r="U399" t="n">
        <v>0.6899999999999999</v>
      </c>
      <c r="V399" t="n">
        <v>0.77</v>
      </c>
      <c r="W399" t="n">
        <v>2.62</v>
      </c>
      <c r="X399" t="n">
        <v>0.23</v>
      </c>
      <c r="Y399" t="n">
        <v>0.5</v>
      </c>
      <c r="Z399" t="n">
        <v>10</v>
      </c>
    </row>
    <row r="400">
      <c r="A400" t="n">
        <v>33</v>
      </c>
      <c r="B400" t="n">
        <v>95</v>
      </c>
      <c r="C400" t="inlineStr">
        <is>
          <t xml:space="preserve">CONCLUIDO	</t>
        </is>
      </c>
      <c r="D400" t="n">
        <v>3.3483</v>
      </c>
      <c r="E400" t="n">
        <v>29.87</v>
      </c>
      <c r="F400" t="n">
        <v>27.06</v>
      </c>
      <c r="G400" t="n">
        <v>180.41</v>
      </c>
      <c r="H400" t="n">
        <v>2.53</v>
      </c>
      <c r="I400" t="n">
        <v>9</v>
      </c>
      <c r="J400" t="n">
        <v>239.08</v>
      </c>
      <c r="K400" t="n">
        <v>53.44</v>
      </c>
      <c r="L400" t="n">
        <v>34</v>
      </c>
      <c r="M400" t="n">
        <v>7</v>
      </c>
      <c r="N400" t="n">
        <v>56.64</v>
      </c>
      <c r="O400" t="n">
        <v>29720.17</v>
      </c>
      <c r="P400" t="n">
        <v>336.89</v>
      </c>
      <c r="Q400" t="n">
        <v>446.56</v>
      </c>
      <c r="R400" t="n">
        <v>58.79</v>
      </c>
      <c r="S400" t="n">
        <v>40.63</v>
      </c>
      <c r="T400" t="n">
        <v>3999.7</v>
      </c>
      <c r="U400" t="n">
        <v>0.6899999999999999</v>
      </c>
      <c r="V400" t="n">
        <v>0.77</v>
      </c>
      <c r="W400" t="n">
        <v>2.63</v>
      </c>
      <c r="X400" t="n">
        <v>0.23</v>
      </c>
      <c r="Y400" t="n">
        <v>0.5</v>
      </c>
      <c r="Z400" t="n">
        <v>10</v>
      </c>
    </row>
    <row r="401">
      <c r="A401" t="n">
        <v>34</v>
      </c>
      <c r="B401" t="n">
        <v>95</v>
      </c>
      <c r="C401" t="inlineStr">
        <is>
          <t xml:space="preserve">CONCLUIDO	</t>
        </is>
      </c>
      <c r="D401" t="n">
        <v>3.3567</v>
      </c>
      <c r="E401" t="n">
        <v>29.79</v>
      </c>
      <c r="F401" t="n">
        <v>27.02</v>
      </c>
      <c r="G401" t="n">
        <v>202.69</v>
      </c>
      <c r="H401" t="n">
        <v>2.58</v>
      </c>
      <c r="I401" t="n">
        <v>8</v>
      </c>
      <c r="J401" t="n">
        <v>240.82</v>
      </c>
      <c r="K401" t="n">
        <v>53.44</v>
      </c>
      <c r="L401" t="n">
        <v>35</v>
      </c>
      <c r="M401" t="n">
        <v>6</v>
      </c>
      <c r="N401" t="n">
        <v>57.39</v>
      </c>
      <c r="O401" t="n">
        <v>29935.43</v>
      </c>
      <c r="P401" t="n">
        <v>336.32</v>
      </c>
      <c r="Q401" t="n">
        <v>446.56</v>
      </c>
      <c r="R401" t="n">
        <v>57.71</v>
      </c>
      <c r="S401" t="n">
        <v>40.63</v>
      </c>
      <c r="T401" t="n">
        <v>3465.89</v>
      </c>
      <c r="U401" t="n">
        <v>0.7</v>
      </c>
      <c r="V401" t="n">
        <v>0.77</v>
      </c>
      <c r="W401" t="n">
        <v>2.62</v>
      </c>
      <c r="X401" t="n">
        <v>0.2</v>
      </c>
      <c r="Y401" t="n">
        <v>0.5</v>
      </c>
      <c r="Z401" t="n">
        <v>10</v>
      </c>
    </row>
    <row r="402">
      <c r="A402" t="n">
        <v>35</v>
      </c>
      <c r="B402" t="n">
        <v>95</v>
      </c>
      <c r="C402" t="inlineStr">
        <is>
          <t xml:space="preserve">CONCLUIDO	</t>
        </is>
      </c>
      <c r="D402" t="n">
        <v>3.3572</v>
      </c>
      <c r="E402" t="n">
        <v>29.79</v>
      </c>
      <c r="F402" t="n">
        <v>27.02</v>
      </c>
      <c r="G402" t="n">
        <v>202.65</v>
      </c>
      <c r="H402" t="n">
        <v>2.64</v>
      </c>
      <c r="I402" t="n">
        <v>8</v>
      </c>
      <c r="J402" t="n">
        <v>242.57</v>
      </c>
      <c r="K402" t="n">
        <v>53.44</v>
      </c>
      <c r="L402" t="n">
        <v>36</v>
      </c>
      <c r="M402" t="n">
        <v>6</v>
      </c>
      <c r="N402" t="n">
        <v>58.14</v>
      </c>
      <c r="O402" t="n">
        <v>30151.65</v>
      </c>
      <c r="P402" t="n">
        <v>336.6</v>
      </c>
      <c r="Q402" t="n">
        <v>446.57</v>
      </c>
      <c r="R402" t="n">
        <v>57.5</v>
      </c>
      <c r="S402" t="n">
        <v>40.63</v>
      </c>
      <c r="T402" t="n">
        <v>3359.14</v>
      </c>
      <c r="U402" t="n">
        <v>0.71</v>
      </c>
      <c r="V402" t="n">
        <v>0.77</v>
      </c>
      <c r="W402" t="n">
        <v>2.62</v>
      </c>
      <c r="X402" t="n">
        <v>0.19</v>
      </c>
      <c r="Y402" t="n">
        <v>0.5</v>
      </c>
      <c r="Z402" t="n">
        <v>10</v>
      </c>
    </row>
    <row r="403">
      <c r="A403" t="n">
        <v>36</v>
      </c>
      <c r="B403" t="n">
        <v>95</v>
      </c>
      <c r="C403" t="inlineStr">
        <is>
          <t xml:space="preserve">CONCLUIDO	</t>
        </is>
      </c>
      <c r="D403" t="n">
        <v>3.3568</v>
      </c>
      <c r="E403" t="n">
        <v>29.79</v>
      </c>
      <c r="F403" t="n">
        <v>27.02</v>
      </c>
      <c r="G403" t="n">
        <v>202.68</v>
      </c>
      <c r="H403" t="n">
        <v>2.69</v>
      </c>
      <c r="I403" t="n">
        <v>8</v>
      </c>
      <c r="J403" t="n">
        <v>244.34</v>
      </c>
      <c r="K403" t="n">
        <v>53.44</v>
      </c>
      <c r="L403" t="n">
        <v>37</v>
      </c>
      <c r="M403" t="n">
        <v>6</v>
      </c>
      <c r="N403" t="n">
        <v>58.9</v>
      </c>
      <c r="O403" t="n">
        <v>30368.96</v>
      </c>
      <c r="P403" t="n">
        <v>336.38</v>
      </c>
      <c r="Q403" t="n">
        <v>446.56</v>
      </c>
      <c r="R403" t="n">
        <v>57.75</v>
      </c>
      <c r="S403" t="n">
        <v>40.63</v>
      </c>
      <c r="T403" t="n">
        <v>3486.48</v>
      </c>
      <c r="U403" t="n">
        <v>0.7</v>
      </c>
      <c r="V403" t="n">
        <v>0.77</v>
      </c>
      <c r="W403" t="n">
        <v>2.62</v>
      </c>
      <c r="X403" t="n">
        <v>0.2</v>
      </c>
      <c r="Y403" t="n">
        <v>0.5</v>
      </c>
      <c r="Z403" t="n">
        <v>10</v>
      </c>
    </row>
    <row r="404">
      <c r="A404" t="n">
        <v>37</v>
      </c>
      <c r="B404" t="n">
        <v>95</v>
      </c>
      <c r="C404" t="inlineStr">
        <is>
          <t xml:space="preserve">CONCLUIDO	</t>
        </is>
      </c>
      <c r="D404" t="n">
        <v>3.356</v>
      </c>
      <c r="E404" t="n">
        <v>29.8</v>
      </c>
      <c r="F404" t="n">
        <v>27.03</v>
      </c>
      <c r="G404" t="n">
        <v>202.73</v>
      </c>
      <c r="H404" t="n">
        <v>2.75</v>
      </c>
      <c r="I404" t="n">
        <v>8</v>
      </c>
      <c r="J404" t="n">
        <v>246.11</v>
      </c>
      <c r="K404" t="n">
        <v>53.44</v>
      </c>
      <c r="L404" t="n">
        <v>38</v>
      </c>
      <c r="M404" t="n">
        <v>6</v>
      </c>
      <c r="N404" t="n">
        <v>59.67</v>
      </c>
      <c r="O404" t="n">
        <v>30587.38</v>
      </c>
      <c r="P404" t="n">
        <v>334.4</v>
      </c>
      <c r="Q404" t="n">
        <v>446.56</v>
      </c>
      <c r="R404" t="n">
        <v>57.92</v>
      </c>
      <c r="S404" t="n">
        <v>40.63</v>
      </c>
      <c r="T404" t="n">
        <v>3569.59</v>
      </c>
      <c r="U404" t="n">
        <v>0.7</v>
      </c>
      <c r="V404" t="n">
        <v>0.77</v>
      </c>
      <c r="W404" t="n">
        <v>2.62</v>
      </c>
      <c r="X404" t="n">
        <v>0.2</v>
      </c>
      <c r="Y404" t="n">
        <v>0.5</v>
      </c>
      <c r="Z404" t="n">
        <v>10</v>
      </c>
    </row>
    <row r="405">
      <c r="A405" t="n">
        <v>38</v>
      </c>
      <c r="B405" t="n">
        <v>95</v>
      </c>
      <c r="C405" t="inlineStr">
        <is>
          <t xml:space="preserve">CONCLUIDO	</t>
        </is>
      </c>
      <c r="D405" t="n">
        <v>3.3558</v>
      </c>
      <c r="E405" t="n">
        <v>29.8</v>
      </c>
      <c r="F405" t="n">
        <v>27.03</v>
      </c>
      <c r="G405" t="n">
        <v>202.75</v>
      </c>
      <c r="H405" t="n">
        <v>2.8</v>
      </c>
      <c r="I405" t="n">
        <v>8</v>
      </c>
      <c r="J405" t="n">
        <v>247.89</v>
      </c>
      <c r="K405" t="n">
        <v>53.44</v>
      </c>
      <c r="L405" t="n">
        <v>39</v>
      </c>
      <c r="M405" t="n">
        <v>6</v>
      </c>
      <c r="N405" t="n">
        <v>60.45</v>
      </c>
      <c r="O405" t="n">
        <v>30806.92</v>
      </c>
      <c r="P405" t="n">
        <v>332.49</v>
      </c>
      <c r="Q405" t="n">
        <v>446.56</v>
      </c>
      <c r="R405" t="n">
        <v>57.95</v>
      </c>
      <c r="S405" t="n">
        <v>40.63</v>
      </c>
      <c r="T405" t="n">
        <v>3586.71</v>
      </c>
      <c r="U405" t="n">
        <v>0.7</v>
      </c>
      <c r="V405" t="n">
        <v>0.77</v>
      </c>
      <c r="W405" t="n">
        <v>2.62</v>
      </c>
      <c r="X405" t="n">
        <v>0.21</v>
      </c>
      <c r="Y405" t="n">
        <v>0.5</v>
      </c>
      <c r="Z405" t="n">
        <v>10</v>
      </c>
    </row>
    <row r="406">
      <c r="A406" t="n">
        <v>39</v>
      </c>
      <c r="B406" t="n">
        <v>95</v>
      </c>
      <c r="C406" t="inlineStr">
        <is>
          <t xml:space="preserve">CONCLUIDO	</t>
        </is>
      </c>
      <c r="D406" t="n">
        <v>3.3627</v>
      </c>
      <c r="E406" t="n">
        <v>29.74</v>
      </c>
      <c r="F406" t="n">
        <v>27.01</v>
      </c>
      <c r="G406" t="n">
        <v>231.5</v>
      </c>
      <c r="H406" t="n">
        <v>2.85</v>
      </c>
      <c r="I406" t="n">
        <v>7</v>
      </c>
      <c r="J406" t="n">
        <v>249.68</v>
      </c>
      <c r="K406" t="n">
        <v>53.44</v>
      </c>
      <c r="L406" t="n">
        <v>40</v>
      </c>
      <c r="M406" t="n">
        <v>5</v>
      </c>
      <c r="N406" t="n">
        <v>61.24</v>
      </c>
      <c r="O406" t="n">
        <v>31027.6</v>
      </c>
      <c r="P406" t="n">
        <v>331.83</v>
      </c>
      <c r="Q406" t="n">
        <v>446.56</v>
      </c>
      <c r="R406" t="n">
        <v>57.2</v>
      </c>
      <c r="S406" t="n">
        <v>40.63</v>
      </c>
      <c r="T406" t="n">
        <v>3213.66</v>
      </c>
      <c r="U406" t="n">
        <v>0.71</v>
      </c>
      <c r="V406" t="n">
        <v>0.77</v>
      </c>
      <c r="W406" t="n">
        <v>2.62</v>
      </c>
      <c r="X406" t="n">
        <v>0.18</v>
      </c>
      <c r="Y406" t="n">
        <v>0.5</v>
      </c>
      <c r="Z406" t="n">
        <v>10</v>
      </c>
    </row>
    <row r="407">
      <c r="A407" t="n">
        <v>0</v>
      </c>
      <c r="B407" t="n">
        <v>55</v>
      </c>
      <c r="C407" t="inlineStr">
        <is>
          <t xml:space="preserve">CONCLUIDO	</t>
        </is>
      </c>
      <c r="D407" t="n">
        <v>2.3801</v>
      </c>
      <c r="E407" t="n">
        <v>42.01</v>
      </c>
      <c r="F407" t="n">
        <v>34.05</v>
      </c>
      <c r="G407" t="n">
        <v>8.31</v>
      </c>
      <c r="H407" t="n">
        <v>0.15</v>
      </c>
      <c r="I407" t="n">
        <v>246</v>
      </c>
      <c r="J407" t="n">
        <v>116.05</v>
      </c>
      <c r="K407" t="n">
        <v>43.4</v>
      </c>
      <c r="L407" t="n">
        <v>1</v>
      </c>
      <c r="M407" t="n">
        <v>244</v>
      </c>
      <c r="N407" t="n">
        <v>16.65</v>
      </c>
      <c r="O407" t="n">
        <v>14546.17</v>
      </c>
      <c r="P407" t="n">
        <v>339.14</v>
      </c>
      <c r="Q407" t="n">
        <v>446.62</v>
      </c>
      <c r="R407" t="n">
        <v>287.07</v>
      </c>
      <c r="S407" t="n">
        <v>40.63</v>
      </c>
      <c r="T407" t="n">
        <v>116953.83</v>
      </c>
      <c r="U407" t="n">
        <v>0.14</v>
      </c>
      <c r="V407" t="n">
        <v>0.61</v>
      </c>
      <c r="W407" t="n">
        <v>3.01</v>
      </c>
      <c r="X407" t="n">
        <v>7.22</v>
      </c>
      <c r="Y407" t="n">
        <v>0.5</v>
      </c>
      <c r="Z407" t="n">
        <v>10</v>
      </c>
    </row>
    <row r="408">
      <c r="A408" t="n">
        <v>1</v>
      </c>
      <c r="B408" t="n">
        <v>55</v>
      </c>
      <c r="C408" t="inlineStr">
        <is>
          <t xml:space="preserve">CONCLUIDO	</t>
        </is>
      </c>
      <c r="D408" t="n">
        <v>2.8879</v>
      </c>
      <c r="E408" t="n">
        <v>34.63</v>
      </c>
      <c r="F408" t="n">
        <v>29.96</v>
      </c>
      <c r="G408" t="n">
        <v>16.65</v>
      </c>
      <c r="H408" t="n">
        <v>0.3</v>
      </c>
      <c r="I408" t="n">
        <v>108</v>
      </c>
      <c r="J408" t="n">
        <v>117.34</v>
      </c>
      <c r="K408" t="n">
        <v>43.4</v>
      </c>
      <c r="L408" t="n">
        <v>2</v>
      </c>
      <c r="M408" t="n">
        <v>106</v>
      </c>
      <c r="N408" t="n">
        <v>16.94</v>
      </c>
      <c r="O408" t="n">
        <v>14705.49</v>
      </c>
      <c r="P408" t="n">
        <v>295.92</v>
      </c>
      <c r="Q408" t="n">
        <v>446.57</v>
      </c>
      <c r="R408" t="n">
        <v>153</v>
      </c>
      <c r="S408" t="n">
        <v>40.63</v>
      </c>
      <c r="T408" t="n">
        <v>50611.03</v>
      </c>
      <c r="U408" t="n">
        <v>0.27</v>
      </c>
      <c r="V408" t="n">
        <v>0.6899999999999999</v>
      </c>
      <c r="W408" t="n">
        <v>2.8</v>
      </c>
      <c r="X408" t="n">
        <v>3.13</v>
      </c>
      <c r="Y408" t="n">
        <v>0.5</v>
      </c>
      <c r="Z408" t="n">
        <v>10</v>
      </c>
    </row>
    <row r="409">
      <c r="A409" t="n">
        <v>2</v>
      </c>
      <c r="B409" t="n">
        <v>55</v>
      </c>
      <c r="C409" t="inlineStr">
        <is>
          <t xml:space="preserve">CONCLUIDO	</t>
        </is>
      </c>
      <c r="D409" t="n">
        <v>3.0711</v>
      </c>
      <c r="E409" t="n">
        <v>32.56</v>
      </c>
      <c r="F409" t="n">
        <v>28.83</v>
      </c>
      <c r="G409" t="n">
        <v>25.07</v>
      </c>
      <c r="H409" t="n">
        <v>0.45</v>
      </c>
      <c r="I409" t="n">
        <v>69</v>
      </c>
      <c r="J409" t="n">
        <v>118.63</v>
      </c>
      <c r="K409" t="n">
        <v>43.4</v>
      </c>
      <c r="L409" t="n">
        <v>3</v>
      </c>
      <c r="M409" t="n">
        <v>67</v>
      </c>
      <c r="N409" t="n">
        <v>17.23</v>
      </c>
      <c r="O409" t="n">
        <v>14865.24</v>
      </c>
      <c r="P409" t="n">
        <v>282.32</v>
      </c>
      <c r="Q409" t="n">
        <v>446.59</v>
      </c>
      <c r="R409" t="n">
        <v>115.99</v>
      </c>
      <c r="S409" t="n">
        <v>40.63</v>
      </c>
      <c r="T409" t="n">
        <v>32301.69</v>
      </c>
      <c r="U409" t="n">
        <v>0.35</v>
      </c>
      <c r="V409" t="n">
        <v>0.72</v>
      </c>
      <c r="W409" t="n">
        <v>2.74</v>
      </c>
      <c r="X409" t="n">
        <v>2</v>
      </c>
      <c r="Y409" t="n">
        <v>0.5</v>
      </c>
      <c r="Z409" t="n">
        <v>10</v>
      </c>
    </row>
    <row r="410">
      <c r="A410" t="n">
        <v>3</v>
      </c>
      <c r="B410" t="n">
        <v>55</v>
      </c>
      <c r="C410" t="inlineStr">
        <is>
          <t xml:space="preserve">CONCLUIDO	</t>
        </is>
      </c>
      <c r="D410" t="n">
        <v>3.1676</v>
      </c>
      <c r="E410" t="n">
        <v>31.57</v>
      </c>
      <c r="F410" t="n">
        <v>28.27</v>
      </c>
      <c r="G410" t="n">
        <v>33.26</v>
      </c>
      <c r="H410" t="n">
        <v>0.59</v>
      </c>
      <c r="I410" t="n">
        <v>51</v>
      </c>
      <c r="J410" t="n">
        <v>119.93</v>
      </c>
      <c r="K410" t="n">
        <v>43.4</v>
      </c>
      <c r="L410" t="n">
        <v>4</v>
      </c>
      <c r="M410" t="n">
        <v>49</v>
      </c>
      <c r="N410" t="n">
        <v>17.53</v>
      </c>
      <c r="O410" t="n">
        <v>15025.44</v>
      </c>
      <c r="P410" t="n">
        <v>274.34</v>
      </c>
      <c r="Q410" t="n">
        <v>446.57</v>
      </c>
      <c r="R410" t="n">
        <v>98.01000000000001</v>
      </c>
      <c r="S410" t="n">
        <v>40.63</v>
      </c>
      <c r="T410" t="n">
        <v>23398.07</v>
      </c>
      <c r="U410" t="n">
        <v>0.41</v>
      </c>
      <c r="V410" t="n">
        <v>0.74</v>
      </c>
      <c r="W410" t="n">
        <v>2.69</v>
      </c>
      <c r="X410" t="n">
        <v>1.44</v>
      </c>
      <c r="Y410" t="n">
        <v>0.5</v>
      </c>
      <c r="Z410" t="n">
        <v>10</v>
      </c>
    </row>
    <row r="411">
      <c r="A411" t="n">
        <v>4</v>
      </c>
      <c r="B411" t="n">
        <v>55</v>
      </c>
      <c r="C411" t="inlineStr">
        <is>
          <t xml:space="preserve">CONCLUIDO	</t>
        </is>
      </c>
      <c r="D411" t="n">
        <v>3.2264</v>
      </c>
      <c r="E411" t="n">
        <v>30.99</v>
      </c>
      <c r="F411" t="n">
        <v>27.95</v>
      </c>
      <c r="G411" t="n">
        <v>41.93</v>
      </c>
      <c r="H411" t="n">
        <v>0.73</v>
      </c>
      <c r="I411" t="n">
        <v>40</v>
      </c>
      <c r="J411" t="n">
        <v>121.23</v>
      </c>
      <c r="K411" t="n">
        <v>43.4</v>
      </c>
      <c r="L411" t="n">
        <v>5</v>
      </c>
      <c r="M411" t="n">
        <v>38</v>
      </c>
      <c r="N411" t="n">
        <v>17.83</v>
      </c>
      <c r="O411" t="n">
        <v>15186.08</v>
      </c>
      <c r="P411" t="n">
        <v>268.91</v>
      </c>
      <c r="Q411" t="n">
        <v>446.57</v>
      </c>
      <c r="R411" t="n">
        <v>87.98</v>
      </c>
      <c r="S411" t="n">
        <v>40.63</v>
      </c>
      <c r="T411" t="n">
        <v>18440.92</v>
      </c>
      <c r="U411" t="n">
        <v>0.46</v>
      </c>
      <c r="V411" t="n">
        <v>0.74</v>
      </c>
      <c r="W411" t="n">
        <v>2.67</v>
      </c>
      <c r="X411" t="n">
        <v>1.13</v>
      </c>
      <c r="Y411" t="n">
        <v>0.5</v>
      </c>
      <c r="Z411" t="n">
        <v>10</v>
      </c>
    </row>
    <row r="412">
      <c r="A412" t="n">
        <v>5</v>
      </c>
      <c r="B412" t="n">
        <v>55</v>
      </c>
      <c r="C412" t="inlineStr">
        <is>
          <t xml:space="preserve">CONCLUIDO	</t>
        </is>
      </c>
      <c r="D412" t="n">
        <v>3.2669</v>
      </c>
      <c r="E412" t="n">
        <v>30.61</v>
      </c>
      <c r="F412" t="n">
        <v>27.74</v>
      </c>
      <c r="G412" t="n">
        <v>50.43</v>
      </c>
      <c r="H412" t="n">
        <v>0.86</v>
      </c>
      <c r="I412" t="n">
        <v>33</v>
      </c>
      <c r="J412" t="n">
        <v>122.54</v>
      </c>
      <c r="K412" t="n">
        <v>43.4</v>
      </c>
      <c r="L412" t="n">
        <v>6</v>
      </c>
      <c r="M412" t="n">
        <v>31</v>
      </c>
      <c r="N412" t="n">
        <v>18.14</v>
      </c>
      <c r="O412" t="n">
        <v>15347.16</v>
      </c>
      <c r="P412" t="n">
        <v>264.49</v>
      </c>
      <c r="Q412" t="n">
        <v>446.57</v>
      </c>
      <c r="R412" t="n">
        <v>81.06</v>
      </c>
      <c r="S412" t="n">
        <v>40.63</v>
      </c>
      <c r="T412" t="n">
        <v>15015.3</v>
      </c>
      <c r="U412" t="n">
        <v>0.5</v>
      </c>
      <c r="V412" t="n">
        <v>0.75</v>
      </c>
      <c r="W412" t="n">
        <v>2.66</v>
      </c>
      <c r="X412" t="n">
        <v>0.91</v>
      </c>
      <c r="Y412" t="n">
        <v>0.5</v>
      </c>
      <c r="Z412" t="n">
        <v>10</v>
      </c>
    </row>
    <row r="413">
      <c r="A413" t="n">
        <v>6</v>
      </c>
      <c r="B413" t="n">
        <v>55</v>
      </c>
      <c r="C413" t="inlineStr">
        <is>
          <t xml:space="preserve">CONCLUIDO	</t>
        </is>
      </c>
      <c r="D413" t="n">
        <v>3.2954</v>
      </c>
      <c r="E413" t="n">
        <v>30.34</v>
      </c>
      <c r="F413" t="n">
        <v>27.59</v>
      </c>
      <c r="G413" t="n">
        <v>59.13</v>
      </c>
      <c r="H413" t="n">
        <v>1</v>
      </c>
      <c r="I413" t="n">
        <v>28</v>
      </c>
      <c r="J413" t="n">
        <v>123.85</v>
      </c>
      <c r="K413" t="n">
        <v>43.4</v>
      </c>
      <c r="L413" t="n">
        <v>7</v>
      </c>
      <c r="M413" t="n">
        <v>26</v>
      </c>
      <c r="N413" t="n">
        <v>18.45</v>
      </c>
      <c r="O413" t="n">
        <v>15508.69</v>
      </c>
      <c r="P413" t="n">
        <v>260.84</v>
      </c>
      <c r="Q413" t="n">
        <v>446.56</v>
      </c>
      <c r="R413" t="n">
        <v>76.39</v>
      </c>
      <c r="S413" t="n">
        <v>40.63</v>
      </c>
      <c r="T413" t="n">
        <v>12706.32</v>
      </c>
      <c r="U413" t="n">
        <v>0.53</v>
      </c>
      <c r="V413" t="n">
        <v>0.75</v>
      </c>
      <c r="W413" t="n">
        <v>2.65</v>
      </c>
      <c r="X413" t="n">
        <v>0.76</v>
      </c>
      <c r="Y413" t="n">
        <v>0.5</v>
      </c>
      <c r="Z413" t="n">
        <v>10</v>
      </c>
    </row>
    <row r="414">
      <c r="A414" t="n">
        <v>7</v>
      </c>
      <c r="B414" t="n">
        <v>55</v>
      </c>
      <c r="C414" t="inlineStr">
        <is>
          <t xml:space="preserve">CONCLUIDO	</t>
        </is>
      </c>
      <c r="D414" t="n">
        <v>3.3181</v>
      </c>
      <c r="E414" t="n">
        <v>30.14</v>
      </c>
      <c r="F414" t="n">
        <v>27.48</v>
      </c>
      <c r="G414" t="n">
        <v>68.7</v>
      </c>
      <c r="H414" t="n">
        <v>1.13</v>
      </c>
      <c r="I414" t="n">
        <v>24</v>
      </c>
      <c r="J414" t="n">
        <v>125.16</v>
      </c>
      <c r="K414" t="n">
        <v>43.4</v>
      </c>
      <c r="L414" t="n">
        <v>8</v>
      </c>
      <c r="M414" t="n">
        <v>22</v>
      </c>
      <c r="N414" t="n">
        <v>18.76</v>
      </c>
      <c r="O414" t="n">
        <v>15670.68</v>
      </c>
      <c r="P414" t="n">
        <v>257.01</v>
      </c>
      <c r="Q414" t="n">
        <v>446.58</v>
      </c>
      <c r="R414" t="n">
        <v>72.39</v>
      </c>
      <c r="S414" t="n">
        <v>40.63</v>
      </c>
      <c r="T414" t="n">
        <v>10727.12</v>
      </c>
      <c r="U414" t="n">
        <v>0.5600000000000001</v>
      </c>
      <c r="V414" t="n">
        <v>0.76</v>
      </c>
      <c r="W414" t="n">
        <v>2.65</v>
      </c>
      <c r="X414" t="n">
        <v>0.65</v>
      </c>
      <c r="Y414" t="n">
        <v>0.5</v>
      </c>
      <c r="Z414" t="n">
        <v>10</v>
      </c>
    </row>
    <row r="415">
      <c r="A415" t="n">
        <v>8</v>
      </c>
      <c r="B415" t="n">
        <v>55</v>
      </c>
      <c r="C415" t="inlineStr">
        <is>
          <t xml:space="preserve">CONCLUIDO	</t>
        </is>
      </c>
      <c r="D415" t="n">
        <v>3.3293</v>
      </c>
      <c r="E415" t="n">
        <v>30.04</v>
      </c>
      <c r="F415" t="n">
        <v>27.43</v>
      </c>
      <c r="G415" t="n">
        <v>74.8</v>
      </c>
      <c r="H415" t="n">
        <v>1.26</v>
      </c>
      <c r="I415" t="n">
        <v>22</v>
      </c>
      <c r="J415" t="n">
        <v>126.48</v>
      </c>
      <c r="K415" t="n">
        <v>43.4</v>
      </c>
      <c r="L415" t="n">
        <v>9</v>
      </c>
      <c r="M415" t="n">
        <v>20</v>
      </c>
      <c r="N415" t="n">
        <v>19.08</v>
      </c>
      <c r="O415" t="n">
        <v>15833.12</v>
      </c>
      <c r="P415" t="n">
        <v>253.73</v>
      </c>
      <c r="Q415" t="n">
        <v>446.56</v>
      </c>
      <c r="R415" t="n">
        <v>70.8</v>
      </c>
      <c r="S415" t="n">
        <v>40.63</v>
      </c>
      <c r="T415" t="n">
        <v>9942.030000000001</v>
      </c>
      <c r="U415" t="n">
        <v>0.57</v>
      </c>
      <c r="V415" t="n">
        <v>0.76</v>
      </c>
      <c r="W415" t="n">
        <v>2.64</v>
      </c>
      <c r="X415" t="n">
        <v>0.6</v>
      </c>
      <c r="Y415" t="n">
        <v>0.5</v>
      </c>
      <c r="Z415" t="n">
        <v>10</v>
      </c>
    </row>
    <row r="416">
      <c r="A416" t="n">
        <v>9</v>
      </c>
      <c r="B416" t="n">
        <v>55</v>
      </c>
      <c r="C416" t="inlineStr">
        <is>
          <t xml:space="preserve">CONCLUIDO	</t>
        </is>
      </c>
      <c r="D416" t="n">
        <v>3.3465</v>
      </c>
      <c r="E416" t="n">
        <v>29.88</v>
      </c>
      <c r="F416" t="n">
        <v>27.34</v>
      </c>
      <c r="G416" t="n">
        <v>86.34999999999999</v>
      </c>
      <c r="H416" t="n">
        <v>1.38</v>
      </c>
      <c r="I416" t="n">
        <v>19</v>
      </c>
      <c r="J416" t="n">
        <v>127.8</v>
      </c>
      <c r="K416" t="n">
        <v>43.4</v>
      </c>
      <c r="L416" t="n">
        <v>10</v>
      </c>
      <c r="M416" t="n">
        <v>17</v>
      </c>
      <c r="N416" t="n">
        <v>19.4</v>
      </c>
      <c r="O416" t="n">
        <v>15996.02</v>
      </c>
      <c r="P416" t="n">
        <v>250.53</v>
      </c>
      <c r="Q416" t="n">
        <v>446.56</v>
      </c>
      <c r="R416" t="n">
        <v>68.05</v>
      </c>
      <c r="S416" t="n">
        <v>40.63</v>
      </c>
      <c r="T416" t="n">
        <v>8582.34</v>
      </c>
      <c r="U416" t="n">
        <v>0.6</v>
      </c>
      <c r="V416" t="n">
        <v>0.76</v>
      </c>
      <c r="W416" t="n">
        <v>2.64</v>
      </c>
      <c r="X416" t="n">
        <v>0.52</v>
      </c>
      <c r="Y416" t="n">
        <v>0.5</v>
      </c>
      <c r="Z416" t="n">
        <v>10</v>
      </c>
    </row>
    <row r="417">
      <c r="A417" t="n">
        <v>10</v>
      </c>
      <c r="B417" t="n">
        <v>55</v>
      </c>
      <c r="C417" t="inlineStr">
        <is>
          <t xml:space="preserve">CONCLUIDO	</t>
        </is>
      </c>
      <c r="D417" t="n">
        <v>3.3527</v>
      </c>
      <c r="E417" t="n">
        <v>29.83</v>
      </c>
      <c r="F417" t="n">
        <v>27.31</v>
      </c>
      <c r="G417" t="n">
        <v>91.04000000000001</v>
      </c>
      <c r="H417" t="n">
        <v>1.5</v>
      </c>
      <c r="I417" t="n">
        <v>18</v>
      </c>
      <c r="J417" t="n">
        <v>129.13</v>
      </c>
      <c r="K417" t="n">
        <v>43.4</v>
      </c>
      <c r="L417" t="n">
        <v>11</v>
      </c>
      <c r="M417" t="n">
        <v>16</v>
      </c>
      <c r="N417" t="n">
        <v>19.73</v>
      </c>
      <c r="O417" t="n">
        <v>16159.39</v>
      </c>
      <c r="P417" t="n">
        <v>247.67</v>
      </c>
      <c r="Q417" t="n">
        <v>446.56</v>
      </c>
      <c r="R417" t="n">
        <v>67</v>
      </c>
      <c r="S417" t="n">
        <v>40.63</v>
      </c>
      <c r="T417" t="n">
        <v>8058.39</v>
      </c>
      <c r="U417" t="n">
        <v>0.61</v>
      </c>
      <c r="V417" t="n">
        <v>0.76</v>
      </c>
      <c r="W417" t="n">
        <v>2.64</v>
      </c>
      <c r="X417" t="n">
        <v>0.48</v>
      </c>
      <c r="Y417" t="n">
        <v>0.5</v>
      </c>
      <c r="Z417" t="n">
        <v>10</v>
      </c>
    </row>
    <row r="418">
      <c r="A418" t="n">
        <v>11</v>
      </c>
      <c r="B418" t="n">
        <v>55</v>
      </c>
      <c r="C418" t="inlineStr">
        <is>
          <t xml:space="preserve">CONCLUIDO	</t>
        </is>
      </c>
      <c r="D418" t="n">
        <v>3.3651</v>
      </c>
      <c r="E418" t="n">
        <v>29.72</v>
      </c>
      <c r="F418" t="n">
        <v>27.25</v>
      </c>
      <c r="G418" t="n">
        <v>102.19</v>
      </c>
      <c r="H418" t="n">
        <v>1.63</v>
      </c>
      <c r="I418" t="n">
        <v>16</v>
      </c>
      <c r="J418" t="n">
        <v>130.45</v>
      </c>
      <c r="K418" t="n">
        <v>43.4</v>
      </c>
      <c r="L418" t="n">
        <v>12</v>
      </c>
      <c r="M418" t="n">
        <v>14</v>
      </c>
      <c r="N418" t="n">
        <v>20.05</v>
      </c>
      <c r="O418" t="n">
        <v>16323.22</v>
      </c>
      <c r="P418" t="n">
        <v>245.54</v>
      </c>
      <c r="Q418" t="n">
        <v>446.56</v>
      </c>
      <c r="R418" t="n">
        <v>65.16</v>
      </c>
      <c r="S418" t="n">
        <v>40.63</v>
      </c>
      <c r="T418" t="n">
        <v>7150.79</v>
      </c>
      <c r="U418" t="n">
        <v>0.62</v>
      </c>
      <c r="V418" t="n">
        <v>0.76</v>
      </c>
      <c r="W418" t="n">
        <v>2.63</v>
      </c>
      <c r="X418" t="n">
        <v>0.42</v>
      </c>
      <c r="Y418" t="n">
        <v>0.5</v>
      </c>
      <c r="Z418" t="n">
        <v>10</v>
      </c>
    </row>
    <row r="419">
      <c r="A419" t="n">
        <v>12</v>
      </c>
      <c r="B419" t="n">
        <v>55</v>
      </c>
      <c r="C419" t="inlineStr">
        <is>
          <t xml:space="preserve">CONCLUIDO	</t>
        </is>
      </c>
      <c r="D419" t="n">
        <v>3.3709</v>
      </c>
      <c r="E419" t="n">
        <v>29.67</v>
      </c>
      <c r="F419" t="n">
        <v>27.22</v>
      </c>
      <c r="G419" t="n">
        <v>108.89</v>
      </c>
      <c r="H419" t="n">
        <v>1.74</v>
      </c>
      <c r="I419" t="n">
        <v>15</v>
      </c>
      <c r="J419" t="n">
        <v>131.79</v>
      </c>
      <c r="K419" t="n">
        <v>43.4</v>
      </c>
      <c r="L419" t="n">
        <v>13</v>
      </c>
      <c r="M419" t="n">
        <v>13</v>
      </c>
      <c r="N419" t="n">
        <v>20.39</v>
      </c>
      <c r="O419" t="n">
        <v>16487.53</v>
      </c>
      <c r="P419" t="n">
        <v>241.99</v>
      </c>
      <c r="Q419" t="n">
        <v>446.57</v>
      </c>
      <c r="R419" t="n">
        <v>64.19</v>
      </c>
      <c r="S419" t="n">
        <v>40.63</v>
      </c>
      <c r="T419" t="n">
        <v>6672.31</v>
      </c>
      <c r="U419" t="n">
        <v>0.63</v>
      </c>
      <c r="V419" t="n">
        <v>0.76</v>
      </c>
      <c r="W419" t="n">
        <v>2.63</v>
      </c>
      <c r="X419" t="n">
        <v>0.4</v>
      </c>
      <c r="Y419" t="n">
        <v>0.5</v>
      </c>
      <c r="Z419" t="n">
        <v>10</v>
      </c>
    </row>
    <row r="420">
      <c r="A420" t="n">
        <v>13</v>
      </c>
      <c r="B420" t="n">
        <v>55</v>
      </c>
      <c r="C420" t="inlineStr">
        <is>
          <t xml:space="preserve">CONCLUIDO	</t>
        </is>
      </c>
      <c r="D420" t="n">
        <v>3.3775</v>
      </c>
      <c r="E420" t="n">
        <v>29.61</v>
      </c>
      <c r="F420" t="n">
        <v>27.19</v>
      </c>
      <c r="G420" t="n">
        <v>116.52</v>
      </c>
      <c r="H420" t="n">
        <v>1.86</v>
      </c>
      <c r="I420" t="n">
        <v>14</v>
      </c>
      <c r="J420" t="n">
        <v>133.12</v>
      </c>
      <c r="K420" t="n">
        <v>43.4</v>
      </c>
      <c r="L420" t="n">
        <v>14</v>
      </c>
      <c r="M420" t="n">
        <v>12</v>
      </c>
      <c r="N420" t="n">
        <v>20.72</v>
      </c>
      <c r="O420" t="n">
        <v>16652.31</v>
      </c>
      <c r="P420" t="n">
        <v>238.28</v>
      </c>
      <c r="Q420" t="n">
        <v>446.56</v>
      </c>
      <c r="R420" t="n">
        <v>63.13</v>
      </c>
      <c r="S420" t="n">
        <v>40.63</v>
      </c>
      <c r="T420" t="n">
        <v>6146.71</v>
      </c>
      <c r="U420" t="n">
        <v>0.64</v>
      </c>
      <c r="V420" t="n">
        <v>0.76</v>
      </c>
      <c r="W420" t="n">
        <v>2.63</v>
      </c>
      <c r="X420" t="n">
        <v>0.36</v>
      </c>
      <c r="Y420" t="n">
        <v>0.5</v>
      </c>
      <c r="Z420" t="n">
        <v>10</v>
      </c>
    </row>
    <row r="421">
      <c r="A421" t="n">
        <v>14</v>
      </c>
      <c r="B421" t="n">
        <v>55</v>
      </c>
      <c r="C421" t="inlineStr">
        <is>
          <t xml:space="preserve">CONCLUIDO	</t>
        </is>
      </c>
      <c r="D421" t="n">
        <v>3.3816</v>
      </c>
      <c r="E421" t="n">
        <v>29.57</v>
      </c>
      <c r="F421" t="n">
        <v>27.18</v>
      </c>
      <c r="G421" t="n">
        <v>125.43</v>
      </c>
      <c r="H421" t="n">
        <v>1.97</v>
      </c>
      <c r="I421" t="n">
        <v>13</v>
      </c>
      <c r="J421" t="n">
        <v>134.46</v>
      </c>
      <c r="K421" t="n">
        <v>43.4</v>
      </c>
      <c r="L421" t="n">
        <v>15</v>
      </c>
      <c r="M421" t="n">
        <v>11</v>
      </c>
      <c r="N421" t="n">
        <v>21.06</v>
      </c>
      <c r="O421" t="n">
        <v>16817.7</v>
      </c>
      <c r="P421" t="n">
        <v>237.94</v>
      </c>
      <c r="Q421" t="n">
        <v>446.58</v>
      </c>
      <c r="R421" t="n">
        <v>62.61</v>
      </c>
      <c r="S421" t="n">
        <v>40.63</v>
      </c>
      <c r="T421" t="n">
        <v>5888.83</v>
      </c>
      <c r="U421" t="n">
        <v>0.65</v>
      </c>
      <c r="V421" t="n">
        <v>0.76</v>
      </c>
      <c r="W421" t="n">
        <v>2.63</v>
      </c>
      <c r="X421" t="n">
        <v>0.35</v>
      </c>
      <c r="Y421" t="n">
        <v>0.5</v>
      </c>
      <c r="Z421" t="n">
        <v>10</v>
      </c>
    </row>
    <row r="422">
      <c r="A422" t="n">
        <v>15</v>
      </c>
      <c r="B422" t="n">
        <v>55</v>
      </c>
      <c r="C422" t="inlineStr">
        <is>
          <t xml:space="preserve">CONCLUIDO	</t>
        </is>
      </c>
      <c r="D422" t="n">
        <v>3.389</v>
      </c>
      <c r="E422" t="n">
        <v>29.51</v>
      </c>
      <c r="F422" t="n">
        <v>27.14</v>
      </c>
      <c r="G422" t="n">
        <v>135.68</v>
      </c>
      <c r="H422" t="n">
        <v>2.08</v>
      </c>
      <c r="I422" t="n">
        <v>12</v>
      </c>
      <c r="J422" t="n">
        <v>135.81</v>
      </c>
      <c r="K422" t="n">
        <v>43.4</v>
      </c>
      <c r="L422" t="n">
        <v>16</v>
      </c>
      <c r="M422" t="n">
        <v>10</v>
      </c>
      <c r="N422" t="n">
        <v>21.41</v>
      </c>
      <c r="O422" t="n">
        <v>16983.46</v>
      </c>
      <c r="P422" t="n">
        <v>233.76</v>
      </c>
      <c r="Q422" t="n">
        <v>446.58</v>
      </c>
      <c r="R422" t="n">
        <v>61.23</v>
      </c>
      <c r="S422" t="n">
        <v>40.63</v>
      </c>
      <c r="T422" t="n">
        <v>5202.72</v>
      </c>
      <c r="U422" t="n">
        <v>0.66</v>
      </c>
      <c r="V422" t="n">
        <v>0.77</v>
      </c>
      <c r="W422" t="n">
        <v>2.63</v>
      </c>
      <c r="X422" t="n">
        <v>0.31</v>
      </c>
      <c r="Y422" t="n">
        <v>0.5</v>
      </c>
      <c r="Z422" t="n">
        <v>10</v>
      </c>
    </row>
    <row r="423">
      <c r="A423" t="n">
        <v>16</v>
      </c>
      <c r="B423" t="n">
        <v>55</v>
      </c>
      <c r="C423" t="inlineStr">
        <is>
          <t xml:space="preserve">CONCLUIDO	</t>
        </is>
      </c>
      <c r="D423" t="n">
        <v>3.3938</v>
      </c>
      <c r="E423" t="n">
        <v>29.47</v>
      </c>
      <c r="F423" t="n">
        <v>27.12</v>
      </c>
      <c r="G423" t="n">
        <v>147.92</v>
      </c>
      <c r="H423" t="n">
        <v>2.19</v>
      </c>
      <c r="I423" t="n">
        <v>11</v>
      </c>
      <c r="J423" t="n">
        <v>137.15</v>
      </c>
      <c r="K423" t="n">
        <v>43.4</v>
      </c>
      <c r="L423" t="n">
        <v>17</v>
      </c>
      <c r="M423" t="n">
        <v>9</v>
      </c>
      <c r="N423" t="n">
        <v>21.75</v>
      </c>
      <c r="O423" t="n">
        <v>17149.71</v>
      </c>
      <c r="P423" t="n">
        <v>230.37</v>
      </c>
      <c r="Q423" t="n">
        <v>446.56</v>
      </c>
      <c r="R423" t="n">
        <v>60.66</v>
      </c>
      <c r="S423" t="n">
        <v>40.63</v>
      </c>
      <c r="T423" t="n">
        <v>4927.51</v>
      </c>
      <c r="U423" t="n">
        <v>0.67</v>
      </c>
      <c r="V423" t="n">
        <v>0.77</v>
      </c>
      <c r="W423" t="n">
        <v>2.63</v>
      </c>
      <c r="X423" t="n">
        <v>0.29</v>
      </c>
      <c r="Y423" t="n">
        <v>0.5</v>
      </c>
      <c r="Z423" t="n">
        <v>10</v>
      </c>
    </row>
    <row r="424">
      <c r="A424" t="n">
        <v>17</v>
      </c>
      <c r="B424" t="n">
        <v>55</v>
      </c>
      <c r="C424" t="inlineStr">
        <is>
          <t xml:space="preserve">CONCLUIDO	</t>
        </is>
      </c>
      <c r="D424" t="n">
        <v>3.4003</v>
      </c>
      <c r="E424" t="n">
        <v>29.41</v>
      </c>
      <c r="F424" t="n">
        <v>27.09</v>
      </c>
      <c r="G424" t="n">
        <v>162.51</v>
      </c>
      <c r="H424" t="n">
        <v>2.3</v>
      </c>
      <c r="I424" t="n">
        <v>10</v>
      </c>
      <c r="J424" t="n">
        <v>138.51</v>
      </c>
      <c r="K424" t="n">
        <v>43.4</v>
      </c>
      <c r="L424" t="n">
        <v>18</v>
      </c>
      <c r="M424" t="n">
        <v>7</v>
      </c>
      <c r="N424" t="n">
        <v>22.11</v>
      </c>
      <c r="O424" t="n">
        <v>17316.45</v>
      </c>
      <c r="P424" t="n">
        <v>226.2</v>
      </c>
      <c r="Q424" t="n">
        <v>446.56</v>
      </c>
      <c r="R424" t="n">
        <v>59.62</v>
      </c>
      <c r="S424" t="n">
        <v>40.63</v>
      </c>
      <c r="T424" t="n">
        <v>4409.41</v>
      </c>
      <c r="U424" t="n">
        <v>0.68</v>
      </c>
      <c r="V424" t="n">
        <v>0.77</v>
      </c>
      <c r="W424" t="n">
        <v>2.63</v>
      </c>
      <c r="X424" t="n">
        <v>0.26</v>
      </c>
      <c r="Y424" t="n">
        <v>0.5</v>
      </c>
      <c r="Z424" t="n">
        <v>10</v>
      </c>
    </row>
    <row r="425">
      <c r="A425" t="n">
        <v>18</v>
      </c>
      <c r="B425" t="n">
        <v>55</v>
      </c>
      <c r="C425" t="inlineStr">
        <is>
          <t xml:space="preserve">CONCLUIDO	</t>
        </is>
      </c>
      <c r="D425" t="n">
        <v>3.3986</v>
      </c>
      <c r="E425" t="n">
        <v>29.42</v>
      </c>
      <c r="F425" t="n">
        <v>27.1</v>
      </c>
      <c r="G425" t="n">
        <v>162.6</v>
      </c>
      <c r="H425" t="n">
        <v>2.4</v>
      </c>
      <c r="I425" t="n">
        <v>10</v>
      </c>
      <c r="J425" t="n">
        <v>139.86</v>
      </c>
      <c r="K425" t="n">
        <v>43.4</v>
      </c>
      <c r="L425" t="n">
        <v>19</v>
      </c>
      <c r="M425" t="n">
        <v>5</v>
      </c>
      <c r="N425" t="n">
        <v>22.46</v>
      </c>
      <c r="O425" t="n">
        <v>17483.7</v>
      </c>
      <c r="P425" t="n">
        <v>226.62</v>
      </c>
      <c r="Q425" t="n">
        <v>446.56</v>
      </c>
      <c r="R425" t="n">
        <v>60.08</v>
      </c>
      <c r="S425" t="n">
        <v>40.63</v>
      </c>
      <c r="T425" t="n">
        <v>4640.81</v>
      </c>
      <c r="U425" t="n">
        <v>0.68</v>
      </c>
      <c r="V425" t="n">
        <v>0.77</v>
      </c>
      <c r="W425" t="n">
        <v>2.63</v>
      </c>
      <c r="X425" t="n">
        <v>0.27</v>
      </c>
      <c r="Y425" t="n">
        <v>0.5</v>
      </c>
      <c r="Z425" t="n">
        <v>10</v>
      </c>
    </row>
    <row r="426">
      <c r="A426" t="n">
        <v>19</v>
      </c>
      <c r="B426" t="n">
        <v>55</v>
      </c>
      <c r="C426" t="inlineStr">
        <is>
          <t xml:space="preserve">CONCLUIDO	</t>
        </is>
      </c>
      <c r="D426" t="n">
        <v>3.3983</v>
      </c>
      <c r="E426" t="n">
        <v>29.43</v>
      </c>
      <c r="F426" t="n">
        <v>27.1</v>
      </c>
      <c r="G426" t="n">
        <v>162.62</v>
      </c>
      <c r="H426" t="n">
        <v>2.5</v>
      </c>
      <c r="I426" t="n">
        <v>10</v>
      </c>
      <c r="J426" t="n">
        <v>141.22</v>
      </c>
      <c r="K426" t="n">
        <v>43.4</v>
      </c>
      <c r="L426" t="n">
        <v>20</v>
      </c>
      <c r="M426" t="n">
        <v>3</v>
      </c>
      <c r="N426" t="n">
        <v>22.82</v>
      </c>
      <c r="O426" t="n">
        <v>17651.44</v>
      </c>
      <c r="P426" t="n">
        <v>225.87</v>
      </c>
      <c r="Q426" t="n">
        <v>446.56</v>
      </c>
      <c r="R426" t="n">
        <v>60.12</v>
      </c>
      <c r="S426" t="n">
        <v>40.63</v>
      </c>
      <c r="T426" t="n">
        <v>4661.01</v>
      </c>
      <c r="U426" t="n">
        <v>0.68</v>
      </c>
      <c r="V426" t="n">
        <v>0.77</v>
      </c>
      <c r="W426" t="n">
        <v>2.63</v>
      </c>
      <c r="X426" t="n">
        <v>0.28</v>
      </c>
      <c r="Y426" t="n">
        <v>0.5</v>
      </c>
      <c r="Z426" t="n">
        <v>10</v>
      </c>
    </row>
    <row r="427">
      <c r="A427" t="n">
        <v>20</v>
      </c>
      <c r="B427" t="n">
        <v>55</v>
      </c>
      <c r="C427" t="inlineStr">
        <is>
          <t xml:space="preserve">CONCLUIDO	</t>
        </is>
      </c>
      <c r="D427" t="n">
        <v>3.3979</v>
      </c>
      <c r="E427" t="n">
        <v>29.43</v>
      </c>
      <c r="F427" t="n">
        <v>27.11</v>
      </c>
      <c r="G427" t="n">
        <v>162.64</v>
      </c>
      <c r="H427" t="n">
        <v>2.61</v>
      </c>
      <c r="I427" t="n">
        <v>10</v>
      </c>
      <c r="J427" t="n">
        <v>142.59</v>
      </c>
      <c r="K427" t="n">
        <v>43.4</v>
      </c>
      <c r="L427" t="n">
        <v>21</v>
      </c>
      <c r="M427" t="n">
        <v>1</v>
      </c>
      <c r="N427" t="n">
        <v>23.19</v>
      </c>
      <c r="O427" t="n">
        <v>17819.69</v>
      </c>
      <c r="P427" t="n">
        <v>226.69</v>
      </c>
      <c r="Q427" t="n">
        <v>446.56</v>
      </c>
      <c r="R427" t="n">
        <v>60.12</v>
      </c>
      <c r="S427" t="n">
        <v>40.63</v>
      </c>
      <c r="T427" t="n">
        <v>4662.34</v>
      </c>
      <c r="U427" t="n">
        <v>0.68</v>
      </c>
      <c r="V427" t="n">
        <v>0.77</v>
      </c>
      <c r="W427" t="n">
        <v>2.63</v>
      </c>
      <c r="X427" t="n">
        <v>0.28</v>
      </c>
      <c r="Y427" t="n">
        <v>0.5</v>
      </c>
      <c r="Z427" t="n">
        <v>10</v>
      </c>
    </row>
    <row r="428">
      <c r="A428" t="n">
        <v>21</v>
      </c>
      <c r="B428" t="n">
        <v>55</v>
      </c>
      <c r="C428" t="inlineStr">
        <is>
          <t xml:space="preserve">CONCLUIDO	</t>
        </is>
      </c>
      <c r="D428" t="n">
        <v>3.3983</v>
      </c>
      <c r="E428" t="n">
        <v>29.43</v>
      </c>
      <c r="F428" t="n">
        <v>27.1</v>
      </c>
      <c r="G428" t="n">
        <v>162.62</v>
      </c>
      <c r="H428" t="n">
        <v>2.7</v>
      </c>
      <c r="I428" t="n">
        <v>10</v>
      </c>
      <c r="J428" t="n">
        <v>143.96</v>
      </c>
      <c r="K428" t="n">
        <v>43.4</v>
      </c>
      <c r="L428" t="n">
        <v>22</v>
      </c>
      <c r="M428" t="n">
        <v>1</v>
      </c>
      <c r="N428" t="n">
        <v>23.56</v>
      </c>
      <c r="O428" t="n">
        <v>17988.46</v>
      </c>
      <c r="P428" t="n">
        <v>227.89</v>
      </c>
      <c r="Q428" t="n">
        <v>446.56</v>
      </c>
      <c r="R428" t="n">
        <v>60.08</v>
      </c>
      <c r="S428" t="n">
        <v>40.63</v>
      </c>
      <c r="T428" t="n">
        <v>4640.49</v>
      </c>
      <c r="U428" t="n">
        <v>0.68</v>
      </c>
      <c r="V428" t="n">
        <v>0.77</v>
      </c>
      <c r="W428" t="n">
        <v>2.63</v>
      </c>
      <c r="X428" t="n">
        <v>0.28</v>
      </c>
      <c r="Y428" t="n">
        <v>0.5</v>
      </c>
      <c r="Z428" t="n">
        <v>10</v>
      </c>
    </row>
    <row r="429">
      <c r="A429" t="n">
        <v>22</v>
      </c>
      <c r="B429" t="n">
        <v>55</v>
      </c>
      <c r="C429" t="inlineStr">
        <is>
          <t xml:space="preserve">CONCLUIDO	</t>
        </is>
      </c>
      <c r="D429" t="n">
        <v>3.3985</v>
      </c>
      <c r="E429" t="n">
        <v>29.42</v>
      </c>
      <c r="F429" t="n">
        <v>27.1</v>
      </c>
      <c r="G429" t="n">
        <v>162.61</v>
      </c>
      <c r="H429" t="n">
        <v>2.8</v>
      </c>
      <c r="I429" t="n">
        <v>10</v>
      </c>
      <c r="J429" t="n">
        <v>145.33</v>
      </c>
      <c r="K429" t="n">
        <v>43.4</v>
      </c>
      <c r="L429" t="n">
        <v>23</v>
      </c>
      <c r="M429" t="n">
        <v>0</v>
      </c>
      <c r="N429" t="n">
        <v>23.93</v>
      </c>
      <c r="O429" t="n">
        <v>18157.74</v>
      </c>
      <c r="P429" t="n">
        <v>229.63</v>
      </c>
      <c r="Q429" t="n">
        <v>446.56</v>
      </c>
      <c r="R429" t="n">
        <v>59.97</v>
      </c>
      <c r="S429" t="n">
        <v>40.63</v>
      </c>
      <c r="T429" t="n">
        <v>4582.91</v>
      </c>
      <c r="U429" t="n">
        <v>0.68</v>
      </c>
      <c r="V429" t="n">
        <v>0.77</v>
      </c>
      <c r="W429" t="n">
        <v>2.63</v>
      </c>
      <c r="X429" t="n">
        <v>0.27</v>
      </c>
      <c r="Y429" t="n">
        <v>0.5</v>
      </c>
      <c r="Z4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INDEX(resultados!$A$2:$ZZ$429, 1, MATCH($B$1, resultados!$A$1:$ZZ$1, 0))</f>
        <v/>
      </c>
      <c r="B7">
        <f>INDEX(resultados!$A$2:$ZZ$429, 1, MATCH($B$2, resultados!$A$1:$ZZ$1, 0))</f>
        <v/>
      </c>
      <c r="C7">
        <f>INDEX(resultados!$A$2:$ZZ$429, 1, MATCH($B$3, resultados!$A$1:$ZZ$1, 0))</f>
        <v/>
      </c>
    </row>
    <row r="8">
      <c r="A8">
        <f>INDEX(resultados!$A$2:$ZZ$429, 2, MATCH($B$1, resultados!$A$1:$ZZ$1, 0))</f>
        <v/>
      </c>
      <c r="B8">
        <f>INDEX(resultados!$A$2:$ZZ$429, 2, MATCH($B$2, resultados!$A$1:$ZZ$1, 0))</f>
        <v/>
      </c>
      <c r="C8">
        <f>INDEX(resultados!$A$2:$ZZ$429, 2, MATCH($B$3, resultados!$A$1:$ZZ$1, 0))</f>
        <v/>
      </c>
    </row>
    <row r="9">
      <c r="A9">
        <f>INDEX(resultados!$A$2:$ZZ$429, 3, MATCH($B$1, resultados!$A$1:$ZZ$1, 0))</f>
        <v/>
      </c>
      <c r="B9">
        <f>INDEX(resultados!$A$2:$ZZ$429, 3, MATCH($B$2, resultados!$A$1:$ZZ$1, 0))</f>
        <v/>
      </c>
      <c r="C9">
        <f>INDEX(resultados!$A$2:$ZZ$429, 3, MATCH($B$3, resultados!$A$1:$ZZ$1, 0))</f>
        <v/>
      </c>
    </row>
    <row r="10">
      <c r="A10">
        <f>INDEX(resultados!$A$2:$ZZ$429, 4, MATCH($B$1, resultados!$A$1:$ZZ$1, 0))</f>
        <v/>
      </c>
      <c r="B10">
        <f>INDEX(resultados!$A$2:$ZZ$429, 4, MATCH($B$2, resultados!$A$1:$ZZ$1, 0))</f>
        <v/>
      </c>
      <c r="C10">
        <f>INDEX(resultados!$A$2:$ZZ$429, 4, MATCH($B$3, resultados!$A$1:$ZZ$1, 0))</f>
        <v/>
      </c>
    </row>
    <row r="11">
      <c r="A11">
        <f>INDEX(resultados!$A$2:$ZZ$429, 5, MATCH($B$1, resultados!$A$1:$ZZ$1, 0))</f>
        <v/>
      </c>
      <c r="B11">
        <f>INDEX(resultados!$A$2:$ZZ$429, 5, MATCH($B$2, resultados!$A$1:$ZZ$1, 0))</f>
        <v/>
      </c>
      <c r="C11">
        <f>INDEX(resultados!$A$2:$ZZ$429, 5, MATCH($B$3, resultados!$A$1:$ZZ$1, 0))</f>
        <v/>
      </c>
    </row>
    <row r="12">
      <c r="A12">
        <f>INDEX(resultados!$A$2:$ZZ$429, 6, MATCH($B$1, resultados!$A$1:$ZZ$1, 0))</f>
        <v/>
      </c>
      <c r="B12">
        <f>INDEX(resultados!$A$2:$ZZ$429, 6, MATCH($B$2, resultados!$A$1:$ZZ$1, 0))</f>
        <v/>
      </c>
      <c r="C12">
        <f>INDEX(resultados!$A$2:$ZZ$429, 6, MATCH($B$3, resultados!$A$1:$ZZ$1, 0))</f>
        <v/>
      </c>
    </row>
    <row r="13">
      <c r="A13">
        <f>INDEX(resultados!$A$2:$ZZ$429, 7, MATCH($B$1, resultados!$A$1:$ZZ$1, 0))</f>
        <v/>
      </c>
      <c r="B13">
        <f>INDEX(resultados!$A$2:$ZZ$429, 7, MATCH($B$2, resultados!$A$1:$ZZ$1, 0))</f>
        <v/>
      </c>
      <c r="C13">
        <f>INDEX(resultados!$A$2:$ZZ$429, 7, MATCH($B$3, resultados!$A$1:$ZZ$1, 0))</f>
        <v/>
      </c>
    </row>
    <row r="14">
      <c r="A14">
        <f>INDEX(resultados!$A$2:$ZZ$429, 8, MATCH($B$1, resultados!$A$1:$ZZ$1, 0))</f>
        <v/>
      </c>
      <c r="B14">
        <f>INDEX(resultados!$A$2:$ZZ$429, 8, MATCH($B$2, resultados!$A$1:$ZZ$1, 0))</f>
        <v/>
      </c>
      <c r="C14">
        <f>INDEX(resultados!$A$2:$ZZ$429, 8, MATCH($B$3, resultados!$A$1:$ZZ$1, 0))</f>
        <v/>
      </c>
    </row>
    <row r="15">
      <c r="A15">
        <f>INDEX(resultados!$A$2:$ZZ$429, 9, MATCH($B$1, resultados!$A$1:$ZZ$1, 0))</f>
        <v/>
      </c>
      <c r="B15">
        <f>INDEX(resultados!$A$2:$ZZ$429, 9, MATCH($B$2, resultados!$A$1:$ZZ$1, 0))</f>
        <v/>
      </c>
      <c r="C15">
        <f>INDEX(resultados!$A$2:$ZZ$429, 9, MATCH($B$3, resultados!$A$1:$ZZ$1, 0))</f>
        <v/>
      </c>
    </row>
    <row r="16">
      <c r="A16">
        <f>INDEX(resultados!$A$2:$ZZ$429, 10, MATCH($B$1, resultados!$A$1:$ZZ$1, 0))</f>
        <v/>
      </c>
      <c r="B16">
        <f>INDEX(resultados!$A$2:$ZZ$429, 10, MATCH($B$2, resultados!$A$1:$ZZ$1, 0))</f>
        <v/>
      </c>
      <c r="C16">
        <f>INDEX(resultados!$A$2:$ZZ$429, 10, MATCH($B$3, resultados!$A$1:$ZZ$1, 0))</f>
        <v/>
      </c>
    </row>
    <row r="17">
      <c r="A17">
        <f>INDEX(resultados!$A$2:$ZZ$429, 11, MATCH($B$1, resultados!$A$1:$ZZ$1, 0))</f>
        <v/>
      </c>
      <c r="B17">
        <f>INDEX(resultados!$A$2:$ZZ$429, 11, MATCH($B$2, resultados!$A$1:$ZZ$1, 0))</f>
        <v/>
      </c>
      <c r="C17">
        <f>INDEX(resultados!$A$2:$ZZ$429, 11, MATCH($B$3, resultados!$A$1:$ZZ$1, 0))</f>
        <v/>
      </c>
    </row>
    <row r="18">
      <c r="A18">
        <f>INDEX(resultados!$A$2:$ZZ$429, 12, MATCH($B$1, resultados!$A$1:$ZZ$1, 0))</f>
        <v/>
      </c>
      <c r="B18">
        <f>INDEX(resultados!$A$2:$ZZ$429, 12, MATCH($B$2, resultados!$A$1:$ZZ$1, 0))</f>
        <v/>
      </c>
      <c r="C18">
        <f>INDEX(resultados!$A$2:$ZZ$429, 12, MATCH($B$3, resultados!$A$1:$ZZ$1, 0))</f>
        <v/>
      </c>
    </row>
    <row r="19">
      <c r="A19">
        <f>INDEX(resultados!$A$2:$ZZ$429, 13, MATCH($B$1, resultados!$A$1:$ZZ$1, 0))</f>
        <v/>
      </c>
      <c r="B19">
        <f>INDEX(resultados!$A$2:$ZZ$429, 13, MATCH($B$2, resultados!$A$1:$ZZ$1, 0))</f>
        <v/>
      </c>
      <c r="C19">
        <f>INDEX(resultados!$A$2:$ZZ$429, 13, MATCH($B$3, resultados!$A$1:$ZZ$1, 0))</f>
        <v/>
      </c>
    </row>
    <row r="20">
      <c r="A20">
        <f>INDEX(resultados!$A$2:$ZZ$429, 14, MATCH($B$1, resultados!$A$1:$ZZ$1, 0))</f>
        <v/>
      </c>
      <c r="B20">
        <f>INDEX(resultados!$A$2:$ZZ$429, 14, MATCH($B$2, resultados!$A$1:$ZZ$1, 0))</f>
        <v/>
      </c>
      <c r="C20">
        <f>INDEX(resultados!$A$2:$ZZ$429, 14, MATCH($B$3, resultados!$A$1:$ZZ$1, 0))</f>
        <v/>
      </c>
    </row>
    <row r="21">
      <c r="A21">
        <f>INDEX(resultados!$A$2:$ZZ$429, 15, MATCH($B$1, resultados!$A$1:$ZZ$1, 0))</f>
        <v/>
      </c>
      <c r="B21">
        <f>INDEX(resultados!$A$2:$ZZ$429, 15, MATCH($B$2, resultados!$A$1:$ZZ$1, 0))</f>
        <v/>
      </c>
      <c r="C21">
        <f>INDEX(resultados!$A$2:$ZZ$429, 15, MATCH($B$3, resultados!$A$1:$ZZ$1, 0))</f>
        <v/>
      </c>
    </row>
    <row r="22">
      <c r="A22">
        <f>INDEX(resultados!$A$2:$ZZ$429, 16, MATCH($B$1, resultados!$A$1:$ZZ$1, 0))</f>
        <v/>
      </c>
      <c r="B22">
        <f>INDEX(resultados!$A$2:$ZZ$429, 16, MATCH($B$2, resultados!$A$1:$ZZ$1, 0))</f>
        <v/>
      </c>
      <c r="C22">
        <f>INDEX(resultados!$A$2:$ZZ$429, 16, MATCH($B$3, resultados!$A$1:$ZZ$1, 0))</f>
        <v/>
      </c>
    </row>
    <row r="23">
      <c r="A23">
        <f>INDEX(resultados!$A$2:$ZZ$429, 17, MATCH($B$1, resultados!$A$1:$ZZ$1, 0))</f>
        <v/>
      </c>
      <c r="B23">
        <f>INDEX(resultados!$A$2:$ZZ$429, 17, MATCH($B$2, resultados!$A$1:$ZZ$1, 0))</f>
        <v/>
      </c>
      <c r="C23">
        <f>INDEX(resultados!$A$2:$ZZ$429, 17, MATCH($B$3, resultados!$A$1:$ZZ$1, 0))</f>
        <v/>
      </c>
    </row>
    <row r="24">
      <c r="A24">
        <f>INDEX(resultados!$A$2:$ZZ$429, 18, MATCH($B$1, resultados!$A$1:$ZZ$1, 0))</f>
        <v/>
      </c>
      <c r="B24">
        <f>INDEX(resultados!$A$2:$ZZ$429, 18, MATCH($B$2, resultados!$A$1:$ZZ$1, 0))</f>
        <v/>
      </c>
      <c r="C24">
        <f>INDEX(resultados!$A$2:$ZZ$429, 18, MATCH($B$3, resultados!$A$1:$ZZ$1, 0))</f>
        <v/>
      </c>
    </row>
    <row r="25">
      <c r="A25">
        <f>INDEX(resultados!$A$2:$ZZ$429, 19, MATCH($B$1, resultados!$A$1:$ZZ$1, 0))</f>
        <v/>
      </c>
      <c r="B25">
        <f>INDEX(resultados!$A$2:$ZZ$429, 19, MATCH($B$2, resultados!$A$1:$ZZ$1, 0))</f>
        <v/>
      </c>
      <c r="C25">
        <f>INDEX(resultados!$A$2:$ZZ$429, 19, MATCH($B$3, resultados!$A$1:$ZZ$1, 0))</f>
        <v/>
      </c>
    </row>
    <row r="26">
      <c r="A26">
        <f>INDEX(resultados!$A$2:$ZZ$429, 20, MATCH($B$1, resultados!$A$1:$ZZ$1, 0))</f>
        <v/>
      </c>
      <c r="B26">
        <f>INDEX(resultados!$A$2:$ZZ$429, 20, MATCH($B$2, resultados!$A$1:$ZZ$1, 0))</f>
        <v/>
      </c>
      <c r="C26">
        <f>INDEX(resultados!$A$2:$ZZ$429, 20, MATCH($B$3, resultados!$A$1:$ZZ$1, 0))</f>
        <v/>
      </c>
    </row>
    <row r="27">
      <c r="A27">
        <f>INDEX(resultados!$A$2:$ZZ$429, 21, MATCH($B$1, resultados!$A$1:$ZZ$1, 0))</f>
        <v/>
      </c>
      <c r="B27">
        <f>INDEX(resultados!$A$2:$ZZ$429, 21, MATCH($B$2, resultados!$A$1:$ZZ$1, 0))</f>
        <v/>
      </c>
      <c r="C27">
        <f>INDEX(resultados!$A$2:$ZZ$429, 21, MATCH($B$3, resultados!$A$1:$ZZ$1, 0))</f>
        <v/>
      </c>
    </row>
    <row r="28">
      <c r="A28">
        <f>INDEX(resultados!$A$2:$ZZ$429, 22, MATCH($B$1, resultados!$A$1:$ZZ$1, 0))</f>
        <v/>
      </c>
      <c r="B28">
        <f>INDEX(resultados!$A$2:$ZZ$429, 22, MATCH($B$2, resultados!$A$1:$ZZ$1, 0))</f>
        <v/>
      </c>
      <c r="C28">
        <f>INDEX(resultados!$A$2:$ZZ$429, 22, MATCH($B$3, resultados!$A$1:$ZZ$1, 0))</f>
        <v/>
      </c>
    </row>
    <row r="29">
      <c r="A29">
        <f>INDEX(resultados!$A$2:$ZZ$429, 23, MATCH($B$1, resultados!$A$1:$ZZ$1, 0))</f>
        <v/>
      </c>
      <c r="B29">
        <f>INDEX(resultados!$A$2:$ZZ$429, 23, MATCH($B$2, resultados!$A$1:$ZZ$1, 0))</f>
        <v/>
      </c>
      <c r="C29">
        <f>INDEX(resultados!$A$2:$ZZ$429, 23, MATCH($B$3, resultados!$A$1:$ZZ$1, 0))</f>
        <v/>
      </c>
    </row>
    <row r="30">
      <c r="A30">
        <f>INDEX(resultados!$A$2:$ZZ$429, 24, MATCH($B$1, resultados!$A$1:$ZZ$1, 0))</f>
        <v/>
      </c>
      <c r="B30">
        <f>INDEX(resultados!$A$2:$ZZ$429, 24, MATCH($B$2, resultados!$A$1:$ZZ$1, 0))</f>
        <v/>
      </c>
      <c r="C30">
        <f>INDEX(resultados!$A$2:$ZZ$429, 24, MATCH($B$3, resultados!$A$1:$ZZ$1, 0))</f>
        <v/>
      </c>
    </row>
    <row r="31">
      <c r="A31">
        <f>INDEX(resultados!$A$2:$ZZ$429, 25, MATCH($B$1, resultados!$A$1:$ZZ$1, 0))</f>
        <v/>
      </c>
      <c r="B31">
        <f>INDEX(resultados!$A$2:$ZZ$429, 25, MATCH($B$2, resultados!$A$1:$ZZ$1, 0))</f>
        <v/>
      </c>
      <c r="C31">
        <f>INDEX(resultados!$A$2:$ZZ$429, 25, MATCH($B$3, resultados!$A$1:$ZZ$1, 0))</f>
        <v/>
      </c>
    </row>
    <row r="32">
      <c r="A32">
        <f>INDEX(resultados!$A$2:$ZZ$429, 26, MATCH($B$1, resultados!$A$1:$ZZ$1, 0))</f>
        <v/>
      </c>
      <c r="B32">
        <f>INDEX(resultados!$A$2:$ZZ$429, 26, MATCH($B$2, resultados!$A$1:$ZZ$1, 0))</f>
        <v/>
      </c>
      <c r="C32">
        <f>INDEX(resultados!$A$2:$ZZ$429, 26, MATCH($B$3, resultados!$A$1:$ZZ$1, 0))</f>
        <v/>
      </c>
    </row>
    <row r="33">
      <c r="A33">
        <f>INDEX(resultados!$A$2:$ZZ$429, 27, MATCH($B$1, resultados!$A$1:$ZZ$1, 0))</f>
        <v/>
      </c>
      <c r="B33">
        <f>INDEX(resultados!$A$2:$ZZ$429, 27, MATCH($B$2, resultados!$A$1:$ZZ$1, 0))</f>
        <v/>
      </c>
      <c r="C33">
        <f>INDEX(resultados!$A$2:$ZZ$429, 27, MATCH($B$3, resultados!$A$1:$ZZ$1, 0))</f>
        <v/>
      </c>
    </row>
    <row r="34">
      <c r="A34">
        <f>INDEX(resultados!$A$2:$ZZ$429, 28, MATCH($B$1, resultados!$A$1:$ZZ$1, 0))</f>
        <v/>
      </c>
      <c r="B34">
        <f>INDEX(resultados!$A$2:$ZZ$429, 28, MATCH($B$2, resultados!$A$1:$ZZ$1, 0))</f>
        <v/>
      </c>
      <c r="C34">
        <f>INDEX(resultados!$A$2:$ZZ$429, 28, MATCH($B$3, resultados!$A$1:$ZZ$1, 0))</f>
        <v/>
      </c>
    </row>
    <row r="35">
      <c r="A35">
        <f>INDEX(resultados!$A$2:$ZZ$429, 29, MATCH($B$1, resultados!$A$1:$ZZ$1, 0))</f>
        <v/>
      </c>
      <c r="B35">
        <f>INDEX(resultados!$A$2:$ZZ$429, 29, MATCH($B$2, resultados!$A$1:$ZZ$1, 0))</f>
        <v/>
      </c>
      <c r="C35">
        <f>INDEX(resultados!$A$2:$ZZ$429, 29, MATCH($B$3, resultados!$A$1:$ZZ$1, 0))</f>
        <v/>
      </c>
    </row>
    <row r="36">
      <c r="A36">
        <f>INDEX(resultados!$A$2:$ZZ$429, 30, MATCH($B$1, resultados!$A$1:$ZZ$1, 0))</f>
        <v/>
      </c>
      <c r="B36">
        <f>INDEX(resultados!$A$2:$ZZ$429, 30, MATCH($B$2, resultados!$A$1:$ZZ$1, 0))</f>
        <v/>
      </c>
      <c r="C36">
        <f>INDEX(resultados!$A$2:$ZZ$429, 30, MATCH($B$3, resultados!$A$1:$ZZ$1, 0))</f>
        <v/>
      </c>
    </row>
    <row r="37">
      <c r="A37">
        <f>INDEX(resultados!$A$2:$ZZ$429, 31, MATCH($B$1, resultados!$A$1:$ZZ$1, 0))</f>
        <v/>
      </c>
      <c r="B37">
        <f>INDEX(resultados!$A$2:$ZZ$429, 31, MATCH($B$2, resultados!$A$1:$ZZ$1, 0))</f>
        <v/>
      </c>
      <c r="C37">
        <f>INDEX(resultados!$A$2:$ZZ$429, 31, MATCH($B$3, resultados!$A$1:$ZZ$1, 0))</f>
        <v/>
      </c>
    </row>
    <row r="38">
      <c r="A38">
        <f>INDEX(resultados!$A$2:$ZZ$429, 32, MATCH($B$1, resultados!$A$1:$ZZ$1, 0))</f>
        <v/>
      </c>
      <c r="B38">
        <f>INDEX(resultados!$A$2:$ZZ$429, 32, MATCH($B$2, resultados!$A$1:$ZZ$1, 0))</f>
        <v/>
      </c>
      <c r="C38">
        <f>INDEX(resultados!$A$2:$ZZ$429, 32, MATCH($B$3, resultados!$A$1:$ZZ$1, 0))</f>
        <v/>
      </c>
    </row>
    <row r="39">
      <c r="A39">
        <f>INDEX(resultados!$A$2:$ZZ$429, 33, MATCH($B$1, resultados!$A$1:$ZZ$1, 0))</f>
        <v/>
      </c>
      <c r="B39">
        <f>INDEX(resultados!$A$2:$ZZ$429, 33, MATCH($B$2, resultados!$A$1:$ZZ$1, 0))</f>
        <v/>
      </c>
      <c r="C39">
        <f>INDEX(resultados!$A$2:$ZZ$429, 33, MATCH($B$3, resultados!$A$1:$ZZ$1, 0))</f>
        <v/>
      </c>
    </row>
    <row r="40">
      <c r="A40">
        <f>INDEX(resultados!$A$2:$ZZ$429, 34, MATCH($B$1, resultados!$A$1:$ZZ$1, 0))</f>
        <v/>
      </c>
      <c r="B40">
        <f>INDEX(resultados!$A$2:$ZZ$429, 34, MATCH($B$2, resultados!$A$1:$ZZ$1, 0))</f>
        <v/>
      </c>
      <c r="C40">
        <f>INDEX(resultados!$A$2:$ZZ$429, 34, MATCH($B$3, resultados!$A$1:$ZZ$1, 0))</f>
        <v/>
      </c>
    </row>
    <row r="41">
      <c r="A41">
        <f>INDEX(resultados!$A$2:$ZZ$429, 35, MATCH($B$1, resultados!$A$1:$ZZ$1, 0))</f>
        <v/>
      </c>
      <c r="B41">
        <f>INDEX(resultados!$A$2:$ZZ$429, 35, MATCH($B$2, resultados!$A$1:$ZZ$1, 0))</f>
        <v/>
      </c>
      <c r="C41">
        <f>INDEX(resultados!$A$2:$ZZ$429, 35, MATCH($B$3, resultados!$A$1:$ZZ$1, 0))</f>
        <v/>
      </c>
    </row>
    <row r="42">
      <c r="A42">
        <f>INDEX(resultados!$A$2:$ZZ$429, 36, MATCH($B$1, resultados!$A$1:$ZZ$1, 0))</f>
        <v/>
      </c>
      <c r="B42">
        <f>INDEX(resultados!$A$2:$ZZ$429, 36, MATCH($B$2, resultados!$A$1:$ZZ$1, 0))</f>
        <v/>
      </c>
      <c r="C42">
        <f>INDEX(resultados!$A$2:$ZZ$429, 36, MATCH($B$3, resultados!$A$1:$ZZ$1, 0))</f>
        <v/>
      </c>
    </row>
    <row r="43">
      <c r="A43">
        <f>INDEX(resultados!$A$2:$ZZ$429, 37, MATCH($B$1, resultados!$A$1:$ZZ$1, 0))</f>
        <v/>
      </c>
      <c r="B43">
        <f>INDEX(resultados!$A$2:$ZZ$429, 37, MATCH($B$2, resultados!$A$1:$ZZ$1, 0))</f>
        <v/>
      </c>
      <c r="C43">
        <f>INDEX(resultados!$A$2:$ZZ$429, 37, MATCH($B$3, resultados!$A$1:$ZZ$1, 0))</f>
        <v/>
      </c>
    </row>
    <row r="44">
      <c r="A44">
        <f>INDEX(resultados!$A$2:$ZZ$429, 38, MATCH($B$1, resultados!$A$1:$ZZ$1, 0))</f>
        <v/>
      </c>
      <c r="B44">
        <f>INDEX(resultados!$A$2:$ZZ$429, 38, MATCH($B$2, resultados!$A$1:$ZZ$1, 0))</f>
        <v/>
      </c>
      <c r="C44">
        <f>INDEX(resultados!$A$2:$ZZ$429, 38, MATCH($B$3, resultados!$A$1:$ZZ$1, 0))</f>
        <v/>
      </c>
    </row>
    <row r="45">
      <c r="A45">
        <f>INDEX(resultados!$A$2:$ZZ$429, 39, MATCH($B$1, resultados!$A$1:$ZZ$1, 0))</f>
        <v/>
      </c>
      <c r="B45">
        <f>INDEX(resultados!$A$2:$ZZ$429, 39, MATCH($B$2, resultados!$A$1:$ZZ$1, 0))</f>
        <v/>
      </c>
      <c r="C45">
        <f>INDEX(resultados!$A$2:$ZZ$429, 39, MATCH($B$3, resultados!$A$1:$ZZ$1, 0))</f>
        <v/>
      </c>
    </row>
    <row r="46">
      <c r="A46">
        <f>INDEX(resultados!$A$2:$ZZ$429, 40, MATCH($B$1, resultados!$A$1:$ZZ$1, 0))</f>
        <v/>
      </c>
      <c r="B46">
        <f>INDEX(resultados!$A$2:$ZZ$429, 40, MATCH($B$2, resultados!$A$1:$ZZ$1, 0))</f>
        <v/>
      </c>
      <c r="C46">
        <f>INDEX(resultados!$A$2:$ZZ$429, 40, MATCH($B$3, resultados!$A$1:$ZZ$1, 0))</f>
        <v/>
      </c>
    </row>
    <row r="47">
      <c r="A47">
        <f>INDEX(resultados!$A$2:$ZZ$429, 41, MATCH($B$1, resultados!$A$1:$ZZ$1, 0))</f>
        <v/>
      </c>
      <c r="B47">
        <f>INDEX(resultados!$A$2:$ZZ$429, 41, MATCH($B$2, resultados!$A$1:$ZZ$1, 0))</f>
        <v/>
      </c>
      <c r="C47">
        <f>INDEX(resultados!$A$2:$ZZ$429, 41, MATCH($B$3, resultados!$A$1:$ZZ$1, 0))</f>
        <v/>
      </c>
    </row>
    <row r="48">
      <c r="A48">
        <f>INDEX(resultados!$A$2:$ZZ$429, 42, MATCH($B$1, resultados!$A$1:$ZZ$1, 0))</f>
        <v/>
      </c>
      <c r="B48">
        <f>INDEX(resultados!$A$2:$ZZ$429, 42, MATCH($B$2, resultados!$A$1:$ZZ$1, 0))</f>
        <v/>
      </c>
      <c r="C48">
        <f>INDEX(resultados!$A$2:$ZZ$429, 42, MATCH($B$3, resultados!$A$1:$ZZ$1, 0))</f>
        <v/>
      </c>
    </row>
    <row r="49">
      <c r="A49">
        <f>INDEX(resultados!$A$2:$ZZ$429, 43, MATCH($B$1, resultados!$A$1:$ZZ$1, 0))</f>
        <v/>
      </c>
      <c r="B49">
        <f>INDEX(resultados!$A$2:$ZZ$429, 43, MATCH($B$2, resultados!$A$1:$ZZ$1, 0))</f>
        <v/>
      </c>
      <c r="C49">
        <f>INDEX(resultados!$A$2:$ZZ$429, 43, MATCH($B$3, resultados!$A$1:$ZZ$1, 0))</f>
        <v/>
      </c>
    </row>
    <row r="50">
      <c r="A50">
        <f>INDEX(resultados!$A$2:$ZZ$429, 44, MATCH($B$1, resultados!$A$1:$ZZ$1, 0))</f>
        <v/>
      </c>
      <c r="B50">
        <f>INDEX(resultados!$A$2:$ZZ$429, 44, MATCH($B$2, resultados!$A$1:$ZZ$1, 0))</f>
        <v/>
      </c>
      <c r="C50">
        <f>INDEX(resultados!$A$2:$ZZ$429, 44, MATCH($B$3, resultados!$A$1:$ZZ$1, 0))</f>
        <v/>
      </c>
    </row>
    <row r="51">
      <c r="A51">
        <f>INDEX(resultados!$A$2:$ZZ$429, 45, MATCH($B$1, resultados!$A$1:$ZZ$1, 0))</f>
        <v/>
      </c>
      <c r="B51">
        <f>INDEX(resultados!$A$2:$ZZ$429, 45, MATCH($B$2, resultados!$A$1:$ZZ$1, 0))</f>
        <v/>
      </c>
      <c r="C51">
        <f>INDEX(resultados!$A$2:$ZZ$429, 45, MATCH($B$3, resultados!$A$1:$ZZ$1, 0))</f>
        <v/>
      </c>
    </row>
    <row r="52">
      <c r="A52">
        <f>INDEX(resultados!$A$2:$ZZ$429, 46, MATCH($B$1, resultados!$A$1:$ZZ$1, 0))</f>
        <v/>
      </c>
      <c r="B52">
        <f>INDEX(resultados!$A$2:$ZZ$429, 46, MATCH($B$2, resultados!$A$1:$ZZ$1, 0))</f>
        <v/>
      </c>
      <c r="C52">
        <f>INDEX(resultados!$A$2:$ZZ$429, 46, MATCH($B$3, resultados!$A$1:$ZZ$1, 0))</f>
        <v/>
      </c>
    </row>
    <row r="53">
      <c r="A53">
        <f>INDEX(resultados!$A$2:$ZZ$429, 47, MATCH($B$1, resultados!$A$1:$ZZ$1, 0))</f>
        <v/>
      </c>
      <c r="B53">
        <f>INDEX(resultados!$A$2:$ZZ$429, 47, MATCH($B$2, resultados!$A$1:$ZZ$1, 0))</f>
        <v/>
      </c>
      <c r="C53">
        <f>INDEX(resultados!$A$2:$ZZ$429, 47, MATCH($B$3, resultados!$A$1:$ZZ$1, 0))</f>
        <v/>
      </c>
    </row>
    <row r="54">
      <c r="A54">
        <f>INDEX(resultados!$A$2:$ZZ$429, 48, MATCH($B$1, resultados!$A$1:$ZZ$1, 0))</f>
        <v/>
      </c>
      <c r="B54">
        <f>INDEX(resultados!$A$2:$ZZ$429, 48, MATCH($B$2, resultados!$A$1:$ZZ$1, 0))</f>
        <v/>
      </c>
      <c r="C54">
        <f>INDEX(resultados!$A$2:$ZZ$429, 48, MATCH($B$3, resultados!$A$1:$ZZ$1, 0))</f>
        <v/>
      </c>
    </row>
    <row r="55">
      <c r="A55">
        <f>INDEX(resultados!$A$2:$ZZ$429, 49, MATCH($B$1, resultados!$A$1:$ZZ$1, 0))</f>
        <v/>
      </c>
      <c r="B55">
        <f>INDEX(resultados!$A$2:$ZZ$429, 49, MATCH($B$2, resultados!$A$1:$ZZ$1, 0))</f>
        <v/>
      </c>
      <c r="C55">
        <f>INDEX(resultados!$A$2:$ZZ$429, 49, MATCH($B$3, resultados!$A$1:$ZZ$1, 0))</f>
        <v/>
      </c>
    </row>
    <row r="56">
      <c r="A56">
        <f>INDEX(resultados!$A$2:$ZZ$429, 50, MATCH($B$1, resultados!$A$1:$ZZ$1, 0))</f>
        <v/>
      </c>
      <c r="B56">
        <f>INDEX(resultados!$A$2:$ZZ$429, 50, MATCH($B$2, resultados!$A$1:$ZZ$1, 0))</f>
        <v/>
      </c>
      <c r="C56">
        <f>INDEX(resultados!$A$2:$ZZ$429, 50, MATCH($B$3, resultados!$A$1:$ZZ$1, 0))</f>
        <v/>
      </c>
    </row>
    <row r="57">
      <c r="A57">
        <f>INDEX(resultados!$A$2:$ZZ$429, 51, MATCH($B$1, resultados!$A$1:$ZZ$1, 0))</f>
        <v/>
      </c>
      <c r="B57">
        <f>INDEX(resultados!$A$2:$ZZ$429, 51, MATCH($B$2, resultados!$A$1:$ZZ$1, 0))</f>
        <v/>
      </c>
      <c r="C57">
        <f>INDEX(resultados!$A$2:$ZZ$429, 51, MATCH($B$3, resultados!$A$1:$ZZ$1, 0))</f>
        <v/>
      </c>
    </row>
    <row r="58">
      <c r="A58">
        <f>INDEX(resultados!$A$2:$ZZ$429, 52, MATCH($B$1, resultados!$A$1:$ZZ$1, 0))</f>
        <v/>
      </c>
      <c r="B58">
        <f>INDEX(resultados!$A$2:$ZZ$429, 52, MATCH($B$2, resultados!$A$1:$ZZ$1, 0))</f>
        <v/>
      </c>
      <c r="C58">
        <f>INDEX(resultados!$A$2:$ZZ$429, 52, MATCH($B$3, resultados!$A$1:$ZZ$1, 0))</f>
        <v/>
      </c>
    </row>
    <row r="59">
      <c r="A59">
        <f>INDEX(resultados!$A$2:$ZZ$429, 53, MATCH($B$1, resultados!$A$1:$ZZ$1, 0))</f>
        <v/>
      </c>
      <c r="B59">
        <f>INDEX(resultados!$A$2:$ZZ$429, 53, MATCH($B$2, resultados!$A$1:$ZZ$1, 0))</f>
        <v/>
      </c>
      <c r="C59">
        <f>INDEX(resultados!$A$2:$ZZ$429, 53, MATCH($B$3, resultados!$A$1:$ZZ$1, 0))</f>
        <v/>
      </c>
    </row>
    <row r="60">
      <c r="A60">
        <f>INDEX(resultados!$A$2:$ZZ$429, 54, MATCH($B$1, resultados!$A$1:$ZZ$1, 0))</f>
        <v/>
      </c>
      <c r="B60">
        <f>INDEX(resultados!$A$2:$ZZ$429, 54, MATCH($B$2, resultados!$A$1:$ZZ$1, 0))</f>
        <v/>
      </c>
      <c r="C60">
        <f>INDEX(resultados!$A$2:$ZZ$429, 54, MATCH($B$3, resultados!$A$1:$ZZ$1, 0))</f>
        <v/>
      </c>
    </row>
    <row r="61">
      <c r="A61">
        <f>INDEX(resultados!$A$2:$ZZ$429, 55, MATCH($B$1, resultados!$A$1:$ZZ$1, 0))</f>
        <v/>
      </c>
      <c r="B61">
        <f>INDEX(resultados!$A$2:$ZZ$429, 55, MATCH($B$2, resultados!$A$1:$ZZ$1, 0))</f>
        <v/>
      </c>
      <c r="C61">
        <f>INDEX(resultados!$A$2:$ZZ$429, 55, MATCH($B$3, resultados!$A$1:$ZZ$1, 0))</f>
        <v/>
      </c>
    </row>
    <row r="62">
      <c r="A62">
        <f>INDEX(resultados!$A$2:$ZZ$429, 56, MATCH($B$1, resultados!$A$1:$ZZ$1, 0))</f>
        <v/>
      </c>
      <c r="B62">
        <f>INDEX(resultados!$A$2:$ZZ$429, 56, MATCH($B$2, resultados!$A$1:$ZZ$1, 0))</f>
        <v/>
      </c>
      <c r="C62">
        <f>INDEX(resultados!$A$2:$ZZ$429, 56, MATCH($B$3, resultados!$A$1:$ZZ$1, 0))</f>
        <v/>
      </c>
    </row>
    <row r="63">
      <c r="A63">
        <f>INDEX(resultados!$A$2:$ZZ$429, 57, MATCH($B$1, resultados!$A$1:$ZZ$1, 0))</f>
        <v/>
      </c>
      <c r="B63">
        <f>INDEX(resultados!$A$2:$ZZ$429, 57, MATCH($B$2, resultados!$A$1:$ZZ$1, 0))</f>
        <v/>
      </c>
      <c r="C63">
        <f>INDEX(resultados!$A$2:$ZZ$429, 57, MATCH($B$3, resultados!$A$1:$ZZ$1, 0))</f>
        <v/>
      </c>
    </row>
    <row r="64">
      <c r="A64">
        <f>INDEX(resultados!$A$2:$ZZ$429, 58, MATCH($B$1, resultados!$A$1:$ZZ$1, 0))</f>
        <v/>
      </c>
      <c r="B64">
        <f>INDEX(resultados!$A$2:$ZZ$429, 58, MATCH($B$2, resultados!$A$1:$ZZ$1, 0))</f>
        <v/>
      </c>
      <c r="C64">
        <f>INDEX(resultados!$A$2:$ZZ$429, 58, MATCH($B$3, resultados!$A$1:$ZZ$1, 0))</f>
        <v/>
      </c>
    </row>
    <row r="65">
      <c r="A65">
        <f>INDEX(resultados!$A$2:$ZZ$429, 59, MATCH($B$1, resultados!$A$1:$ZZ$1, 0))</f>
        <v/>
      </c>
      <c r="B65">
        <f>INDEX(resultados!$A$2:$ZZ$429, 59, MATCH($B$2, resultados!$A$1:$ZZ$1, 0))</f>
        <v/>
      </c>
      <c r="C65">
        <f>INDEX(resultados!$A$2:$ZZ$429, 59, MATCH($B$3, resultados!$A$1:$ZZ$1, 0))</f>
        <v/>
      </c>
    </row>
    <row r="66">
      <c r="A66">
        <f>INDEX(resultados!$A$2:$ZZ$429, 60, MATCH($B$1, resultados!$A$1:$ZZ$1, 0))</f>
        <v/>
      </c>
      <c r="B66">
        <f>INDEX(resultados!$A$2:$ZZ$429, 60, MATCH($B$2, resultados!$A$1:$ZZ$1, 0))</f>
        <v/>
      </c>
      <c r="C66">
        <f>INDEX(resultados!$A$2:$ZZ$429, 60, MATCH($B$3, resultados!$A$1:$ZZ$1, 0))</f>
        <v/>
      </c>
    </row>
    <row r="67">
      <c r="A67">
        <f>INDEX(resultados!$A$2:$ZZ$429, 61, MATCH($B$1, resultados!$A$1:$ZZ$1, 0))</f>
        <v/>
      </c>
      <c r="B67">
        <f>INDEX(resultados!$A$2:$ZZ$429, 61, MATCH($B$2, resultados!$A$1:$ZZ$1, 0))</f>
        <v/>
      </c>
      <c r="C67">
        <f>INDEX(resultados!$A$2:$ZZ$429, 61, MATCH($B$3, resultados!$A$1:$ZZ$1, 0))</f>
        <v/>
      </c>
    </row>
    <row r="68">
      <c r="A68">
        <f>INDEX(resultados!$A$2:$ZZ$429, 62, MATCH($B$1, resultados!$A$1:$ZZ$1, 0))</f>
        <v/>
      </c>
      <c r="B68">
        <f>INDEX(resultados!$A$2:$ZZ$429, 62, MATCH($B$2, resultados!$A$1:$ZZ$1, 0))</f>
        <v/>
      </c>
      <c r="C68">
        <f>INDEX(resultados!$A$2:$ZZ$429, 62, MATCH($B$3, resultados!$A$1:$ZZ$1, 0))</f>
        <v/>
      </c>
    </row>
    <row r="69">
      <c r="A69">
        <f>INDEX(resultados!$A$2:$ZZ$429, 63, MATCH($B$1, resultados!$A$1:$ZZ$1, 0))</f>
        <v/>
      </c>
      <c r="B69">
        <f>INDEX(resultados!$A$2:$ZZ$429, 63, MATCH($B$2, resultados!$A$1:$ZZ$1, 0))</f>
        <v/>
      </c>
      <c r="C69">
        <f>INDEX(resultados!$A$2:$ZZ$429, 63, MATCH($B$3, resultados!$A$1:$ZZ$1, 0))</f>
        <v/>
      </c>
    </row>
    <row r="70">
      <c r="A70">
        <f>INDEX(resultados!$A$2:$ZZ$429, 64, MATCH($B$1, resultados!$A$1:$ZZ$1, 0))</f>
        <v/>
      </c>
      <c r="B70">
        <f>INDEX(resultados!$A$2:$ZZ$429, 64, MATCH($B$2, resultados!$A$1:$ZZ$1, 0))</f>
        <v/>
      </c>
      <c r="C70">
        <f>INDEX(resultados!$A$2:$ZZ$429, 64, MATCH($B$3, resultados!$A$1:$ZZ$1, 0))</f>
        <v/>
      </c>
    </row>
    <row r="71">
      <c r="A71">
        <f>INDEX(resultados!$A$2:$ZZ$429, 65, MATCH($B$1, resultados!$A$1:$ZZ$1, 0))</f>
        <v/>
      </c>
      <c r="B71">
        <f>INDEX(resultados!$A$2:$ZZ$429, 65, MATCH($B$2, resultados!$A$1:$ZZ$1, 0))</f>
        <v/>
      </c>
      <c r="C71">
        <f>INDEX(resultados!$A$2:$ZZ$429, 65, MATCH($B$3, resultados!$A$1:$ZZ$1, 0))</f>
        <v/>
      </c>
    </row>
    <row r="72">
      <c r="A72">
        <f>INDEX(resultados!$A$2:$ZZ$429, 66, MATCH($B$1, resultados!$A$1:$ZZ$1, 0))</f>
        <v/>
      </c>
      <c r="B72">
        <f>INDEX(resultados!$A$2:$ZZ$429, 66, MATCH($B$2, resultados!$A$1:$ZZ$1, 0))</f>
        <v/>
      </c>
      <c r="C72">
        <f>INDEX(resultados!$A$2:$ZZ$429, 66, MATCH($B$3, resultados!$A$1:$ZZ$1, 0))</f>
        <v/>
      </c>
    </row>
    <row r="73">
      <c r="A73">
        <f>INDEX(resultados!$A$2:$ZZ$429, 67, MATCH($B$1, resultados!$A$1:$ZZ$1, 0))</f>
        <v/>
      </c>
      <c r="B73">
        <f>INDEX(resultados!$A$2:$ZZ$429, 67, MATCH($B$2, resultados!$A$1:$ZZ$1, 0))</f>
        <v/>
      </c>
      <c r="C73">
        <f>INDEX(resultados!$A$2:$ZZ$429, 67, MATCH($B$3, resultados!$A$1:$ZZ$1, 0))</f>
        <v/>
      </c>
    </row>
    <row r="74">
      <c r="A74">
        <f>INDEX(resultados!$A$2:$ZZ$429, 68, MATCH($B$1, resultados!$A$1:$ZZ$1, 0))</f>
        <v/>
      </c>
      <c r="B74">
        <f>INDEX(resultados!$A$2:$ZZ$429, 68, MATCH($B$2, resultados!$A$1:$ZZ$1, 0))</f>
        <v/>
      </c>
      <c r="C74">
        <f>INDEX(resultados!$A$2:$ZZ$429, 68, MATCH($B$3, resultados!$A$1:$ZZ$1, 0))</f>
        <v/>
      </c>
    </row>
    <row r="75">
      <c r="A75">
        <f>INDEX(resultados!$A$2:$ZZ$429, 69, MATCH($B$1, resultados!$A$1:$ZZ$1, 0))</f>
        <v/>
      </c>
      <c r="B75">
        <f>INDEX(resultados!$A$2:$ZZ$429, 69, MATCH($B$2, resultados!$A$1:$ZZ$1, 0))</f>
        <v/>
      </c>
      <c r="C75">
        <f>INDEX(resultados!$A$2:$ZZ$429, 69, MATCH($B$3, resultados!$A$1:$ZZ$1, 0))</f>
        <v/>
      </c>
    </row>
    <row r="76">
      <c r="A76">
        <f>INDEX(resultados!$A$2:$ZZ$429, 70, MATCH($B$1, resultados!$A$1:$ZZ$1, 0))</f>
        <v/>
      </c>
      <c r="B76">
        <f>INDEX(resultados!$A$2:$ZZ$429, 70, MATCH($B$2, resultados!$A$1:$ZZ$1, 0))</f>
        <v/>
      </c>
      <c r="C76">
        <f>INDEX(resultados!$A$2:$ZZ$429, 70, MATCH($B$3, resultados!$A$1:$ZZ$1, 0))</f>
        <v/>
      </c>
    </row>
    <row r="77">
      <c r="A77">
        <f>INDEX(resultados!$A$2:$ZZ$429, 71, MATCH($B$1, resultados!$A$1:$ZZ$1, 0))</f>
        <v/>
      </c>
      <c r="B77">
        <f>INDEX(resultados!$A$2:$ZZ$429, 71, MATCH($B$2, resultados!$A$1:$ZZ$1, 0))</f>
        <v/>
      </c>
      <c r="C77">
        <f>INDEX(resultados!$A$2:$ZZ$429, 71, MATCH($B$3, resultados!$A$1:$ZZ$1, 0))</f>
        <v/>
      </c>
    </row>
    <row r="78">
      <c r="A78">
        <f>INDEX(resultados!$A$2:$ZZ$429, 72, MATCH($B$1, resultados!$A$1:$ZZ$1, 0))</f>
        <v/>
      </c>
      <c r="B78">
        <f>INDEX(resultados!$A$2:$ZZ$429, 72, MATCH($B$2, resultados!$A$1:$ZZ$1, 0))</f>
        <v/>
      </c>
      <c r="C78">
        <f>INDEX(resultados!$A$2:$ZZ$429, 72, MATCH($B$3, resultados!$A$1:$ZZ$1, 0))</f>
        <v/>
      </c>
    </row>
    <row r="79">
      <c r="A79">
        <f>INDEX(resultados!$A$2:$ZZ$429, 73, MATCH($B$1, resultados!$A$1:$ZZ$1, 0))</f>
        <v/>
      </c>
      <c r="B79">
        <f>INDEX(resultados!$A$2:$ZZ$429, 73, MATCH($B$2, resultados!$A$1:$ZZ$1, 0))</f>
        <v/>
      </c>
      <c r="C79">
        <f>INDEX(resultados!$A$2:$ZZ$429, 73, MATCH($B$3, resultados!$A$1:$ZZ$1, 0))</f>
        <v/>
      </c>
    </row>
    <row r="80">
      <c r="A80">
        <f>INDEX(resultados!$A$2:$ZZ$429, 74, MATCH($B$1, resultados!$A$1:$ZZ$1, 0))</f>
        <v/>
      </c>
      <c r="B80">
        <f>INDEX(resultados!$A$2:$ZZ$429, 74, MATCH($B$2, resultados!$A$1:$ZZ$1, 0))</f>
        <v/>
      </c>
      <c r="C80">
        <f>INDEX(resultados!$A$2:$ZZ$429, 74, MATCH($B$3, resultados!$A$1:$ZZ$1, 0))</f>
        <v/>
      </c>
    </row>
    <row r="81">
      <c r="A81">
        <f>INDEX(resultados!$A$2:$ZZ$429, 75, MATCH($B$1, resultados!$A$1:$ZZ$1, 0))</f>
        <v/>
      </c>
      <c r="B81">
        <f>INDEX(resultados!$A$2:$ZZ$429, 75, MATCH($B$2, resultados!$A$1:$ZZ$1, 0))</f>
        <v/>
      </c>
      <c r="C81">
        <f>INDEX(resultados!$A$2:$ZZ$429, 75, MATCH($B$3, resultados!$A$1:$ZZ$1, 0))</f>
        <v/>
      </c>
    </row>
    <row r="82">
      <c r="A82">
        <f>INDEX(resultados!$A$2:$ZZ$429, 76, MATCH($B$1, resultados!$A$1:$ZZ$1, 0))</f>
        <v/>
      </c>
      <c r="B82">
        <f>INDEX(resultados!$A$2:$ZZ$429, 76, MATCH($B$2, resultados!$A$1:$ZZ$1, 0))</f>
        <v/>
      </c>
      <c r="C82">
        <f>INDEX(resultados!$A$2:$ZZ$429, 76, MATCH($B$3, resultados!$A$1:$ZZ$1, 0))</f>
        <v/>
      </c>
    </row>
    <row r="83">
      <c r="A83">
        <f>INDEX(resultados!$A$2:$ZZ$429, 77, MATCH($B$1, resultados!$A$1:$ZZ$1, 0))</f>
        <v/>
      </c>
      <c r="B83">
        <f>INDEX(resultados!$A$2:$ZZ$429, 77, MATCH($B$2, resultados!$A$1:$ZZ$1, 0))</f>
        <v/>
      </c>
      <c r="C83">
        <f>INDEX(resultados!$A$2:$ZZ$429, 77, MATCH($B$3, resultados!$A$1:$ZZ$1, 0))</f>
        <v/>
      </c>
    </row>
    <row r="84">
      <c r="A84">
        <f>INDEX(resultados!$A$2:$ZZ$429, 78, MATCH($B$1, resultados!$A$1:$ZZ$1, 0))</f>
        <v/>
      </c>
      <c r="B84">
        <f>INDEX(resultados!$A$2:$ZZ$429, 78, MATCH($B$2, resultados!$A$1:$ZZ$1, 0))</f>
        <v/>
      </c>
      <c r="C84">
        <f>INDEX(resultados!$A$2:$ZZ$429, 78, MATCH($B$3, resultados!$A$1:$ZZ$1, 0))</f>
        <v/>
      </c>
    </row>
    <row r="85">
      <c r="A85">
        <f>INDEX(resultados!$A$2:$ZZ$429, 79, MATCH($B$1, resultados!$A$1:$ZZ$1, 0))</f>
        <v/>
      </c>
      <c r="B85">
        <f>INDEX(resultados!$A$2:$ZZ$429, 79, MATCH($B$2, resultados!$A$1:$ZZ$1, 0))</f>
        <v/>
      </c>
      <c r="C85">
        <f>INDEX(resultados!$A$2:$ZZ$429, 79, MATCH($B$3, resultados!$A$1:$ZZ$1, 0))</f>
        <v/>
      </c>
    </row>
    <row r="86">
      <c r="A86">
        <f>INDEX(resultados!$A$2:$ZZ$429, 80, MATCH($B$1, resultados!$A$1:$ZZ$1, 0))</f>
        <v/>
      </c>
      <c r="B86">
        <f>INDEX(resultados!$A$2:$ZZ$429, 80, MATCH($B$2, resultados!$A$1:$ZZ$1, 0))</f>
        <v/>
      </c>
      <c r="C86">
        <f>INDEX(resultados!$A$2:$ZZ$429, 80, MATCH($B$3, resultados!$A$1:$ZZ$1, 0))</f>
        <v/>
      </c>
    </row>
    <row r="87">
      <c r="A87">
        <f>INDEX(resultados!$A$2:$ZZ$429, 81, MATCH($B$1, resultados!$A$1:$ZZ$1, 0))</f>
        <v/>
      </c>
      <c r="B87">
        <f>INDEX(resultados!$A$2:$ZZ$429, 81, MATCH($B$2, resultados!$A$1:$ZZ$1, 0))</f>
        <v/>
      </c>
      <c r="C87">
        <f>INDEX(resultados!$A$2:$ZZ$429, 81, MATCH($B$3, resultados!$A$1:$ZZ$1, 0))</f>
        <v/>
      </c>
    </row>
    <row r="88">
      <c r="A88">
        <f>INDEX(resultados!$A$2:$ZZ$429, 82, MATCH($B$1, resultados!$A$1:$ZZ$1, 0))</f>
        <v/>
      </c>
      <c r="B88">
        <f>INDEX(resultados!$A$2:$ZZ$429, 82, MATCH($B$2, resultados!$A$1:$ZZ$1, 0))</f>
        <v/>
      </c>
      <c r="C88">
        <f>INDEX(resultados!$A$2:$ZZ$429, 82, MATCH($B$3, resultados!$A$1:$ZZ$1, 0))</f>
        <v/>
      </c>
    </row>
    <row r="89">
      <c r="A89">
        <f>INDEX(resultados!$A$2:$ZZ$429, 83, MATCH($B$1, resultados!$A$1:$ZZ$1, 0))</f>
        <v/>
      </c>
      <c r="B89">
        <f>INDEX(resultados!$A$2:$ZZ$429, 83, MATCH($B$2, resultados!$A$1:$ZZ$1, 0))</f>
        <v/>
      </c>
      <c r="C89">
        <f>INDEX(resultados!$A$2:$ZZ$429, 83, MATCH($B$3, resultados!$A$1:$ZZ$1, 0))</f>
        <v/>
      </c>
    </row>
    <row r="90">
      <c r="A90">
        <f>INDEX(resultados!$A$2:$ZZ$429, 84, MATCH($B$1, resultados!$A$1:$ZZ$1, 0))</f>
        <v/>
      </c>
      <c r="B90">
        <f>INDEX(resultados!$A$2:$ZZ$429, 84, MATCH($B$2, resultados!$A$1:$ZZ$1, 0))</f>
        <v/>
      </c>
      <c r="C90">
        <f>INDEX(resultados!$A$2:$ZZ$429, 84, MATCH($B$3, resultados!$A$1:$ZZ$1, 0))</f>
        <v/>
      </c>
    </row>
    <row r="91">
      <c r="A91">
        <f>INDEX(resultados!$A$2:$ZZ$429, 85, MATCH($B$1, resultados!$A$1:$ZZ$1, 0))</f>
        <v/>
      </c>
      <c r="B91">
        <f>INDEX(resultados!$A$2:$ZZ$429, 85, MATCH($B$2, resultados!$A$1:$ZZ$1, 0))</f>
        <v/>
      </c>
      <c r="C91">
        <f>INDEX(resultados!$A$2:$ZZ$429, 85, MATCH($B$3, resultados!$A$1:$ZZ$1, 0))</f>
        <v/>
      </c>
    </row>
    <row r="92">
      <c r="A92">
        <f>INDEX(resultados!$A$2:$ZZ$429, 86, MATCH($B$1, resultados!$A$1:$ZZ$1, 0))</f>
        <v/>
      </c>
      <c r="B92">
        <f>INDEX(resultados!$A$2:$ZZ$429, 86, MATCH($B$2, resultados!$A$1:$ZZ$1, 0))</f>
        <v/>
      </c>
      <c r="C92">
        <f>INDEX(resultados!$A$2:$ZZ$429, 86, MATCH($B$3, resultados!$A$1:$ZZ$1, 0))</f>
        <v/>
      </c>
    </row>
    <row r="93">
      <c r="A93">
        <f>INDEX(resultados!$A$2:$ZZ$429, 87, MATCH($B$1, resultados!$A$1:$ZZ$1, 0))</f>
        <v/>
      </c>
      <c r="B93">
        <f>INDEX(resultados!$A$2:$ZZ$429, 87, MATCH($B$2, resultados!$A$1:$ZZ$1, 0))</f>
        <v/>
      </c>
      <c r="C93">
        <f>INDEX(resultados!$A$2:$ZZ$429, 87, MATCH($B$3, resultados!$A$1:$ZZ$1, 0))</f>
        <v/>
      </c>
    </row>
    <row r="94">
      <c r="A94">
        <f>INDEX(resultados!$A$2:$ZZ$429, 88, MATCH($B$1, resultados!$A$1:$ZZ$1, 0))</f>
        <v/>
      </c>
      <c r="B94">
        <f>INDEX(resultados!$A$2:$ZZ$429, 88, MATCH($B$2, resultados!$A$1:$ZZ$1, 0))</f>
        <v/>
      </c>
      <c r="C94">
        <f>INDEX(resultados!$A$2:$ZZ$429, 88, MATCH($B$3, resultados!$A$1:$ZZ$1, 0))</f>
        <v/>
      </c>
    </row>
    <row r="95">
      <c r="A95">
        <f>INDEX(resultados!$A$2:$ZZ$429, 89, MATCH($B$1, resultados!$A$1:$ZZ$1, 0))</f>
        <v/>
      </c>
      <c r="B95">
        <f>INDEX(resultados!$A$2:$ZZ$429, 89, MATCH($B$2, resultados!$A$1:$ZZ$1, 0))</f>
        <v/>
      </c>
      <c r="C95">
        <f>INDEX(resultados!$A$2:$ZZ$429, 89, MATCH($B$3, resultados!$A$1:$ZZ$1, 0))</f>
        <v/>
      </c>
    </row>
    <row r="96">
      <c r="A96">
        <f>INDEX(resultados!$A$2:$ZZ$429, 90, MATCH($B$1, resultados!$A$1:$ZZ$1, 0))</f>
        <v/>
      </c>
      <c r="B96">
        <f>INDEX(resultados!$A$2:$ZZ$429, 90, MATCH($B$2, resultados!$A$1:$ZZ$1, 0))</f>
        <v/>
      </c>
      <c r="C96">
        <f>INDEX(resultados!$A$2:$ZZ$429, 90, MATCH($B$3, resultados!$A$1:$ZZ$1, 0))</f>
        <v/>
      </c>
    </row>
    <row r="97">
      <c r="A97">
        <f>INDEX(resultados!$A$2:$ZZ$429, 91, MATCH($B$1, resultados!$A$1:$ZZ$1, 0))</f>
        <v/>
      </c>
      <c r="B97">
        <f>INDEX(resultados!$A$2:$ZZ$429, 91, MATCH($B$2, resultados!$A$1:$ZZ$1, 0))</f>
        <v/>
      </c>
      <c r="C97">
        <f>INDEX(resultados!$A$2:$ZZ$429, 91, MATCH($B$3, resultados!$A$1:$ZZ$1, 0))</f>
        <v/>
      </c>
    </row>
    <row r="98">
      <c r="A98">
        <f>INDEX(resultados!$A$2:$ZZ$429, 92, MATCH($B$1, resultados!$A$1:$ZZ$1, 0))</f>
        <v/>
      </c>
      <c r="B98">
        <f>INDEX(resultados!$A$2:$ZZ$429, 92, MATCH($B$2, resultados!$A$1:$ZZ$1, 0))</f>
        <v/>
      </c>
      <c r="C98">
        <f>INDEX(resultados!$A$2:$ZZ$429, 92, MATCH($B$3, resultados!$A$1:$ZZ$1, 0))</f>
        <v/>
      </c>
    </row>
    <row r="99">
      <c r="A99">
        <f>INDEX(resultados!$A$2:$ZZ$429, 93, MATCH($B$1, resultados!$A$1:$ZZ$1, 0))</f>
        <v/>
      </c>
      <c r="B99">
        <f>INDEX(resultados!$A$2:$ZZ$429, 93, MATCH($B$2, resultados!$A$1:$ZZ$1, 0))</f>
        <v/>
      </c>
      <c r="C99">
        <f>INDEX(resultados!$A$2:$ZZ$429, 93, MATCH($B$3, resultados!$A$1:$ZZ$1, 0))</f>
        <v/>
      </c>
    </row>
    <row r="100">
      <c r="A100">
        <f>INDEX(resultados!$A$2:$ZZ$429, 94, MATCH($B$1, resultados!$A$1:$ZZ$1, 0))</f>
        <v/>
      </c>
      <c r="B100">
        <f>INDEX(resultados!$A$2:$ZZ$429, 94, MATCH($B$2, resultados!$A$1:$ZZ$1, 0))</f>
        <v/>
      </c>
      <c r="C100">
        <f>INDEX(resultados!$A$2:$ZZ$429, 94, MATCH($B$3, resultados!$A$1:$ZZ$1, 0))</f>
        <v/>
      </c>
    </row>
    <row r="101">
      <c r="A101">
        <f>INDEX(resultados!$A$2:$ZZ$429, 95, MATCH($B$1, resultados!$A$1:$ZZ$1, 0))</f>
        <v/>
      </c>
      <c r="B101">
        <f>INDEX(resultados!$A$2:$ZZ$429, 95, MATCH($B$2, resultados!$A$1:$ZZ$1, 0))</f>
        <v/>
      </c>
      <c r="C101">
        <f>INDEX(resultados!$A$2:$ZZ$429, 95, MATCH($B$3, resultados!$A$1:$ZZ$1, 0))</f>
        <v/>
      </c>
    </row>
    <row r="102">
      <c r="A102">
        <f>INDEX(resultados!$A$2:$ZZ$429, 96, MATCH($B$1, resultados!$A$1:$ZZ$1, 0))</f>
        <v/>
      </c>
      <c r="B102">
        <f>INDEX(resultados!$A$2:$ZZ$429, 96, MATCH($B$2, resultados!$A$1:$ZZ$1, 0))</f>
        <v/>
      </c>
      <c r="C102">
        <f>INDEX(resultados!$A$2:$ZZ$429, 96, MATCH($B$3, resultados!$A$1:$ZZ$1, 0))</f>
        <v/>
      </c>
    </row>
    <row r="103">
      <c r="A103">
        <f>INDEX(resultados!$A$2:$ZZ$429, 97, MATCH($B$1, resultados!$A$1:$ZZ$1, 0))</f>
        <v/>
      </c>
      <c r="B103">
        <f>INDEX(resultados!$A$2:$ZZ$429, 97, MATCH($B$2, resultados!$A$1:$ZZ$1, 0))</f>
        <v/>
      </c>
      <c r="C103">
        <f>INDEX(resultados!$A$2:$ZZ$429, 97, MATCH($B$3, resultados!$A$1:$ZZ$1, 0))</f>
        <v/>
      </c>
    </row>
    <row r="104">
      <c r="A104">
        <f>INDEX(resultados!$A$2:$ZZ$429, 98, MATCH($B$1, resultados!$A$1:$ZZ$1, 0))</f>
        <v/>
      </c>
      <c r="B104">
        <f>INDEX(resultados!$A$2:$ZZ$429, 98, MATCH($B$2, resultados!$A$1:$ZZ$1, 0))</f>
        <v/>
      </c>
      <c r="C104">
        <f>INDEX(resultados!$A$2:$ZZ$429, 98, MATCH($B$3, resultados!$A$1:$ZZ$1, 0))</f>
        <v/>
      </c>
    </row>
    <row r="105">
      <c r="A105">
        <f>INDEX(resultados!$A$2:$ZZ$429, 99, MATCH($B$1, resultados!$A$1:$ZZ$1, 0))</f>
        <v/>
      </c>
      <c r="B105">
        <f>INDEX(resultados!$A$2:$ZZ$429, 99, MATCH($B$2, resultados!$A$1:$ZZ$1, 0))</f>
        <v/>
      </c>
      <c r="C105">
        <f>INDEX(resultados!$A$2:$ZZ$429, 99, MATCH($B$3, resultados!$A$1:$ZZ$1, 0))</f>
        <v/>
      </c>
    </row>
    <row r="106">
      <c r="A106">
        <f>INDEX(resultados!$A$2:$ZZ$429, 100, MATCH($B$1, resultados!$A$1:$ZZ$1, 0))</f>
        <v/>
      </c>
      <c r="B106">
        <f>INDEX(resultados!$A$2:$ZZ$429, 100, MATCH($B$2, resultados!$A$1:$ZZ$1, 0))</f>
        <v/>
      </c>
      <c r="C106">
        <f>INDEX(resultados!$A$2:$ZZ$429, 100, MATCH($B$3, resultados!$A$1:$ZZ$1, 0))</f>
        <v/>
      </c>
    </row>
    <row r="107">
      <c r="A107">
        <f>INDEX(resultados!$A$2:$ZZ$429, 101, MATCH($B$1, resultados!$A$1:$ZZ$1, 0))</f>
        <v/>
      </c>
      <c r="B107">
        <f>INDEX(resultados!$A$2:$ZZ$429, 101, MATCH($B$2, resultados!$A$1:$ZZ$1, 0))</f>
        <v/>
      </c>
      <c r="C107">
        <f>INDEX(resultados!$A$2:$ZZ$429, 101, MATCH($B$3, resultados!$A$1:$ZZ$1, 0))</f>
        <v/>
      </c>
    </row>
    <row r="108">
      <c r="A108">
        <f>INDEX(resultados!$A$2:$ZZ$429, 102, MATCH($B$1, resultados!$A$1:$ZZ$1, 0))</f>
        <v/>
      </c>
      <c r="B108">
        <f>INDEX(resultados!$A$2:$ZZ$429, 102, MATCH($B$2, resultados!$A$1:$ZZ$1, 0))</f>
        <v/>
      </c>
      <c r="C108">
        <f>INDEX(resultados!$A$2:$ZZ$429, 102, MATCH($B$3, resultados!$A$1:$ZZ$1, 0))</f>
        <v/>
      </c>
    </row>
    <row r="109">
      <c r="A109">
        <f>INDEX(resultados!$A$2:$ZZ$429, 103, MATCH($B$1, resultados!$A$1:$ZZ$1, 0))</f>
        <v/>
      </c>
      <c r="B109">
        <f>INDEX(resultados!$A$2:$ZZ$429, 103, MATCH($B$2, resultados!$A$1:$ZZ$1, 0))</f>
        <v/>
      </c>
      <c r="C109">
        <f>INDEX(resultados!$A$2:$ZZ$429, 103, MATCH($B$3, resultados!$A$1:$ZZ$1, 0))</f>
        <v/>
      </c>
    </row>
    <row r="110">
      <c r="A110">
        <f>INDEX(resultados!$A$2:$ZZ$429, 104, MATCH($B$1, resultados!$A$1:$ZZ$1, 0))</f>
        <v/>
      </c>
      <c r="B110">
        <f>INDEX(resultados!$A$2:$ZZ$429, 104, MATCH($B$2, resultados!$A$1:$ZZ$1, 0))</f>
        <v/>
      </c>
      <c r="C110">
        <f>INDEX(resultados!$A$2:$ZZ$429, 104, MATCH($B$3, resultados!$A$1:$ZZ$1, 0))</f>
        <v/>
      </c>
    </row>
    <row r="111">
      <c r="A111">
        <f>INDEX(resultados!$A$2:$ZZ$429, 105, MATCH($B$1, resultados!$A$1:$ZZ$1, 0))</f>
        <v/>
      </c>
      <c r="B111">
        <f>INDEX(resultados!$A$2:$ZZ$429, 105, MATCH($B$2, resultados!$A$1:$ZZ$1, 0))</f>
        <v/>
      </c>
      <c r="C111">
        <f>INDEX(resultados!$A$2:$ZZ$429, 105, MATCH($B$3, resultados!$A$1:$ZZ$1, 0))</f>
        <v/>
      </c>
    </row>
    <row r="112">
      <c r="A112">
        <f>INDEX(resultados!$A$2:$ZZ$429, 106, MATCH($B$1, resultados!$A$1:$ZZ$1, 0))</f>
        <v/>
      </c>
      <c r="B112">
        <f>INDEX(resultados!$A$2:$ZZ$429, 106, MATCH($B$2, resultados!$A$1:$ZZ$1, 0))</f>
        <v/>
      </c>
      <c r="C112">
        <f>INDEX(resultados!$A$2:$ZZ$429, 106, MATCH($B$3, resultados!$A$1:$ZZ$1, 0))</f>
        <v/>
      </c>
    </row>
    <row r="113">
      <c r="A113">
        <f>INDEX(resultados!$A$2:$ZZ$429, 107, MATCH($B$1, resultados!$A$1:$ZZ$1, 0))</f>
        <v/>
      </c>
      <c r="B113">
        <f>INDEX(resultados!$A$2:$ZZ$429, 107, MATCH($B$2, resultados!$A$1:$ZZ$1, 0))</f>
        <v/>
      </c>
      <c r="C113">
        <f>INDEX(resultados!$A$2:$ZZ$429, 107, MATCH($B$3, resultados!$A$1:$ZZ$1, 0))</f>
        <v/>
      </c>
    </row>
    <row r="114">
      <c r="A114">
        <f>INDEX(resultados!$A$2:$ZZ$429, 108, MATCH($B$1, resultados!$A$1:$ZZ$1, 0))</f>
        <v/>
      </c>
      <c r="B114">
        <f>INDEX(resultados!$A$2:$ZZ$429, 108, MATCH($B$2, resultados!$A$1:$ZZ$1, 0))</f>
        <v/>
      </c>
      <c r="C114">
        <f>INDEX(resultados!$A$2:$ZZ$429, 108, MATCH($B$3, resultados!$A$1:$ZZ$1, 0))</f>
        <v/>
      </c>
    </row>
    <row r="115">
      <c r="A115">
        <f>INDEX(resultados!$A$2:$ZZ$429, 109, MATCH($B$1, resultados!$A$1:$ZZ$1, 0))</f>
        <v/>
      </c>
      <c r="B115">
        <f>INDEX(resultados!$A$2:$ZZ$429, 109, MATCH($B$2, resultados!$A$1:$ZZ$1, 0))</f>
        <v/>
      </c>
      <c r="C115">
        <f>INDEX(resultados!$A$2:$ZZ$429, 109, MATCH($B$3, resultados!$A$1:$ZZ$1, 0))</f>
        <v/>
      </c>
    </row>
    <row r="116">
      <c r="A116">
        <f>INDEX(resultados!$A$2:$ZZ$429, 110, MATCH($B$1, resultados!$A$1:$ZZ$1, 0))</f>
        <v/>
      </c>
      <c r="B116">
        <f>INDEX(resultados!$A$2:$ZZ$429, 110, MATCH($B$2, resultados!$A$1:$ZZ$1, 0))</f>
        <v/>
      </c>
      <c r="C116">
        <f>INDEX(resultados!$A$2:$ZZ$429, 110, MATCH($B$3, resultados!$A$1:$ZZ$1, 0))</f>
        <v/>
      </c>
    </row>
    <row r="117">
      <c r="A117">
        <f>INDEX(resultados!$A$2:$ZZ$429, 111, MATCH($B$1, resultados!$A$1:$ZZ$1, 0))</f>
        <v/>
      </c>
      <c r="B117">
        <f>INDEX(resultados!$A$2:$ZZ$429, 111, MATCH($B$2, resultados!$A$1:$ZZ$1, 0))</f>
        <v/>
      </c>
      <c r="C117">
        <f>INDEX(resultados!$A$2:$ZZ$429, 111, MATCH($B$3, resultados!$A$1:$ZZ$1, 0))</f>
        <v/>
      </c>
    </row>
    <row r="118">
      <c r="A118">
        <f>INDEX(resultados!$A$2:$ZZ$429, 112, MATCH($B$1, resultados!$A$1:$ZZ$1, 0))</f>
        <v/>
      </c>
      <c r="B118">
        <f>INDEX(resultados!$A$2:$ZZ$429, 112, MATCH($B$2, resultados!$A$1:$ZZ$1, 0))</f>
        <v/>
      </c>
      <c r="C118">
        <f>INDEX(resultados!$A$2:$ZZ$429, 112, MATCH($B$3, resultados!$A$1:$ZZ$1, 0))</f>
        <v/>
      </c>
    </row>
    <row r="119">
      <c r="A119">
        <f>INDEX(resultados!$A$2:$ZZ$429, 113, MATCH($B$1, resultados!$A$1:$ZZ$1, 0))</f>
        <v/>
      </c>
      <c r="B119">
        <f>INDEX(resultados!$A$2:$ZZ$429, 113, MATCH($B$2, resultados!$A$1:$ZZ$1, 0))</f>
        <v/>
      </c>
      <c r="C119">
        <f>INDEX(resultados!$A$2:$ZZ$429, 113, MATCH($B$3, resultados!$A$1:$ZZ$1, 0))</f>
        <v/>
      </c>
    </row>
    <row r="120">
      <c r="A120">
        <f>INDEX(resultados!$A$2:$ZZ$429, 114, MATCH($B$1, resultados!$A$1:$ZZ$1, 0))</f>
        <v/>
      </c>
      <c r="B120">
        <f>INDEX(resultados!$A$2:$ZZ$429, 114, MATCH($B$2, resultados!$A$1:$ZZ$1, 0))</f>
        <v/>
      </c>
      <c r="C120">
        <f>INDEX(resultados!$A$2:$ZZ$429, 114, MATCH($B$3, resultados!$A$1:$ZZ$1, 0))</f>
        <v/>
      </c>
    </row>
    <row r="121">
      <c r="A121">
        <f>INDEX(resultados!$A$2:$ZZ$429, 115, MATCH($B$1, resultados!$A$1:$ZZ$1, 0))</f>
        <v/>
      </c>
      <c r="B121">
        <f>INDEX(resultados!$A$2:$ZZ$429, 115, MATCH($B$2, resultados!$A$1:$ZZ$1, 0))</f>
        <v/>
      </c>
      <c r="C121">
        <f>INDEX(resultados!$A$2:$ZZ$429, 115, MATCH($B$3, resultados!$A$1:$ZZ$1, 0))</f>
        <v/>
      </c>
    </row>
    <row r="122">
      <c r="A122">
        <f>INDEX(resultados!$A$2:$ZZ$429, 116, MATCH($B$1, resultados!$A$1:$ZZ$1, 0))</f>
        <v/>
      </c>
      <c r="B122">
        <f>INDEX(resultados!$A$2:$ZZ$429, 116, MATCH($B$2, resultados!$A$1:$ZZ$1, 0))</f>
        <v/>
      </c>
      <c r="C122">
        <f>INDEX(resultados!$A$2:$ZZ$429, 116, MATCH($B$3, resultados!$A$1:$ZZ$1, 0))</f>
        <v/>
      </c>
    </row>
    <row r="123">
      <c r="A123">
        <f>INDEX(resultados!$A$2:$ZZ$429, 117, MATCH($B$1, resultados!$A$1:$ZZ$1, 0))</f>
        <v/>
      </c>
      <c r="B123">
        <f>INDEX(resultados!$A$2:$ZZ$429, 117, MATCH($B$2, resultados!$A$1:$ZZ$1, 0))</f>
        <v/>
      </c>
      <c r="C123">
        <f>INDEX(resultados!$A$2:$ZZ$429, 117, MATCH($B$3, resultados!$A$1:$ZZ$1, 0))</f>
        <v/>
      </c>
    </row>
    <row r="124">
      <c r="A124">
        <f>INDEX(resultados!$A$2:$ZZ$429, 118, MATCH($B$1, resultados!$A$1:$ZZ$1, 0))</f>
        <v/>
      </c>
      <c r="B124">
        <f>INDEX(resultados!$A$2:$ZZ$429, 118, MATCH($B$2, resultados!$A$1:$ZZ$1, 0))</f>
        <v/>
      </c>
      <c r="C124">
        <f>INDEX(resultados!$A$2:$ZZ$429, 118, MATCH($B$3, resultados!$A$1:$ZZ$1, 0))</f>
        <v/>
      </c>
    </row>
    <row r="125">
      <c r="A125">
        <f>INDEX(resultados!$A$2:$ZZ$429, 119, MATCH($B$1, resultados!$A$1:$ZZ$1, 0))</f>
        <v/>
      </c>
      <c r="B125">
        <f>INDEX(resultados!$A$2:$ZZ$429, 119, MATCH($B$2, resultados!$A$1:$ZZ$1, 0))</f>
        <v/>
      </c>
      <c r="C125">
        <f>INDEX(resultados!$A$2:$ZZ$429, 119, MATCH($B$3, resultados!$A$1:$ZZ$1, 0))</f>
        <v/>
      </c>
    </row>
    <row r="126">
      <c r="A126">
        <f>INDEX(resultados!$A$2:$ZZ$429, 120, MATCH($B$1, resultados!$A$1:$ZZ$1, 0))</f>
        <v/>
      </c>
      <c r="B126">
        <f>INDEX(resultados!$A$2:$ZZ$429, 120, MATCH($B$2, resultados!$A$1:$ZZ$1, 0))</f>
        <v/>
      </c>
      <c r="C126">
        <f>INDEX(resultados!$A$2:$ZZ$429, 120, MATCH($B$3, resultados!$A$1:$ZZ$1, 0))</f>
        <v/>
      </c>
    </row>
    <row r="127">
      <c r="A127">
        <f>INDEX(resultados!$A$2:$ZZ$429, 121, MATCH($B$1, resultados!$A$1:$ZZ$1, 0))</f>
        <v/>
      </c>
      <c r="B127">
        <f>INDEX(resultados!$A$2:$ZZ$429, 121, MATCH($B$2, resultados!$A$1:$ZZ$1, 0))</f>
        <v/>
      </c>
      <c r="C127">
        <f>INDEX(resultados!$A$2:$ZZ$429, 121, MATCH($B$3, resultados!$A$1:$ZZ$1, 0))</f>
        <v/>
      </c>
    </row>
    <row r="128">
      <c r="A128">
        <f>INDEX(resultados!$A$2:$ZZ$429, 122, MATCH($B$1, resultados!$A$1:$ZZ$1, 0))</f>
        <v/>
      </c>
      <c r="B128">
        <f>INDEX(resultados!$A$2:$ZZ$429, 122, MATCH($B$2, resultados!$A$1:$ZZ$1, 0))</f>
        <v/>
      </c>
      <c r="C128">
        <f>INDEX(resultados!$A$2:$ZZ$429, 122, MATCH($B$3, resultados!$A$1:$ZZ$1, 0))</f>
        <v/>
      </c>
    </row>
    <row r="129">
      <c r="A129">
        <f>INDEX(resultados!$A$2:$ZZ$429, 123, MATCH($B$1, resultados!$A$1:$ZZ$1, 0))</f>
        <v/>
      </c>
      <c r="B129">
        <f>INDEX(resultados!$A$2:$ZZ$429, 123, MATCH($B$2, resultados!$A$1:$ZZ$1, 0))</f>
        <v/>
      </c>
      <c r="C129">
        <f>INDEX(resultados!$A$2:$ZZ$429, 123, MATCH($B$3, resultados!$A$1:$ZZ$1, 0))</f>
        <v/>
      </c>
    </row>
    <row r="130">
      <c r="A130">
        <f>INDEX(resultados!$A$2:$ZZ$429, 124, MATCH($B$1, resultados!$A$1:$ZZ$1, 0))</f>
        <v/>
      </c>
      <c r="B130">
        <f>INDEX(resultados!$A$2:$ZZ$429, 124, MATCH($B$2, resultados!$A$1:$ZZ$1, 0))</f>
        <v/>
      </c>
      <c r="C130">
        <f>INDEX(resultados!$A$2:$ZZ$429, 124, MATCH($B$3, resultados!$A$1:$ZZ$1, 0))</f>
        <v/>
      </c>
    </row>
    <row r="131">
      <c r="A131">
        <f>INDEX(resultados!$A$2:$ZZ$429, 125, MATCH($B$1, resultados!$A$1:$ZZ$1, 0))</f>
        <v/>
      </c>
      <c r="B131">
        <f>INDEX(resultados!$A$2:$ZZ$429, 125, MATCH($B$2, resultados!$A$1:$ZZ$1, 0))</f>
        <v/>
      </c>
      <c r="C131">
        <f>INDEX(resultados!$A$2:$ZZ$429, 125, MATCH($B$3, resultados!$A$1:$ZZ$1, 0))</f>
        <v/>
      </c>
    </row>
    <row r="132">
      <c r="A132">
        <f>INDEX(resultados!$A$2:$ZZ$429, 126, MATCH($B$1, resultados!$A$1:$ZZ$1, 0))</f>
        <v/>
      </c>
      <c r="B132">
        <f>INDEX(resultados!$A$2:$ZZ$429, 126, MATCH($B$2, resultados!$A$1:$ZZ$1, 0))</f>
        <v/>
      </c>
      <c r="C132">
        <f>INDEX(resultados!$A$2:$ZZ$429, 126, MATCH($B$3, resultados!$A$1:$ZZ$1, 0))</f>
        <v/>
      </c>
    </row>
    <row r="133">
      <c r="A133">
        <f>INDEX(resultados!$A$2:$ZZ$429, 127, MATCH($B$1, resultados!$A$1:$ZZ$1, 0))</f>
        <v/>
      </c>
      <c r="B133">
        <f>INDEX(resultados!$A$2:$ZZ$429, 127, MATCH($B$2, resultados!$A$1:$ZZ$1, 0))</f>
        <v/>
      </c>
      <c r="C133">
        <f>INDEX(resultados!$A$2:$ZZ$429, 127, MATCH($B$3, resultados!$A$1:$ZZ$1, 0))</f>
        <v/>
      </c>
    </row>
    <row r="134">
      <c r="A134">
        <f>INDEX(resultados!$A$2:$ZZ$429, 128, MATCH($B$1, resultados!$A$1:$ZZ$1, 0))</f>
        <v/>
      </c>
      <c r="B134">
        <f>INDEX(resultados!$A$2:$ZZ$429, 128, MATCH($B$2, resultados!$A$1:$ZZ$1, 0))</f>
        <v/>
      </c>
      <c r="C134">
        <f>INDEX(resultados!$A$2:$ZZ$429, 128, MATCH($B$3, resultados!$A$1:$ZZ$1, 0))</f>
        <v/>
      </c>
    </row>
    <row r="135">
      <c r="A135">
        <f>INDEX(resultados!$A$2:$ZZ$429, 129, MATCH($B$1, resultados!$A$1:$ZZ$1, 0))</f>
        <v/>
      </c>
      <c r="B135">
        <f>INDEX(resultados!$A$2:$ZZ$429, 129, MATCH($B$2, resultados!$A$1:$ZZ$1, 0))</f>
        <v/>
      </c>
      <c r="C135">
        <f>INDEX(resultados!$A$2:$ZZ$429, 129, MATCH($B$3, resultados!$A$1:$ZZ$1, 0))</f>
        <v/>
      </c>
    </row>
    <row r="136">
      <c r="A136">
        <f>INDEX(resultados!$A$2:$ZZ$429, 130, MATCH($B$1, resultados!$A$1:$ZZ$1, 0))</f>
        <v/>
      </c>
      <c r="B136">
        <f>INDEX(resultados!$A$2:$ZZ$429, 130, MATCH($B$2, resultados!$A$1:$ZZ$1, 0))</f>
        <v/>
      </c>
      <c r="C136">
        <f>INDEX(resultados!$A$2:$ZZ$429, 130, MATCH($B$3, resultados!$A$1:$ZZ$1, 0))</f>
        <v/>
      </c>
    </row>
    <row r="137">
      <c r="A137">
        <f>INDEX(resultados!$A$2:$ZZ$429, 131, MATCH($B$1, resultados!$A$1:$ZZ$1, 0))</f>
        <v/>
      </c>
      <c r="B137">
        <f>INDEX(resultados!$A$2:$ZZ$429, 131, MATCH($B$2, resultados!$A$1:$ZZ$1, 0))</f>
        <v/>
      </c>
      <c r="C137">
        <f>INDEX(resultados!$A$2:$ZZ$429, 131, MATCH($B$3, resultados!$A$1:$ZZ$1, 0))</f>
        <v/>
      </c>
    </row>
    <row r="138">
      <c r="A138">
        <f>INDEX(resultados!$A$2:$ZZ$429, 132, MATCH($B$1, resultados!$A$1:$ZZ$1, 0))</f>
        <v/>
      </c>
      <c r="B138">
        <f>INDEX(resultados!$A$2:$ZZ$429, 132, MATCH($B$2, resultados!$A$1:$ZZ$1, 0))</f>
        <v/>
      </c>
      <c r="C138">
        <f>INDEX(resultados!$A$2:$ZZ$429, 132, MATCH($B$3, resultados!$A$1:$ZZ$1, 0))</f>
        <v/>
      </c>
    </row>
    <row r="139">
      <c r="A139">
        <f>INDEX(resultados!$A$2:$ZZ$429, 133, MATCH($B$1, resultados!$A$1:$ZZ$1, 0))</f>
        <v/>
      </c>
      <c r="B139">
        <f>INDEX(resultados!$A$2:$ZZ$429, 133, MATCH($B$2, resultados!$A$1:$ZZ$1, 0))</f>
        <v/>
      </c>
      <c r="C139">
        <f>INDEX(resultados!$A$2:$ZZ$429, 133, MATCH($B$3, resultados!$A$1:$ZZ$1, 0))</f>
        <v/>
      </c>
    </row>
    <row r="140">
      <c r="A140">
        <f>INDEX(resultados!$A$2:$ZZ$429, 134, MATCH($B$1, resultados!$A$1:$ZZ$1, 0))</f>
        <v/>
      </c>
      <c r="B140">
        <f>INDEX(resultados!$A$2:$ZZ$429, 134, MATCH($B$2, resultados!$A$1:$ZZ$1, 0))</f>
        <v/>
      </c>
      <c r="C140">
        <f>INDEX(resultados!$A$2:$ZZ$429, 134, MATCH($B$3, resultados!$A$1:$ZZ$1, 0))</f>
        <v/>
      </c>
    </row>
    <row r="141">
      <c r="A141">
        <f>INDEX(resultados!$A$2:$ZZ$429, 135, MATCH($B$1, resultados!$A$1:$ZZ$1, 0))</f>
        <v/>
      </c>
      <c r="B141">
        <f>INDEX(resultados!$A$2:$ZZ$429, 135, MATCH($B$2, resultados!$A$1:$ZZ$1, 0))</f>
        <v/>
      </c>
      <c r="C141">
        <f>INDEX(resultados!$A$2:$ZZ$429, 135, MATCH($B$3, resultados!$A$1:$ZZ$1, 0))</f>
        <v/>
      </c>
    </row>
    <row r="142">
      <c r="A142">
        <f>INDEX(resultados!$A$2:$ZZ$429, 136, MATCH($B$1, resultados!$A$1:$ZZ$1, 0))</f>
        <v/>
      </c>
      <c r="B142">
        <f>INDEX(resultados!$A$2:$ZZ$429, 136, MATCH($B$2, resultados!$A$1:$ZZ$1, 0))</f>
        <v/>
      </c>
      <c r="C142">
        <f>INDEX(resultados!$A$2:$ZZ$429, 136, MATCH($B$3, resultados!$A$1:$ZZ$1, 0))</f>
        <v/>
      </c>
    </row>
    <row r="143">
      <c r="A143">
        <f>INDEX(resultados!$A$2:$ZZ$429, 137, MATCH($B$1, resultados!$A$1:$ZZ$1, 0))</f>
        <v/>
      </c>
      <c r="B143">
        <f>INDEX(resultados!$A$2:$ZZ$429, 137, MATCH($B$2, resultados!$A$1:$ZZ$1, 0))</f>
        <v/>
      </c>
      <c r="C143">
        <f>INDEX(resultados!$A$2:$ZZ$429, 137, MATCH($B$3, resultados!$A$1:$ZZ$1, 0))</f>
        <v/>
      </c>
    </row>
    <row r="144">
      <c r="A144">
        <f>INDEX(resultados!$A$2:$ZZ$429, 138, MATCH($B$1, resultados!$A$1:$ZZ$1, 0))</f>
        <v/>
      </c>
      <c r="B144">
        <f>INDEX(resultados!$A$2:$ZZ$429, 138, MATCH($B$2, resultados!$A$1:$ZZ$1, 0))</f>
        <v/>
      </c>
      <c r="C144">
        <f>INDEX(resultados!$A$2:$ZZ$429, 138, MATCH($B$3, resultados!$A$1:$ZZ$1, 0))</f>
        <v/>
      </c>
    </row>
    <row r="145">
      <c r="A145">
        <f>INDEX(resultados!$A$2:$ZZ$429, 139, MATCH($B$1, resultados!$A$1:$ZZ$1, 0))</f>
        <v/>
      </c>
      <c r="B145">
        <f>INDEX(resultados!$A$2:$ZZ$429, 139, MATCH($B$2, resultados!$A$1:$ZZ$1, 0))</f>
        <v/>
      </c>
      <c r="C145">
        <f>INDEX(resultados!$A$2:$ZZ$429, 139, MATCH($B$3, resultados!$A$1:$ZZ$1, 0))</f>
        <v/>
      </c>
    </row>
    <row r="146">
      <c r="A146">
        <f>INDEX(resultados!$A$2:$ZZ$429, 140, MATCH($B$1, resultados!$A$1:$ZZ$1, 0))</f>
        <v/>
      </c>
      <c r="B146">
        <f>INDEX(resultados!$A$2:$ZZ$429, 140, MATCH($B$2, resultados!$A$1:$ZZ$1, 0))</f>
        <v/>
      </c>
      <c r="C146">
        <f>INDEX(resultados!$A$2:$ZZ$429, 140, MATCH($B$3, resultados!$A$1:$ZZ$1, 0))</f>
        <v/>
      </c>
    </row>
    <row r="147">
      <c r="A147">
        <f>INDEX(resultados!$A$2:$ZZ$429, 141, MATCH($B$1, resultados!$A$1:$ZZ$1, 0))</f>
        <v/>
      </c>
      <c r="B147">
        <f>INDEX(resultados!$A$2:$ZZ$429, 141, MATCH($B$2, resultados!$A$1:$ZZ$1, 0))</f>
        <v/>
      </c>
      <c r="C147">
        <f>INDEX(resultados!$A$2:$ZZ$429, 141, MATCH($B$3, resultados!$A$1:$ZZ$1, 0))</f>
        <v/>
      </c>
    </row>
    <row r="148">
      <c r="A148">
        <f>INDEX(resultados!$A$2:$ZZ$429, 142, MATCH($B$1, resultados!$A$1:$ZZ$1, 0))</f>
        <v/>
      </c>
      <c r="B148">
        <f>INDEX(resultados!$A$2:$ZZ$429, 142, MATCH($B$2, resultados!$A$1:$ZZ$1, 0))</f>
        <v/>
      </c>
      <c r="C148">
        <f>INDEX(resultados!$A$2:$ZZ$429, 142, MATCH($B$3, resultados!$A$1:$ZZ$1, 0))</f>
        <v/>
      </c>
    </row>
    <row r="149">
      <c r="A149">
        <f>INDEX(resultados!$A$2:$ZZ$429, 143, MATCH($B$1, resultados!$A$1:$ZZ$1, 0))</f>
        <v/>
      </c>
      <c r="B149">
        <f>INDEX(resultados!$A$2:$ZZ$429, 143, MATCH($B$2, resultados!$A$1:$ZZ$1, 0))</f>
        <v/>
      </c>
      <c r="C149">
        <f>INDEX(resultados!$A$2:$ZZ$429, 143, MATCH($B$3, resultados!$A$1:$ZZ$1, 0))</f>
        <v/>
      </c>
    </row>
    <row r="150">
      <c r="A150">
        <f>INDEX(resultados!$A$2:$ZZ$429, 144, MATCH($B$1, resultados!$A$1:$ZZ$1, 0))</f>
        <v/>
      </c>
      <c r="B150">
        <f>INDEX(resultados!$A$2:$ZZ$429, 144, MATCH($B$2, resultados!$A$1:$ZZ$1, 0))</f>
        <v/>
      </c>
      <c r="C150">
        <f>INDEX(resultados!$A$2:$ZZ$429, 144, MATCH($B$3, resultados!$A$1:$ZZ$1, 0))</f>
        <v/>
      </c>
    </row>
    <row r="151">
      <c r="A151">
        <f>INDEX(resultados!$A$2:$ZZ$429, 145, MATCH($B$1, resultados!$A$1:$ZZ$1, 0))</f>
        <v/>
      </c>
      <c r="B151">
        <f>INDEX(resultados!$A$2:$ZZ$429, 145, MATCH($B$2, resultados!$A$1:$ZZ$1, 0))</f>
        <v/>
      </c>
      <c r="C151">
        <f>INDEX(resultados!$A$2:$ZZ$429, 145, MATCH($B$3, resultados!$A$1:$ZZ$1, 0))</f>
        <v/>
      </c>
    </row>
    <row r="152">
      <c r="A152">
        <f>INDEX(resultados!$A$2:$ZZ$429, 146, MATCH($B$1, resultados!$A$1:$ZZ$1, 0))</f>
        <v/>
      </c>
      <c r="B152">
        <f>INDEX(resultados!$A$2:$ZZ$429, 146, MATCH($B$2, resultados!$A$1:$ZZ$1, 0))</f>
        <v/>
      </c>
      <c r="C152">
        <f>INDEX(resultados!$A$2:$ZZ$429, 146, MATCH($B$3, resultados!$A$1:$ZZ$1, 0))</f>
        <v/>
      </c>
    </row>
    <row r="153">
      <c r="A153">
        <f>INDEX(resultados!$A$2:$ZZ$429, 147, MATCH($B$1, resultados!$A$1:$ZZ$1, 0))</f>
        <v/>
      </c>
      <c r="B153">
        <f>INDEX(resultados!$A$2:$ZZ$429, 147, MATCH($B$2, resultados!$A$1:$ZZ$1, 0))</f>
        <v/>
      </c>
      <c r="C153">
        <f>INDEX(resultados!$A$2:$ZZ$429, 147, MATCH($B$3, resultados!$A$1:$ZZ$1, 0))</f>
        <v/>
      </c>
    </row>
    <row r="154">
      <c r="A154">
        <f>INDEX(resultados!$A$2:$ZZ$429, 148, MATCH($B$1, resultados!$A$1:$ZZ$1, 0))</f>
        <v/>
      </c>
      <c r="B154">
        <f>INDEX(resultados!$A$2:$ZZ$429, 148, MATCH($B$2, resultados!$A$1:$ZZ$1, 0))</f>
        <v/>
      </c>
      <c r="C154">
        <f>INDEX(resultados!$A$2:$ZZ$429, 148, MATCH($B$3, resultados!$A$1:$ZZ$1, 0))</f>
        <v/>
      </c>
    </row>
    <row r="155">
      <c r="A155">
        <f>INDEX(resultados!$A$2:$ZZ$429, 149, MATCH($B$1, resultados!$A$1:$ZZ$1, 0))</f>
        <v/>
      </c>
      <c r="B155">
        <f>INDEX(resultados!$A$2:$ZZ$429, 149, MATCH($B$2, resultados!$A$1:$ZZ$1, 0))</f>
        <v/>
      </c>
      <c r="C155">
        <f>INDEX(resultados!$A$2:$ZZ$429, 149, MATCH($B$3, resultados!$A$1:$ZZ$1, 0))</f>
        <v/>
      </c>
    </row>
    <row r="156">
      <c r="A156">
        <f>INDEX(resultados!$A$2:$ZZ$429, 150, MATCH($B$1, resultados!$A$1:$ZZ$1, 0))</f>
        <v/>
      </c>
      <c r="B156">
        <f>INDEX(resultados!$A$2:$ZZ$429, 150, MATCH($B$2, resultados!$A$1:$ZZ$1, 0))</f>
        <v/>
      </c>
      <c r="C156">
        <f>INDEX(resultados!$A$2:$ZZ$429, 150, MATCH($B$3, resultados!$A$1:$ZZ$1, 0))</f>
        <v/>
      </c>
    </row>
    <row r="157">
      <c r="A157">
        <f>INDEX(resultados!$A$2:$ZZ$429, 151, MATCH($B$1, resultados!$A$1:$ZZ$1, 0))</f>
        <v/>
      </c>
      <c r="B157">
        <f>INDEX(resultados!$A$2:$ZZ$429, 151, MATCH($B$2, resultados!$A$1:$ZZ$1, 0))</f>
        <v/>
      </c>
      <c r="C157">
        <f>INDEX(resultados!$A$2:$ZZ$429, 151, MATCH($B$3, resultados!$A$1:$ZZ$1, 0))</f>
        <v/>
      </c>
    </row>
    <row r="158">
      <c r="A158">
        <f>INDEX(resultados!$A$2:$ZZ$429, 152, MATCH($B$1, resultados!$A$1:$ZZ$1, 0))</f>
        <v/>
      </c>
      <c r="B158">
        <f>INDEX(resultados!$A$2:$ZZ$429, 152, MATCH($B$2, resultados!$A$1:$ZZ$1, 0))</f>
        <v/>
      </c>
      <c r="C158">
        <f>INDEX(resultados!$A$2:$ZZ$429, 152, MATCH($B$3, resultados!$A$1:$ZZ$1, 0))</f>
        <v/>
      </c>
    </row>
    <row r="159">
      <c r="A159">
        <f>INDEX(resultados!$A$2:$ZZ$429, 153, MATCH($B$1, resultados!$A$1:$ZZ$1, 0))</f>
        <v/>
      </c>
      <c r="B159">
        <f>INDEX(resultados!$A$2:$ZZ$429, 153, MATCH($B$2, resultados!$A$1:$ZZ$1, 0))</f>
        <v/>
      </c>
      <c r="C159">
        <f>INDEX(resultados!$A$2:$ZZ$429, 153, MATCH($B$3, resultados!$A$1:$ZZ$1, 0))</f>
        <v/>
      </c>
    </row>
    <row r="160">
      <c r="A160">
        <f>INDEX(resultados!$A$2:$ZZ$429, 154, MATCH($B$1, resultados!$A$1:$ZZ$1, 0))</f>
        <v/>
      </c>
      <c r="B160">
        <f>INDEX(resultados!$A$2:$ZZ$429, 154, MATCH($B$2, resultados!$A$1:$ZZ$1, 0))</f>
        <v/>
      </c>
      <c r="C160">
        <f>INDEX(resultados!$A$2:$ZZ$429, 154, MATCH($B$3, resultados!$A$1:$ZZ$1, 0))</f>
        <v/>
      </c>
    </row>
    <row r="161">
      <c r="A161">
        <f>INDEX(resultados!$A$2:$ZZ$429, 155, MATCH($B$1, resultados!$A$1:$ZZ$1, 0))</f>
        <v/>
      </c>
      <c r="B161">
        <f>INDEX(resultados!$A$2:$ZZ$429, 155, MATCH($B$2, resultados!$A$1:$ZZ$1, 0))</f>
        <v/>
      </c>
      <c r="C161">
        <f>INDEX(resultados!$A$2:$ZZ$429, 155, MATCH($B$3, resultados!$A$1:$ZZ$1, 0))</f>
        <v/>
      </c>
    </row>
    <row r="162">
      <c r="A162">
        <f>INDEX(resultados!$A$2:$ZZ$429, 156, MATCH($B$1, resultados!$A$1:$ZZ$1, 0))</f>
        <v/>
      </c>
      <c r="B162">
        <f>INDEX(resultados!$A$2:$ZZ$429, 156, MATCH($B$2, resultados!$A$1:$ZZ$1, 0))</f>
        <v/>
      </c>
      <c r="C162">
        <f>INDEX(resultados!$A$2:$ZZ$429, 156, MATCH($B$3, resultados!$A$1:$ZZ$1, 0))</f>
        <v/>
      </c>
    </row>
    <row r="163">
      <c r="A163">
        <f>INDEX(resultados!$A$2:$ZZ$429, 157, MATCH($B$1, resultados!$A$1:$ZZ$1, 0))</f>
        <v/>
      </c>
      <c r="B163">
        <f>INDEX(resultados!$A$2:$ZZ$429, 157, MATCH($B$2, resultados!$A$1:$ZZ$1, 0))</f>
        <v/>
      </c>
      <c r="C163">
        <f>INDEX(resultados!$A$2:$ZZ$429, 157, MATCH($B$3, resultados!$A$1:$ZZ$1, 0))</f>
        <v/>
      </c>
    </row>
    <row r="164">
      <c r="A164">
        <f>INDEX(resultados!$A$2:$ZZ$429, 158, MATCH($B$1, resultados!$A$1:$ZZ$1, 0))</f>
        <v/>
      </c>
      <c r="B164">
        <f>INDEX(resultados!$A$2:$ZZ$429, 158, MATCH($B$2, resultados!$A$1:$ZZ$1, 0))</f>
        <v/>
      </c>
      <c r="C164">
        <f>INDEX(resultados!$A$2:$ZZ$429, 158, MATCH($B$3, resultados!$A$1:$ZZ$1, 0))</f>
        <v/>
      </c>
    </row>
    <row r="165">
      <c r="A165">
        <f>INDEX(resultados!$A$2:$ZZ$429, 159, MATCH($B$1, resultados!$A$1:$ZZ$1, 0))</f>
        <v/>
      </c>
      <c r="B165">
        <f>INDEX(resultados!$A$2:$ZZ$429, 159, MATCH($B$2, resultados!$A$1:$ZZ$1, 0))</f>
        <v/>
      </c>
      <c r="C165">
        <f>INDEX(resultados!$A$2:$ZZ$429, 159, MATCH($B$3, resultados!$A$1:$ZZ$1, 0))</f>
        <v/>
      </c>
    </row>
    <row r="166">
      <c r="A166">
        <f>INDEX(resultados!$A$2:$ZZ$429, 160, MATCH($B$1, resultados!$A$1:$ZZ$1, 0))</f>
        <v/>
      </c>
      <c r="B166">
        <f>INDEX(resultados!$A$2:$ZZ$429, 160, MATCH($B$2, resultados!$A$1:$ZZ$1, 0))</f>
        <v/>
      </c>
      <c r="C166">
        <f>INDEX(resultados!$A$2:$ZZ$429, 160, MATCH($B$3, resultados!$A$1:$ZZ$1, 0))</f>
        <v/>
      </c>
    </row>
    <row r="167">
      <c r="A167">
        <f>INDEX(resultados!$A$2:$ZZ$429, 161, MATCH($B$1, resultados!$A$1:$ZZ$1, 0))</f>
        <v/>
      </c>
      <c r="B167">
        <f>INDEX(resultados!$A$2:$ZZ$429, 161, MATCH($B$2, resultados!$A$1:$ZZ$1, 0))</f>
        <v/>
      </c>
      <c r="C167">
        <f>INDEX(resultados!$A$2:$ZZ$429, 161, MATCH($B$3, resultados!$A$1:$ZZ$1, 0))</f>
        <v/>
      </c>
    </row>
    <row r="168">
      <c r="A168">
        <f>INDEX(resultados!$A$2:$ZZ$429, 162, MATCH($B$1, resultados!$A$1:$ZZ$1, 0))</f>
        <v/>
      </c>
      <c r="B168">
        <f>INDEX(resultados!$A$2:$ZZ$429, 162, MATCH($B$2, resultados!$A$1:$ZZ$1, 0))</f>
        <v/>
      </c>
      <c r="C168">
        <f>INDEX(resultados!$A$2:$ZZ$429, 162, MATCH($B$3, resultados!$A$1:$ZZ$1, 0))</f>
        <v/>
      </c>
    </row>
    <row r="169">
      <c r="A169">
        <f>INDEX(resultados!$A$2:$ZZ$429, 163, MATCH($B$1, resultados!$A$1:$ZZ$1, 0))</f>
        <v/>
      </c>
      <c r="B169">
        <f>INDEX(resultados!$A$2:$ZZ$429, 163, MATCH($B$2, resultados!$A$1:$ZZ$1, 0))</f>
        <v/>
      </c>
      <c r="C169">
        <f>INDEX(resultados!$A$2:$ZZ$429, 163, MATCH($B$3, resultados!$A$1:$ZZ$1, 0))</f>
        <v/>
      </c>
    </row>
    <row r="170">
      <c r="A170">
        <f>INDEX(resultados!$A$2:$ZZ$429, 164, MATCH($B$1, resultados!$A$1:$ZZ$1, 0))</f>
        <v/>
      </c>
      <c r="B170">
        <f>INDEX(resultados!$A$2:$ZZ$429, 164, MATCH($B$2, resultados!$A$1:$ZZ$1, 0))</f>
        <v/>
      </c>
      <c r="C170">
        <f>INDEX(resultados!$A$2:$ZZ$429, 164, MATCH($B$3, resultados!$A$1:$ZZ$1, 0))</f>
        <v/>
      </c>
    </row>
    <row r="171">
      <c r="A171">
        <f>INDEX(resultados!$A$2:$ZZ$429, 165, MATCH($B$1, resultados!$A$1:$ZZ$1, 0))</f>
        <v/>
      </c>
      <c r="B171">
        <f>INDEX(resultados!$A$2:$ZZ$429, 165, MATCH($B$2, resultados!$A$1:$ZZ$1, 0))</f>
        <v/>
      </c>
      <c r="C171">
        <f>INDEX(resultados!$A$2:$ZZ$429, 165, MATCH($B$3, resultados!$A$1:$ZZ$1, 0))</f>
        <v/>
      </c>
    </row>
    <row r="172">
      <c r="A172">
        <f>INDEX(resultados!$A$2:$ZZ$429, 166, MATCH($B$1, resultados!$A$1:$ZZ$1, 0))</f>
        <v/>
      </c>
      <c r="B172">
        <f>INDEX(resultados!$A$2:$ZZ$429, 166, MATCH($B$2, resultados!$A$1:$ZZ$1, 0))</f>
        <v/>
      </c>
      <c r="C172">
        <f>INDEX(resultados!$A$2:$ZZ$429, 166, MATCH($B$3, resultados!$A$1:$ZZ$1, 0))</f>
        <v/>
      </c>
    </row>
    <row r="173">
      <c r="A173">
        <f>INDEX(resultados!$A$2:$ZZ$429, 167, MATCH($B$1, resultados!$A$1:$ZZ$1, 0))</f>
        <v/>
      </c>
      <c r="B173">
        <f>INDEX(resultados!$A$2:$ZZ$429, 167, MATCH($B$2, resultados!$A$1:$ZZ$1, 0))</f>
        <v/>
      </c>
      <c r="C173">
        <f>INDEX(resultados!$A$2:$ZZ$429, 167, MATCH($B$3, resultados!$A$1:$ZZ$1, 0))</f>
        <v/>
      </c>
    </row>
    <row r="174">
      <c r="A174">
        <f>INDEX(resultados!$A$2:$ZZ$429, 168, MATCH($B$1, resultados!$A$1:$ZZ$1, 0))</f>
        <v/>
      </c>
      <c r="B174">
        <f>INDEX(resultados!$A$2:$ZZ$429, 168, MATCH($B$2, resultados!$A$1:$ZZ$1, 0))</f>
        <v/>
      </c>
      <c r="C174">
        <f>INDEX(resultados!$A$2:$ZZ$429, 168, MATCH($B$3, resultados!$A$1:$ZZ$1, 0))</f>
        <v/>
      </c>
    </row>
    <row r="175">
      <c r="A175">
        <f>INDEX(resultados!$A$2:$ZZ$429, 169, MATCH($B$1, resultados!$A$1:$ZZ$1, 0))</f>
        <v/>
      </c>
      <c r="B175">
        <f>INDEX(resultados!$A$2:$ZZ$429, 169, MATCH($B$2, resultados!$A$1:$ZZ$1, 0))</f>
        <v/>
      </c>
      <c r="C175">
        <f>INDEX(resultados!$A$2:$ZZ$429, 169, MATCH($B$3, resultados!$A$1:$ZZ$1, 0))</f>
        <v/>
      </c>
    </row>
    <row r="176">
      <c r="A176">
        <f>INDEX(resultados!$A$2:$ZZ$429, 170, MATCH($B$1, resultados!$A$1:$ZZ$1, 0))</f>
        <v/>
      </c>
      <c r="B176">
        <f>INDEX(resultados!$A$2:$ZZ$429, 170, MATCH($B$2, resultados!$A$1:$ZZ$1, 0))</f>
        <v/>
      </c>
      <c r="C176">
        <f>INDEX(resultados!$A$2:$ZZ$429, 170, MATCH($B$3, resultados!$A$1:$ZZ$1, 0))</f>
        <v/>
      </c>
    </row>
    <row r="177">
      <c r="A177">
        <f>INDEX(resultados!$A$2:$ZZ$429, 171, MATCH($B$1, resultados!$A$1:$ZZ$1, 0))</f>
        <v/>
      </c>
      <c r="B177">
        <f>INDEX(resultados!$A$2:$ZZ$429, 171, MATCH($B$2, resultados!$A$1:$ZZ$1, 0))</f>
        <v/>
      </c>
      <c r="C177">
        <f>INDEX(resultados!$A$2:$ZZ$429, 171, MATCH($B$3, resultados!$A$1:$ZZ$1, 0))</f>
        <v/>
      </c>
    </row>
    <row r="178">
      <c r="A178">
        <f>INDEX(resultados!$A$2:$ZZ$429, 172, MATCH($B$1, resultados!$A$1:$ZZ$1, 0))</f>
        <v/>
      </c>
      <c r="B178">
        <f>INDEX(resultados!$A$2:$ZZ$429, 172, MATCH($B$2, resultados!$A$1:$ZZ$1, 0))</f>
        <v/>
      </c>
      <c r="C178">
        <f>INDEX(resultados!$A$2:$ZZ$429, 172, MATCH($B$3, resultados!$A$1:$ZZ$1, 0))</f>
        <v/>
      </c>
    </row>
    <row r="179">
      <c r="A179">
        <f>INDEX(resultados!$A$2:$ZZ$429, 173, MATCH($B$1, resultados!$A$1:$ZZ$1, 0))</f>
        <v/>
      </c>
      <c r="B179">
        <f>INDEX(resultados!$A$2:$ZZ$429, 173, MATCH($B$2, resultados!$A$1:$ZZ$1, 0))</f>
        <v/>
      </c>
      <c r="C179">
        <f>INDEX(resultados!$A$2:$ZZ$429, 173, MATCH($B$3, resultados!$A$1:$ZZ$1, 0))</f>
        <v/>
      </c>
    </row>
    <row r="180">
      <c r="A180">
        <f>INDEX(resultados!$A$2:$ZZ$429, 174, MATCH($B$1, resultados!$A$1:$ZZ$1, 0))</f>
        <v/>
      </c>
      <c r="B180">
        <f>INDEX(resultados!$A$2:$ZZ$429, 174, MATCH($B$2, resultados!$A$1:$ZZ$1, 0))</f>
        <v/>
      </c>
      <c r="C180">
        <f>INDEX(resultados!$A$2:$ZZ$429, 174, MATCH($B$3, resultados!$A$1:$ZZ$1, 0))</f>
        <v/>
      </c>
    </row>
    <row r="181">
      <c r="A181">
        <f>INDEX(resultados!$A$2:$ZZ$429, 175, MATCH($B$1, resultados!$A$1:$ZZ$1, 0))</f>
        <v/>
      </c>
      <c r="B181">
        <f>INDEX(resultados!$A$2:$ZZ$429, 175, MATCH($B$2, resultados!$A$1:$ZZ$1, 0))</f>
        <v/>
      </c>
      <c r="C181">
        <f>INDEX(resultados!$A$2:$ZZ$429, 175, MATCH($B$3, resultados!$A$1:$ZZ$1, 0))</f>
        <v/>
      </c>
    </row>
    <row r="182">
      <c r="A182">
        <f>INDEX(resultados!$A$2:$ZZ$429, 176, MATCH($B$1, resultados!$A$1:$ZZ$1, 0))</f>
        <v/>
      </c>
      <c r="B182">
        <f>INDEX(resultados!$A$2:$ZZ$429, 176, MATCH($B$2, resultados!$A$1:$ZZ$1, 0))</f>
        <v/>
      </c>
      <c r="C182">
        <f>INDEX(resultados!$A$2:$ZZ$429, 176, MATCH($B$3, resultados!$A$1:$ZZ$1, 0))</f>
        <v/>
      </c>
    </row>
    <row r="183">
      <c r="A183">
        <f>INDEX(resultados!$A$2:$ZZ$429, 177, MATCH($B$1, resultados!$A$1:$ZZ$1, 0))</f>
        <v/>
      </c>
      <c r="B183">
        <f>INDEX(resultados!$A$2:$ZZ$429, 177, MATCH($B$2, resultados!$A$1:$ZZ$1, 0))</f>
        <v/>
      </c>
      <c r="C183">
        <f>INDEX(resultados!$A$2:$ZZ$429, 177, MATCH($B$3, resultados!$A$1:$ZZ$1, 0))</f>
        <v/>
      </c>
    </row>
    <row r="184">
      <c r="A184">
        <f>INDEX(resultados!$A$2:$ZZ$429, 178, MATCH($B$1, resultados!$A$1:$ZZ$1, 0))</f>
        <v/>
      </c>
      <c r="B184">
        <f>INDEX(resultados!$A$2:$ZZ$429, 178, MATCH($B$2, resultados!$A$1:$ZZ$1, 0))</f>
        <v/>
      </c>
      <c r="C184">
        <f>INDEX(resultados!$A$2:$ZZ$429, 178, MATCH($B$3, resultados!$A$1:$ZZ$1, 0))</f>
        <v/>
      </c>
    </row>
    <row r="185">
      <c r="A185">
        <f>INDEX(resultados!$A$2:$ZZ$429, 179, MATCH($B$1, resultados!$A$1:$ZZ$1, 0))</f>
        <v/>
      </c>
      <c r="B185">
        <f>INDEX(resultados!$A$2:$ZZ$429, 179, MATCH($B$2, resultados!$A$1:$ZZ$1, 0))</f>
        <v/>
      </c>
      <c r="C185">
        <f>INDEX(resultados!$A$2:$ZZ$429, 179, MATCH($B$3, resultados!$A$1:$ZZ$1, 0))</f>
        <v/>
      </c>
    </row>
    <row r="186">
      <c r="A186">
        <f>INDEX(resultados!$A$2:$ZZ$429, 180, MATCH($B$1, resultados!$A$1:$ZZ$1, 0))</f>
        <v/>
      </c>
      <c r="B186">
        <f>INDEX(resultados!$A$2:$ZZ$429, 180, MATCH($B$2, resultados!$A$1:$ZZ$1, 0))</f>
        <v/>
      </c>
      <c r="C186">
        <f>INDEX(resultados!$A$2:$ZZ$429, 180, MATCH($B$3, resultados!$A$1:$ZZ$1, 0))</f>
        <v/>
      </c>
    </row>
    <row r="187">
      <c r="A187">
        <f>INDEX(resultados!$A$2:$ZZ$429, 181, MATCH($B$1, resultados!$A$1:$ZZ$1, 0))</f>
        <v/>
      </c>
      <c r="B187">
        <f>INDEX(resultados!$A$2:$ZZ$429, 181, MATCH($B$2, resultados!$A$1:$ZZ$1, 0))</f>
        <v/>
      </c>
      <c r="C187">
        <f>INDEX(resultados!$A$2:$ZZ$429, 181, MATCH($B$3, resultados!$A$1:$ZZ$1, 0))</f>
        <v/>
      </c>
    </row>
    <row r="188">
      <c r="A188">
        <f>INDEX(resultados!$A$2:$ZZ$429, 182, MATCH($B$1, resultados!$A$1:$ZZ$1, 0))</f>
        <v/>
      </c>
      <c r="B188">
        <f>INDEX(resultados!$A$2:$ZZ$429, 182, MATCH($B$2, resultados!$A$1:$ZZ$1, 0))</f>
        <v/>
      </c>
      <c r="C188">
        <f>INDEX(resultados!$A$2:$ZZ$429, 182, MATCH($B$3, resultados!$A$1:$ZZ$1, 0))</f>
        <v/>
      </c>
    </row>
    <row r="189">
      <c r="A189">
        <f>INDEX(resultados!$A$2:$ZZ$429, 183, MATCH($B$1, resultados!$A$1:$ZZ$1, 0))</f>
        <v/>
      </c>
      <c r="B189">
        <f>INDEX(resultados!$A$2:$ZZ$429, 183, MATCH($B$2, resultados!$A$1:$ZZ$1, 0))</f>
        <v/>
      </c>
      <c r="C189">
        <f>INDEX(resultados!$A$2:$ZZ$429, 183, MATCH($B$3, resultados!$A$1:$ZZ$1, 0))</f>
        <v/>
      </c>
    </row>
    <row r="190">
      <c r="A190">
        <f>INDEX(resultados!$A$2:$ZZ$429, 184, MATCH($B$1, resultados!$A$1:$ZZ$1, 0))</f>
        <v/>
      </c>
      <c r="B190">
        <f>INDEX(resultados!$A$2:$ZZ$429, 184, MATCH($B$2, resultados!$A$1:$ZZ$1, 0))</f>
        <v/>
      </c>
      <c r="C190">
        <f>INDEX(resultados!$A$2:$ZZ$429, 184, MATCH($B$3, resultados!$A$1:$ZZ$1, 0))</f>
        <v/>
      </c>
    </row>
    <row r="191">
      <c r="A191">
        <f>INDEX(resultados!$A$2:$ZZ$429, 185, MATCH($B$1, resultados!$A$1:$ZZ$1, 0))</f>
        <v/>
      </c>
      <c r="B191">
        <f>INDEX(resultados!$A$2:$ZZ$429, 185, MATCH($B$2, resultados!$A$1:$ZZ$1, 0))</f>
        <v/>
      </c>
      <c r="C191">
        <f>INDEX(resultados!$A$2:$ZZ$429, 185, MATCH($B$3, resultados!$A$1:$ZZ$1, 0))</f>
        <v/>
      </c>
    </row>
    <row r="192">
      <c r="A192">
        <f>INDEX(resultados!$A$2:$ZZ$429, 186, MATCH($B$1, resultados!$A$1:$ZZ$1, 0))</f>
        <v/>
      </c>
      <c r="B192">
        <f>INDEX(resultados!$A$2:$ZZ$429, 186, MATCH($B$2, resultados!$A$1:$ZZ$1, 0))</f>
        <v/>
      </c>
      <c r="C192">
        <f>INDEX(resultados!$A$2:$ZZ$429, 186, MATCH($B$3, resultados!$A$1:$ZZ$1, 0))</f>
        <v/>
      </c>
    </row>
    <row r="193">
      <c r="A193">
        <f>INDEX(resultados!$A$2:$ZZ$429, 187, MATCH($B$1, resultados!$A$1:$ZZ$1, 0))</f>
        <v/>
      </c>
      <c r="B193">
        <f>INDEX(resultados!$A$2:$ZZ$429, 187, MATCH($B$2, resultados!$A$1:$ZZ$1, 0))</f>
        <v/>
      </c>
      <c r="C193">
        <f>INDEX(resultados!$A$2:$ZZ$429, 187, MATCH($B$3, resultados!$A$1:$ZZ$1, 0))</f>
        <v/>
      </c>
    </row>
    <row r="194">
      <c r="A194">
        <f>INDEX(resultados!$A$2:$ZZ$429, 188, MATCH($B$1, resultados!$A$1:$ZZ$1, 0))</f>
        <v/>
      </c>
      <c r="B194">
        <f>INDEX(resultados!$A$2:$ZZ$429, 188, MATCH($B$2, resultados!$A$1:$ZZ$1, 0))</f>
        <v/>
      </c>
      <c r="C194">
        <f>INDEX(resultados!$A$2:$ZZ$429, 188, MATCH($B$3, resultados!$A$1:$ZZ$1, 0))</f>
        <v/>
      </c>
    </row>
    <row r="195">
      <c r="A195">
        <f>INDEX(resultados!$A$2:$ZZ$429, 189, MATCH($B$1, resultados!$A$1:$ZZ$1, 0))</f>
        <v/>
      </c>
      <c r="B195">
        <f>INDEX(resultados!$A$2:$ZZ$429, 189, MATCH($B$2, resultados!$A$1:$ZZ$1, 0))</f>
        <v/>
      </c>
      <c r="C195">
        <f>INDEX(resultados!$A$2:$ZZ$429, 189, MATCH($B$3, resultados!$A$1:$ZZ$1, 0))</f>
        <v/>
      </c>
    </row>
    <row r="196">
      <c r="A196">
        <f>INDEX(resultados!$A$2:$ZZ$429, 190, MATCH($B$1, resultados!$A$1:$ZZ$1, 0))</f>
        <v/>
      </c>
      <c r="B196">
        <f>INDEX(resultados!$A$2:$ZZ$429, 190, MATCH($B$2, resultados!$A$1:$ZZ$1, 0))</f>
        <v/>
      </c>
      <c r="C196">
        <f>INDEX(resultados!$A$2:$ZZ$429, 190, MATCH($B$3, resultados!$A$1:$ZZ$1, 0))</f>
        <v/>
      </c>
    </row>
    <row r="197">
      <c r="A197">
        <f>INDEX(resultados!$A$2:$ZZ$429, 191, MATCH($B$1, resultados!$A$1:$ZZ$1, 0))</f>
        <v/>
      </c>
      <c r="B197">
        <f>INDEX(resultados!$A$2:$ZZ$429, 191, MATCH($B$2, resultados!$A$1:$ZZ$1, 0))</f>
        <v/>
      </c>
      <c r="C197">
        <f>INDEX(resultados!$A$2:$ZZ$429, 191, MATCH($B$3, resultados!$A$1:$ZZ$1, 0))</f>
        <v/>
      </c>
    </row>
    <row r="198">
      <c r="A198">
        <f>INDEX(resultados!$A$2:$ZZ$429, 192, MATCH($B$1, resultados!$A$1:$ZZ$1, 0))</f>
        <v/>
      </c>
      <c r="B198">
        <f>INDEX(resultados!$A$2:$ZZ$429, 192, MATCH($B$2, resultados!$A$1:$ZZ$1, 0))</f>
        <v/>
      </c>
      <c r="C198">
        <f>INDEX(resultados!$A$2:$ZZ$429, 192, MATCH($B$3, resultados!$A$1:$ZZ$1, 0))</f>
        <v/>
      </c>
    </row>
    <row r="199">
      <c r="A199">
        <f>INDEX(resultados!$A$2:$ZZ$429, 193, MATCH($B$1, resultados!$A$1:$ZZ$1, 0))</f>
        <v/>
      </c>
      <c r="B199">
        <f>INDEX(resultados!$A$2:$ZZ$429, 193, MATCH($B$2, resultados!$A$1:$ZZ$1, 0))</f>
        <v/>
      </c>
      <c r="C199">
        <f>INDEX(resultados!$A$2:$ZZ$429, 193, MATCH($B$3, resultados!$A$1:$ZZ$1, 0))</f>
        <v/>
      </c>
    </row>
    <row r="200">
      <c r="A200">
        <f>INDEX(resultados!$A$2:$ZZ$429, 194, MATCH($B$1, resultados!$A$1:$ZZ$1, 0))</f>
        <v/>
      </c>
      <c r="B200">
        <f>INDEX(resultados!$A$2:$ZZ$429, 194, MATCH($B$2, resultados!$A$1:$ZZ$1, 0))</f>
        <v/>
      </c>
      <c r="C200">
        <f>INDEX(resultados!$A$2:$ZZ$429, 194, MATCH($B$3, resultados!$A$1:$ZZ$1, 0))</f>
        <v/>
      </c>
    </row>
    <row r="201">
      <c r="A201">
        <f>INDEX(resultados!$A$2:$ZZ$429, 195, MATCH($B$1, resultados!$A$1:$ZZ$1, 0))</f>
        <v/>
      </c>
      <c r="B201">
        <f>INDEX(resultados!$A$2:$ZZ$429, 195, MATCH($B$2, resultados!$A$1:$ZZ$1, 0))</f>
        <v/>
      </c>
      <c r="C201">
        <f>INDEX(resultados!$A$2:$ZZ$429, 195, MATCH($B$3, resultados!$A$1:$ZZ$1, 0))</f>
        <v/>
      </c>
    </row>
    <row r="202">
      <c r="A202">
        <f>INDEX(resultados!$A$2:$ZZ$429, 196, MATCH($B$1, resultados!$A$1:$ZZ$1, 0))</f>
        <v/>
      </c>
      <c r="B202">
        <f>INDEX(resultados!$A$2:$ZZ$429, 196, MATCH($B$2, resultados!$A$1:$ZZ$1, 0))</f>
        <v/>
      </c>
      <c r="C202">
        <f>INDEX(resultados!$A$2:$ZZ$429, 196, MATCH($B$3, resultados!$A$1:$ZZ$1, 0))</f>
        <v/>
      </c>
    </row>
    <row r="203">
      <c r="A203">
        <f>INDEX(resultados!$A$2:$ZZ$429, 197, MATCH($B$1, resultados!$A$1:$ZZ$1, 0))</f>
        <v/>
      </c>
      <c r="B203">
        <f>INDEX(resultados!$A$2:$ZZ$429, 197, MATCH($B$2, resultados!$A$1:$ZZ$1, 0))</f>
        <v/>
      </c>
      <c r="C203">
        <f>INDEX(resultados!$A$2:$ZZ$429, 197, MATCH($B$3, resultados!$A$1:$ZZ$1, 0))</f>
        <v/>
      </c>
    </row>
    <row r="204">
      <c r="A204">
        <f>INDEX(resultados!$A$2:$ZZ$429, 198, MATCH($B$1, resultados!$A$1:$ZZ$1, 0))</f>
        <v/>
      </c>
      <c r="B204">
        <f>INDEX(resultados!$A$2:$ZZ$429, 198, MATCH($B$2, resultados!$A$1:$ZZ$1, 0))</f>
        <v/>
      </c>
      <c r="C204">
        <f>INDEX(resultados!$A$2:$ZZ$429, 198, MATCH($B$3, resultados!$A$1:$ZZ$1, 0))</f>
        <v/>
      </c>
    </row>
    <row r="205">
      <c r="A205">
        <f>INDEX(resultados!$A$2:$ZZ$429, 199, MATCH($B$1, resultados!$A$1:$ZZ$1, 0))</f>
        <v/>
      </c>
      <c r="B205">
        <f>INDEX(resultados!$A$2:$ZZ$429, 199, MATCH($B$2, resultados!$A$1:$ZZ$1, 0))</f>
        <v/>
      </c>
      <c r="C205">
        <f>INDEX(resultados!$A$2:$ZZ$429, 199, MATCH($B$3, resultados!$A$1:$ZZ$1, 0))</f>
        <v/>
      </c>
    </row>
    <row r="206">
      <c r="A206">
        <f>INDEX(resultados!$A$2:$ZZ$429, 200, MATCH($B$1, resultados!$A$1:$ZZ$1, 0))</f>
        <v/>
      </c>
      <c r="B206">
        <f>INDEX(resultados!$A$2:$ZZ$429, 200, MATCH($B$2, resultados!$A$1:$ZZ$1, 0))</f>
        <v/>
      </c>
      <c r="C206">
        <f>INDEX(resultados!$A$2:$ZZ$429, 200, MATCH($B$3, resultados!$A$1:$ZZ$1, 0))</f>
        <v/>
      </c>
    </row>
    <row r="207">
      <c r="A207">
        <f>INDEX(resultados!$A$2:$ZZ$429, 201, MATCH($B$1, resultados!$A$1:$ZZ$1, 0))</f>
        <v/>
      </c>
      <c r="B207">
        <f>INDEX(resultados!$A$2:$ZZ$429, 201, MATCH($B$2, resultados!$A$1:$ZZ$1, 0))</f>
        <v/>
      </c>
      <c r="C207">
        <f>INDEX(resultados!$A$2:$ZZ$429, 201, MATCH($B$3, resultados!$A$1:$ZZ$1, 0))</f>
        <v/>
      </c>
    </row>
    <row r="208">
      <c r="A208">
        <f>INDEX(resultados!$A$2:$ZZ$429, 202, MATCH($B$1, resultados!$A$1:$ZZ$1, 0))</f>
        <v/>
      </c>
      <c r="B208">
        <f>INDEX(resultados!$A$2:$ZZ$429, 202, MATCH($B$2, resultados!$A$1:$ZZ$1, 0))</f>
        <v/>
      </c>
      <c r="C208">
        <f>INDEX(resultados!$A$2:$ZZ$429, 202, MATCH($B$3, resultados!$A$1:$ZZ$1, 0))</f>
        <v/>
      </c>
    </row>
    <row r="209">
      <c r="A209">
        <f>INDEX(resultados!$A$2:$ZZ$429, 203, MATCH($B$1, resultados!$A$1:$ZZ$1, 0))</f>
        <v/>
      </c>
      <c r="B209">
        <f>INDEX(resultados!$A$2:$ZZ$429, 203, MATCH($B$2, resultados!$A$1:$ZZ$1, 0))</f>
        <v/>
      </c>
      <c r="C209">
        <f>INDEX(resultados!$A$2:$ZZ$429, 203, MATCH($B$3, resultados!$A$1:$ZZ$1, 0))</f>
        <v/>
      </c>
    </row>
    <row r="210">
      <c r="A210">
        <f>INDEX(resultados!$A$2:$ZZ$429, 204, MATCH($B$1, resultados!$A$1:$ZZ$1, 0))</f>
        <v/>
      </c>
      <c r="B210">
        <f>INDEX(resultados!$A$2:$ZZ$429, 204, MATCH($B$2, resultados!$A$1:$ZZ$1, 0))</f>
        <v/>
      </c>
      <c r="C210">
        <f>INDEX(resultados!$A$2:$ZZ$429, 204, MATCH($B$3, resultados!$A$1:$ZZ$1, 0))</f>
        <v/>
      </c>
    </row>
    <row r="211">
      <c r="A211">
        <f>INDEX(resultados!$A$2:$ZZ$429, 205, MATCH($B$1, resultados!$A$1:$ZZ$1, 0))</f>
        <v/>
      </c>
      <c r="B211">
        <f>INDEX(resultados!$A$2:$ZZ$429, 205, MATCH($B$2, resultados!$A$1:$ZZ$1, 0))</f>
        <v/>
      </c>
      <c r="C211">
        <f>INDEX(resultados!$A$2:$ZZ$429, 205, MATCH($B$3, resultados!$A$1:$ZZ$1, 0))</f>
        <v/>
      </c>
    </row>
    <row r="212">
      <c r="A212">
        <f>INDEX(resultados!$A$2:$ZZ$429, 206, MATCH($B$1, resultados!$A$1:$ZZ$1, 0))</f>
        <v/>
      </c>
      <c r="B212">
        <f>INDEX(resultados!$A$2:$ZZ$429, 206, MATCH($B$2, resultados!$A$1:$ZZ$1, 0))</f>
        <v/>
      </c>
      <c r="C212">
        <f>INDEX(resultados!$A$2:$ZZ$429, 206, MATCH($B$3, resultados!$A$1:$ZZ$1, 0))</f>
        <v/>
      </c>
    </row>
    <row r="213">
      <c r="A213">
        <f>INDEX(resultados!$A$2:$ZZ$429, 207, MATCH($B$1, resultados!$A$1:$ZZ$1, 0))</f>
        <v/>
      </c>
      <c r="B213">
        <f>INDEX(resultados!$A$2:$ZZ$429, 207, MATCH($B$2, resultados!$A$1:$ZZ$1, 0))</f>
        <v/>
      </c>
      <c r="C213">
        <f>INDEX(resultados!$A$2:$ZZ$429, 207, MATCH($B$3, resultados!$A$1:$ZZ$1, 0))</f>
        <v/>
      </c>
    </row>
    <row r="214">
      <c r="A214">
        <f>INDEX(resultados!$A$2:$ZZ$429, 208, MATCH($B$1, resultados!$A$1:$ZZ$1, 0))</f>
        <v/>
      </c>
      <c r="B214">
        <f>INDEX(resultados!$A$2:$ZZ$429, 208, MATCH($B$2, resultados!$A$1:$ZZ$1, 0))</f>
        <v/>
      </c>
      <c r="C214">
        <f>INDEX(resultados!$A$2:$ZZ$429, 208, MATCH($B$3, resultados!$A$1:$ZZ$1, 0))</f>
        <v/>
      </c>
    </row>
    <row r="215">
      <c r="A215">
        <f>INDEX(resultados!$A$2:$ZZ$429, 209, MATCH($B$1, resultados!$A$1:$ZZ$1, 0))</f>
        <v/>
      </c>
      <c r="B215">
        <f>INDEX(resultados!$A$2:$ZZ$429, 209, MATCH($B$2, resultados!$A$1:$ZZ$1, 0))</f>
        <v/>
      </c>
      <c r="C215">
        <f>INDEX(resultados!$A$2:$ZZ$429, 209, MATCH($B$3, resultados!$A$1:$ZZ$1, 0))</f>
        <v/>
      </c>
    </row>
    <row r="216">
      <c r="A216">
        <f>INDEX(resultados!$A$2:$ZZ$429, 210, MATCH($B$1, resultados!$A$1:$ZZ$1, 0))</f>
        <v/>
      </c>
      <c r="B216">
        <f>INDEX(resultados!$A$2:$ZZ$429, 210, MATCH($B$2, resultados!$A$1:$ZZ$1, 0))</f>
        <v/>
      </c>
      <c r="C216">
        <f>INDEX(resultados!$A$2:$ZZ$429, 210, MATCH($B$3, resultados!$A$1:$ZZ$1, 0))</f>
        <v/>
      </c>
    </row>
    <row r="217">
      <c r="A217">
        <f>INDEX(resultados!$A$2:$ZZ$429, 211, MATCH($B$1, resultados!$A$1:$ZZ$1, 0))</f>
        <v/>
      </c>
      <c r="B217">
        <f>INDEX(resultados!$A$2:$ZZ$429, 211, MATCH($B$2, resultados!$A$1:$ZZ$1, 0))</f>
        <v/>
      </c>
      <c r="C217">
        <f>INDEX(resultados!$A$2:$ZZ$429, 211, MATCH($B$3, resultados!$A$1:$ZZ$1, 0))</f>
        <v/>
      </c>
    </row>
    <row r="218">
      <c r="A218">
        <f>INDEX(resultados!$A$2:$ZZ$429, 212, MATCH($B$1, resultados!$A$1:$ZZ$1, 0))</f>
        <v/>
      </c>
      <c r="B218">
        <f>INDEX(resultados!$A$2:$ZZ$429, 212, MATCH($B$2, resultados!$A$1:$ZZ$1, 0))</f>
        <v/>
      </c>
      <c r="C218">
        <f>INDEX(resultados!$A$2:$ZZ$429, 212, MATCH($B$3, resultados!$A$1:$ZZ$1, 0))</f>
        <v/>
      </c>
    </row>
    <row r="219">
      <c r="A219">
        <f>INDEX(resultados!$A$2:$ZZ$429, 213, MATCH($B$1, resultados!$A$1:$ZZ$1, 0))</f>
        <v/>
      </c>
      <c r="B219">
        <f>INDEX(resultados!$A$2:$ZZ$429, 213, MATCH($B$2, resultados!$A$1:$ZZ$1, 0))</f>
        <v/>
      </c>
      <c r="C219">
        <f>INDEX(resultados!$A$2:$ZZ$429, 213, MATCH($B$3, resultados!$A$1:$ZZ$1, 0))</f>
        <v/>
      </c>
    </row>
    <row r="220">
      <c r="A220">
        <f>INDEX(resultados!$A$2:$ZZ$429, 214, MATCH($B$1, resultados!$A$1:$ZZ$1, 0))</f>
        <v/>
      </c>
      <c r="B220">
        <f>INDEX(resultados!$A$2:$ZZ$429, 214, MATCH($B$2, resultados!$A$1:$ZZ$1, 0))</f>
        <v/>
      </c>
      <c r="C220">
        <f>INDEX(resultados!$A$2:$ZZ$429, 214, MATCH($B$3, resultados!$A$1:$ZZ$1, 0))</f>
        <v/>
      </c>
    </row>
    <row r="221">
      <c r="A221">
        <f>INDEX(resultados!$A$2:$ZZ$429, 215, MATCH($B$1, resultados!$A$1:$ZZ$1, 0))</f>
        <v/>
      </c>
      <c r="B221">
        <f>INDEX(resultados!$A$2:$ZZ$429, 215, MATCH($B$2, resultados!$A$1:$ZZ$1, 0))</f>
        <v/>
      </c>
      <c r="C221">
        <f>INDEX(resultados!$A$2:$ZZ$429, 215, MATCH($B$3, resultados!$A$1:$ZZ$1, 0))</f>
        <v/>
      </c>
    </row>
    <row r="222">
      <c r="A222">
        <f>INDEX(resultados!$A$2:$ZZ$429, 216, MATCH($B$1, resultados!$A$1:$ZZ$1, 0))</f>
        <v/>
      </c>
      <c r="B222">
        <f>INDEX(resultados!$A$2:$ZZ$429, 216, MATCH($B$2, resultados!$A$1:$ZZ$1, 0))</f>
        <v/>
      </c>
      <c r="C222">
        <f>INDEX(resultados!$A$2:$ZZ$429, 216, MATCH($B$3, resultados!$A$1:$ZZ$1, 0))</f>
        <v/>
      </c>
    </row>
    <row r="223">
      <c r="A223">
        <f>INDEX(resultados!$A$2:$ZZ$429, 217, MATCH($B$1, resultados!$A$1:$ZZ$1, 0))</f>
        <v/>
      </c>
      <c r="B223">
        <f>INDEX(resultados!$A$2:$ZZ$429, 217, MATCH($B$2, resultados!$A$1:$ZZ$1, 0))</f>
        <v/>
      </c>
      <c r="C223">
        <f>INDEX(resultados!$A$2:$ZZ$429, 217, MATCH($B$3, resultados!$A$1:$ZZ$1, 0))</f>
        <v/>
      </c>
    </row>
    <row r="224">
      <c r="A224">
        <f>INDEX(resultados!$A$2:$ZZ$429, 218, MATCH($B$1, resultados!$A$1:$ZZ$1, 0))</f>
        <v/>
      </c>
      <c r="B224">
        <f>INDEX(resultados!$A$2:$ZZ$429, 218, MATCH($B$2, resultados!$A$1:$ZZ$1, 0))</f>
        <v/>
      </c>
      <c r="C224">
        <f>INDEX(resultados!$A$2:$ZZ$429, 218, MATCH($B$3, resultados!$A$1:$ZZ$1, 0))</f>
        <v/>
      </c>
    </row>
    <row r="225">
      <c r="A225">
        <f>INDEX(resultados!$A$2:$ZZ$429, 219, MATCH($B$1, resultados!$A$1:$ZZ$1, 0))</f>
        <v/>
      </c>
      <c r="B225">
        <f>INDEX(resultados!$A$2:$ZZ$429, 219, MATCH($B$2, resultados!$A$1:$ZZ$1, 0))</f>
        <v/>
      </c>
      <c r="C225">
        <f>INDEX(resultados!$A$2:$ZZ$429, 219, MATCH($B$3, resultados!$A$1:$ZZ$1, 0))</f>
        <v/>
      </c>
    </row>
    <row r="226">
      <c r="A226">
        <f>INDEX(resultados!$A$2:$ZZ$429, 220, MATCH($B$1, resultados!$A$1:$ZZ$1, 0))</f>
        <v/>
      </c>
      <c r="B226">
        <f>INDEX(resultados!$A$2:$ZZ$429, 220, MATCH($B$2, resultados!$A$1:$ZZ$1, 0))</f>
        <v/>
      </c>
      <c r="C226">
        <f>INDEX(resultados!$A$2:$ZZ$429, 220, MATCH($B$3, resultados!$A$1:$ZZ$1, 0))</f>
        <v/>
      </c>
    </row>
    <row r="227">
      <c r="A227">
        <f>INDEX(resultados!$A$2:$ZZ$429, 221, MATCH($B$1, resultados!$A$1:$ZZ$1, 0))</f>
        <v/>
      </c>
      <c r="B227">
        <f>INDEX(resultados!$A$2:$ZZ$429, 221, MATCH($B$2, resultados!$A$1:$ZZ$1, 0))</f>
        <v/>
      </c>
      <c r="C227">
        <f>INDEX(resultados!$A$2:$ZZ$429, 221, MATCH($B$3, resultados!$A$1:$ZZ$1, 0))</f>
        <v/>
      </c>
    </row>
    <row r="228">
      <c r="A228">
        <f>INDEX(resultados!$A$2:$ZZ$429, 222, MATCH($B$1, resultados!$A$1:$ZZ$1, 0))</f>
        <v/>
      </c>
      <c r="B228">
        <f>INDEX(resultados!$A$2:$ZZ$429, 222, MATCH($B$2, resultados!$A$1:$ZZ$1, 0))</f>
        <v/>
      </c>
      <c r="C228">
        <f>INDEX(resultados!$A$2:$ZZ$429, 222, MATCH($B$3, resultados!$A$1:$ZZ$1, 0))</f>
        <v/>
      </c>
    </row>
    <row r="229">
      <c r="A229">
        <f>INDEX(resultados!$A$2:$ZZ$429, 223, MATCH($B$1, resultados!$A$1:$ZZ$1, 0))</f>
        <v/>
      </c>
      <c r="B229">
        <f>INDEX(resultados!$A$2:$ZZ$429, 223, MATCH($B$2, resultados!$A$1:$ZZ$1, 0))</f>
        <v/>
      </c>
      <c r="C229">
        <f>INDEX(resultados!$A$2:$ZZ$429, 223, MATCH($B$3, resultados!$A$1:$ZZ$1, 0))</f>
        <v/>
      </c>
    </row>
    <row r="230">
      <c r="A230">
        <f>INDEX(resultados!$A$2:$ZZ$429, 224, MATCH($B$1, resultados!$A$1:$ZZ$1, 0))</f>
        <v/>
      </c>
      <c r="B230">
        <f>INDEX(resultados!$A$2:$ZZ$429, 224, MATCH($B$2, resultados!$A$1:$ZZ$1, 0))</f>
        <v/>
      </c>
      <c r="C230">
        <f>INDEX(resultados!$A$2:$ZZ$429, 224, MATCH($B$3, resultados!$A$1:$ZZ$1, 0))</f>
        <v/>
      </c>
    </row>
    <row r="231">
      <c r="A231">
        <f>INDEX(resultados!$A$2:$ZZ$429, 225, MATCH($B$1, resultados!$A$1:$ZZ$1, 0))</f>
        <v/>
      </c>
      <c r="B231">
        <f>INDEX(resultados!$A$2:$ZZ$429, 225, MATCH($B$2, resultados!$A$1:$ZZ$1, 0))</f>
        <v/>
      </c>
      <c r="C231">
        <f>INDEX(resultados!$A$2:$ZZ$429, 225, MATCH($B$3, resultados!$A$1:$ZZ$1, 0))</f>
        <v/>
      </c>
    </row>
    <row r="232">
      <c r="A232">
        <f>INDEX(resultados!$A$2:$ZZ$429, 226, MATCH($B$1, resultados!$A$1:$ZZ$1, 0))</f>
        <v/>
      </c>
      <c r="B232">
        <f>INDEX(resultados!$A$2:$ZZ$429, 226, MATCH($B$2, resultados!$A$1:$ZZ$1, 0))</f>
        <v/>
      </c>
      <c r="C232">
        <f>INDEX(resultados!$A$2:$ZZ$429, 226, MATCH($B$3, resultados!$A$1:$ZZ$1, 0))</f>
        <v/>
      </c>
    </row>
    <row r="233">
      <c r="A233">
        <f>INDEX(resultados!$A$2:$ZZ$429, 227, MATCH($B$1, resultados!$A$1:$ZZ$1, 0))</f>
        <v/>
      </c>
      <c r="B233">
        <f>INDEX(resultados!$A$2:$ZZ$429, 227, MATCH($B$2, resultados!$A$1:$ZZ$1, 0))</f>
        <v/>
      </c>
      <c r="C233">
        <f>INDEX(resultados!$A$2:$ZZ$429, 227, MATCH($B$3, resultados!$A$1:$ZZ$1, 0))</f>
        <v/>
      </c>
    </row>
    <row r="234">
      <c r="A234">
        <f>INDEX(resultados!$A$2:$ZZ$429, 228, MATCH($B$1, resultados!$A$1:$ZZ$1, 0))</f>
        <v/>
      </c>
      <c r="B234">
        <f>INDEX(resultados!$A$2:$ZZ$429, 228, MATCH($B$2, resultados!$A$1:$ZZ$1, 0))</f>
        <v/>
      </c>
      <c r="C234">
        <f>INDEX(resultados!$A$2:$ZZ$429, 228, MATCH($B$3, resultados!$A$1:$ZZ$1, 0))</f>
        <v/>
      </c>
    </row>
    <row r="235">
      <c r="A235">
        <f>INDEX(resultados!$A$2:$ZZ$429, 229, MATCH($B$1, resultados!$A$1:$ZZ$1, 0))</f>
        <v/>
      </c>
      <c r="B235">
        <f>INDEX(resultados!$A$2:$ZZ$429, 229, MATCH($B$2, resultados!$A$1:$ZZ$1, 0))</f>
        <v/>
      </c>
      <c r="C235">
        <f>INDEX(resultados!$A$2:$ZZ$429, 229, MATCH($B$3, resultados!$A$1:$ZZ$1, 0))</f>
        <v/>
      </c>
    </row>
    <row r="236">
      <c r="A236">
        <f>INDEX(resultados!$A$2:$ZZ$429, 230, MATCH($B$1, resultados!$A$1:$ZZ$1, 0))</f>
        <v/>
      </c>
      <c r="B236">
        <f>INDEX(resultados!$A$2:$ZZ$429, 230, MATCH($B$2, resultados!$A$1:$ZZ$1, 0))</f>
        <v/>
      </c>
      <c r="C236">
        <f>INDEX(resultados!$A$2:$ZZ$429, 230, MATCH($B$3, resultados!$A$1:$ZZ$1, 0))</f>
        <v/>
      </c>
    </row>
    <row r="237">
      <c r="A237">
        <f>INDEX(resultados!$A$2:$ZZ$429, 231, MATCH($B$1, resultados!$A$1:$ZZ$1, 0))</f>
        <v/>
      </c>
      <c r="B237">
        <f>INDEX(resultados!$A$2:$ZZ$429, 231, MATCH($B$2, resultados!$A$1:$ZZ$1, 0))</f>
        <v/>
      </c>
      <c r="C237">
        <f>INDEX(resultados!$A$2:$ZZ$429, 231, MATCH($B$3, resultados!$A$1:$ZZ$1, 0))</f>
        <v/>
      </c>
    </row>
    <row r="238">
      <c r="A238">
        <f>INDEX(resultados!$A$2:$ZZ$429, 232, MATCH($B$1, resultados!$A$1:$ZZ$1, 0))</f>
        <v/>
      </c>
      <c r="B238">
        <f>INDEX(resultados!$A$2:$ZZ$429, 232, MATCH($B$2, resultados!$A$1:$ZZ$1, 0))</f>
        <v/>
      </c>
      <c r="C238">
        <f>INDEX(resultados!$A$2:$ZZ$429, 232, MATCH($B$3, resultados!$A$1:$ZZ$1, 0))</f>
        <v/>
      </c>
    </row>
    <row r="239">
      <c r="A239">
        <f>INDEX(resultados!$A$2:$ZZ$429, 233, MATCH($B$1, resultados!$A$1:$ZZ$1, 0))</f>
        <v/>
      </c>
      <c r="B239">
        <f>INDEX(resultados!$A$2:$ZZ$429, 233, MATCH($B$2, resultados!$A$1:$ZZ$1, 0))</f>
        <v/>
      </c>
      <c r="C239">
        <f>INDEX(resultados!$A$2:$ZZ$429, 233, MATCH($B$3, resultados!$A$1:$ZZ$1, 0))</f>
        <v/>
      </c>
    </row>
    <row r="240">
      <c r="A240">
        <f>INDEX(resultados!$A$2:$ZZ$429, 234, MATCH($B$1, resultados!$A$1:$ZZ$1, 0))</f>
        <v/>
      </c>
      <c r="B240">
        <f>INDEX(resultados!$A$2:$ZZ$429, 234, MATCH($B$2, resultados!$A$1:$ZZ$1, 0))</f>
        <v/>
      </c>
      <c r="C240">
        <f>INDEX(resultados!$A$2:$ZZ$429, 234, MATCH($B$3, resultados!$A$1:$ZZ$1, 0))</f>
        <v/>
      </c>
    </row>
    <row r="241">
      <c r="A241">
        <f>INDEX(resultados!$A$2:$ZZ$429, 235, MATCH($B$1, resultados!$A$1:$ZZ$1, 0))</f>
        <v/>
      </c>
      <c r="B241">
        <f>INDEX(resultados!$A$2:$ZZ$429, 235, MATCH($B$2, resultados!$A$1:$ZZ$1, 0))</f>
        <v/>
      </c>
      <c r="C241">
        <f>INDEX(resultados!$A$2:$ZZ$429, 235, MATCH($B$3, resultados!$A$1:$ZZ$1, 0))</f>
        <v/>
      </c>
    </row>
    <row r="242">
      <c r="A242">
        <f>INDEX(resultados!$A$2:$ZZ$429, 236, MATCH($B$1, resultados!$A$1:$ZZ$1, 0))</f>
        <v/>
      </c>
      <c r="B242">
        <f>INDEX(resultados!$A$2:$ZZ$429, 236, MATCH($B$2, resultados!$A$1:$ZZ$1, 0))</f>
        <v/>
      </c>
      <c r="C242">
        <f>INDEX(resultados!$A$2:$ZZ$429, 236, MATCH($B$3, resultados!$A$1:$ZZ$1, 0))</f>
        <v/>
      </c>
    </row>
    <row r="243">
      <c r="A243">
        <f>INDEX(resultados!$A$2:$ZZ$429, 237, MATCH($B$1, resultados!$A$1:$ZZ$1, 0))</f>
        <v/>
      </c>
      <c r="B243">
        <f>INDEX(resultados!$A$2:$ZZ$429, 237, MATCH($B$2, resultados!$A$1:$ZZ$1, 0))</f>
        <v/>
      </c>
      <c r="C243">
        <f>INDEX(resultados!$A$2:$ZZ$429, 237, MATCH($B$3, resultados!$A$1:$ZZ$1, 0))</f>
        <v/>
      </c>
    </row>
    <row r="244">
      <c r="A244">
        <f>INDEX(resultados!$A$2:$ZZ$429, 238, MATCH($B$1, resultados!$A$1:$ZZ$1, 0))</f>
        <v/>
      </c>
      <c r="B244">
        <f>INDEX(resultados!$A$2:$ZZ$429, 238, MATCH($B$2, resultados!$A$1:$ZZ$1, 0))</f>
        <v/>
      </c>
      <c r="C244">
        <f>INDEX(resultados!$A$2:$ZZ$429, 238, MATCH($B$3, resultados!$A$1:$ZZ$1, 0))</f>
        <v/>
      </c>
    </row>
    <row r="245">
      <c r="A245">
        <f>INDEX(resultados!$A$2:$ZZ$429, 239, MATCH($B$1, resultados!$A$1:$ZZ$1, 0))</f>
        <v/>
      </c>
      <c r="B245">
        <f>INDEX(resultados!$A$2:$ZZ$429, 239, MATCH($B$2, resultados!$A$1:$ZZ$1, 0))</f>
        <v/>
      </c>
      <c r="C245">
        <f>INDEX(resultados!$A$2:$ZZ$429, 239, MATCH($B$3, resultados!$A$1:$ZZ$1, 0))</f>
        <v/>
      </c>
    </row>
    <row r="246">
      <c r="A246">
        <f>INDEX(resultados!$A$2:$ZZ$429, 240, MATCH($B$1, resultados!$A$1:$ZZ$1, 0))</f>
        <v/>
      </c>
      <c r="B246">
        <f>INDEX(resultados!$A$2:$ZZ$429, 240, MATCH($B$2, resultados!$A$1:$ZZ$1, 0))</f>
        <v/>
      </c>
      <c r="C246">
        <f>INDEX(resultados!$A$2:$ZZ$429, 240, MATCH($B$3, resultados!$A$1:$ZZ$1, 0))</f>
        <v/>
      </c>
    </row>
    <row r="247">
      <c r="A247">
        <f>INDEX(resultados!$A$2:$ZZ$429, 241, MATCH($B$1, resultados!$A$1:$ZZ$1, 0))</f>
        <v/>
      </c>
      <c r="B247">
        <f>INDEX(resultados!$A$2:$ZZ$429, 241, MATCH($B$2, resultados!$A$1:$ZZ$1, 0))</f>
        <v/>
      </c>
      <c r="C247">
        <f>INDEX(resultados!$A$2:$ZZ$429, 241, MATCH($B$3, resultados!$A$1:$ZZ$1, 0))</f>
        <v/>
      </c>
    </row>
    <row r="248">
      <c r="A248">
        <f>INDEX(resultados!$A$2:$ZZ$429, 242, MATCH($B$1, resultados!$A$1:$ZZ$1, 0))</f>
        <v/>
      </c>
      <c r="B248">
        <f>INDEX(resultados!$A$2:$ZZ$429, 242, MATCH($B$2, resultados!$A$1:$ZZ$1, 0))</f>
        <v/>
      </c>
      <c r="C248">
        <f>INDEX(resultados!$A$2:$ZZ$429, 242, MATCH($B$3, resultados!$A$1:$ZZ$1, 0))</f>
        <v/>
      </c>
    </row>
    <row r="249">
      <c r="A249">
        <f>INDEX(resultados!$A$2:$ZZ$429, 243, MATCH($B$1, resultados!$A$1:$ZZ$1, 0))</f>
        <v/>
      </c>
      <c r="B249">
        <f>INDEX(resultados!$A$2:$ZZ$429, 243, MATCH($B$2, resultados!$A$1:$ZZ$1, 0))</f>
        <v/>
      </c>
      <c r="C249">
        <f>INDEX(resultados!$A$2:$ZZ$429, 243, MATCH($B$3, resultados!$A$1:$ZZ$1, 0))</f>
        <v/>
      </c>
    </row>
    <row r="250">
      <c r="A250">
        <f>INDEX(resultados!$A$2:$ZZ$429, 244, MATCH($B$1, resultados!$A$1:$ZZ$1, 0))</f>
        <v/>
      </c>
      <c r="B250">
        <f>INDEX(resultados!$A$2:$ZZ$429, 244, MATCH($B$2, resultados!$A$1:$ZZ$1, 0))</f>
        <v/>
      </c>
      <c r="C250">
        <f>INDEX(resultados!$A$2:$ZZ$429, 244, MATCH($B$3, resultados!$A$1:$ZZ$1, 0))</f>
        <v/>
      </c>
    </row>
    <row r="251">
      <c r="A251">
        <f>INDEX(resultados!$A$2:$ZZ$429, 245, MATCH($B$1, resultados!$A$1:$ZZ$1, 0))</f>
        <v/>
      </c>
      <c r="B251">
        <f>INDEX(resultados!$A$2:$ZZ$429, 245, MATCH($B$2, resultados!$A$1:$ZZ$1, 0))</f>
        <v/>
      </c>
      <c r="C251">
        <f>INDEX(resultados!$A$2:$ZZ$429, 245, MATCH($B$3, resultados!$A$1:$ZZ$1, 0))</f>
        <v/>
      </c>
    </row>
    <row r="252">
      <c r="A252">
        <f>INDEX(resultados!$A$2:$ZZ$429, 246, MATCH($B$1, resultados!$A$1:$ZZ$1, 0))</f>
        <v/>
      </c>
      <c r="B252">
        <f>INDEX(resultados!$A$2:$ZZ$429, 246, MATCH($B$2, resultados!$A$1:$ZZ$1, 0))</f>
        <v/>
      </c>
      <c r="C252">
        <f>INDEX(resultados!$A$2:$ZZ$429, 246, MATCH($B$3, resultados!$A$1:$ZZ$1, 0))</f>
        <v/>
      </c>
    </row>
    <row r="253">
      <c r="A253">
        <f>INDEX(resultados!$A$2:$ZZ$429, 247, MATCH($B$1, resultados!$A$1:$ZZ$1, 0))</f>
        <v/>
      </c>
      <c r="B253">
        <f>INDEX(resultados!$A$2:$ZZ$429, 247, MATCH($B$2, resultados!$A$1:$ZZ$1, 0))</f>
        <v/>
      </c>
      <c r="C253">
        <f>INDEX(resultados!$A$2:$ZZ$429, 247, MATCH($B$3, resultados!$A$1:$ZZ$1, 0))</f>
        <v/>
      </c>
    </row>
    <row r="254">
      <c r="A254">
        <f>INDEX(resultados!$A$2:$ZZ$429, 248, MATCH($B$1, resultados!$A$1:$ZZ$1, 0))</f>
        <v/>
      </c>
      <c r="B254">
        <f>INDEX(resultados!$A$2:$ZZ$429, 248, MATCH($B$2, resultados!$A$1:$ZZ$1, 0))</f>
        <v/>
      </c>
      <c r="C254">
        <f>INDEX(resultados!$A$2:$ZZ$429, 248, MATCH($B$3, resultados!$A$1:$ZZ$1, 0))</f>
        <v/>
      </c>
    </row>
    <row r="255">
      <c r="A255">
        <f>INDEX(resultados!$A$2:$ZZ$429, 249, MATCH($B$1, resultados!$A$1:$ZZ$1, 0))</f>
        <v/>
      </c>
      <c r="B255">
        <f>INDEX(resultados!$A$2:$ZZ$429, 249, MATCH($B$2, resultados!$A$1:$ZZ$1, 0))</f>
        <v/>
      </c>
      <c r="C255">
        <f>INDEX(resultados!$A$2:$ZZ$429, 249, MATCH($B$3, resultados!$A$1:$ZZ$1, 0))</f>
        <v/>
      </c>
    </row>
    <row r="256">
      <c r="A256">
        <f>INDEX(resultados!$A$2:$ZZ$429, 250, MATCH($B$1, resultados!$A$1:$ZZ$1, 0))</f>
        <v/>
      </c>
      <c r="B256">
        <f>INDEX(resultados!$A$2:$ZZ$429, 250, MATCH($B$2, resultados!$A$1:$ZZ$1, 0))</f>
        <v/>
      </c>
      <c r="C256">
        <f>INDEX(resultados!$A$2:$ZZ$429, 250, MATCH($B$3, resultados!$A$1:$ZZ$1, 0))</f>
        <v/>
      </c>
    </row>
    <row r="257">
      <c r="A257">
        <f>INDEX(resultados!$A$2:$ZZ$429, 251, MATCH($B$1, resultados!$A$1:$ZZ$1, 0))</f>
        <v/>
      </c>
      <c r="B257">
        <f>INDEX(resultados!$A$2:$ZZ$429, 251, MATCH($B$2, resultados!$A$1:$ZZ$1, 0))</f>
        <v/>
      </c>
      <c r="C257">
        <f>INDEX(resultados!$A$2:$ZZ$429, 251, MATCH($B$3, resultados!$A$1:$ZZ$1, 0))</f>
        <v/>
      </c>
    </row>
    <row r="258">
      <c r="A258">
        <f>INDEX(resultados!$A$2:$ZZ$429, 252, MATCH($B$1, resultados!$A$1:$ZZ$1, 0))</f>
        <v/>
      </c>
      <c r="B258">
        <f>INDEX(resultados!$A$2:$ZZ$429, 252, MATCH($B$2, resultados!$A$1:$ZZ$1, 0))</f>
        <v/>
      </c>
      <c r="C258">
        <f>INDEX(resultados!$A$2:$ZZ$429, 252, MATCH($B$3, resultados!$A$1:$ZZ$1, 0))</f>
        <v/>
      </c>
    </row>
    <row r="259">
      <c r="A259">
        <f>INDEX(resultados!$A$2:$ZZ$429, 253, MATCH($B$1, resultados!$A$1:$ZZ$1, 0))</f>
        <v/>
      </c>
      <c r="B259">
        <f>INDEX(resultados!$A$2:$ZZ$429, 253, MATCH($B$2, resultados!$A$1:$ZZ$1, 0))</f>
        <v/>
      </c>
      <c r="C259">
        <f>INDEX(resultados!$A$2:$ZZ$429, 253, MATCH($B$3, resultados!$A$1:$ZZ$1, 0))</f>
        <v/>
      </c>
    </row>
    <row r="260">
      <c r="A260">
        <f>INDEX(resultados!$A$2:$ZZ$429, 254, MATCH($B$1, resultados!$A$1:$ZZ$1, 0))</f>
        <v/>
      </c>
      <c r="B260">
        <f>INDEX(resultados!$A$2:$ZZ$429, 254, MATCH($B$2, resultados!$A$1:$ZZ$1, 0))</f>
        <v/>
      </c>
      <c r="C260">
        <f>INDEX(resultados!$A$2:$ZZ$429, 254, MATCH($B$3, resultados!$A$1:$ZZ$1, 0))</f>
        <v/>
      </c>
    </row>
    <row r="261">
      <c r="A261">
        <f>INDEX(resultados!$A$2:$ZZ$429, 255, MATCH($B$1, resultados!$A$1:$ZZ$1, 0))</f>
        <v/>
      </c>
      <c r="B261">
        <f>INDEX(resultados!$A$2:$ZZ$429, 255, MATCH($B$2, resultados!$A$1:$ZZ$1, 0))</f>
        <v/>
      </c>
      <c r="C261">
        <f>INDEX(resultados!$A$2:$ZZ$429, 255, MATCH($B$3, resultados!$A$1:$ZZ$1, 0))</f>
        <v/>
      </c>
    </row>
    <row r="262">
      <c r="A262">
        <f>INDEX(resultados!$A$2:$ZZ$429, 256, MATCH($B$1, resultados!$A$1:$ZZ$1, 0))</f>
        <v/>
      </c>
      <c r="B262">
        <f>INDEX(resultados!$A$2:$ZZ$429, 256, MATCH($B$2, resultados!$A$1:$ZZ$1, 0))</f>
        <v/>
      </c>
      <c r="C262">
        <f>INDEX(resultados!$A$2:$ZZ$429, 256, MATCH($B$3, resultados!$A$1:$ZZ$1, 0))</f>
        <v/>
      </c>
    </row>
    <row r="263">
      <c r="A263">
        <f>INDEX(resultados!$A$2:$ZZ$429, 257, MATCH($B$1, resultados!$A$1:$ZZ$1, 0))</f>
        <v/>
      </c>
      <c r="B263">
        <f>INDEX(resultados!$A$2:$ZZ$429, 257, MATCH($B$2, resultados!$A$1:$ZZ$1, 0))</f>
        <v/>
      </c>
      <c r="C263">
        <f>INDEX(resultados!$A$2:$ZZ$429, 257, MATCH($B$3, resultados!$A$1:$ZZ$1, 0))</f>
        <v/>
      </c>
    </row>
    <row r="264">
      <c r="A264">
        <f>INDEX(resultados!$A$2:$ZZ$429, 258, MATCH($B$1, resultados!$A$1:$ZZ$1, 0))</f>
        <v/>
      </c>
      <c r="B264">
        <f>INDEX(resultados!$A$2:$ZZ$429, 258, MATCH($B$2, resultados!$A$1:$ZZ$1, 0))</f>
        <v/>
      </c>
      <c r="C264">
        <f>INDEX(resultados!$A$2:$ZZ$429, 258, MATCH($B$3, resultados!$A$1:$ZZ$1, 0))</f>
        <v/>
      </c>
    </row>
    <row r="265">
      <c r="A265">
        <f>INDEX(resultados!$A$2:$ZZ$429, 259, MATCH($B$1, resultados!$A$1:$ZZ$1, 0))</f>
        <v/>
      </c>
      <c r="B265">
        <f>INDEX(resultados!$A$2:$ZZ$429, 259, MATCH($B$2, resultados!$A$1:$ZZ$1, 0))</f>
        <v/>
      </c>
      <c r="C265">
        <f>INDEX(resultados!$A$2:$ZZ$429, 259, MATCH($B$3, resultados!$A$1:$ZZ$1, 0))</f>
        <v/>
      </c>
    </row>
    <row r="266">
      <c r="A266">
        <f>INDEX(resultados!$A$2:$ZZ$429, 260, MATCH($B$1, resultados!$A$1:$ZZ$1, 0))</f>
        <v/>
      </c>
      <c r="B266">
        <f>INDEX(resultados!$A$2:$ZZ$429, 260, MATCH($B$2, resultados!$A$1:$ZZ$1, 0))</f>
        <v/>
      </c>
      <c r="C266">
        <f>INDEX(resultados!$A$2:$ZZ$429, 260, MATCH($B$3, resultados!$A$1:$ZZ$1, 0))</f>
        <v/>
      </c>
    </row>
    <row r="267">
      <c r="A267">
        <f>INDEX(resultados!$A$2:$ZZ$429, 261, MATCH($B$1, resultados!$A$1:$ZZ$1, 0))</f>
        <v/>
      </c>
      <c r="B267">
        <f>INDEX(resultados!$A$2:$ZZ$429, 261, MATCH($B$2, resultados!$A$1:$ZZ$1, 0))</f>
        <v/>
      </c>
      <c r="C267">
        <f>INDEX(resultados!$A$2:$ZZ$429, 261, MATCH($B$3, resultados!$A$1:$ZZ$1, 0))</f>
        <v/>
      </c>
    </row>
    <row r="268">
      <c r="A268">
        <f>INDEX(resultados!$A$2:$ZZ$429, 262, MATCH($B$1, resultados!$A$1:$ZZ$1, 0))</f>
        <v/>
      </c>
      <c r="B268">
        <f>INDEX(resultados!$A$2:$ZZ$429, 262, MATCH($B$2, resultados!$A$1:$ZZ$1, 0))</f>
        <v/>
      </c>
      <c r="C268">
        <f>INDEX(resultados!$A$2:$ZZ$429, 262, MATCH($B$3, resultados!$A$1:$ZZ$1, 0))</f>
        <v/>
      </c>
    </row>
    <row r="269">
      <c r="A269">
        <f>INDEX(resultados!$A$2:$ZZ$429, 263, MATCH($B$1, resultados!$A$1:$ZZ$1, 0))</f>
        <v/>
      </c>
      <c r="B269">
        <f>INDEX(resultados!$A$2:$ZZ$429, 263, MATCH($B$2, resultados!$A$1:$ZZ$1, 0))</f>
        <v/>
      </c>
      <c r="C269">
        <f>INDEX(resultados!$A$2:$ZZ$429, 263, MATCH($B$3, resultados!$A$1:$ZZ$1, 0))</f>
        <v/>
      </c>
    </row>
    <row r="270">
      <c r="A270">
        <f>INDEX(resultados!$A$2:$ZZ$429, 264, MATCH($B$1, resultados!$A$1:$ZZ$1, 0))</f>
        <v/>
      </c>
      <c r="B270">
        <f>INDEX(resultados!$A$2:$ZZ$429, 264, MATCH($B$2, resultados!$A$1:$ZZ$1, 0))</f>
        <v/>
      </c>
      <c r="C270">
        <f>INDEX(resultados!$A$2:$ZZ$429, 264, MATCH($B$3, resultados!$A$1:$ZZ$1, 0))</f>
        <v/>
      </c>
    </row>
    <row r="271">
      <c r="A271">
        <f>INDEX(resultados!$A$2:$ZZ$429, 265, MATCH($B$1, resultados!$A$1:$ZZ$1, 0))</f>
        <v/>
      </c>
      <c r="B271">
        <f>INDEX(resultados!$A$2:$ZZ$429, 265, MATCH($B$2, resultados!$A$1:$ZZ$1, 0))</f>
        <v/>
      </c>
      <c r="C271">
        <f>INDEX(resultados!$A$2:$ZZ$429, 265, MATCH($B$3, resultados!$A$1:$ZZ$1, 0))</f>
        <v/>
      </c>
    </row>
    <row r="272">
      <c r="A272">
        <f>INDEX(resultados!$A$2:$ZZ$429, 266, MATCH($B$1, resultados!$A$1:$ZZ$1, 0))</f>
        <v/>
      </c>
      <c r="B272">
        <f>INDEX(resultados!$A$2:$ZZ$429, 266, MATCH($B$2, resultados!$A$1:$ZZ$1, 0))</f>
        <v/>
      </c>
      <c r="C272">
        <f>INDEX(resultados!$A$2:$ZZ$429, 266, MATCH($B$3, resultados!$A$1:$ZZ$1, 0))</f>
        <v/>
      </c>
    </row>
    <row r="273">
      <c r="A273">
        <f>INDEX(resultados!$A$2:$ZZ$429, 267, MATCH($B$1, resultados!$A$1:$ZZ$1, 0))</f>
        <v/>
      </c>
      <c r="B273">
        <f>INDEX(resultados!$A$2:$ZZ$429, 267, MATCH($B$2, resultados!$A$1:$ZZ$1, 0))</f>
        <v/>
      </c>
      <c r="C273">
        <f>INDEX(resultados!$A$2:$ZZ$429, 267, MATCH($B$3, resultados!$A$1:$ZZ$1, 0))</f>
        <v/>
      </c>
    </row>
    <row r="274">
      <c r="A274">
        <f>INDEX(resultados!$A$2:$ZZ$429, 268, MATCH($B$1, resultados!$A$1:$ZZ$1, 0))</f>
        <v/>
      </c>
      <c r="B274">
        <f>INDEX(resultados!$A$2:$ZZ$429, 268, MATCH($B$2, resultados!$A$1:$ZZ$1, 0))</f>
        <v/>
      </c>
      <c r="C274">
        <f>INDEX(resultados!$A$2:$ZZ$429, 268, MATCH($B$3, resultados!$A$1:$ZZ$1, 0))</f>
        <v/>
      </c>
    </row>
    <row r="275">
      <c r="A275">
        <f>INDEX(resultados!$A$2:$ZZ$429, 269, MATCH($B$1, resultados!$A$1:$ZZ$1, 0))</f>
        <v/>
      </c>
      <c r="B275">
        <f>INDEX(resultados!$A$2:$ZZ$429, 269, MATCH($B$2, resultados!$A$1:$ZZ$1, 0))</f>
        <v/>
      </c>
      <c r="C275">
        <f>INDEX(resultados!$A$2:$ZZ$429, 269, MATCH($B$3, resultados!$A$1:$ZZ$1, 0))</f>
        <v/>
      </c>
    </row>
    <row r="276">
      <c r="A276">
        <f>INDEX(resultados!$A$2:$ZZ$429, 270, MATCH($B$1, resultados!$A$1:$ZZ$1, 0))</f>
        <v/>
      </c>
      <c r="B276">
        <f>INDEX(resultados!$A$2:$ZZ$429, 270, MATCH($B$2, resultados!$A$1:$ZZ$1, 0))</f>
        <v/>
      </c>
      <c r="C276">
        <f>INDEX(resultados!$A$2:$ZZ$429, 270, MATCH($B$3, resultados!$A$1:$ZZ$1, 0))</f>
        <v/>
      </c>
    </row>
    <row r="277">
      <c r="A277">
        <f>INDEX(resultados!$A$2:$ZZ$429, 271, MATCH($B$1, resultados!$A$1:$ZZ$1, 0))</f>
        <v/>
      </c>
      <c r="B277">
        <f>INDEX(resultados!$A$2:$ZZ$429, 271, MATCH($B$2, resultados!$A$1:$ZZ$1, 0))</f>
        <v/>
      </c>
      <c r="C277">
        <f>INDEX(resultados!$A$2:$ZZ$429, 271, MATCH($B$3, resultados!$A$1:$ZZ$1, 0))</f>
        <v/>
      </c>
    </row>
    <row r="278">
      <c r="A278">
        <f>INDEX(resultados!$A$2:$ZZ$429, 272, MATCH($B$1, resultados!$A$1:$ZZ$1, 0))</f>
        <v/>
      </c>
      <c r="B278">
        <f>INDEX(resultados!$A$2:$ZZ$429, 272, MATCH($B$2, resultados!$A$1:$ZZ$1, 0))</f>
        <v/>
      </c>
      <c r="C278">
        <f>INDEX(resultados!$A$2:$ZZ$429, 272, MATCH($B$3, resultados!$A$1:$ZZ$1, 0))</f>
        <v/>
      </c>
    </row>
    <row r="279">
      <c r="A279">
        <f>INDEX(resultados!$A$2:$ZZ$429, 273, MATCH($B$1, resultados!$A$1:$ZZ$1, 0))</f>
        <v/>
      </c>
      <c r="B279">
        <f>INDEX(resultados!$A$2:$ZZ$429, 273, MATCH($B$2, resultados!$A$1:$ZZ$1, 0))</f>
        <v/>
      </c>
      <c r="C279">
        <f>INDEX(resultados!$A$2:$ZZ$429, 273, MATCH($B$3, resultados!$A$1:$ZZ$1, 0))</f>
        <v/>
      </c>
    </row>
    <row r="280">
      <c r="A280">
        <f>INDEX(resultados!$A$2:$ZZ$429, 274, MATCH($B$1, resultados!$A$1:$ZZ$1, 0))</f>
        <v/>
      </c>
      <c r="B280">
        <f>INDEX(resultados!$A$2:$ZZ$429, 274, MATCH($B$2, resultados!$A$1:$ZZ$1, 0))</f>
        <v/>
      </c>
      <c r="C280">
        <f>INDEX(resultados!$A$2:$ZZ$429, 274, MATCH($B$3, resultados!$A$1:$ZZ$1, 0))</f>
        <v/>
      </c>
    </row>
    <row r="281">
      <c r="A281">
        <f>INDEX(resultados!$A$2:$ZZ$429, 275, MATCH($B$1, resultados!$A$1:$ZZ$1, 0))</f>
        <v/>
      </c>
      <c r="B281">
        <f>INDEX(resultados!$A$2:$ZZ$429, 275, MATCH($B$2, resultados!$A$1:$ZZ$1, 0))</f>
        <v/>
      </c>
      <c r="C281">
        <f>INDEX(resultados!$A$2:$ZZ$429, 275, MATCH($B$3, resultados!$A$1:$ZZ$1, 0))</f>
        <v/>
      </c>
    </row>
    <row r="282">
      <c r="A282">
        <f>INDEX(resultados!$A$2:$ZZ$429, 276, MATCH($B$1, resultados!$A$1:$ZZ$1, 0))</f>
        <v/>
      </c>
      <c r="B282">
        <f>INDEX(resultados!$A$2:$ZZ$429, 276, MATCH($B$2, resultados!$A$1:$ZZ$1, 0))</f>
        <v/>
      </c>
      <c r="C282">
        <f>INDEX(resultados!$A$2:$ZZ$429, 276, MATCH($B$3, resultados!$A$1:$ZZ$1, 0))</f>
        <v/>
      </c>
    </row>
    <row r="283">
      <c r="A283">
        <f>INDEX(resultados!$A$2:$ZZ$429, 277, MATCH($B$1, resultados!$A$1:$ZZ$1, 0))</f>
        <v/>
      </c>
      <c r="B283">
        <f>INDEX(resultados!$A$2:$ZZ$429, 277, MATCH($B$2, resultados!$A$1:$ZZ$1, 0))</f>
        <v/>
      </c>
      <c r="C283">
        <f>INDEX(resultados!$A$2:$ZZ$429, 277, MATCH($B$3, resultados!$A$1:$ZZ$1, 0))</f>
        <v/>
      </c>
    </row>
    <row r="284">
      <c r="A284">
        <f>INDEX(resultados!$A$2:$ZZ$429, 278, MATCH($B$1, resultados!$A$1:$ZZ$1, 0))</f>
        <v/>
      </c>
      <c r="B284">
        <f>INDEX(resultados!$A$2:$ZZ$429, 278, MATCH($B$2, resultados!$A$1:$ZZ$1, 0))</f>
        <v/>
      </c>
      <c r="C284">
        <f>INDEX(resultados!$A$2:$ZZ$429, 278, MATCH($B$3, resultados!$A$1:$ZZ$1, 0))</f>
        <v/>
      </c>
    </row>
    <row r="285">
      <c r="A285">
        <f>INDEX(resultados!$A$2:$ZZ$429, 279, MATCH($B$1, resultados!$A$1:$ZZ$1, 0))</f>
        <v/>
      </c>
      <c r="B285">
        <f>INDEX(resultados!$A$2:$ZZ$429, 279, MATCH($B$2, resultados!$A$1:$ZZ$1, 0))</f>
        <v/>
      </c>
      <c r="C285">
        <f>INDEX(resultados!$A$2:$ZZ$429, 279, MATCH($B$3, resultados!$A$1:$ZZ$1, 0))</f>
        <v/>
      </c>
    </row>
    <row r="286">
      <c r="A286">
        <f>INDEX(resultados!$A$2:$ZZ$429, 280, MATCH($B$1, resultados!$A$1:$ZZ$1, 0))</f>
        <v/>
      </c>
      <c r="B286">
        <f>INDEX(resultados!$A$2:$ZZ$429, 280, MATCH($B$2, resultados!$A$1:$ZZ$1, 0))</f>
        <v/>
      </c>
      <c r="C286">
        <f>INDEX(resultados!$A$2:$ZZ$429, 280, MATCH($B$3, resultados!$A$1:$ZZ$1, 0))</f>
        <v/>
      </c>
    </row>
    <row r="287">
      <c r="A287">
        <f>INDEX(resultados!$A$2:$ZZ$429, 281, MATCH($B$1, resultados!$A$1:$ZZ$1, 0))</f>
        <v/>
      </c>
      <c r="B287">
        <f>INDEX(resultados!$A$2:$ZZ$429, 281, MATCH($B$2, resultados!$A$1:$ZZ$1, 0))</f>
        <v/>
      </c>
      <c r="C287">
        <f>INDEX(resultados!$A$2:$ZZ$429, 281, MATCH($B$3, resultados!$A$1:$ZZ$1, 0))</f>
        <v/>
      </c>
    </row>
    <row r="288">
      <c r="A288">
        <f>INDEX(resultados!$A$2:$ZZ$429, 282, MATCH($B$1, resultados!$A$1:$ZZ$1, 0))</f>
        <v/>
      </c>
      <c r="B288">
        <f>INDEX(resultados!$A$2:$ZZ$429, 282, MATCH($B$2, resultados!$A$1:$ZZ$1, 0))</f>
        <v/>
      </c>
      <c r="C288">
        <f>INDEX(resultados!$A$2:$ZZ$429, 282, MATCH($B$3, resultados!$A$1:$ZZ$1, 0))</f>
        <v/>
      </c>
    </row>
    <row r="289">
      <c r="A289">
        <f>INDEX(resultados!$A$2:$ZZ$429, 283, MATCH($B$1, resultados!$A$1:$ZZ$1, 0))</f>
        <v/>
      </c>
      <c r="B289">
        <f>INDEX(resultados!$A$2:$ZZ$429, 283, MATCH($B$2, resultados!$A$1:$ZZ$1, 0))</f>
        <v/>
      </c>
      <c r="C289">
        <f>INDEX(resultados!$A$2:$ZZ$429, 283, MATCH($B$3, resultados!$A$1:$ZZ$1, 0))</f>
        <v/>
      </c>
    </row>
    <row r="290">
      <c r="A290">
        <f>INDEX(resultados!$A$2:$ZZ$429, 284, MATCH($B$1, resultados!$A$1:$ZZ$1, 0))</f>
        <v/>
      </c>
      <c r="B290">
        <f>INDEX(resultados!$A$2:$ZZ$429, 284, MATCH($B$2, resultados!$A$1:$ZZ$1, 0))</f>
        <v/>
      </c>
      <c r="C290">
        <f>INDEX(resultados!$A$2:$ZZ$429, 284, MATCH($B$3, resultados!$A$1:$ZZ$1, 0))</f>
        <v/>
      </c>
    </row>
    <row r="291">
      <c r="A291">
        <f>INDEX(resultados!$A$2:$ZZ$429, 285, MATCH($B$1, resultados!$A$1:$ZZ$1, 0))</f>
        <v/>
      </c>
      <c r="B291">
        <f>INDEX(resultados!$A$2:$ZZ$429, 285, MATCH($B$2, resultados!$A$1:$ZZ$1, 0))</f>
        <v/>
      </c>
      <c r="C291">
        <f>INDEX(resultados!$A$2:$ZZ$429, 285, MATCH($B$3, resultados!$A$1:$ZZ$1, 0))</f>
        <v/>
      </c>
    </row>
    <row r="292">
      <c r="A292">
        <f>INDEX(resultados!$A$2:$ZZ$429, 286, MATCH($B$1, resultados!$A$1:$ZZ$1, 0))</f>
        <v/>
      </c>
      <c r="B292">
        <f>INDEX(resultados!$A$2:$ZZ$429, 286, MATCH($B$2, resultados!$A$1:$ZZ$1, 0))</f>
        <v/>
      </c>
      <c r="C292">
        <f>INDEX(resultados!$A$2:$ZZ$429, 286, MATCH($B$3, resultados!$A$1:$ZZ$1, 0))</f>
        <v/>
      </c>
    </row>
    <row r="293">
      <c r="A293">
        <f>INDEX(resultados!$A$2:$ZZ$429, 287, MATCH($B$1, resultados!$A$1:$ZZ$1, 0))</f>
        <v/>
      </c>
      <c r="B293">
        <f>INDEX(resultados!$A$2:$ZZ$429, 287, MATCH($B$2, resultados!$A$1:$ZZ$1, 0))</f>
        <v/>
      </c>
      <c r="C293">
        <f>INDEX(resultados!$A$2:$ZZ$429, 287, MATCH($B$3, resultados!$A$1:$ZZ$1, 0))</f>
        <v/>
      </c>
    </row>
    <row r="294">
      <c r="A294">
        <f>INDEX(resultados!$A$2:$ZZ$429, 288, MATCH($B$1, resultados!$A$1:$ZZ$1, 0))</f>
        <v/>
      </c>
      <c r="B294">
        <f>INDEX(resultados!$A$2:$ZZ$429, 288, MATCH($B$2, resultados!$A$1:$ZZ$1, 0))</f>
        <v/>
      </c>
      <c r="C294">
        <f>INDEX(resultados!$A$2:$ZZ$429, 288, MATCH($B$3, resultados!$A$1:$ZZ$1, 0))</f>
        <v/>
      </c>
    </row>
    <row r="295">
      <c r="A295">
        <f>INDEX(resultados!$A$2:$ZZ$429, 289, MATCH($B$1, resultados!$A$1:$ZZ$1, 0))</f>
        <v/>
      </c>
      <c r="B295">
        <f>INDEX(resultados!$A$2:$ZZ$429, 289, MATCH($B$2, resultados!$A$1:$ZZ$1, 0))</f>
        <v/>
      </c>
      <c r="C295">
        <f>INDEX(resultados!$A$2:$ZZ$429, 289, MATCH($B$3, resultados!$A$1:$ZZ$1, 0))</f>
        <v/>
      </c>
    </row>
    <row r="296">
      <c r="A296">
        <f>INDEX(resultados!$A$2:$ZZ$429, 290, MATCH($B$1, resultados!$A$1:$ZZ$1, 0))</f>
        <v/>
      </c>
      <c r="B296">
        <f>INDEX(resultados!$A$2:$ZZ$429, 290, MATCH($B$2, resultados!$A$1:$ZZ$1, 0))</f>
        <v/>
      </c>
      <c r="C296">
        <f>INDEX(resultados!$A$2:$ZZ$429, 290, MATCH($B$3, resultados!$A$1:$ZZ$1, 0))</f>
        <v/>
      </c>
    </row>
    <row r="297">
      <c r="A297">
        <f>INDEX(resultados!$A$2:$ZZ$429, 291, MATCH($B$1, resultados!$A$1:$ZZ$1, 0))</f>
        <v/>
      </c>
      <c r="B297">
        <f>INDEX(resultados!$A$2:$ZZ$429, 291, MATCH($B$2, resultados!$A$1:$ZZ$1, 0))</f>
        <v/>
      </c>
      <c r="C297">
        <f>INDEX(resultados!$A$2:$ZZ$429, 291, MATCH($B$3, resultados!$A$1:$ZZ$1, 0))</f>
        <v/>
      </c>
    </row>
    <row r="298">
      <c r="A298">
        <f>INDEX(resultados!$A$2:$ZZ$429, 292, MATCH($B$1, resultados!$A$1:$ZZ$1, 0))</f>
        <v/>
      </c>
      <c r="B298">
        <f>INDEX(resultados!$A$2:$ZZ$429, 292, MATCH($B$2, resultados!$A$1:$ZZ$1, 0))</f>
        <v/>
      </c>
      <c r="C298">
        <f>INDEX(resultados!$A$2:$ZZ$429, 292, MATCH($B$3, resultados!$A$1:$ZZ$1, 0))</f>
        <v/>
      </c>
    </row>
    <row r="299">
      <c r="A299">
        <f>INDEX(resultados!$A$2:$ZZ$429, 293, MATCH($B$1, resultados!$A$1:$ZZ$1, 0))</f>
        <v/>
      </c>
      <c r="B299">
        <f>INDEX(resultados!$A$2:$ZZ$429, 293, MATCH($B$2, resultados!$A$1:$ZZ$1, 0))</f>
        <v/>
      </c>
      <c r="C299">
        <f>INDEX(resultados!$A$2:$ZZ$429, 293, MATCH($B$3, resultados!$A$1:$ZZ$1, 0))</f>
        <v/>
      </c>
    </row>
    <row r="300">
      <c r="A300">
        <f>INDEX(resultados!$A$2:$ZZ$429, 294, MATCH($B$1, resultados!$A$1:$ZZ$1, 0))</f>
        <v/>
      </c>
      <c r="B300">
        <f>INDEX(resultados!$A$2:$ZZ$429, 294, MATCH($B$2, resultados!$A$1:$ZZ$1, 0))</f>
        <v/>
      </c>
      <c r="C300">
        <f>INDEX(resultados!$A$2:$ZZ$429, 294, MATCH($B$3, resultados!$A$1:$ZZ$1, 0))</f>
        <v/>
      </c>
    </row>
    <row r="301">
      <c r="A301">
        <f>INDEX(resultados!$A$2:$ZZ$429, 295, MATCH($B$1, resultados!$A$1:$ZZ$1, 0))</f>
        <v/>
      </c>
      <c r="B301">
        <f>INDEX(resultados!$A$2:$ZZ$429, 295, MATCH($B$2, resultados!$A$1:$ZZ$1, 0))</f>
        <v/>
      </c>
      <c r="C301">
        <f>INDEX(resultados!$A$2:$ZZ$429, 295, MATCH($B$3, resultados!$A$1:$ZZ$1, 0))</f>
        <v/>
      </c>
    </row>
    <row r="302">
      <c r="A302">
        <f>INDEX(resultados!$A$2:$ZZ$429, 296, MATCH($B$1, resultados!$A$1:$ZZ$1, 0))</f>
        <v/>
      </c>
      <c r="B302">
        <f>INDEX(resultados!$A$2:$ZZ$429, 296, MATCH($B$2, resultados!$A$1:$ZZ$1, 0))</f>
        <v/>
      </c>
      <c r="C302">
        <f>INDEX(resultados!$A$2:$ZZ$429, 296, MATCH($B$3, resultados!$A$1:$ZZ$1, 0))</f>
        <v/>
      </c>
    </row>
    <row r="303">
      <c r="A303">
        <f>INDEX(resultados!$A$2:$ZZ$429, 297, MATCH($B$1, resultados!$A$1:$ZZ$1, 0))</f>
        <v/>
      </c>
      <c r="B303">
        <f>INDEX(resultados!$A$2:$ZZ$429, 297, MATCH($B$2, resultados!$A$1:$ZZ$1, 0))</f>
        <v/>
      </c>
      <c r="C303">
        <f>INDEX(resultados!$A$2:$ZZ$429, 297, MATCH($B$3, resultados!$A$1:$ZZ$1, 0))</f>
        <v/>
      </c>
    </row>
    <row r="304">
      <c r="A304">
        <f>INDEX(resultados!$A$2:$ZZ$429, 298, MATCH($B$1, resultados!$A$1:$ZZ$1, 0))</f>
        <v/>
      </c>
      <c r="B304">
        <f>INDEX(resultados!$A$2:$ZZ$429, 298, MATCH($B$2, resultados!$A$1:$ZZ$1, 0))</f>
        <v/>
      </c>
      <c r="C304">
        <f>INDEX(resultados!$A$2:$ZZ$429, 298, MATCH($B$3, resultados!$A$1:$ZZ$1, 0))</f>
        <v/>
      </c>
    </row>
    <row r="305">
      <c r="A305">
        <f>INDEX(resultados!$A$2:$ZZ$429, 299, MATCH($B$1, resultados!$A$1:$ZZ$1, 0))</f>
        <v/>
      </c>
      <c r="B305">
        <f>INDEX(resultados!$A$2:$ZZ$429, 299, MATCH($B$2, resultados!$A$1:$ZZ$1, 0))</f>
        <v/>
      </c>
      <c r="C305">
        <f>INDEX(resultados!$A$2:$ZZ$429, 299, MATCH($B$3, resultados!$A$1:$ZZ$1, 0))</f>
        <v/>
      </c>
    </row>
    <row r="306">
      <c r="A306">
        <f>INDEX(resultados!$A$2:$ZZ$429, 300, MATCH($B$1, resultados!$A$1:$ZZ$1, 0))</f>
        <v/>
      </c>
      <c r="B306">
        <f>INDEX(resultados!$A$2:$ZZ$429, 300, MATCH($B$2, resultados!$A$1:$ZZ$1, 0))</f>
        <v/>
      </c>
      <c r="C306">
        <f>INDEX(resultados!$A$2:$ZZ$429, 300, MATCH($B$3, resultados!$A$1:$ZZ$1, 0))</f>
        <v/>
      </c>
    </row>
    <row r="307">
      <c r="A307">
        <f>INDEX(resultados!$A$2:$ZZ$429, 301, MATCH($B$1, resultados!$A$1:$ZZ$1, 0))</f>
        <v/>
      </c>
      <c r="B307">
        <f>INDEX(resultados!$A$2:$ZZ$429, 301, MATCH($B$2, resultados!$A$1:$ZZ$1, 0))</f>
        <v/>
      </c>
      <c r="C307">
        <f>INDEX(resultados!$A$2:$ZZ$429, 301, MATCH($B$3, resultados!$A$1:$ZZ$1, 0))</f>
        <v/>
      </c>
    </row>
    <row r="308">
      <c r="A308">
        <f>INDEX(resultados!$A$2:$ZZ$429, 302, MATCH($B$1, resultados!$A$1:$ZZ$1, 0))</f>
        <v/>
      </c>
      <c r="B308">
        <f>INDEX(resultados!$A$2:$ZZ$429, 302, MATCH($B$2, resultados!$A$1:$ZZ$1, 0))</f>
        <v/>
      </c>
      <c r="C308">
        <f>INDEX(resultados!$A$2:$ZZ$429, 302, MATCH($B$3, resultados!$A$1:$ZZ$1, 0))</f>
        <v/>
      </c>
    </row>
    <row r="309">
      <c r="A309">
        <f>INDEX(resultados!$A$2:$ZZ$429, 303, MATCH($B$1, resultados!$A$1:$ZZ$1, 0))</f>
        <v/>
      </c>
      <c r="B309">
        <f>INDEX(resultados!$A$2:$ZZ$429, 303, MATCH($B$2, resultados!$A$1:$ZZ$1, 0))</f>
        <v/>
      </c>
      <c r="C309">
        <f>INDEX(resultados!$A$2:$ZZ$429, 303, MATCH($B$3, resultados!$A$1:$ZZ$1, 0))</f>
        <v/>
      </c>
    </row>
    <row r="310">
      <c r="A310">
        <f>INDEX(resultados!$A$2:$ZZ$429, 304, MATCH($B$1, resultados!$A$1:$ZZ$1, 0))</f>
        <v/>
      </c>
      <c r="B310">
        <f>INDEX(resultados!$A$2:$ZZ$429, 304, MATCH($B$2, resultados!$A$1:$ZZ$1, 0))</f>
        <v/>
      </c>
      <c r="C310">
        <f>INDEX(resultados!$A$2:$ZZ$429, 304, MATCH($B$3, resultados!$A$1:$ZZ$1, 0))</f>
        <v/>
      </c>
    </row>
    <row r="311">
      <c r="A311">
        <f>INDEX(resultados!$A$2:$ZZ$429, 305, MATCH($B$1, resultados!$A$1:$ZZ$1, 0))</f>
        <v/>
      </c>
      <c r="B311">
        <f>INDEX(resultados!$A$2:$ZZ$429, 305, MATCH($B$2, resultados!$A$1:$ZZ$1, 0))</f>
        <v/>
      </c>
      <c r="C311">
        <f>INDEX(resultados!$A$2:$ZZ$429, 305, MATCH($B$3, resultados!$A$1:$ZZ$1, 0))</f>
        <v/>
      </c>
    </row>
    <row r="312">
      <c r="A312">
        <f>INDEX(resultados!$A$2:$ZZ$429, 306, MATCH($B$1, resultados!$A$1:$ZZ$1, 0))</f>
        <v/>
      </c>
      <c r="B312">
        <f>INDEX(resultados!$A$2:$ZZ$429, 306, MATCH($B$2, resultados!$A$1:$ZZ$1, 0))</f>
        <v/>
      </c>
      <c r="C312">
        <f>INDEX(resultados!$A$2:$ZZ$429, 306, MATCH($B$3, resultados!$A$1:$ZZ$1, 0))</f>
        <v/>
      </c>
    </row>
    <row r="313">
      <c r="A313">
        <f>INDEX(resultados!$A$2:$ZZ$429, 307, MATCH($B$1, resultados!$A$1:$ZZ$1, 0))</f>
        <v/>
      </c>
      <c r="B313">
        <f>INDEX(resultados!$A$2:$ZZ$429, 307, MATCH($B$2, resultados!$A$1:$ZZ$1, 0))</f>
        <v/>
      </c>
      <c r="C313">
        <f>INDEX(resultados!$A$2:$ZZ$429, 307, MATCH($B$3, resultados!$A$1:$ZZ$1, 0))</f>
        <v/>
      </c>
    </row>
    <row r="314">
      <c r="A314">
        <f>INDEX(resultados!$A$2:$ZZ$429, 308, MATCH($B$1, resultados!$A$1:$ZZ$1, 0))</f>
        <v/>
      </c>
      <c r="B314">
        <f>INDEX(resultados!$A$2:$ZZ$429, 308, MATCH($B$2, resultados!$A$1:$ZZ$1, 0))</f>
        <v/>
      </c>
      <c r="C314">
        <f>INDEX(resultados!$A$2:$ZZ$429, 308, MATCH($B$3, resultados!$A$1:$ZZ$1, 0))</f>
        <v/>
      </c>
    </row>
    <row r="315">
      <c r="A315">
        <f>INDEX(resultados!$A$2:$ZZ$429, 309, MATCH($B$1, resultados!$A$1:$ZZ$1, 0))</f>
        <v/>
      </c>
      <c r="B315">
        <f>INDEX(resultados!$A$2:$ZZ$429, 309, MATCH($B$2, resultados!$A$1:$ZZ$1, 0))</f>
        <v/>
      </c>
      <c r="C315">
        <f>INDEX(resultados!$A$2:$ZZ$429, 309, MATCH($B$3, resultados!$A$1:$ZZ$1, 0))</f>
        <v/>
      </c>
    </row>
    <row r="316">
      <c r="A316">
        <f>INDEX(resultados!$A$2:$ZZ$429, 310, MATCH($B$1, resultados!$A$1:$ZZ$1, 0))</f>
        <v/>
      </c>
      <c r="B316">
        <f>INDEX(resultados!$A$2:$ZZ$429, 310, MATCH($B$2, resultados!$A$1:$ZZ$1, 0))</f>
        <v/>
      </c>
      <c r="C316">
        <f>INDEX(resultados!$A$2:$ZZ$429, 310, MATCH($B$3, resultados!$A$1:$ZZ$1, 0))</f>
        <v/>
      </c>
    </row>
    <row r="317">
      <c r="A317">
        <f>INDEX(resultados!$A$2:$ZZ$429, 311, MATCH($B$1, resultados!$A$1:$ZZ$1, 0))</f>
        <v/>
      </c>
      <c r="B317">
        <f>INDEX(resultados!$A$2:$ZZ$429, 311, MATCH($B$2, resultados!$A$1:$ZZ$1, 0))</f>
        <v/>
      </c>
      <c r="C317">
        <f>INDEX(resultados!$A$2:$ZZ$429, 311, MATCH($B$3, resultados!$A$1:$ZZ$1, 0))</f>
        <v/>
      </c>
    </row>
    <row r="318">
      <c r="A318">
        <f>INDEX(resultados!$A$2:$ZZ$429, 312, MATCH($B$1, resultados!$A$1:$ZZ$1, 0))</f>
        <v/>
      </c>
      <c r="B318">
        <f>INDEX(resultados!$A$2:$ZZ$429, 312, MATCH($B$2, resultados!$A$1:$ZZ$1, 0))</f>
        <v/>
      </c>
      <c r="C318">
        <f>INDEX(resultados!$A$2:$ZZ$429, 312, MATCH($B$3, resultados!$A$1:$ZZ$1, 0))</f>
        <v/>
      </c>
    </row>
    <row r="319">
      <c r="A319">
        <f>INDEX(resultados!$A$2:$ZZ$429, 313, MATCH($B$1, resultados!$A$1:$ZZ$1, 0))</f>
        <v/>
      </c>
      <c r="B319">
        <f>INDEX(resultados!$A$2:$ZZ$429, 313, MATCH($B$2, resultados!$A$1:$ZZ$1, 0))</f>
        <v/>
      </c>
      <c r="C319">
        <f>INDEX(resultados!$A$2:$ZZ$429, 313, MATCH($B$3, resultados!$A$1:$ZZ$1, 0))</f>
        <v/>
      </c>
    </row>
    <row r="320">
      <c r="A320">
        <f>INDEX(resultados!$A$2:$ZZ$429, 314, MATCH($B$1, resultados!$A$1:$ZZ$1, 0))</f>
        <v/>
      </c>
      <c r="B320">
        <f>INDEX(resultados!$A$2:$ZZ$429, 314, MATCH($B$2, resultados!$A$1:$ZZ$1, 0))</f>
        <v/>
      </c>
      <c r="C320">
        <f>INDEX(resultados!$A$2:$ZZ$429, 314, MATCH($B$3, resultados!$A$1:$ZZ$1, 0))</f>
        <v/>
      </c>
    </row>
    <row r="321">
      <c r="A321">
        <f>INDEX(resultados!$A$2:$ZZ$429, 315, MATCH($B$1, resultados!$A$1:$ZZ$1, 0))</f>
        <v/>
      </c>
      <c r="B321">
        <f>INDEX(resultados!$A$2:$ZZ$429, 315, MATCH($B$2, resultados!$A$1:$ZZ$1, 0))</f>
        <v/>
      </c>
      <c r="C321">
        <f>INDEX(resultados!$A$2:$ZZ$429, 315, MATCH($B$3, resultados!$A$1:$ZZ$1, 0))</f>
        <v/>
      </c>
    </row>
    <row r="322">
      <c r="A322">
        <f>INDEX(resultados!$A$2:$ZZ$429, 316, MATCH($B$1, resultados!$A$1:$ZZ$1, 0))</f>
        <v/>
      </c>
      <c r="B322">
        <f>INDEX(resultados!$A$2:$ZZ$429, 316, MATCH($B$2, resultados!$A$1:$ZZ$1, 0))</f>
        <v/>
      </c>
      <c r="C322">
        <f>INDEX(resultados!$A$2:$ZZ$429, 316, MATCH($B$3, resultados!$A$1:$ZZ$1, 0))</f>
        <v/>
      </c>
    </row>
    <row r="323">
      <c r="A323">
        <f>INDEX(resultados!$A$2:$ZZ$429, 317, MATCH($B$1, resultados!$A$1:$ZZ$1, 0))</f>
        <v/>
      </c>
      <c r="B323">
        <f>INDEX(resultados!$A$2:$ZZ$429, 317, MATCH($B$2, resultados!$A$1:$ZZ$1, 0))</f>
        <v/>
      </c>
      <c r="C323">
        <f>INDEX(resultados!$A$2:$ZZ$429, 317, MATCH($B$3, resultados!$A$1:$ZZ$1, 0))</f>
        <v/>
      </c>
    </row>
    <row r="324">
      <c r="A324">
        <f>INDEX(resultados!$A$2:$ZZ$429, 318, MATCH($B$1, resultados!$A$1:$ZZ$1, 0))</f>
        <v/>
      </c>
      <c r="B324">
        <f>INDEX(resultados!$A$2:$ZZ$429, 318, MATCH($B$2, resultados!$A$1:$ZZ$1, 0))</f>
        <v/>
      </c>
      <c r="C324">
        <f>INDEX(resultados!$A$2:$ZZ$429, 318, MATCH($B$3, resultados!$A$1:$ZZ$1, 0))</f>
        <v/>
      </c>
    </row>
    <row r="325">
      <c r="A325">
        <f>INDEX(resultados!$A$2:$ZZ$429, 319, MATCH($B$1, resultados!$A$1:$ZZ$1, 0))</f>
        <v/>
      </c>
      <c r="B325">
        <f>INDEX(resultados!$A$2:$ZZ$429, 319, MATCH($B$2, resultados!$A$1:$ZZ$1, 0))</f>
        <v/>
      </c>
      <c r="C325">
        <f>INDEX(resultados!$A$2:$ZZ$429, 319, MATCH($B$3, resultados!$A$1:$ZZ$1, 0))</f>
        <v/>
      </c>
    </row>
    <row r="326">
      <c r="A326">
        <f>INDEX(resultados!$A$2:$ZZ$429, 320, MATCH($B$1, resultados!$A$1:$ZZ$1, 0))</f>
        <v/>
      </c>
      <c r="B326">
        <f>INDEX(resultados!$A$2:$ZZ$429, 320, MATCH($B$2, resultados!$A$1:$ZZ$1, 0))</f>
        <v/>
      </c>
      <c r="C326">
        <f>INDEX(resultados!$A$2:$ZZ$429, 320, MATCH($B$3, resultados!$A$1:$ZZ$1, 0))</f>
        <v/>
      </c>
    </row>
    <row r="327">
      <c r="A327">
        <f>INDEX(resultados!$A$2:$ZZ$429, 321, MATCH($B$1, resultados!$A$1:$ZZ$1, 0))</f>
        <v/>
      </c>
      <c r="B327">
        <f>INDEX(resultados!$A$2:$ZZ$429, 321, MATCH($B$2, resultados!$A$1:$ZZ$1, 0))</f>
        <v/>
      </c>
      <c r="C327">
        <f>INDEX(resultados!$A$2:$ZZ$429, 321, MATCH($B$3, resultados!$A$1:$ZZ$1, 0))</f>
        <v/>
      </c>
    </row>
    <row r="328">
      <c r="A328">
        <f>INDEX(resultados!$A$2:$ZZ$429, 322, MATCH($B$1, resultados!$A$1:$ZZ$1, 0))</f>
        <v/>
      </c>
      <c r="B328">
        <f>INDEX(resultados!$A$2:$ZZ$429, 322, MATCH($B$2, resultados!$A$1:$ZZ$1, 0))</f>
        <v/>
      </c>
      <c r="C328">
        <f>INDEX(resultados!$A$2:$ZZ$429, 322, MATCH($B$3, resultados!$A$1:$ZZ$1, 0))</f>
        <v/>
      </c>
    </row>
    <row r="329">
      <c r="A329">
        <f>INDEX(resultados!$A$2:$ZZ$429, 323, MATCH($B$1, resultados!$A$1:$ZZ$1, 0))</f>
        <v/>
      </c>
      <c r="B329">
        <f>INDEX(resultados!$A$2:$ZZ$429, 323, MATCH($B$2, resultados!$A$1:$ZZ$1, 0))</f>
        <v/>
      </c>
      <c r="C329">
        <f>INDEX(resultados!$A$2:$ZZ$429, 323, MATCH($B$3, resultados!$A$1:$ZZ$1, 0))</f>
        <v/>
      </c>
    </row>
    <row r="330">
      <c r="A330">
        <f>INDEX(resultados!$A$2:$ZZ$429, 324, MATCH($B$1, resultados!$A$1:$ZZ$1, 0))</f>
        <v/>
      </c>
      <c r="B330">
        <f>INDEX(resultados!$A$2:$ZZ$429, 324, MATCH($B$2, resultados!$A$1:$ZZ$1, 0))</f>
        <v/>
      </c>
      <c r="C330">
        <f>INDEX(resultados!$A$2:$ZZ$429, 324, MATCH($B$3, resultados!$A$1:$ZZ$1, 0))</f>
        <v/>
      </c>
    </row>
    <row r="331">
      <c r="A331">
        <f>INDEX(resultados!$A$2:$ZZ$429, 325, MATCH($B$1, resultados!$A$1:$ZZ$1, 0))</f>
        <v/>
      </c>
      <c r="B331">
        <f>INDEX(resultados!$A$2:$ZZ$429, 325, MATCH($B$2, resultados!$A$1:$ZZ$1, 0))</f>
        <v/>
      </c>
      <c r="C331">
        <f>INDEX(resultados!$A$2:$ZZ$429, 325, MATCH($B$3, resultados!$A$1:$ZZ$1, 0))</f>
        <v/>
      </c>
    </row>
    <row r="332">
      <c r="A332">
        <f>INDEX(resultados!$A$2:$ZZ$429, 326, MATCH($B$1, resultados!$A$1:$ZZ$1, 0))</f>
        <v/>
      </c>
      <c r="B332">
        <f>INDEX(resultados!$A$2:$ZZ$429, 326, MATCH($B$2, resultados!$A$1:$ZZ$1, 0))</f>
        <v/>
      </c>
      <c r="C332">
        <f>INDEX(resultados!$A$2:$ZZ$429, 326, MATCH($B$3, resultados!$A$1:$ZZ$1, 0))</f>
        <v/>
      </c>
    </row>
    <row r="333">
      <c r="A333">
        <f>INDEX(resultados!$A$2:$ZZ$429, 327, MATCH($B$1, resultados!$A$1:$ZZ$1, 0))</f>
        <v/>
      </c>
      <c r="B333">
        <f>INDEX(resultados!$A$2:$ZZ$429, 327, MATCH($B$2, resultados!$A$1:$ZZ$1, 0))</f>
        <v/>
      </c>
      <c r="C333">
        <f>INDEX(resultados!$A$2:$ZZ$429, 327, MATCH($B$3, resultados!$A$1:$ZZ$1, 0))</f>
        <v/>
      </c>
    </row>
    <row r="334">
      <c r="A334">
        <f>INDEX(resultados!$A$2:$ZZ$429, 328, MATCH($B$1, resultados!$A$1:$ZZ$1, 0))</f>
        <v/>
      </c>
      <c r="B334">
        <f>INDEX(resultados!$A$2:$ZZ$429, 328, MATCH($B$2, resultados!$A$1:$ZZ$1, 0))</f>
        <v/>
      </c>
      <c r="C334">
        <f>INDEX(resultados!$A$2:$ZZ$429, 328, MATCH($B$3, resultados!$A$1:$ZZ$1, 0))</f>
        <v/>
      </c>
    </row>
    <row r="335">
      <c r="A335">
        <f>INDEX(resultados!$A$2:$ZZ$429, 329, MATCH($B$1, resultados!$A$1:$ZZ$1, 0))</f>
        <v/>
      </c>
      <c r="B335">
        <f>INDEX(resultados!$A$2:$ZZ$429, 329, MATCH($B$2, resultados!$A$1:$ZZ$1, 0))</f>
        <v/>
      </c>
      <c r="C335">
        <f>INDEX(resultados!$A$2:$ZZ$429, 329, MATCH($B$3, resultados!$A$1:$ZZ$1, 0))</f>
        <v/>
      </c>
    </row>
    <row r="336">
      <c r="A336">
        <f>INDEX(resultados!$A$2:$ZZ$429, 330, MATCH($B$1, resultados!$A$1:$ZZ$1, 0))</f>
        <v/>
      </c>
      <c r="B336">
        <f>INDEX(resultados!$A$2:$ZZ$429, 330, MATCH($B$2, resultados!$A$1:$ZZ$1, 0))</f>
        <v/>
      </c>
      <c r="C336">
        <f>INDEX(resultados!$A$2:$ZZ$429, 330, MATCH($B$3, resultados!$A$1:$ZZ$1, 0))</f>
        <v/>
      </c>
    </row>
    <row r="337">
      <c r="A337">
        <f>INDEX(resultados!$A$2:$ZZ$429, 331, MATCH($B$1, resultados!$A$1:$ZZ$1, 0))</f>
        <v/>
      </c>
      <c r="B337">
        <f>INDEX(resultados!$A$2:$ZZ$429, 331, MATCH($B$2, resultados!$A$1:$ZZ$1, 0))</f>
        <v/>
      </c>
      <c r="C337">
        <f>INDEX(resultados!$A$2:$ZZ$429, 331, MATCH($B$3, resultados!$A$1:$ZZ$1, 0))</f>
        <v/>
      </c>
    </row>
    <row r="338">
      <c r="A338">
        <f>INDEX(resultados!$A$2:$ZZ$429, 332, MATCH($B$1, resultados!$A$1:$ZZ$1, 0))</f>
        <v/>
      </c>
      <c r="B338">
        <f>INDEX(resultados!$A$2:$ZZ$429, 332, MATCH($B$2, resultados!$A$1:$ZZ$1, 0))</f>
        <v/>
      </c>
      <c r="C338">
        <f>INDEX(resultados!$A$2:$ZZ$429, 332, MATCH($B$3, resultados!$A$1:$ZZ$1, 0))</f>
        <v/>
      </c>
    </row>
    <row r="339">
      <c r="A339">
        <f>INDEX(resultados!$A$2:$ZZ$429, 333, MATCH($B$1, resultados!$A$1:$ZZ$1, 0))</f>
        <v/>
      </c>
      <c r="B339">
        <f>INDEX(resultados!$A$2:$ZZ$429, 333, MATCH($B$2, resultados!$A$1:$ZZ$1, 0))</f>
        <v/>
      </c>
      <c r="C339">
        <f>INDEX(resultados!$A$2:$ZZ$429, 333, MATCH($B$3, resultados!$A$1:$ZZ$1, 0))</f>
        <v/>
      </c>
    </row>
    <row r="340">
      <c r="A340">
        <f>INDEX(resultados!$A$2:$ZZ$429, 334, MATCH($B$1, resultados!$A$1:$ZZ$1, 0))</f>
        <v/>
      </c>
      <c r="B340">
        <f>INDEX(resultados!$A$2:$ZZ$429, 334, MATCH($B$2, resultados!$A$1:$ZZ$1, 0))</f>
        <v/>
      </c>
      <c r="C340">
        <f>INDEX(resultados!$A$2:$ZZ$429, 334, MATCH($B$3, resultados!$A$1:$ZZ$1, 0))</f>
        <v/>
      </c>
    </row>
    <row r="341">
      <c r="A341">
        <f>INDEX(resultados!$A$2:$ZZ$429, 335, MATCH($B$1, resultados!$A$1:$ZZ$1, 0))</f>
        <v/>
      </c>
      <c r="B341">
        <f>INDEX(resultados!$A$2:$ZZ$429, 335, MATCH($B$2, resultados!$A$1:$ZZ$1, 0))</f>
        <v/>
      </c>
      <c r="C341">
        <f>INDEX(resultados!$A$2:$ZZ$429, 335, MATCH($B$3, resultados!$A$1:$ZZ$1, 0))</f>
        <v/>
      </c>
    </row>
    <row r="342">
      <c r="A342">
        <f>INDEX(resultados!$A$2:$ZZ$429, 336, MATCH($B$1, resultados!$A$1:$ZZ$1, 0))</f>
        <v/>
      </c>
      <c r="B342">
        <f>INDEX(resultados!$A$2:$ZZ$429, 336, MATCH($B$2, resultados!$A$1:$ZZ$1, 0))</f>
        <v/>
      </c>
      <c r="C342">
        <f>INDEX(resultados!$A$2:$ZZ$429, 336, MATCH($B$3, resultados!$A$1:$ZZ$1, 0))</f>
        <v/>
      </c>
    </row>
    <row r="343">
      <c r="A343">
        <f>INDEX(resultados!$A$2:$ZZ$429, 337, MATCH($B$1, resultados!$A$1:$ZZ$1, 0))</f>
        <v/>
      </c>
      <c r="B343">
        <f>INDEX(resultados!$A$2:$ZZ$429, 337, MATCH($B$2, resultados!$A$1:$ZZ$1, 0))</f>
        <v/>
      </c>
      <c r="C343">
        <f>INDEX(resultados!$A$2:$ZZ$429, 337, MATCH($B$3, resultados!$A$1:$ZZ$1, 0))</f>
        <v/>
      </c>
    </row>
    <row r="344">
      <c r="A344">
        <f>INDEX(resultados!$A$2:$ZZ$429, 338, MATCH($B$1, resultados!$A$1:$ZZ$1, 0))</f>
        <v/>
      </c>
      <c r="B344">
        <f>INDEX(resultados!$A$2:$ZZ$429, 338, MATCH($B$2, resultados!$A$1:$ZZ$1, 0))</f>
        <v/>
      </c>
      <c r="C344">
        <f>INDEX(resultados!$A$2:$ZZ$429, 338, MATCH($B$3, resultados!$A$1:$ZZ$1, 0))</f>
        <v/>
      </c>
    </row>
    <row r="345">
      <c r="A345">
        <f>INDEX(resultados!$A$2:$ZZ$429, 339, MATCH($B$1, resultados!$A$1:$ZZ$1, 0))</f>
        <v/>
      </c>
      <c r="B345">
        <f>INDEX(resultados!$A$2:$ZZ$429, 339, MATCH($B$2, resultados!$A$1:$ZZ$1, 0))</f>
        <v/>
      </c>
      <c r="C345">
        <f>INDEX(resultados!$A$2:$ZZ$429, 339, MATCH($B$3, resultados!$A$1:$ZZ$1, 0))</f>
        <v/>
      </c>
    </row>
    <row r="346">
      <c r="A346">
        <f>INDEX(resultados!$A$2:$ZZ$429, 340, MATCH($B$1, resultados!$A$1:$ZZ$1, 0))</f>
        <v/>
      </c>
      <c r="B346">
        <f>INDEX(resultados!$A$2:$ZZ$429, 340, MATCH($B$2, resultados!$A$1:$ZZ$1, 0))</f>
        <v/>
      </c>
      <c r="C346">
        <f>INDEX(resultados!$A$2:$ZZ$429, 340, MATCH($B$3, resultados!$A$1:$ZZ$1, 0))</f>
        <v/>
      </c>
    </row>
    <row r="347">
      <c r="A347">
        <f>INDEX(resultados!$A$2:$ZZ$429, 341, MATCH($B$1, resultados!$A$1:$ZZ$1, 0))</f>
        <v/>
      </c>
      <c r="B347">
        <f>INDEX(resultados!$A$2:$ZZ$429, 341, MATCH($B$2, resultados!$A$1:$ZZ$1, 0))</f>
        <v/>
      </c>
      <c r="C347">
        <f>INDEX(resultados!$A$2:$ZZ$429, 341, MATCH($B$3, resultados!$A$1:$ZZ$1, 0))</f>
        <v/>
      </c>
    </row>
    <row r="348">
      <c r="A348">
        <f>INDEX(resultados!$A$2:$ZZ$429, 342, MATCH($B$1, resultados!$A$1:$ZZ$1, 0))</f>
        <v/>
      </c>
      <c r="B348">
        <f>INDEX(resultados!$A$2:$ZZ$429, 342, MATCH($B$2, resultados!$A$1:$ZZ$1, 0))</f>
        <v/>
      </c>
      <c r="C348">
        <f>INDEX(resultados!$A$2:$ZZ$429, 342, MATCH($B$3, resultados!$A$1:$ZZ$1, 0))</f>
        <v/>
      </c>
    </row>
    <row r="349">
      <c r="A349">
        <f>INDEX(resultados!$A$2:$ZZ$429, 343, MATCH($B$1, resultados!$A$1:$ZZ$1, 0))</f>
        <v/>
      </c>
      <c r="B349">
        <f>INDEX(resultados!$A$2:$ZZ$429, 343, MATCH($B$2, resultados!$A$1:$ZZ$1, 0))</f>
        <v/>
      </c>
      <c r="C349">
        <f>INDEX(resultados!$A$2:$ZZ$429, 343, MATCH($B$3, resultados!$A$1:$ZZ$1, 0))</f>
        <v/>
      </c>
    </row>
    <row r="350">
      <c r="A350">
        <f>INDEX(resultados!$A$2:$ZZ$429, 344, MATCH($B$1, resultados!$A$1:$ZZ$1, 0))</f>
        <v/>
      </c>
      <c r="B350">
        <f>INDEX(resultados!$A$2:$ZZ$429, 344, MATCH($B$2, resultados!$A$1:$ZZ$1, 0))</f>
        <v/>
      </c>
      <c r="C350">
        <f>INDEX(resultados!$A$2:$ZZ$429, 344, MATCH($B$3, resultados!$A$1:$ZZ$1, 0))</f>
        <v/>
      </c>
    </row>
    <row r="351">
      <c r="A351">
        <f>INDEX(resultados!$A$2:$ZZ$429, 345, MATCH($B$1, resultados!$A$1:$ZZ$1, 0))</f>
        <v/>
      </c>
      <c r="B351">
        <f>INDEX(resultados!$A$2:$ZZ$429, 345, MATCH($B$2, resultados!$A$1:$ZZ$1, 0))</f>
        <v/>
      </c>
      <c r="C351">
        <f>INDEX(resultados!$A$2:$ZZ$429, 345, MATCH($B$3, resultados!$A$1:$ZZ$1, 0))</f>
        <v/>
      </c>
    </row>
    <row r="352">
      <c r="A352">
        <f>INDEX(resultados!$A$2:$ZZ$429, 346, MATCH($B$1, resultados!$A$1:$ZZ$1, 0))</f>
        <v/>
      </c>
      <c r="B352">
        <f>INDEX(resultados!$A$2:$ZZ$429, 346, MATCH($B$2, resultados!$A$1:$ZZ$1, 0))</f>
        <v/>
      </c>
      <c r="C352">
        <f>INDEX(resultados!$A$2:$ZZ$429, 346, MATCH($B$3, resultados!$A$1:$ZZ$1, 0))</f>
        <v/>
      </c>
    </row>
    <row r="353">
      <c r="A353">
        <f>INDEX(resultados!$A$2:$ZZ$429, 347, MATCH($B$1, resultados!$A$1:$ZZ$1, 0))</f>
        <v/>
      </c>
      <c r="B353">
        <f>INDEX(resultados!$A$2:$ZZ$429, 347, MATCH($B$2, resultados!$A$1:$ZZ$1, 0))</f>
        <v/>
      </c>
      <c r="C353">
        <f>INDEX(resultados!$A$2:$ZZ$429, 347, MATCH($B$3, resultados!$A$1:$ZZ$1, 0))</f>
        <v/>
      </c>
    </row>
    <row r="354">
      <c r="A354">
        <f>INDEX(resultados!$A$2:$ZZ$429, 348, MATCH($B$1, resultados!$A$1:$ZZ$1, 0))</f>
        <v/>
      </c>
      <c r="B354">
        <f>INDEX(resultados!$A$2:$ZZ$429, 348, MATCH($B$2, resultados!$A$1:$ZZ$1, 0))</f>
        <v/>
      </c>
      <c r="C354">
        <f>INDEX(resultados!$A$2:$ZZ$429, 348, MATCH($B$3, resultados!$A$1:$ZZ$1, 0))</f>
        <v/>
      </c>
    </row>
    <row r="355">
      <c r="A355">
        <f>INDEX(resultados!$A$2:$ZZ$429, 349, MATCH($B$1, resultados!$A$1:$ZZ$1, 0))</f>
        <v/>
      </c>
      <c r="B355">
        <f>INDEX(resultados!$A$2:$ZZ$429, 349, MATCH($B$2, resultados!$A$1:$ZZ$1, 0))</f>
        <v/>
      </c>
      <c r="C355">
        <f>INDEX(resultados!$A$2:$ZZ$429, 349, MATCH($B$3, resultados!$A$1:$ZZ$1, 0))</f>
        <v/>
      </c>
    </row>
    <row r="356">
      <c r="A356">
        <f>INDEX(resultados!$A$2:$ZZ$429, 350, MATCH($B$1, resultados!$A$1:$ZZ$1, 0))</f>
        <v/>
      </c>
      <c r="B356">
        <f>INDEX(resultados!$A$2:$ZZ$429, 350, MATCH($B$2, resultados!$A$1:$ZZ$1, 0))</f>
        <v/>
      </c>
      <c r="C356">
        <f>INDEX(resultados!$A$2:$ZZ$429, 350, MATCH($B$3, resultados!$A$1:$ZZ$1, 0))</f>
        <v/>
      </c>
    </row>
    <row r="357">
      <c r="A357">
        <f>INDEX(resultados!$A$2:$ZZ$429, 351, MATCH($B$1, resultados!$A$1:$ZZ$1, 0))</f>
        <v/>
      </c>
      <c r="B357">
        <f>INDEX(resultados!$A$2:$ZZ$429, 351, MATCH($B$2, resultados!$A$1:$ZZ$1, 0))</f>
        <v/>
      </c>
      <c r="C357">
        <f>INDEX(resultados!$A$2:$ZZ$429, 351, MATCH($B$3, resultados!$A$1:$ZZ$1, 0))</f>
        <v/>
      </c>
    </row>
    <row r="358">
      <c r="A358">
        <f>INDEX(resultados!$A$2:$ZZ$429, 352, MATCH($B$1, resultados!$A$1:$ZZ$1, 0))</f>
        <v/>
      </c>
      <c r="B358">
        <f>INDEX(resultados!$A$2:$ZZ$429, 352, MATCH($B$2, resultados!$A$1:$ZZ$1, 0))</f>
        <v/>
      </c>
      <c r="C358">
        <f>INDEX(resultados!$A$2:$ZZ$429, 352, MATCH($B$3, resultados!$A$1:$ZZ$1, 0))</f>
        <v/>
      </c>
    </row>
    <row r="359">
      <c r="A359">
        <f>INDEX(resultados!$A$2:$ZZ$429, 353, MATCH($B$1, resultados!$A$1:$ZZ$1, 0))</f>
        <v/>
      </c>
      <c r="B359">
        <f>INDEX(resultados!$A$2:$ZZ$429, 353, MATCH($B$2, resultados!$A$1:$ZZ$1, 0))</f>
        <v/>
      </c>
      <c r="C359">
        <f>INDEX(resultados!$A$2:$ZZ$429, 353, MATCH($B$3, resultados!$A$1:$ZZ$1, 0))</f>
        <v/>
      </c>
    </row>
    <row r="360">
      <c r="A360">
        <f>INDEX(resultados!$A$2:$ZZ$429, 354, MATCH($B$1, resultados!$A$1:$ZZ$1, 0))</f>
        <v/>
      </c>
      <c r="B360">
        <f>INDEX(resultados!$A$2:$ZZ$429, 354, MATCH($B$2, resultados!$A$1:$ZZ$1, 0))</f>
        <v/>
      </c>
      <c r="C360">
        <f>INDEX(resultados!$A$2:$ZZ$429, 354, MATCH($B$3, resultados!$A$1:$ZZ$1, 0))</f>
        <v/>
      </c>
    </row>
    <row r="361">
      <c r="A361">
        <f>INDEX(resultados!$A$2:$ZZ$429, 355, MATCH($B$1, resultados!$A$1:$ZZ$1, 0))</f>
        <v/>
      </c>
      <c r="B361">
        <f>INDEX(resultados!$A$2:$ZZ$429, 355, MATCH($B$2, resultados!$A$1:$ZZ$1, 0))</f>
        <v/>
      </c>
      <c r="C361">
        <f>INDEX(resultados!$A$2:$ZZ$429, 355, MATCH($B$3, resultados!$A$1:$ZZ$1, 0))</f>
        <v/>
      </c>
    </row>
    <row r="362">
      <c r="A362">
        <f>INDEX(resultados!$A$2:$ZZ$429, 356, MATCH($B$1, resultados!$A$1:$ZZ$1, 0))</f>
        <v/>
      </c>
      <c r="B362">
        <f>INDEX(resultados!$A$2:$ZZ$429, 356, MATCH($B$2, resultados!$A$1:$ZZ$1, 0))</f>
        <v/>
      </c>
      <c r="C362">
        <f>INDEX(resultados!$A$2:$ZZ$429, 356, MATCH($B$3, resultados!$A$1:$ZZ$1, 0))</f>
        <v/>
      </c>
    </row>
    <row r="363">
      <c r="A363">
        <f>INDEX(resultados!$A$2:$ZZ$429, 357, MATCH($B$1, resultados!$A$1:$ZZ$1, 0))</f>
        <v/>
      </c>
      <c r="B363">
        <f>INDEX(resultados!$A$2:$ZZ$429, 357, MATCH($B$2, resultados!$A$1:$ZZ$1, 0))</f>
        <v/>
      </c>
      <c r="C363">
        <f>INDEX(resultados!$A$2:$ZZ$429, 357, MATCH($B$3, resultados!$A$1:$ZZ$1, 0))</f>
        <v/>
      </c>
    </row>
    <row r="364">
      <c r="A364">
        <f>INDEX(resultados!$A$2:$ZZ$429, 358, MATCH($B$1, resultados!$A$1:$ZZ$1, 0))</f>
        <v/>
      </c>
      <c r="B364">
        <f>INDEX(resultados!$A$2:$ZZ$429, 358, MATCH($B$2, resultados!$A$1:$ZZ$1, 0))</f>
        <v/>
      </c>
      <c r="C364">
        <f>INDEX(resultados!$A$2:$ZZ$429, 358, MATCH($B$3, resultados!$A$1:$ZZ$1, 0))</f>
        <v/>
      </c>
    </row>
    <row r="365">
      <c r="A365">
        <f>INDEX(resultados!$A$2:$ZZ$429, 359, MATCH($B$1, resultados!$A$1:$ZZ$1, 0))</f>
        <v/>
      </c>
      <c r="B365">
        <f>INDEX(resultados!$A$2:$ZZ$429, 359, MATCH($B$2, resultados!$A$1:$ZZ$1, 0))</f>
        <v/>
      </c>
      <c r="C365">
        <f>INDEX(resultados!$A$2:$ZZ$429, 359, MATCH($B$3, resultados!$A$1:$ZZ$1, 0))</f>
        <v/>
      </c>
    </row>
    <row r="366">
      <c r="A366">
        <f>INDEX(resultados!$A$2:$ZZ$429, 360, MATCH($B$1, resultados!$A$1:$ZZ$1, 0))</f>
        <v/>
      </c>
      <c r="B366">
        <f>INDEX(resultados!$A$2:$ZZ$429, 360, MATCH($B$2, resultados!$A$1:$ZZ$1, 0))</f>
        <v/>
      </c>
      <c r="C366">
        <f>INDEX(resultados!$A$2:$ZZ$429, 360, MATCH($B$3, resultados!$A$1:$ZZ$1, 0))</f>
        <v/>
      </c>
    </row>
    <row r="367">
      <c r="A367">
        <f>INDEX(resultados!$A$2:$ZZ$429, 361, MATCH($B$1, resultados!$A$1:$ZZ$1, 0))</f>
        <v/>
      </c>
      <c r="B367">
        <f>INDEX(resultados!$A$2:$ZZ$429, 361, MATCH($B$2, resultados!$A$1:$ZZ$1, 0))</f>
        <v/>
      </c>
      <c r="C367">
        <f>INDEX(resultados!$A$2:$ZZ$429, 361, MATCH($B$3, resultados!$A$1:$ZZ$1, 0))</f>
        <v/>
      </c>
    </row>
    <row r="368">
      <c r="A368">
        <f>INDEX(resultados!$A$2:$ZZ$429, 362, MATCH($B$1, resultados!$A$1:$ZZ$1, 0))</f>
        <v/>
      </c>
      <c r="B368">
        <f>INDEX(resultados!$A$2:$ZZ$429, 362, MATCH($B$2, resultados!$A$1:$ZZ$1, 0))</f>
        <v/>
      </c>
      <c r="C368">
        <f>INDEX(resultados!$A$2:$ZZ$429, 362, MATCH($B$3, resultados!$A$1:$ZZ$1, 0))</f>
        <v/>
      </c>
    </row>
    <row r="369">
      <c r="A369">
        <f>INDEX(resultados!$A$2:$ZZ$429, 363, MATCH($B$1, resultados!$A$1:$ZZ$1, 0))</f>
        <v/>
      </c>
      <c r="B369">
        <f>INDEX(resultados!$A$2:$ZZ$429, 363, MATCH($B$2, resultados!$A$1:$ZZ$1, 0))</f>
        <v/>
      </c>
      <c r="C369">
        <f>INDEX(resultados!$A$2:$ZZ$429, 363, MATCH($B$3, resultados!$A$1:$ZZ$1, 0))</f>
        <v/>
      </c>
    </row>
    <row r="370">
      <c r="A370">
        <f>INDEX(resultados!$A$2:$ZZ$429, 364, MATCH($B$1, resultados!$A$1:$ZZ$1, 0))</f>
        <v/>
      </c>
      <c r="B370">
        <f>INDEX(resultados!$A$2:$ZZ$429, 364, MATCH($B$2, resultados!$A$1:$ZZ$1, 0))</f>
        <v/>
      </c>
      <c r="C370">
        <f>INDEX(resultados!$A$2:$ZZ$429, 364, MATCH($B$3, resultados!$A$1:$ZZ$1, 0))</f>
        <v/>
      </c>
    </row>
    <row r="371">
      <c r="A371">
        <f>INDEX(resultados!$A$2:$ZZ$429, 365, MATCH($B$1, resultados!$A$1:$ZZ$1, 0))</f>
        <v/>
      </c>
      <c r="B371">
        <f>INDEX(resultados!$A$2:$ZZ$429, 365, MATCH($B$2, resultados!$A$1:$ZZ$1, 0))</f>
        <v/>
      </c>
      <c r="C371">
        <f>INDEX(resultados!$A$2:$ZZ$429, 365, MATCH($B$3, resultados!$A$1:$ZZ$1, 0))</f>
        <v/>
      </c>
    </row>
    <row r="372">
      <c r="A372">
        <f>INDEX(resultados!$A$2:$ZZ$429, 366, MATCH($B$1, resultados!$A$1:$ZZ$1, 0))</f>
        <v/>
      </c>
      <c r="B372">
        <f>INDEX(resultados!$A$2:$ZZ$429, 366, MATCH($B$2, resultados!$A$1:$ZZ$1, 0))</f>
        <v/>
      </c>
      <c r="C372">
        <f>INDEX(resultados!$A$2:$ZZ$429, 366, MATCH($B$3, resultados!$A$1:$ZZ$1, 0))</f>
        <v/>
      </c>
    </row>
    <row r="373">
      <c r="A373">
        <f>INDEX(resultados!$A$2:$ZZ$429, 367, MATCH($B$1, resultados!$A$1:$ZZ$1, 0))</f>
        <v/>
      </c>
      <c r="B373">
        <f>INDEX(resultados!$A$2:$ZZ$429, 367, MATCH($B$2, resultados!$A$1:$ZZ$1, 0))</f>
        <v/>
      </c>
      <c r="C373">
        <f>INDEX(resultados!$A$2:$ZZ$429, 367, MATCH($B$3, resultados!$A$1:$ZZ$1, 0))</f>
        <v/>
      </c>
    </row>
    <row r="374">
      <c r="A374">
        <f>INDEX(resultados!$A$2:$ZZ$429, 368, MATCH($B$1, resultados!$A$1:$ZZ$1, 0))</f>
        <v/>
      </c>
      <c r="B374">
        <f>INDEX(resultados!$A$2:$ZZ$429, 368, MATCH($B$2, resultados!$A$1:$ZZ$1, 0))</f>
        <v/>
      </c>
      <c r="C374">
        <f>INDEX(resultados!$A$2:$ZZ$429, 368, MATCH($B$3, resultados!$A$1:$ZZ$1, 0))</f>
        <v/>
      </c>
    </row>
    <row r="375">
      <c r="A375">
        <f>INDEX(resultados!$A$2:$ZZ$429, 369, MATCH($B$1, resultados!$A$1:$ZZ$1, 0))</f>
        <v/>
      </c>
      <c r="B375">
        <f>INDEX(resultados!$A$2:$ZZ$429, 369, MATCH($B$2, resultados!$A$1:$ZZ$1, 0))</f>
        <v/>
      </c>
      <c r="C375">
        <f>INDEX(resultados!$A$2:$ZZ$429, 369, MATCH($B$3, resultados!$A$1:$ZZ$1, 0))</f>
        <v/>
      </c>
    </row>
    <row r="376">
      <c r="A376">
        <f>INDEX(resultados!$A$2:$ZZ$429, 370, MATCH($B$1, resultados!$A$1:$ZZ$1, 0))</f>
        <v/>
      </c>
      <c r="B376">
        <f>INDEX(resultados!$A$2:$ZZ$429, 370, MATCH($B$2, resultados!$A$1:$ZZ$1, 0))</f>
        <v/>
      </c>
      <c r="C376">
        <f>INDEX(resultados!$A$2:$ZZ$429, 370, MATCH($B$3, resultados!$A$1:$ZZ$1, 0))</f>
        <v/>
      </c>
    </row>
    <row r="377">
      <c r="A377">
        <f>INDEX(resultados!$A$2:$ZZ$429, 371, MATCH($B$1, resultados!$A$1:$ZZ$1, 0))</f>
        <v/>
      </c>
      <c r="B377">
        <f>INDEX(resultados!$A$2:$ZZ$429, 371, MATCH($B$2, resultados!$A$1:$ZZ$1, 0))</f>
        <v/>
      </c>
      <c r="C377">
        <f>INDEX(resultados!$A$2:$ZZ$429, 371, MATCH($B$3, resultados!$A$1:$ZZ$1, 0))</f>
        <v/>
      </c>
    </row>
    <row r="378">
      <c r="A378">
        <f>INDEX(resultados!$A$2:$ZZ$429, 372, MATCH($B$1, resultados!$A$1:$ZZ$1, 0))</f>
        <v/>
      </c>
      <c r="B378">
        <f>INDEX(resultados!$A$2:$ZZ$429, 372, MATCH($B$2, resultados!$A$1:$ZZ$1, 0))</f>
        <v/>
      </c>
      <c r="C378">
        <f>INDEX(resultados!$A$2:$ZZ$429, 372, MATCH($B$3, resultados!$A$1:$ZZ$1, 0))</f>
        <v/>
      </c>
    </row>
    <row r="379">
      <c r="A379">
        <f>INDEX(resultados!$A$2:$ZZ$429, 373, MATCH($B$1, resultados!$A$1:$ZZ$1, 0))</f>
        <v/>
      </c>
      <c r="B379">
        <f>INDEX(resultados!$A$2:$ZZ$429, 373, MATCH($B$2, resultados!$A$1:$ZZ$1, 0))</f>
        <v/>
      </c>
      <c r="C379">
        <f>INDEX(resultados!$A$2:$ZZ$429, 373, MATCH($B$3, resultados!$A$1:$ZZ$1, 0))</f>
        <v/>
      </c>
    </row>
    <row r="380">
      <c r="A380">
        <f>INDEX(resultados!$A$2:$ZZ$429, 374, MATCH($B$1, resultados!$A$1:$ZZ$1, 0))</f>
        <v/>
      </c>
      <c r="B380">
        <f>INDEX(resultados!$A$2:$ZZ$429, 374, MATCH($B$2, resultados!$A$1:$ZZ$1, 0))</f>
        <v/>
      </c>
      <c r="C380">
        <f>INDEX(resultados!$A$2:$ZZ$429, 374, MATCH($B$3, resultados!$A$1:$ZZ$1, 0))</f>
        <v/>
      </c>
    </row>
    <row r="381">
      <c r="A381">
        <f>INDEX(resultados!$A$2:$ZZ$429, 375, MATCH($B$1, resultados!$A$1:$ZZ$1, 0))</f>
        <v/>
      </c>
      <c r="B381">
        <f>INDEX(resultados!$A$2:$ZZ$429, 375, MATCH($B$2, resultados!$A$1:$ZZ$1, 0))</f>
        <v/>
      </c>
      <c r="C381">
        <f>INDEX(resultados!$A$2:$ZZ$429, 375, MATCH($B$3, resultados!$A$1:$ZZ$1, 0))</f>
        <v/>
      </c>
    </row>
    <row r="382">
      <c r="A382">
        <f>INDEX(resultados!$A$2:$ZZ$429, 376, MATCH($B$1, resultados!$A$1:$ZZ$1, 0))</f>
        <v/>
      </c>
      <c r="B382">
        <f>INDEX(resultados!$A$2:$ZZ$429, 376, MATCH($B$2, resultados!$A$1:$ZZ$1, 0))</f>
        <v/>
      </c>
      <c r="C382">
        <f>INDEX(resultados!$A$2:$ZZ$429, 376, MATCH($B$3, resultados!$A$1:$ZZ$1, 0))</f>
        <v/>
      </c>
    </row>
    <row r="383">
      <c r="A383">
        <f>INDEX(resultados!$A$2:$ZZ$429, 377, MATCH($B$1, resultados!$A$1:$ZZ$1, 0))</f>
        <v/>
      </c>
      <c r="B383">
        <f>INDEX(resultados!$A$2:$ZZ$429, 377, MATCH($B$2, resultados!$A$1:$ZZ$1, 0))</f>
        <v/>
      </c>
      <c r="C383">
        <f>INDEX(resultados!$A$2:$ZZ$429, 377, MATCH($B$3, resultados!$A$1:$ZZ$1, 0))</f>
        <v/>
      </c>
    </row>
    <row r="384">
      <c r="A384">
        <f>INDEX(resultados!$A$2:$ZZ$429, 378, MATCH($B$1, resultados!$A$1:$ZZ$1, 0))</f>
        <v/>
      </c>
      <c r="B384">
        <f>INDEX(resultados!$A$2:$ZZ$429, 378, MATCH($B$2, resultados!$A$1:$ZZ$1, 0))</f>
        <v/>
      </c>
      <c r="C384">
        <f>INDEX(resultados!$A$2:$ZZ$429, 378, MATCH($B$3, resultados!$A$1:$ZZ$1, 0))</f>
        <v/>
      </c>
    </row>
    <row r="385">
      <c r="A385">
        <f>INDEX(resultados!$A$2:$ZZ$429, 379, MATCH($B$1, resultados!$A$1:$ZZ$1, 0))</f>
        <v/>
      </c>
      <c r="B385">
        <f>INDEX(resultados!$A$2:$ZZ$429, 379, MATCH($B$2, resultados!$A$1:$ZZ$1, 0))</f>
        <v/>
      </c>
      <c r="C385">
        <f>INDEX(resultados!$A$2:$ZZ$429, 379, MATCH($B$3, resultados!$A$1:$ZZ$1, 0))</f>
        <v/>
      </c>
    </row>
    <row r="386">
      <c r="A386">
        <f>INDEX(resultados!$A$2:$ZZ$429, 380, MATCH($B$1, resultados!$A$1:$ZZ$1, 0))</f>
        <v/>
      </c>
      <c r="B386">
        <f>INDEX(resultados!$A$2:$ZZ$429, 380, MATCH($B$2, resultados!$A$1:$ZZ$1, 0))</f>
        <v/>
      </c>
      <c r="C386">
        <f>INDEX(resultados!$A$2:$ZZ$429, 380, MATCH($B$3, resultados!$A$1:$ZZ$1, 0))</f>
        <v/>
      </c>
    </row>
    <row r="387">
      <c r="A387">
        <f>INDEX(resultados!$A$2:$ZZ$429, 381, MATCH($B$1, resultados!$A$1:$ZZ$1, 0))</f>
        <v/>
      </c>
      <c r="B387">
        <f>INDEX(resultados!$A$2:$ZZ$429, 381, MATCH($B$2, resultados!$A$1:$ZZ$1, 0))</f>
        <v/>
      </c>
      <c r="C387">
        <f>INDEX(resultados!$A$2:$ZZ$429, 381, MATCH($B$3, resultados!$A$1:$ZZ$1, 0))</f>
        <v/>
      </c>
    </row>
    <row r="388">
      <c r="A388">
        <f>INDEX(resultados!$A$2:$ZZ$429, 382, MATCH($B$1, resultados!$A$1:$ZZ$1, 0))</f>
        <v/>
      </c>
      <c r="B388">
        <f>INDEX(resultados!$A$2:$ZZ$429, 382, MATCH($B$2, resultados!$A$1:$ZZ$1, 0))</f>
        <v/>
      </c>
      <c r="C388">
        <f>INDEX(resultados!$A$2:$ZZ$429, 382, MATCH($B$3, resultados!$A$1:$ZZ$1, 0))</f>
        <v/>
      </c>
    </row>
    <row r="389">
      <c r="A389">
        <f>INDEX(resultados!$A$2:$ZZ$429, 383, MATCH($B$1, resultados!$A$1:$ZZ$1, 0))</f>
        <v/>
      </c>
      <c r="B389">
        <f>INDEX(resultados!$A$2:$ZZ$429, 383, MATCH($B$2, resultados!$A$1:$ZZ$1, 0))</f>
        <v/>
      </c>
      <c r="C389">
        <f>INDEX(resultados!$A$2:$ZZ$429, 383, MATCH($B$3, resultados!$A$1:$ZZ$1, 0))</f>
        <v/>
      </c>
    </row>
    <row r="390">
      <c r="A390">
        <f>INDEX(resultados!$A$2:$ZZ$429, 384, MATCH($B$1, resultados!$A$1:$ZZ$1, 0))</f>
        <v/>
      </c>
      <c r="B390">
        <f>INDEX(resultados!$A$2:$ZZ$429, 384, MATCH($B$2, resultados!$A$1:$ZZ$1, 0))</f>
        <v/>
      </c>
      <c r="C390">
        <f>INDEX(resultados!$A$2:$ZZ$429, 384, MATCH($B$3, resultados!$A$1:$ZZ$1, 0))</f>
        <v/>
      </c>
    </row>
    <row r="391">
      <c r="A391">
        <f>INDEX(resultados!$A$2:$ZZ$429, 385, MATCH($B$1, resultados!$A$1:$ZZ$1, 0))</f>
        <v/>
      </c>
      <c r="B391">
        <f>INDEX(resultados!$A$2:$ZZ$429, 385, MATCH($B$2, resultados!$A$1:$ZZ$1, 0))</f>
        <v/>
      </c>
      <c r="C391">
        <f>INDEX(resultados!$A$2:$ZZ$429, 385, MATCH($B$3, resultados!$A$1:$ZZ$1, 0))</f>
        <v/>
      </c>
    </row>
    <row r="392">
      <c r="A392">
        <f>INDEX(resultados!$A$2:$ZZ$429, 386, MATCH($B$1, resultados!$A$1:$ZZ$1, 0))</f>
        <v/>
      </c>
      <c r="B392">
        <f>INDEX(resultados!$A$2:$ZZ$429, 386, MATCH($B$2, resultados!$A$1:$ZZ$1, 0))</f>
        <v/>
      </c>
      <c r="C392">
        <f>INDEX(resultados!$A$2:$ZZ$429, 386, MATCH($B$3, resultados!$A$1:$ZZ$1, 0))</f>
        <v/>
      </c>
    </row>
    <row r="393">
      <c r="A393">
        <f>INDEX(resultados!$A$2:$ZZ$429, 387, MATCH($B$1, resultados!$A$1:$ZZ$1, 0))</f>
        <v/>
      </c>
      <c r="B393">
        <f>INDEX(resultados!$A$2:$ZZ$429, 387, MATCH($B$2, resultados!$A$1:$ZZ$1, 0))</f>
        <v/>
      </c>
      <c r="C393">
        <f>INDEX(resultados!$A$2:$ZZ$429, 387, MATCH($B$3, resultados!$A$1:$ZZ$1, 0))</f>
        <v/>
      </c>
    </row>
    <row r="394">
      <c r="A394">
        <f>INDEX(resultados!$A$2:$ZZ$429, 388, MATCH($B$1, resultados!$A$1:$ZZ$1, 0))</f>
        <v/>
      </c>
      <c r="B394">
        <f>INDEX(resultados!$A$2:$ZZ$429, 388, MATCH($B$2, resultados!$A$1:$ZZ$1, 0))</f>
        <v/>
      </c>
      <c r="C394">
        <f>INDEX(resultados!$A$2:$ZZ$429, 388, MATCH($B$3, resultados!$A$1:$ZZ$1, 0))</f>
        <v/>
      </c>
    </row>
    <row r="395">
      <c r="A395">
        <f>INDEX(resultados!$A$2:$ZZ$429, 389, MATCH($B$1, resultados!$A$1:$ZZ$1, 0))</f>
        <v/>
      </c>
      <c r="B395">
        <f>INDEX(resultados!$A$2:$ZZ$429, 389, MATCH($B$2, resultados!$A$1:$ZZ$1, 0))</f>
        <v/>
      </c>
      <c r="C395">
        <f>INDEX(resultados!$A$2:$ZZ$429, 389, MATCH($B$3, resultados!$A$1:$ZZ$1, 0))</f>
        <v/>
      </c>
    </row>
    <row r="396">
      <c r="A396">
        <f>INDEX(resultados!$A$2:$ZZ$429, 390, MATCH($B$1, resultados!$A$1:$ZZ$1, 0))</f>
        <v/>
      </c>
      <c r="B396">
        <f>INDEX(resultados!$A$2:$ZZ$429, 390, MATCH($B$2, resultados!$A$1:$ZZ$1, 0))</f>
        <v/>
      </c>
      <c r="C396">
        <f>INDEX(resultados!$A$2:$ZZ$429, 390, MATCH($B$3, resultados!$A$1:$ZZ$1, 0))</f>
        <v/>
      </c>
    </row>
    <row r="397">
      <c r="A397">
        <f>INDEX(resultados!$A$2:$ZZ$429, 391, MATCH($B$1, resultados!$A$1:$ZZ$1, 0))</f>
        <v/>
      </c>
      <c r="B397">
        <f>INDEX(resultados!$A$2:$ZZ$429, 391, MATCH($B$2, resultados!$A$1:$ZZ$1, 0))</f>
        <v/>
      </c>
      <c r="C397">
        <f>INDEX(resultados!$A$2:$ZZ$429, 391, MATCH($B$3, resultados!$A$1:$ZZ$1, 0))</f>
        <v/>
      </c>
    </row>
    <row r="398">
      <c r="A398">
        <f>INDEX(resultados!$A$2:$ZZ$429, 392, MATCH($B$1, resultados!$A$1:$ZZ$1, 0))</f>
        <v/>
      </c>
      <c r="B398">
        <f>INDEX(resultados!$A$2:$ZZ$429, 392, MATCH($B$2, resultados!$A$1:$ZZ$1, 0))</f>
        <v/>
      </c>
      <c r="C398">
        <f>INDEX(resultados!$A$2:$ZZ$429, 392, MATCH($B$3, resultados!$A$1:$ZZ$1, 0))</f>
        <v/>
      </c>
    </row>
    <row r="399">
      <c r="A399">
        <f>INDEX(resultados!$A$2:$ZZ$429, 393, MATCH($B$1, resultados!$A$1:$ZZ$1, 0))</f>
        <v/>
      </c>
      <c r="B399">
        <f>INDEX(resultados!$A$2:$ZZ$429, 393, MATCH($B$2, resultados!$A$1:$ZZ$1, 0))</f>
        <v/>
      </c>
      <c r="C399">
        <f>INDEX(resultados!$A$2:$ZZ$429, 393, MATCH($B$3, resultados!$A$1:$ZZ$1, 0))</f>
        <v/>
      </c>
    </row>
    <row r="400">
      <c r="A400">
        <f>INDEX(resultados!$A$2:$ZZ$429, 394, MATCH($B$1, resultados!$A$1:$ZZ$1, 0))</f>
        <v/>
      </c>
      <c r="B400">
        <f>INDEX(resultados!$A$2:$ZZ$429, 394, MATCH($B$2, resultados!$A$1:$ZZ$1, 0))</f>
        <v/>
      </c>
      <c r="C400">
        <f>INDEX(resultados!$A$2:$ZZ$429, 394, MATCH($B$3, resultados!$A$1:$ZZ$1, 0))</f>
        <v/>
      </c>
    </row>
    <row r="401">
      <c r="A401">
        <f>INDEX(resultados!$A$2:$ZZ$429, 395, MATCH($B$1, resultados!$A$1:$ZZ$1, 0))</f>
        <v/>
      </c>
      <c r="B401">
        <f>INDEX(resultados!$A$2:$ZZ$429, 395, MATCH($B$2, resultados!$A$1:$ZZ$1, 0))</f>
        <v/>
      </c>
      <c r="C401">
        <f>INDEX(resultados!$A$2:$ZZ$429, 395, MATCH($B$3, resultados!$A$1:$ZZ$1, 0))</f>
        <v/>
      </c>
    </row>
    <row r="402">
      <c r="A402">
        <f>INDEX(resultados!$A$2:$ZZ$429, 396, MATCH($B$1, resultados!$A$1:$ZZ$1, 0))</f>
        <v/>
      </c>
      <c r="B402">
        <f>INDEX(resultados!$A$2:$ZZ$429, 396, MATCH($B$2, resultados!$A$1:$ZZ$1, 0))</f>
        <v/>
      </c>
      <c r="C402">
        <f>INDEX(resultados!$A$2:$ZZ$429, 396, MATCH($B$3, resultados!$A$1:$ZZ$1, 0))</f>
        <v/>
      </c>
    </row>
    <row r="403">
      <c r="A403">
        <f>INDEX(resultados!$A$2:$ZZ$429, 397, MATCH($B$1, resultados!$A$1:$ZZ$1, 0))</f>
        <v/>
      </c>
      <c r="B403">
        <f>INDEX(resultados!$A$2:$ZZ$429, 397, MATCH($B$2, resultados!$A$1:$ZZ$1, 0))</f>
        <v/>
      </c>
      <c r="C403">
        <f>INDEX(resultados!$A$2:$ZZ$429, 397, MATCH($B$3, resultados!$A$1:$ZZ$1, 0))</f>
        <v/>
      </c>
    </row>
    <row r="404">
      <c r="A404">
        <f>INDEX(resultados!$A$2:$ZZ$429, 398, MATCH($B$1, resultados!$A$1:$ZZ$1, 0))</f>
        <v/>
      </c>
      <c r="B404">
        <f>INDEX(resultados!$A$2:$ZZ$429, 398, MATCH($B$2, resultados!$A$1:$ZZ$1, 0))</f>
        <v/>
      </c>
      <c r="C404">
        <f>INDEX(resultados!$A$2:$ZZ$429, 398, MATCH($B$3, resultados!$A$1:$ZZ$1, 0))</f>
        <v/>
      </c>
    </row>
    <row r="405">
      <c r="A405">
        <f>INDEX(resultados!$A$2:$ZZ$429, 399, MATCH($B$1, resultados!$A$1:$ZZ$1, 0))</f>
        <v/>
      </c>
      <c r="B405">
        <f>INDEX(resultados!$A$2:$ZZ$429, 399, MATCH($B$2, resultados!$A$1:$ZZ$1, 0))</f>
        <v/>
      </c>
      <c r="C405">
        <f>INDEX(resultados!$A$2:$ZZ$429, 399, MATCH($B$3, resultados!$A$1:$ZZ$1, 0))</f>
        <v/>
      </c>
    </row>
    <row r="406">
      <c r="A406">
        <f>INDEX(resultados!$A$2:$ZZ$429, 400, MATCH($B$1, resultados!$A$1:$ZZ$1, 0))</f>
        <v/>
      </c>
      <c r="B406">
        <f>INDEX(resultados!$A$2:$ZZ$429, 400, MATCH($B$2, resultados!$A$1:$ZZ$1, 0))</f>
        <v/>
      </c>
      <c r="C406">
        <f>INDEX(resultados!$A$2:$ZZ$429, 400, MATCH($B$3, resultados!$A$1:$ZZ$1, 0))</f>
        <v/>
      </c>
    </row>
    <row r="407">
      <c r="A407">
        <f>INDEX(resultados!$A$2:$ZZ$429, 401, MATCH($B$1, resultados!$A$1:$ZZ$1, 0))</f>
        <v/>
      </c>
      <c r="B407">
        <f>INDEX(resultados!$A$2:$ZZ$429, 401, MATCH($B$2, resultados!$A$1:$ZZ$1, 0))</f>
        <v/>
      </c>
      <c r="C407">
        <f>INDEX(resultados!$A$2:$ZZ$429, 401, MATCH($B$3, resultados!$A$1:$ZZ$1, 0))</f>
        <v/>
      </c>
    </row>
    <row r="408">
      <c r="A408">
        <f>INDEX(resultados!$A$2:$ZZ$429, 402, MATCH($B$1, resultados!$A$1:$ZZ$1, 0))</f>
        <v/>
      </c>
      <c r="B408">
        <f>INDEX(resultados!$A$2:$ZZ$429, 402, MATCH($B$2, resultados!$A$1:$ZZ$1, 0))</f>
        <v/>
      </c>
      <c r="C408">
        <f>INDEX(resultados!$A$2:$ZZ$429, 402, MATCH($B$3, resultados!$A$1:$ZZ$1, 0))</f>
        <v/>
      </c>
    </row>
    <row r="409">
      <c r="A409">
        <f>INDEX(resultados!$A$2:$ZZ$429, 403, MATCH($B$1, resultados!$A$1:$ZZ$1, 0))</f>
        <v/>
      </c>
      <c r="B409">
        <f>INDEX(resultados!$A$2:$ZZ$429, 403, MATCH($B$2, resultados!$A$1:$ZZ$1, 0))</f>
        <v/>
      </c>
      <c r="C409">
        <f>INDEX(resultados!$A$2:$ZZ$429, 403, MATCH($B$3, resultados!$A$1:$ZZ$1, 0))</f>
        <v/>
      </c>
    </row>
    <row r="410">
      <c r="A410">
        <f>INDEX(resultados!$A$2:$ZZ$429, 404, MATCH($B$1, resultados!$A$1:$ZZ$1, 0))</f>
        <v/>
      </c>
      <c r="B410">
        <f>INDEX(resultados!$A$2:$ZZ$429, 404, MATCH($B$2, resultados!$A$1:$ZZ$1, 0))</f>
        <v/>
      </c>
      <c r="C410">
        <f>INDEX(resultados!$A$2:$ZZ$429, 404, MATCH($B$3, resultados!$A$1:$ZZ$1, 0))</f>
        <v/>
      </c>
    </row>
    <row r="411">
      <c r="A411">
        <f>INDEX(resultados!$A$2:$ZZ$429, 405, MATCH($B$1, resultados!$A$1:$ZZ$1, 0))</f>
        <v/>
      </c>
      <c r="B411">
        <f>INDEX(resultados!$A$2:$ZZ$429, 405, MATCH($B$2, resultados!$A$1:$ZZ$1, 0))</f>
        <v/>
      </c>
      <c r="C411">
        <f>INDEX(resultados!$A$2:$ZZ$429, 405, MATCH($B$3, resultados!$A$1:$ZZ$1, 0))</f>
        <v/>
      </c>
    </row>
    <row r="412">
      <c r="A412">
        <f>INDEX(resultados!$A$2:$ZZ$429, 406, MATCH($B$1, resultados!$A$1:$ZZ$1, 0))</f>
        <v/>
      </c>
      <c r="B412">
        <f>INDEX(resultados!$A$2:$ZZ$429, 406, MATCH($B$2, resultados!$A$1:$ZZ$1, 0))</f>
        <v/>
      </c>
      <c r="C412">
        <f>INDEX(resultados!$A$2:$ZZ$429, 406, MATCH($B$3, resultados!$A$1:$ZZ$1, 0))</f>
        <v/>
      </c>
    </row>
    <row r="413">
      <c r="A413">
        <f>INDEX(resultados!$A$2:$ZZ$429, 407, MATCH($B$1, resultados!$A$1:$ZZ$1, 0))</f>
        <v/>
      </c>
      <c r="B413">
        <f>INDEX(resultados!$A$2:$ZZ$429, 407, MATCH($B$2, resultados!$A$1:$ZZ$1, 0))</f>
        <v/>
      </c>
      <c r="C413">
        <f>INDEX(resultados!$A$2:$ZZ$429, 407, MATCH($B$3, resultados!$A$1:$ZZ$1, 0))</f>
        <v/>
      </c>
    </row>
    <row r="414">
      <c r="A414">
        <f>INDEX(resultados!$A$2:$ZZ$429, 408, MATCH($B$1, resultados!$A$1:$ZZ$1, 0))</f>
        <v/>
      </c>
      <c r="B414">
        <f>INDEX(resultados!$A$2:$ZZ$429, 408, MATCH($B$2, resultados!$A$1:$ZZ$1, 0))</f>
        <v/>
      </c>
      <c r="C414">
        <f>INDEX(resultados!$A$2:$ZZ$429, 408, MATCH($B$3, resultados!$A$1:$ZZ$1, 0))</f>
        <v/>
      </c>
    </row>
    <row r="415">
      <c r="A415">
        <f>INDEX(resultados!$A$2:$ZZ$429, 409, MATCH($B$1, resultados!$A$1:$ZZ$1, 0))</f>
        <v/>
      </c>
      <c r="B415">
        <f>INDEX(resultados!$A$2:$ZZ$429, 409, MATCH($B$2, resultados!$A$1:$ZZ$1, 0))</f>
        <v/>
      </c>
      <c r="C415">
        <f>INDEX(resultados!$A$2:$ZZ$429, 409, MATCH($B$3, resultados!$A$1:$ZZ$1, 0))</f>
        <v/>
      </c>
    </row>
    <row r="416">
      <c r="A416">
        <f>INDEX(resultados!$A$2:$ZZ$429, 410, MATCH($B$1, resultados!$A$1:$ZZ$1, 0))</f>
        <v/>
      </c>
      <c r="B416">
        <f>INDEX(resultados!$A$2:$ZZ$429, 410, MATCH($B$2, resultados!$A$1:$ZZ$1, 0))</f>
        <v/>
      </c>
      <c r="C416">
        <f>INDEX(resultados!$A$2:$ZZ$429, 410, MATCH($B$3, resultados!$A$1:$ZZ$1, 0))</f>
        <v/>
      </c>
    </row>
    <row r="417">
      <c r="A417">
        <f>INDEX(resultados!$A$2:$ZZ$429, 411, MATCH($B$1, resultados!$A$1:$ZZ$1, 0))</f>
        <v/>
      </c>
      <c r="B417">
        <f>INDEX(resultados!$A$2:$ZZ$429, 411, MATCH($B$2, resultados!$A$1:$ZZ$1, 0))</f>
        <v/>
      </c>
      <c r="C417">
        <f>INDEX(resultados!$A$2:$ZZ$429, 411, MATCH($B$3, resultados!$A$1:$ZZ$1, 0))</f>
        <v/>
      </c>
    </row>
    <row r="418">
      <c r="A418">
        <f>INDEX(resultados!$A$2:$ZZ$429, 412, MATCH($B$1, resultados!$A$1:$ZZ$1, 0))</f>
        <v/>
      </c>
      <c r="B418">
        <f>INDEX(resultados!$A$2:$ZZ$429, 412, MATCH($B$2, resultados!$A$1:$ZZ$1, 0))</f>
        <v/>
      </c>
      <c r="C418">
        <f>INDEX(resultados!$A$2:$ZZ$429, 412, MATCH($B$3, resultados!$A$1:$ZZ$1, 0))</f>
        <v/>
      </c>
    </row>
    <row r="419">
      <c r="A419">
        <f>INDEX(resultados!$A$2:$ZZ$429, 413, MATCH($B$1, resultados!$A$1:$ZZ$1, 0))</f>
        <v/>
      </c>
      <c r="B419">
        <f>INDEX(resultados!$A$2:$ZZ$429, 413, MATCH($B$2, resultados!$A$1:$ZZ$1, 0))</f>
        <v/>
      </c>
      <c r="C419">
        <f>INDEX(resultados!$A$2:$ZZ$429, 413, MATCH($B$3, resultados!$A$1:$ZZ$1, 0))</f>
        <v/>
      </c>
    </row>
    <row r="420">
      <c r="A420">
        <f>INDEX(resultados!$A$2:$ZZ$429, 414, MATCH($B$1, resultados!$A$1:$ZZ$1, 0))</f>
        <v/>
      </c>
      <c r="B420">
        <f>INDEX(resultados!$A$2:$ZZ$429, 414, MATCH($B$2, resultados!$A$1:$ZZ$1, 0))</f>
        <v/>
      </c>
      <c r="C420">
        <f>INDEX(resultados!$A$2:$ZZ$429, 414, MATCH($B$3, resultados!$A$1:$ZZ$1, 0))</f>
        <v/>
      </c>
    </row>
    <row r="421">
      <c r="A421">
        <f>INDEX(resultados!$A$2:$ZZ$429, 415, MATCH($B$1, resultados!$A$1:$ZZ$1, 0))</f>
        <v/>
      </c>
      <c r="B421">
        <f>INDEX(resultados!$A$2:$ZZ$429, 415, MATCH($B$2, resultados!$A$1:$ZZ$1, 0))</f>
        <v/>
      </c>
      <c r="C421">
        <f>INDEX(resultados!$A$2:$ZZ$429, 415, MATCH($B$3, resultados!$A$1:$ZZ$1, 0))</f>
        <v/>
      </c>
    </row>
    <row r="422">
      <c r="A422">
        <f>INDEX(resultados!$A$2:$ZZ$429, 416, MATCH($B$1, resultados!$A$1:$ZZ$1, 0))</f>
        <v/>
      </c>
      <c r="B422">
        <f>INDEX(resultados!$A$2:$ZZ$429, 416, MATCH($B$2, resultados!$A$1:$ZZ$1, 0))</f>
        <v/>
      </c>
      <c r="C422">
        <f>INDEX(resultados!$A$2:$ZZ$429, 416, MATCH($B$3, resultados!$A$1:$ZZ$1, 0))</f>
        <v/>
      </c>
    </row>
    <row r="423">
      <c r="A423">
        <f>INDEX(resultados!$A$2:$ZZ$429, 417, MATCH($B$1, resultados!$A$1:$ZZ$1, 0))</f>
        <v/>
      </c>
      <c r="B423">
        <f>INDEX(resultados!$A$2:$ZZ$429, 417, MATCH($B$2, resultados!$A$1:$ZZ$1, 0))</f>
        <v/>
      </c>
      <c r="C423">
        <f>INDEX(resultados!$A$2:$ZZ$429, 417, MATCH($B$3, resultados!$A$1:$ZZ$1, 0))</f>
        <v/>
      </c>
    </row>
    <row r="424">
      <c r="A424">
        <f>INDEX(resultados!$A$2:$ZZ$429, 418, MATCH($B$1, resultados!$A$1:$ZZ$1, 0))</f>
        <v/>
      </c>
      <c r="B424">
        <f>INDEX(resultados!$A$2:$ZZ$429, 418, MATCH($B$2, resultados!$A$1:$ZZ$1, 0))</f>
        <v/>
      </c>
      <c r="C424">
        <f>INDEX(resultados!$A$2:$ZZ$429, 418, MATCH($B$3, resultados!$A$1:$ZZ$1, 0))</f>
        <v/>
      </c>
    </row>
    <row r="425">
      <c r="A425">
        <f>INDEX(resultados!$A$2:$ZZ$429, 419, MATCH($B$1, resultados!$A$1:$ZZ$1, 0))</f>
        <v/>
      </c>
      <c r="B425">
        <f>INDEX(resultados!$A$2:$ZZ$429, 419, MATCH($B$2, resultados!$A$1:$ZZ$1, 0))</f>
        <v/>
      </c>
      <c r="C425">
        <f>INDEX(resultados!$A$2:$ZZ$429, 419, MATCH($B$3, resultados!$A$1:$ZZ$1, 0))</f>
        <v/>
      </c>
    </row>
    <row r="426">
      <c r="A426">
        <f>INDEX(resultados!$A$2:$ZZ$429, 420, MATCH($B$1, resultados!$A$1:$ZZ$1, 0))</f>
        <v/>
      </c>
      <c r="B426">
        <f>INDEX(resultados!$A$2:$ZZ$429, 420, MATCH($B$2, resultados!$A$1:$ZZ$1, 0))</f>
        <v/>
      </c>
      <c r="C426">
        <f>INDEX(resultados!$A$2:$ZZ$429, 420, MATCH($B$3, resultados!$A$1:$ZZ$1, 0))</f>
        <v/>
      </c>
    </row>
    <row r="427">
      <c r="A427">
        <f>INDEX(resultados!$A$2:$ZZ$429, 421, MATCH($B$1, resultados!$A$1:$ZZ$1, 0))</f>
        <v/>
      </c>
      <c r="B427">
        <f>INDEX(resultados!$A$2:$ZZ$429, 421, MATCH($B$2, resultados!$A$1:$ZZ$1, 0))</f>
        <v/>
      </c>
      <c r="C427">
        <f>INDEX(resultados!$A$2:$ZZ$429, 421, MATCH($B$3, resultados!$A$1:$ZZ$1, 0))</f>
        <v/>
      </c>
    </row>
    <row r="428">
      <c r="A428">
        <f>INDEX(resultados!$A$2:$ZZ$429, 422, MATCH($B$1, resultados!$A$1:$ZZ$1, 0))</f>
        <v/>
      </c>
      <c r="B428">
        <f>INDEX(resultados!$A$2:$ZZ$429, 422, MATCH($B$2, resultados!$A$1:$ZZ$1, 0))</f>
        <v/>
      </c>
      <c r="C428">
        <f>INDEX(resultados!$A$2:$ZZ$429, 422, MATCH($B$3, resultados!$A$1:$ZZ$1, 0))</f>
        <v/>
      </c>
    </row>
    <row r="429">
      <c r="A429">
        <f>INDEX(resultados!$A$2:$ZZ$429, 423, MATCH($B$1, resultados!$A$1:$ZZ$1, 0))</f>
        <v/>
      </c>
      <c r="B429">
        <f>INDEX(resultados!$A$2:$ZZ$429, 423, MATCH($B$2, resultados!$A$1:$ZZ$1, 0))</f>
        <v/>
      </c>
      <c r="C429">
        <f>INDEX(resultados!$A$2:$ZZ$429, 423, MATCH($B$3, resultados!$A$1:$ZZ$1, 0))</f>
        <v/>
      </c>
    </row>
    <row r="430">
      <c r="A430">
        <f>INDEX(resultados!$A$2:$ZZ$429, 424, MATCH($B$1, resultados!$A$1:$ZZ$1, 0))</f>
        <v/>
      </c>
      <c r="B430">
        <f>INDEX(resultados!$A$2:$ZZ$429, 424, MATCH($B$2, resultados!$A$1:$ZZ$1, 0))</f>
        <v/>
      </c>
      <c r="C430">
        <f>INDEX(resultados!$A$2:$ZZ$429, 424, MATCH($B$3, resultados!$A$1:$ZZ$1, 0))</f>
        <v/>
      </c>
    </row>
    <row r="431">
      <c r="A431">
        <f>INDEX(resultados!$A$2:$ZZ$429, 425, MATCH($B$1, resultados!$A$1:$ZZ$1, 0))</f>
        <v/>
      </c>
      <c r="B431">
        <f>INDEX(resultados!$A$2:$ZZ$429, 425, MATCH($B$2, resultados!$A$1:$ZZ$1, 0))</f>
        <v/>
      </c>
      <c r="C431">
        <f>INDEX(resultados!$A$2:$ZZ$429, 425, MATCH($B$3, resultados!$A$1:$ZZ$1, 0))</f>
        <v/>
      </c>
    </row>
    <row r="432">
      <c r="A432">
        <f>INDEX(resultados!$A$2:$ZZ$429, 426, MATCH($B$1, resultados!$A$1:$ZZ$1, 0))</f>
        <v/>
      </c>
      <c r="B432">
        <f>INDEX(resultados!$A$2:$ZZ$429, 426, MATCH($B$2, resultados!$A$1:$ZZ$1, 0))</f>
        <v/>
      </c>
      <c r="C432">
        <f>INDEX(resultados!$A$2:$ZZ$429, 426, MATCH($B$3, resultados!$A$1:$ZZ$1, 0))</f>
        <v/>
      </c>
    </row>
    <row r="433">
      <c r="A433">
        <f>INDEX(resultados!$A$2:$ZZ$429, 427, MATCH($B$1, resultados!$A$1:$ZZ$1, 0))</f>
        <v/>
      </c>
      <c r="B433">
        <f>INDEX(resultados!$A$2:$ZZ$429, 427, MATCH($B$2, resultados!$A$1:$ZZ$1, 0))</f>
        <v/>
      </c>
      <c r="C433">
        <f>INDEX(resultados!$A$2:$ZZ$429, 427, MATCH($B$3, resultados!$A$1:$ZZ$1, 0))</f>
        <v/>
      </c>
    </row>
    <row r="434">
      <c r="A434">
        <f>INDEX(resultados!$A$2:$ZZ$429, 428, MATCH($B$1, resultados!$A$1:$ZZ$1, 0))</f>
        <v/>
      </c>
      <c r="B434">
        <f>INDEX(resultados!$A$2:$ZZ$429, 428, MATCH($B$2, resultados!$A$1:$ZZ$1, 0))</f>
        <v/>
      </c>
      <c r="C434">
        <f>INDEX(resultados!$A$2:$ZZ$429, 428,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2.7842</v>
      </c>
      <c r="E2" t="n">
        <v>35.92</v>
      </c>
      <c r="F2" t="n">
        <v>31.54</v>
      </c>
      <c r="G2" t="n">
        <v>11.61</v>
      </c>
      <c r="H2" t="n">
        <v>0.24</v>
      </c>
      <c r="I2" t="n">
        <v>163</v>
      </c>
      <c r="J2" t="n">
        <v>71.52</v>
      </c>
      <c r="K2" t="n">
        <v>32.27</v>
      </c>
      <c r="L2" t="n">
        <v>1</v>
      </c>
      <c r="M2" t="n">
        <v>161</v>
      </c>
      <c r="N2" t="n">
        <v>8.25</v>
      </c>
      <c r="O2" t="n">
        <v>9054.6</v>
      </c>
      <c r="P2" t="n">
        <v>224.34</v>
      </c>
      <c r="Q2" t="n">
        <v>446.61</v>
      </c>
      <c r="R2" t="n">
        <v>205.02</v>
      </c>
      <c r="S2" t="n">
        <v>40.63</v>
      </c>
      <c r="T2" t="n">
        <v>76345.41</v>
      </c>
      <c r="U2" t="n">
        <v>0.2</v>
      </c>
      <c r="V2" t="n">
        <v>0.66</v>
      </c>
      <c r="W2" t="n">
        <v>2.87</v>
      </c>
      <c r="X2" t="n">
        <v>4.71</v>
      </c>
      <c r="Y2" t="n">
        <v>0.5</v>
      </c>
      <c r="Z2" t="n">
        <v>10</v>
      </c>
      <c r="AA2" t="n">
        <v>708.5118146348835</v>
      </c>
      <c r="AB2" t="n">
        <v>969.4171221186781</v>
      </c>
      <c r="AC2" t="n">
        <v>876.8973125691468</v>
      </c>
      <c r="AD2" t="n">
        <v>708511.8146348835</v>
      </c>
      <c r="AE2" t="n">
        <v>969417.1221186781</v>
      </c>
      <c r="AF2" t="n">
        <v>6.136112231264996e-06</v>
      </c>
      <c r="AG2" t="n">
        <v>42</v>
      </c>
      <c r="AH2" t="n">
        <v>876897.3125691469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3.1335</v>
      </c>
      <c r="E3" t="n">
        <v>31.91</v>
      </c>
      <c r="F3" t="n">
        <v>28.92</v>
      </c>
      <c r="G3" t="n">
        <v>23.45</v>
      </c>
      <c r="H3" t="n">
        <v>0.48</v>
      </c>
      <c r="I3" t="n">
        <v>74</v>
      </c>
      <c r="J3" t="n">
        <v>72.7</v>
      </c>
      <c r="K3" t="n">
        <v>32.27</v>
      </c>
      <c r="L3" t="n">
        <v>2</v>
      </c>
      <c r="M3" t="n">
        <v>72</v>
      </c>
      <c r="N3" t="n">
        <v>8.43</v>
      </c>
      <c r="O3" t="n">
        <v>9200.25</v>
      </c>
      <c r="P3" t="n">
        <v>201.34</v>
      </c>
      <c r="Q3" t="n">
        <v>446.59</v>
      </c>
      <c r="R3" t="n">
        <v>119.4</v>
      </c>
      <c r="S3" t="n">
        <v>40.63</v>
      </c>
      <c r="T3" t="n">
        <v>33980.45</v>
      </c>
      <c r="U3" t="n">
        <v>0.34</v>
      </c>
      <c r="V3" t="n">
        <v>0.72</v>
      </c>
      <c r="W3" t="n">
        <v>2.72</v>
      </c>
      <c r="X3" t="n">
        <v>2.09</v>
      </c>
      <c r="Y3" t="n">
        <v>0.5</v>
      </c>
      <c r="Z3" t="n">
        <v>10</v>
      </c>
      <c r="AA3" t="n">
        <v>600.1971210975794</v>
      </c>
      <c r="AB3" t="n">
        <v>821.2161799139099</v>
      </c>
      <c r="AC3" t="n">
        <v>742.8404602870729</v>
      </c>
      <c r="AD3" t="n">
        <v>600197.1210975794</v>
      </c>
      <c r="AE3" t="n">
        <v>821216.1799139099</v>
      </c>
      <c r="AF3" t="n">
        <v>6.905936239016188e-06</v>
      </c>
      <c r="AG3" t="n">
        <v>37</v>
      </c>
      <c r="AH3" t="n">
        <v>742840.4602870729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3.2546</v>
      </c>
      <c r="E4" t="n">
        <v>30.73</v>
      </c>
      <c r="F4" t="n">
        <v>28.15</v>
      </c>
      <c r="G4" t="n">
        <v>35.94</v>
      </c>
      <c r="H4" t="n">
        <v>0.71</v>
      </c>
      <c r="I4" t="n">
        <v>47</v>
      </c>
      <c r="J4" t="n">
        <v>73.88</v>
      </c>
      <c r="K4" t="n">
        <v>32.27</v>
      </c>
      <c r="L4" t="n">
        <v>3</v>
      </c>
      <c r="M4" t="n">
        <v>45</v>
      </c>
      <c r="N4" t="n">
        <v>8.609999999999999</v>
      </c>
      <c r="O4" t="n">
        <v>9346.23</v>
      </c>
      <c r="P4" t="n">
        <v>191.68</v>
      </c>
      <c r="Q4" t="n">
        <v>446.56</v>
      </c>
      <c r="R4" t="n">
        <v>94.27</v>
      </c>
      <c r="S4" t="n">
        <v>40.63</v>
      </c>
      <c r="T4" t="n">
        <v>21551.83</v>
      </c>
      <c r="U4" t="n">
        <v>0.43</v>
      </c>
      <c r="V4" t="n">
        <v>0.74</v>
      </c>
      <c r="W4" t="n">
        <v>2.69</v>
      </c>
      <c r="X4" t="n">
        <v>1.32</v>
      </c>
      <c r="Y4" t="n">
        <v>0.5</v>
      </c>
      <c r="Z4" t="n">
        <v>10</v>
      </c>
      <c r="AA4" t="n">
        <v>571.8038363086355</v>
      </c>
      <c r="AB4" t="n">
        <v>782.3672350423576</v>
      </c>
      <c r="AC4" t="n">
        <v>707.6992041892252</v>
      </c>
      <c r="AD4" t="n">
        <v>571803.8363086355</v>
      </c>
      <c r="AE4" t="n">
        <v>782367.2350423576</v>
      </c>
      <c r="AF4" t="n">
        <v>7.172829131483032e-06</v>
      </c>
      <c r="AG4" t="n">
        <v>36</v>
      </c>
      <c r="AH4" t="n">
        <v>707699.2041892251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3.3183</v>
      </c>
      <c r="E5" t="n">
        <v>30.14</v>
      </c>
      <c r="F5" t="n">
        <v>27.76</v>
      </c>
      <c r="G5" t="n">
        <v>48.99</v>
      </c>
      <c r="H5" t="n">
        <v>0.93</v>
      </c>
      <c r="I5" t="n">
        <v>34</v>
      </c>
      <c r="J5" t="n">
        <v>75.06999999999999</v>
      </c>
      <c r="K5" t="n">
        <v>32.27</v>
      </c>
      <c r="L5" t="n">
        <v>4</v>
      </c>
      <c r="M5" t="n">
        <v>32</v>
      </c>
      <c r="N5" t="n">
        <v>8.800000000000001</v>
      </c>
      <c r="O5" t="n">
        <v>9492.549999999999</v>
      </c>
      <c r="P5" t="n">
        <v>184.17</v>
      </c>
      <c r="Q5" t="n">
        <v>446.56</v>
      </c>
      <c r="R5" t="n">
        <v>81.81999999999999</v>
      </c>
      <c r="S5" t="n">
        <v>40.63</v>
      </c>
      <c r="T5" t="n">
        <v>15390.73</v>
      </c>
      <c r="U5" t="n">
        <v>0.5</v>
      </c>
      <c r="V5" t="n">
        <v>0.75</v>
      </c>
      <c r="W5" t="n">
        <v>2.66</v>
      </c>
      <c r="X5" t="n">
        <v>0.9399999999999999</v>
      </c>
      <c r="Y5" t="n">
        <v>0.5</v>
      </c>
      <c r="Z5" t="n">
        <v>10</v>
      </c>
      <c r="AA5" t="n">
        <v>551.2430960472836</v>
      </c>
      <c r="AB5" t="n">
        <v>754.235123140934</v>
      </c>
      <c r="AC5" t="n">
        <v>682.2519815640062</v>
      </c>
      <c r="AD5" t="n">
        <v>551243.0960472836</v>
      </c>
      <c r="AE5" t="n">
        <v>754235.1231409339</v>
      </c>
      <c r="AF5" t="n">
        <v>7.313217878387558e-06</v>
      </c>
      <c r="AG5" t="n">
        <v>35</v>
      </c>
      <c r="AH5" t="n">
        <v>682251.9815640062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3.3501</v>
      </c>
      <c r="E6" t="n">
        <v>29.85</v>
      </c>
      <c r="F6" t="n">
        <v>27.59</v>
      </c>
      <c r="G6" t="n">
        <v>61.3</v>
      </c>
      <c r="H6" t="n">
        <v>1.15</v>
      </c>
      <c r="I6" t="n">
        <v>27</v>
      </c>
      <c r="J6" t="n">
        <v>76.26000000000001</v>
      </c>
      <c r="K6" t="n">
        <v>32.27</v>
      </c>
      <c r="L6" t="n">
        <v>5</v>
      </c>
      <c r="M6" t="n">
        <v>25</v>
      </c>
      <c r="N6" t="n">
        <v>8.99</v>
      </c>
      <c r="O6" t="n">
        <v>9639.200000000001</v>
      </c>
      <c r="P6" t="n">
        <v>178.49</v>
      </c>
      <c r="Q6" t="n">
        <v>446.56</v>
      </c>
      <c r="R6" t="n">
        <v>75.61</v>
      </c>
      <c r="S6" t="n">
        <v>40.63</v>
      </c>
      <c r="T6" t="n">
        <v>12321.31</v>
      </c>
      <c r="U6" t="n">
        <v>0.54</v>
      </c>
      <c r="V6" t="n">
        <v>0.75</v>
      </c>
      <c r="W6" t="n">
        <v>2.66</v>
      </c>
      <c r="X6" t="n">
        <v>0.76</v>
      </c>
      <c r="Y6" t="n">
        <v>0.5</v>
      </c>
      <c r="Z6" t="n">
        <v>10</v>
      </c>
      <c r="AA6" t="n">
        <v>544.5159799912523</v>
      </c>
      <c r="AB6" t="n">
        <v>745.030786173657</v>
      </c>
      <c r="AC6" t="n">
        <v>673.9260935985183</v>
      </c>
      <c r="AD6" t="n">
        <v>544515.9799912523</v>
      </c>
      <c r="AE6" t="n">
        <v>745030.786173657</v>
      </c>
      <c r="AF6" t="n">
        <v>7.383302056591072e-06</v>
      </c>
      <c r="AG6" t="n">
        <v>35</v>
      </c>
      <c r="AH6" t="n">
        <v>673926.0935985183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3.3754</v>
      </c>
      <c r="E7" t="n">
        <v>29.63</v>
      </c>
      <c r="F7" t="n">
        <v>27.44</v>
      </c>
      <c r="G7" t="n">
        <v>74.84</v>
      </c>
      <c r="H7" t="n">
        <v>1.36</v>
      </c>
      <c r="I7" t="n">
        <v>22</v>
      </c>
      <c r="J7" t="n">
        <v>77.45</v>
      </c>
      <c r="K7" t="n">
        <v>32.27</v>
      </c>
      <c r="L7" t="n">
        <v>6</v>
      </c>
      <c r="M7" t="n">
        <v>20</v>
      </c>
      <c r="N7" t="n">
        <v>9.18</v>
      </c>
      <c r="O7" t="n">
        <v>9786.190000000001</v>
      </c>
      <c r="P7" t="n">
        <v>172.02</v>
      </c>
      <c r="Q7" t="n">
        <v>446.56</v>
      </c>
      <c r="R7" t="n">
        <v>71.20999999999999</v>
      </c>
      <c r="S7" t="n">
        <v>40.63</v>
      </c>
      <c r="T7" t="n">
        <v>10145.45</v>
      </c>
      <c r="U7" t="n">
        <v>0.57</v>
      </c>
      <c r="V7" t="n">
        <v>0.76</v>
      </c>
      <c r="W7" t="n">
        <v>2.64</v>
      </c>
      <c r="X7" t="n">
        <v>0.61</v>
      </c>
      <c r="Y7" t="n">
        <v>0.5</v>
      </c>
      <c r="Z7" t="n">
        <v>10</v>
      </c>
      <c r="AA7" t="n">
        <v>537.8110526483168</v>
      </c>
      <c r="AB7" t="n">
        <v>735.8568087825352</v>
      </c>
      <c r="AC7" t="n">
        <v>665.6276677338467</v>
      </c>
      <c r="AD7" t="n">
        <v>537811.0526483168</v>
      </c>
      <c r="AE7" t="n">
        <v>735856.8087825351</v>
      </c>
      <c r="AF7" t="n">
        <v>7.439060852457392e-06</v>
      </c>
      <c r="AG7" t="n">
        <v>35</v>
      </c>
      <c r="AH7" t="n">
        <v>665627.6677338467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3.3905</v>
      </c>
      <c r="E8" t="n">
        <v>29.49</v>
      </c>
      <c r="F8" t="n">
        <v>27.35</v>
      </c>
      <c r="G8" t="n">
        <v>86.38</v>
      </c>
      <c r="H8" t="n">
        <v>1.56</v>
      </c>
      <c r="I8" t="n">
        <v>19</v>
      </c>
      <c r="J8" t="n">
        <v>78.65000000000001</v>
      </c>
      <c r="K8" t="n">
        <v>32.27</v>
      </c>
      <c r="L8" t="n">
        <v>7</v>
      </c>
      <c r="M8" t="n">
        <v>15</v>
      </c>
      <c r="N8" t="n">
        <v>9.380000000000001</v>
      </c>
      <c r="O8" t="n">
        <v>9933.52</v>
      </c>
      <c r="P8" t="n">
        <v>166.8</v>
      </c>
      <c r="Q8" t="n">
        <v>446.56</v>
      </c>
      <c r="R8" t="n">
        <v>68.59999999999999</v>
      </c>
      <c r="S8" t="n">
        <v>40.63</v>
      </c>
      <c r="T8" t="n">
        <v>8856</v>
      </c>
      <c r="U8" t="n">
        <v>0.59</v>
      </c>
      <c r="V8" t="n">
        <v>0.76</v>
      </c>
      <c r="W8" t="n">
        <v>2.63</v>
      </c>
      <c r="X8" t="n">
        <v>0.53</v>
      </c>
      <c r="Y8" t="n">
        <v>0.5</v>
      </c>
      <c r="Z8" t="n">
        <v>10</v>
      </c>
      <c r="AA8" t="n">
        <v>532.8864573501986</v>
      </c>
      <c r="AB8" t="n">
        <v>729.1187602378384</v>
      </c>
      <c r="AC8" t="n">
        <v>659.5326890853455</v>
      </c>
      <c r="AD8" t="n">
        <v>532886.4573501986</v>
      </c>
      <c r="AE8" t="n">
        <v>729118.7602378384</v>
      </c>
      <c r="AF8" t="n">
        <v>7.472339817579187e-06</v>
      </c>
      <c r="AG8" t="n">
        <v>35</v>
      </c>
      <c r="AH8" t="n">
        <v>659532.6890853455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3.4023</v>
      </c>
      <c r="E9" t="n">
        <v>29.39</v>
      </c>
      <c r="F9" t="n">
        <v>27.28</v>
      </c>
      <c r="G9" t="n">
        <v>96.3</v>
      </c>
      <c r="H9" t="n">
        <v>1.75</v>
      </c>
      <c r="I9" t="n">
        <v>17</v>
      </c>
      <c r="J9" t="n">
        <v>79.84</v>
      </c>
      <c r="K9" t="n">
        <v>32.27</v>
      </c>
      <c r="L9" t="n">
        <v>8</v>
      </c>
      <c r="M9" t="n">
        <v>5</v>
      </c>
      <c r="N9" t="n">
        <v>9.57</v>
      </c>
      <c r="O9" t="n">
        <v>10081.19</v>
      </c>
      <c r="P9" t="n">
        <v>162.79</v>
      </c>
      <c r="Q9" t="n">
        <v>446.57</v>
      </c>
      <c r="R9" t="n">
        <v>65.64</v>
      </c>
      <c r="S9" t="n">
        <v>40.63</v>
      </c>
      <c r="T9" t="n">
        <v>7387.6</v>
      </c>
      <c r="U9" t="n">
        <v>0.62</v>
      </c>
      <c r="V9" t="n">
        <v>0.76</v>
      </c>
      <c r="W9" t="n">
        <v>2.65</v>
      </c>
      <c r="X9" t="n">
        <v>0.46</v>
      </c>
      <c r="Y9" t="n">
        <v>0.5</v>
      </c>
      <c r="Z9" t="n">
        <v>10</v>
      </c>
      <c r="AA9" t="n">
        <v>529.1187330122434</v>
      </c>
      <c r="AB9" t="n">
        <v>723.9635935783815</v>
      </c>
      <c r="AC9" t="n">
        <v>654.8695242965451</v>
      </c>
      <c r="AD9" t="n">
        <v>529118.7330122434</v>
      </c>
      <c r="AE9" t="n">
        <v>723963.5935783815</v>
      </c>
      <c r="AF9" t="n">
        <v>7.498345896283634e-06</v>
      </c>
      <c r="AG9" t="n">
        <v>35</v>
      </c>
      <c r="AH9" t="n">
        <v>654869.5242965452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3.4062</v>
      </c>
      <c r="E10" t="n">
        <v>29.36</v>
      </c>
      <c r="F10" t="n">
        <v>27.27</v>
      </c>
      <c r="G10" t="n">
        <v>102.24</v>
      </c>
      <c r="H10" t="n">
        <v>1.94</v>
      </c>
      <c r="I10" t="n">
        <v>16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163.77</v>
      </c>
      <c r="Q10" t="n">
        <v>446.56</v>
      </c>
      <c r="R10" t="n">
        <v>64.89</v>
      </c>
      <c r="S10" t="n">
        <v>40.63</v>
      </c>
      <c r="T10" t="n">
        <v>7017.57</v>
      </c>
      <c r="U10" t="n">
        <v>0.63</v>
      </c>
      <c r="V10" t="n">
        <v>0.76</v>
      </c>
      <c r="W10" t="n">
        <v>2.65</v>
      </c>
      <c r="X10" t="n">
        <v>0.44</v>
      </c>
      <c r="Y10" t="n">
        <v>0.5</v>
      </c>
      <c r="Z10" t="n">
        <v>10</v>
      </c>
      <c r="AA10" t="n">
        <v>520.1497866537777</v>
      </c>
      <c r="AB10" t="n">
        <v>711.6918854887413</v>
      </c>
      <c r="AC10" t="n">
        <v>643.7690108035298</v>
      </c>
      <c r="AD10" t="n">
        <v>520149.7866537778</v>
      </c>
      <c r="AE10" t="n">
        <v>711691.8854887412</v>
      </c>
      <c r="AF10" t="n">
        <v>7.506941125685954e-06</v>
      </c>
      <c r="AG10" t="n">
        <v>34</v>
      </c>
      <c r="AH10" t="n">
        <v>643769.0108035298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3.0859</v>
      </c>
      <c r="E2" t="n">
        <v>32.41</v>
      </c>
      <c r="F2" t="n">
        <v>29.63</v>
      </c>
      <c r="G2" t="n">
        <v>18.33</v>
      </c>
      <c r="H2" t="n">
        <v>0.43</v>
      </c>
      <c r="I2" t="n">
        <v>97</v>
      </c>
      <c r="J2" t="n">
        <v>39.78</v>
      </c>
      <c r="K2" t="n">
        <v>19.54</v>
      </c>
      <c r="L2" t="n">
        <v>1</v>
      </c>
      <c r="M2" t="n">
        <v>95</v>
      </c>
      <c r="N2" t="n">
        <v>4.24</v>
      </c>
      <c r="O2" t="n">
        <v>5140</v>
      </c>
      <c r="P2" t="n">
        <v>133.63</v>
      </c>
      <c r="Q2" t="n">
        <v>446.58</v>
      </c>
      <c r="R2" t="n">
        <v>142.62</v>
      </c>
      <c r="S2" t="n">
        <v>40.63</v>
      </c>
      <c r="T2" t="n">
        <v>45476.73</v>
      </c>
      <c r="U2" t="n">
        <v>0.28</v>
      </c>
      <c r="V2" t="n">
        <v>0.7</v>
      </c>
      <c r="W2" t="n">
        <v>2.77</v>
      </c>
      <c r="X2" t="n">
        <v>2.8</v>
      </c>
      <c r="Y2" t="n">
        <v>0.5</v>
      </c>
      <c r="Z2" t="n">
        <v>10</v>
      </c>
      <c r="AA2" t="n">
        <v>531.3170505697336</v>
      </c>
      <c r="AB2" t="n">
        <v>726.9714286434655</v>
      </c>
      <c r="AC2" t="n">
        <v>657.5902958045406</v>
      </c>
      <c r="AD2" t="n">
        <v>531317.0505697336</v>
      </c>
      <c r="AE2" t="n">
        <v>726971.4286434655</v>
      </c>
      <c r="AF2" t="n">
        <v>8.994987913978124e-06</v>
      </c>
      <c r="AG2" t="n">
        <v>38</v>
      </c>
      <c r="AH2" t="n">
        <v>657590.2958045406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3.311</v>
      </c>
      <c r="E3" t="n">
        <v>30.2</v>
      </c>
      <c r="F3" t="n">
        <v>28.03</v>
      </c>
      <c r="G3" t="n">
        <v>39.11</v>
      </c>
      <c r="H3" t="n">
        <v>0.84</v>
      </c>
      <c r="I3" t="n">
        <v>43</v>
      </c>
      <c r="J3" t="n">
        <v>40.89</v>
      </c>
      <c r="K3" t="n">
        <v>19.54</v>
      </c>
      <c r="L3" t="n">
        <v>2</v>
      </c>
      <c r="M3" t="n">
        <v>41</v>
      </c>
      <c r="N3" t="n">
        <v>4.35</v>
      </c>
      <c r="O3" t="n">
        <v>5277.26</v>
      </c>
      <c r="P3" t="n">
        <v>117.24</v>
      </c>
      <c r="Q3" t="n">
        <v>446.58</v>
      </c>
      <c r="R3" t="n">
        <v>90.06</v>
      </c>
      <c r="S3" t="n">
        <v>40.63</v>
      </c>
      <c r="T3" t="n">
        <v>19466.22</v>
      </c>
      <c r="U3" t="n">
        <v>0.45</v>
      </c>
      <c r="V3" t="n">
        <v>0.74</v>
      </c>
      <c r="W3" t="n">
        <v>2.68</v>
      </c>
      <c r="X3" t="n">
        <v>1.2</v>
      </c>
      <c r="Y3" t="n">
        <v>0.5</v>
      </c>
      <c r="Z3" t="n">
        <v>10</v>
      </c>
      <c r="AA3" t="n">
        <v>475.64601491338</v>
      </c>
      <c r="AB3" t="n">
        <v>650.7998616256876</v>
      </c>
      <c r="AC3" t="n">
        <v>588.6884362354738</v>
      </c>
      <c r="AD3" t="n">
        <v>475646.01491338</v>
      </c>
      <c r="AE3" t="n">
        <v>650799.8616256877</v>
      </c>
      <c r="AF3" t="n">
        <v>9.65112446391055e-06</v>
      </c>
      <c r="AG3" t="n">
        <v>35</v>
      </c>
      <c r="AH3" t="n">
        <v>588688.4362354737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3.3595</v>
      </c>
      <c r="E4" t="n">
        <v>29.77</v>
      </c>
      <c r="F4" t="n">
        <v>27.72</v>
      </c>
      <c r="G4" t="n">
        <v>53.66</v>
      </c>
      <c r="H4" t="n">
        <v>1.22</v>
      </c>
      <c r="I4" t="n">
        <v>31</v>
      </c>
      <c r="J4" t="n">
        <v>42.01</v>
      </c>
      <c r="K4" t="n">
        <v>19.54</v>
      </c>
      <c r="L4" t="n">
        <v>3</v>
      </c>
      <c r="M4" t="n">
        <v>1</v>
      </c>
      <c r="N4" t="n">
        <v>4.46</v>
      </c>
      <c r="O4" t="n">
        <v>5414.79</v>
      </c>
      <c r="P4" t="n">
        <v>110.3</v>
      </c>
      <c r="Q4" t="n">
        <v>446.6</v>
      </c>
      <c r="R4" t="n">
        <v>79.31999999999999</v>
      </c>
      <c r="S4" t="n">
        <v>40.63</v>
      </c>
      <c r="T4" t="n">
        <v>14156.97</v>
      </c>
      <c r="U4" t="n">
        <v>0.51</v>
      </c>
      <c r="V4" t="n">
        <v>0.75</v>
      </c>
      <c r="W4" t="n">
        <v>2.69</v>
      </c>
      <c r="X4" t="n">
        <v>0.9</v>
      </c>
      <c r="Y4" t="n">
        <v>0.5</v>
      </c>
      <c r="Z4" t="n">
        <v>10</v>
      </c>
      <c r="AA4" t="n">
        <v>467.7284111778495</v>
      </c>
      <c r="AB4" t="n">
        <v>639.9666468947104</v>
      </c>
      <c r="AC4" t="n">
        <v>578.8891283139086</v>
      </c>
      <c r="AD4" t="n">
        <v>467728.4111778495</v>
      </c>
      <c r="AE4" t="n">
        <v>639966.6468947104</v>
      </c>
      <c r="AF4" t="n">
        <v>9.792495510875111e-06</v>
      </c>
      <c r="AG4" t="n">
        <v>35</v>
      </c>
      <c r="AH4" t="n">
        <v>578889.1283139086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3.3588</v>
      </c>
      <c r="E5" t="n">
        <v>29.77</v>
      </c>
      <c r="F5" t="n">
        <v>27.73</v>
      </c>
      <c r="G5" t="n">
        <v>53.67</v>
      </c>
      <c r="H5" t="n">
        <v>1.59</v>
      </c>
      <c r="I5" t="n">
        <v>31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113.01</v>
      </c>
      <c r="Q5" t="n">
        <v>446.6</v>
      </c>
      <c r="R5" t="n">
        <v>79.36</v>
      </c>
      <c r="S5" t="n">
        <v>40.63</v>
      </c>
      <c r="T5" t="n">
        <v>14176.9</v>
      </c>
      <c r="U5" t="n">
        <v>0.51</v>
      </c>
      <c r="V5" t="n">
        <v>0.75</v>
      </c>
      <c r="W5" t="n">
        <v>2.7</v>
      </c>
      <c r="X5" t="n">
        <v>0.9</v>
      </c>
      <c r="Y5" t="n">
        <v>0.5</v>
      </c>
      <c r="Z5" t="n">
        <v>10</v>
      </c>
      <c r="AA5" t="n">
        <v>469.7333059734745</v>
      </c>
      <c r="AB5" t="n">
        <v>642.7098324038004</v>
      </c>
      <c r="AC5" t="n">
        <v>581.3705080480962</v>
      </c>
      <c r="AD5" t="n">
        <v>469733.3059734745</v>
      </c>
      <c r="AE5" t="n">
        <v>642709.8324038005</v>
      </c>
      <c r="AF5" t="n">
        <v>9.790455104011706e-06</v>
      </c>
      <c r="AG5" t="n">
        <v>35</v>
      </c>
      <c r="AH5" t="n">
        <v>581370.5080480962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2.1644</v>
      </c>
      <c r="E2" t="n">
        <v>46.2</v>
      </c>
      <c r="F2" t="n">
        <v>35.51</v>
      </c>
      <c r="G2" t="n">
        <v>7.27</v>
      </c>
      <c r="H2" t="n">
        <v>0.12</v>
      </c>
      <c r="I2" t="n">
        <v>293</v>
      </c>
      <c r="J2" t="n">
        <v>141.81</v>
      </c>
      <c r="K2" t="n">
        <v>47.83</v>
      </c>
      <c r="L2" t="n">
        <v>1</v>
      </c>
      <c r="M2" t="n">
        <v>291</v>
      </c>
      <c r="N2" t="n">
        <v>22.98</v>
      </c>
      <c r="O2" t="n">
        <v>17723.39</v>
      </c>
      <c r="P2" t="n">
        <v>404.05</v>
      </c>
      <c r="Q2" t="n">
        <v>446.63</v>
      </c>
      <c r="R2" t="n">
        <v>333.93</v>
      </c>
      <c r="S2" t="n">
        <v>40.63</v>
      </c>
      <c r="T2" t="n">
        <v>140151.83</v>
      </c>
      <c r="U2" t="n">
        <v>0.12</v>
      </c>
      <c r="V2" t="n">
        <v>0.59</v>
      </c>
      <c r="W2" t="n">
        <v>3.11</v>
      </c>
      <c r="X2" t="n">
        <v>8.68</v>
      </c>
      <c r="Y2" t="n">
        <v>0.5</v>
      </c>
      <c r="Z2" t="n">
        <v>10</v>
      </c>
      <c r="AA2" t="n">
        <v>1217.199309653053</v>
      </c>
      <c r="AB2" t="n">
        <v>1665.425794510962</v>
      </c>
      <c r="AC2" t="n">
        <v>1506.479894122618</v>
      </c>
      <c r="AD2" t="n">
        <v>1217199.309653054</v>
      </c>
      <c r="AE2" t="n">
        <v>1665425.794510962</v>
      </c>
      <c r="AF2" t="n">
        <v>3.389224418418875e-06</v>
      </c>
      <c r="AG2" t="n">
        <v>54</v>
      </c>
      <c r="AH2" t="n">
        <v>1506479.894122618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2.7566</v>
      </c>
      <c r="E3" t="n">
        <v>36.28</v>
      </c>
      <c r="F3" t="n">
        <v>30.44</v>
      </c>
      <c r="G3" t="n">
        <v>14.61</v>
      </c>
      <c r="H3" t="n">
        <v>0.25</v>
      </c>
      <c r="I3" t="n">
        <v>125</v>
      </c>
      <c r="J3" t="n">
        <v>143.17</v>
      </c>
      <c r="K3" t="n">
        <v>47.83</v>
      </c>
      <c r="L3" t="n">
        <v>2</v>
      </c>
      <c r="M3" t="n">
        <v>123</v>
      </c>
      <c r="N3" t="n">
        <v>23.34</v>
      </c>
      <c r="O3" t="n">
        <v>17891.86</v>
      </c>
      <c r="P3" t="n">
        <v>344.36</v>
      </c>
      <c r="Q3" t="n">
        <v>446.56</v>
      </c>
      <c r="R3" t="n">
        <v>168.94</v>
      </c>
      <c r="S3" t="n">
        <v>40.63</v>
      </c>
      <c r="T3" t="n">
        <v>58495.33</v>
      </c>
      <c r="U3" t="n">
        <v>0.24</v>
      </c>
      <c r="V3" t="n">
        <v>0.68</v>
      </c>
      <c r="W3" t="n">
        <v>2.81</v>
      </c>
      <c r="X3" t="n">
        <v>3.61</v>
      </c>
      <c r="Y3" t="n">
        <v>0.5</v>
      </c>
      <c r="Z3" t="n">
        <v>10</v>
      </c>
      <c r="AA3" t="n">
        <v>872.7504710126652</v>
      </c>
      <c r="AB3" t="n">
        <v>1194.135697472902</v>
      </c>
      <c r="AC3" t="n">
        <v>1080.169062486066</v>
      </c>
      <c r="AD3" t="n">
        <v>872750.4710126652</v>
      </c>
      <c r="AE3" t="n">
        <v>1194135.697472902</v>
      </c>
      <c r="AF3" t="n">
        <v>4.316547787753405e-06</v>
      </c>
      <c r="AG3" t="n">
        <v>42</v>
      </c>
      <c r="AH3" t="n">
        <v>1080169.062486066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2.9731</v>
      </c>
      <c r="E4" t="n">
        <v>33.63</v>
      </c>
      <c r="F4" t="n">
        <v>29.09</v>
      </c>
      <c r="G4" t="n">
        <v>21.82</v>
      </c>
      <c r="H4" t="n">
        <v>0.37</v>
      </c>
      <c r="I4" t="n">
        <v>80</v>
      </c>
      <c r="J4" t="n">
        <v>144.54</v>
      </c>
      <c r="K4" t="n">
        <v>47.83</v>
      </c>
      <c r="L4" t="n">
        <v>3</v>
      </c>
      <c r="M4" t="n">
        <v>78</v>
      </c>
      <c r="N4" t="n">
        <v>23.71</v>
      </c>
      <c r="O4" t="n">
        <v>18060.85</v>
      </c>
      <c r="P4" t="n">
        <v>327.3</v>
      </c>
      <c r="Q4" t="n">
        <v>446.57</v>
      </c>
      <c r="R4" t="n">
        <v>125.27</v>
      </c>
      <c r="S4" t="n">
        <v>40.63</v>
      </c>
      <c r="T4" t="n">
        <v>36885.75</v>
      </c>
      <c r="U4" t="n">
        <v>0.32</v>
      </c>
      <c r="V4" t="n">
        <v>0.71</v>
      </c>
      <c r="W4" t="n">
        <v>2.73</v>
      </c>
      <c r="X4" t="n">
        <v>2.27</v>
      </c>
      <c r="Y4" t="n">
        <v>0.5</v>
      </c>
      <c r="Z4" t="n">
        <v>10</v>
      </c>
      <c r="AA4" t="n">
        <v>789.3106641614279</v>
      </c>
      <c r="AB4" t="n">
        <v>1079.969672634561</v>
      </c>
      <c r="AC4" t="n">
        <v>976.8988828252728</v>
      </c>
      <c r="AD4" t="n">
        <v>789310.6641614279</v>
      </c>
      <c r="AE4" t="n">
        <v>1079969.672634561</v>
      </c>
      <c r="AF4" t="n">
        <v>4.655564183330788e-06</v>
      </c>
      <c r="AG4" t="n">
        <v>39</v>
      </c>
      <c r="AH4" t="n">
        <v>976898.8828252729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3.0891</v>
      </c>
      <c r="E5" t="n">
        <v>32.37</v>
      </c>
      <c r="F5" t="n">
        <v>28.47</v>
      </c>
      <c r="G5" t="n">
        <v>29.45</v>
      </c>
      <c r="H5" t="n">
        <v>0.49</v>
      </c>
      <c r="I5" t="n">
        <v>58</v>
      </c>
      <c r="J5" t="n">
        <v>145.92</v>
      </c>
      <c r="K5" t="n">
        <v>47.83</v>
      </c>
      <c r="L5" t="n">
        <v>4</v>
      </c>
      <c r="M5" t="n">
        <v>56</v>
      </c>
      <c r="N5" t="n">
        <v>24.09</v>
      </c>
      <c r="O5" t="n">
        <v>18230.35</v>
      </c>
      <c r="P5" t="n">
        <v>318.2</v>
      </c>
      <c r="Q5" t="n">
        <v>446.6</v>
      </c>
      <c r="R5" t="n">
        <v>104.35</v>
      </c>
      <c r="S5" t="n">
        <v>40.63</v>
      </c>
      <c r="T5" t="n">
        <v>26535.25</v>
      </c>
      <c r="U5" t="n">
        <v>0.39</v>
      </c>
      <c r="V5" t="n">
        <v>0.73</v>
      </c>
      <c r="W5" t="n">
        <v>2.71</v>
      </c>
      <c r="X5" t="n">
        <v>1.64</v>
      </c>
      <c r="Y5" t="n">
        <v>0.5</v>
      </c>
      <c r="Z5" t="n">
        <v>10</v>
      </c>
      <c r="AA5" t="n">
        <v>754.159431434963</v>
      </c>
      <c r="AB5" t="n">
        <v>1031.874205255271</v>
      </c>
      <c r="AC5" t="n">
        <v>933.3935793502501</v>
      </c>
      <c r="AD5" t="n">
        <v>754159.431434963</v>
      </c>
      <c r="AE5" t="n">
        <v>1031874.205255271</v>
      </c>
      <c r="AF5" t="n">
        <v>4.837208071954235e-06</v>
      </c>
      <c r="AG5" t="n">
        <v>38</v>
      </c>
      <c r="AH5" t="n">
        <v>933393.5793502501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3.1561</v>
      </c>
      <c r="E6" t="n">
        <v>31.68</v>
      </c>
      <c r="F6" t="n">
        <v>28.13</v>
      </c>
      <c r="G6" t="n">
        <v>36.69</v>
      </c>
      <c r="H6" t="n">
        <v>0.6</v>
      </c>
      <c r="I6" t="n">
        <v>46</v>
      </c>
      <c r="J6" t="n">
        <v>147.3</v>
      </c>
      <c r="K6" t="n">
        <v>47.83</v>
      </c>
      <c r="L6" t="n">
        <v>5</v>
      </c>
      <c r="M6" t="n">
        <v>44</v>
      </c>
      <c r="N6" t="n">
        <v>24.47</v>
      </c>
      <c r="O6" t="n">
        <v>18400.38</v>
      </c>
      <c r="P6" t="n">
        <v>312.75</v>
      </c>
      <c r="Q6" t="n">
        <v>446.59</v>
      </c>
      <c r="R6" t="n">
        <v>93.43000000000001</v>
      </c>
      <c r="S6" t="n">
        <v>40.63</v>
      </c>
      <c r="T6" t="n">
        <v>21132.82</v>
      </c>
      <c r="U6" t="n">
        <v>0.43</v>
      </c>
      <c r="V6" t="n">
        <v>0.74</v>
      </c>
      <c r="W6" t="n">
        <v>2.69</v>
      </c>
      <c r="X6" t="n">
        <v>1.3</v>
      </c>
      <c r="Y6" t="n">
        <v>0.5</v>
      </c>
      <c r="Z6" t="n">
        <v>10</v>
      </c>
      <c r="AA6" t="n">
        <v>730.5372094207727</v>
      </c>
      <c r="AB6" t="n">
        <v>999.5532389565711</v>
      </c>
      <c r="AC6" t="n">
        <v>904.1572807123371</v>
      </c>
      <c r="AD6" t="n">
        <v>730537.2094207727</v>
      </c>
      <c r="AE6" t="n">
        <v>999553.2389565711</v>
      </c>
      <c r="AF6" t="n">
        <v>4.942123076590191e-06</v>
      </c>
      <c r="AG6" t="n">
        <v>37</v>
      </c>
      <c r="AH6" t="n">
        <v>904157.2807123371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3.2052</v>
      </c>
      <c r="E7" t="n">
        <v>31.2</v>
      </c>
      <c r="F7" t="n">
        <v>27.87</v>
      </c>
      <c r="G7" t="n">
        <v>44.01</v>
      </c>
      <c r="H7" t="n">
        <v>0.71</v>
      </c>
      <c r="I7" t="n">
        <v>38</v>
      </c>
      <c r="J7" t="n">
        <v>148.68</v>
      </c>
      <c r="K7" t="n">
        <v>47.83</v>
      </c>
      <c r="L7" t="n">
        <v>6</v>
      </c>
      <c r="M7" t="n">
        <v>36</v>
      </c>
      <c r="N7" t="n">
        <v>24.85</v>
      </c>
      <c r="O7" t="n">
        <v>18570.94</v>
      </c>
      <c r="P7" t="n">
        <v>308.07</v>
      </c>
      <c r="Q7" t="n">
        <v>446.57</v>
      </c>
      <c r="R7" t="n">
        <v>85.16</v>
      </c>
      <c r="S7" t="n">
        <v>40.63</v>
      </c>
      <c r="T7" t="n">
        <v>17039.66</v>
      </c>
      <c r="U7" t="n">
        <v>0.48</v>
      </c>
      <c r="V7" t="n">
        <v>0.75</v>
      </c>
      <c r="W7" t="n">
        <v>2.67</v>
      </c>
      <c r="X7" t="n">
        <v>1.04</v>
      </c>
      <c r="Y7" t="n">
        <v>0.5</v>
      </c>
      <c r="Z7" t="n">
        <v>10</v>
      </c>
      <c r="AA7" t="n">
        <v>720.1517193315307</v>
      </c>
      <c r="AB7" t="n">
        <v>985.3433532409838</v>
      </c>
      <c r="AC7" t="n">
        <v>891.3035665457456</v>
      </c>
      <c r="AD7" t="n">
        <v>720151.7193315306</v>
      </c>
      <c r="AE7" t="n">
        <v>985343.3532409838</v>
      </c>
      <c r="AF7" t="n">
        <v>5.01900855013684e-06</v>
      </c>
      <c r="AG7" t="n">
        <v>37</v>
      </c>
      <c r="AH7" t="n">
        <v>891303.5665457456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3.2334</v>
      </c>
      <c r="E8" t="n">
        <v>30.93</v>
      </c>
      <c r="F8" t="n">
        <v>27.75</v>
      </c>
      <c r="G8" t="n">
        <v>50.45</v>
      </c>
      <c r="H8" t="n">
        <v>0.83</v>
      </c>
      <c r="I8" t="n">
        <v>33</v>
      </c>
      <c r="J8" t="n">
        <v>150.07</v>
      </c>
      <c r="K8" t="n">
        <v>47.83</v>
      </c>
      <c r="L8" t="n">
        <v>7</v>
      </c>
      <c r="M8" t="n">
        <v>31</v>
      </c>
      <c r="N8" t="n">
        <v>25.24</v>
      </c>
      <c r="O8" t="n">
        <v>18742.03</v>
      </c>
      <c r="P8" t="n">
        <v>304.85</v>
      </c>
      <c r="Q8" t="n">
        <v>446.57</v>
      </c>
      <c r="R8" t="n">
        <v>81.09999999999999</v>
      </c>
      <c r="S8" t="n">
        <v>40.63</v>
      </c>
      <c r="T8" t="n">
        <v>15035.98</v>
      </c>
      <c r="U8" t="n">
        <v>0.5</v>
      </c>
      <c r="V8" t="n">
        <v>0.75</v>
      </c>
      <c r="W8" t="n">
        <v>2.66</v>
      </c>
      <c r="X8" t="n">
        <v>0.92</v>
      </c>
      <c r="Y8" t="n">
        <v>0.5</v>
      </c>
      <c r="Z8" t="n">
        <v>10</v>
      </c>
      <c r="AA8" t="n">
        <v>704.3432280490464</v>
      </c>
      <c r="AB8" t="n">
        <v>963.713478046875</v>
      </c>
      <c r="AC8" t="n">
        <v>871.7380162824418</v>
      </c>
      <c r="AD8" t="n">
        <v>704343.2280490464</v>
      </c>
      <c r="AE8" t="n">
        <v>963713.478046875</v>
      </c>
      <c r="AF8" t="n">
        <v>5.063166805819437e-06</v>
      </c>
      <c r="AG8" t="n">
        <v>36</v>
      </c>
      <c r="AH8" t="n">
        <v>871738.0162824418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3.2654</v>
      </c>
      <c r="E9" t="n">
        <v>30.62</v>
      </c>
      <c r="F9" t="n">
        <v>27.59</v>
      </c>
      <c r="G9" t="n">
        <v>59.12</v>
      </c>
      <c r="H9" t="n">
        <v>0.9399999999999999</v>
      </c>
      <c r="I9" t="n">
        <v>28</v>
      </c>
      <c r="J9" t="n">
        <v>151.46</v>
      </c>
      <c r="K9" t="n">
        <v>47.83</v>
      </c>
      <c r="L9" t="n">
        <v>8</v>
      </c>
      <c r="M9" t="n">
        <v>26</v>
      </c>
      <c r="N9" t="n">
        <v>25.63</v>
      </c>
      <c r="O9" t="n">
        <v>18913.66</v>
      </c>
      <c r="P9" t="n">
        <v>301.73</v>
      </c>
      <c r="Q9" t="n">
        <v>446.57</v>
      </c>
      <c r="R9" t="n">
        <v>76.04000000000001</v>
      </c>
      <c r="S9" t="n">
        <v>40.63</v>
      </c>
      <c r="T9" t="n">
        <v>12529.71</v>
      </c>
      <c r="U9" t="n">
        <v>0.53</v>
      </c>
      <c r="V9" t="n">
        <v>0.75</v>
      </c>
      <c r="W9" t="n">
        <v>2.65</v>
      </c>
      <c r="X9" t="n">
        <v>0.76</v>
      </c>
      <c r="Y9" t="n">
        <v>0.5</v>
      </c>
      <c r="Z9" t="n">
        <v>10</v>
      </c>
      <c r="AA9" t="n">
        <v>697.851437177611</v>
      </c>
      <c r="AB9" t="n">
        <v>954.8311233789765</v>
      </c>
      <c r="AC9" t="n">
        <v>863.7033810775847</v>
      </c>
      <c r="AD9" t="n">
        <v>697851.437177611</v>
      </c>
      <c r="AE9" t="n">
        <v>954831.1233789765</v>
      </c>
      <c r="AF9" t="n">
        <v>5.113275464750043e-06</v>
      </c>
      <c r="AG9" t="n">
        <v>36</v>
      </c>
      <c r="AH9" t="n">
        <v>863703.3810775847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3.2826</v>
      </c>
      <c r="E10" t="n">
        <v>30.46</v>
      </c>
      <c r="F10" t="n">
        <v>27.51</v>
      </c>
      <c r="G10" t="n">
        <v>66.03</v>
      </c>
      <c r="H10" t="n">
        <v>1.04</v>
      </c>
      <c r="I10" t="n">
        <v>25</v>
      </c>
      <c r="J10" t="n">
        <v>152.85</v>
      </c>
      <c r="K10" t="n">
        <v>47.83</v>
      </c>
      <c r="L10" t="n">
        <v>9</v>
      </c>
      <c r="M10" t="n">
        <v>23</v>
      </c>
      <c r="N10" t="n">
        <v>26.03</v>
      </c>
      <c r="O10" t="n">
        <v>19085.83</v>
      </c>
      <c r="P10" t="n">
        <v>299.12</v>
      </c>
      <c r="Q10" t="n">
        <v>446.56</v>
      </c>
      <c r="R10" t="n">
        <v>73.39</v>
      </c>
      <c r="S10" t="n">
        <v>40.63</v>
      </c>
      <c r="T10" t="n">
        <v>11222.38</v>
      </c>
      <c r="U10" t="n">
        <v>0.55</v>
      </c>
      <c r="V10" t="n">
        <v>0.76</v>
      </c>
      <c r="W10" t="n">
        <v>2.65</v>
      </c>
      <c r="X10" t="n">
        <v>0.6899999999999999</v>
      </c>
      <c r="Y10" t="n">
        <v>0.5</v>
      </c>
      <c r="Z10" t="n">
        <v>10</v>
      </c>
      <c r="AA10" t="n">
        <v>693.7536812654067</v>
      </c>
      <c r="AB10" t="n">
        <v>949.2243929596667</v>
      </c>
      <c r="AC10" t="n">
        <v>858.6317491403981</v>
      </c>
      <c r="AD10" t="n">
        <v>693753.6812654068</v>
      </c>
      <c r="AE10" t="n">
        <v>949224.3929596667</v>
      </c>
      <c r="AF10" t="n">
        <v>5.140208868925244e-06</v>
      </c>
      <c r="AG10" t="n">
        <v>36</v>
      </c>
      <c r="AH10" t="n">
        <v>858631.7491403981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3.2946</v>
      </c>
      <c r="E11" t="n">
        <v>30.35</v>
      </c>
      <c r="F11" t="n">
        <v>27.46</v>
      </c>
      <c r="G11" t="n">
        <v>71.63</v>
      </c>
      <c r="H11" t="n">
        <v>1.15</v>
      </c>
      <c r="I11" t="n">
        <v>23</v>
      </c>
      <c r="J11" t="n">
        <v>154.25</v>
      </c>
      <c r="K11" t="n">
        <v>47.83</v>
      </c>
      <c r="L11" t="n">
        <v>10</v>
      </c>
      <c r="M11" t="n">
        <v>21</v>
      </c>
      <c r="N11" t="n">
        <v>26.43</v>
      </c>
      <c r="O11" t="n">
        <v>19258.55</v>
      </c>
      <c r="P11" t="n">
        <v>296.55</v>
      </c>
      <c r="Q11" t="n">
        <v>446.57</v>
      </c>
      <c r="R11" t="n">
        <v>71.91</v>
      </c>
      <c r="S11" t="n">
        <v>40.63</v>
      </c>
      <c r="T11" t="n">
        <v>10491.7</v>
      </c>
      <c r="U11" t="n">
        <v>0.5600000000000001</v>
      </c>
      <c r="V11" t="n">
        <v>0.76</v>
      </c>
      <c r="W11" t="n">
        <v>2.64</v>
      </c>
      <c r="X11" t="n">
        <v>0.63</v>
      </c>
      <c r="Y11" t="n">
        <v>0.5</v>
      </c>
      <c r="Z11" t="n">
        <v>10</v>
      </c>
      <c r="AA11" t="n">
        <v>690.3960119030443</v>
      </c>
      <c r="AB11" t="n">
        <v>944.6302816081648</v>
      </c>
      <c r="AC11" t="n">
        <v>854.4760933284077</v>
      </c>
      <c r="AD11" t="n">
        <v>690396.0119030443</v>
      </c>
      <c r="AE11" t="n">
        <v>944630.2816081648</v>
      </c>
      <c r="AF11" t="n">
        <v>5.158999616024221e-06</v>
      </c>
      <c r="AG11" t="n">
        <v>36</v>
      </c>
      <c r="AH11" t="n">
        <v>854476.0933284077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3.3078</v>
      </c>
      <c r="E12" t="n">
        <v>30.23</v>
      </c>
      <c r="F12" t="n">
        <v>27.4</v>
      </c>
      <c r="G12" t="n">
        <v>78.28</v>
      </c>
      <c r="H12" t="n">
        <v>1.25</v>
      </c>
      <c r="I12" t="n">
        <v>21</v>
      </c>
      <c r="J12" t="n">
        <v>155.66</v>
      </c>
      <c r="K12" t="n">
        <v>47.83</v>
      </c>
      <c r="L12" t="n">
        <v>11</v>
      </c>
      <c r="M12" t="n">
        <v>19</v>
      </c>
      <c r="N12" t="n">
        <v>26.83</v>
      </c>
      <c r="O12" t="n">
        <v>19431.82</v>
      </c>
      <c r="P12" t="n">
        <v>293.43</v>
      </c>
      <c r="Q12" t="n">
        <v>446.57</v>
      </c>
      <c r="R12" t="n">
        <v>69.73</v>
      </c>
      <c r="S12" t="n">
        <v>40.63</v>
      </c>
      <c r="T12" t="n">
        <v>9408.33</v>
      </c>
      <c r="U12" t="n">
        <v>0.58</v>
      </c>
      <c r="V12" t="n">
        <v>0.76</v>
      </c>
      <c r="W12" t="n">
        <v>2.64</v>
      </c>
      <c r="X12" t="n">
        <v>0.57</v>
      </c>
      <c r="Y12" t="n">
        <v>0.5</v>
      </c>
      <c r="Z12" t="n">
        <v>10</v>
      </c>
      <c r="AA12" t="n">
        <v>676.7734622109467</v>
      </c>
      <c r="AB12" t="n">
        <v>925.9913081349599</v>
      </c>
      <c r="AC12" t="n">
        <v>837.615997323522</v>
      </c>
      <c r="AD12" t="n">
        <v>676773.4622109467</v>
      </c>
      <c r="AE12" t="n">
        <v>925991.3081349599</v>
      </c>
      <c r="AF12" t="n">
        <v>5.179669437833096e-06</v>
      </c>
      <c r="AG12" t="n">
        <v>35</v>
      </c>
      <c r="AH12" t="n">
        <v>837615.997323522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3.3191</v>
      </c>
      <c r="E13" t="n">
        <v>30.13</v>
      </c>
      <c r="F13" t="n">
        <v>27.35</v>
      </c>
      <c r="G13" t="n">
        <v>86.37</v>
      </c>
      <c r="H13" t="n">
        <v>1.35</v>
      </c>
      <c r="I13" t="n">
        <v>19</v>
      </c>
      <c r="J13" t="n">
        <v>157.07</v>
      </c>
      <c r="K13" t="n">
        <v>47.83</v>
      </c>
      <c r="L13" t="n">
        <v>12</v>
      </c>
      <c r="M13" t="n">
        <v>17</v>
      </c>
      <c r="N13" t="n">
        <v>27.24</v>
      </c>
      <c r="O13" t="n">
        <v>19605.66</v>
      </c>
      <c r="P13" t="n">
        <v>292.59</v>
      </c>
      <c r="Q13" t="n">
        <v>446.56</v>
      </c>
      <c r="R13" t="n">
        <v>67.98999999999999</v>
      </c>
      <c r="S13" t="n">
        <v>40.63</v>
      </c>
      <c r="T13" t="n">
        <v>8550.110000000001</v>
      </c>
      <c r="U13" t="n">
        <v>0.6</v>
      </c>
      <c r="V13" t="n">
        <v>0.76</v>
      </c>
      <c r="W13" t="n">
        <v>2.65</v>
      </c>
      <c r="X13" t="n">
        <v>0.52</v>
      </c>
      <c r="Y13" t="n">
        <v>0.5</v>
      </c>
      <c r="Z13" t="n">
        <v>10</v>
      </c>
      <c r="AA13" t="n">
        <v>674.7982779570341</v>
      </c>
      <c r="AB13" t="n">
        <v>923.2887738997771</v>
      </c>
      <c r="AC13" t="n">
        <v>835.1713891627145</v>
      </c>
      <c r="AD13" t="n">
        <v>674798.2779570341</v>
      </c>
      <c r="AE13" t="n">
        <v>923288.7738997771</v>
      </c>
      <c r="AF13" t="n">
        <v>5.197364058017967e-06</v>
      </c>
      <c r="AG13" t="n">
        <v>35</v>
      </c>
      <c r="AH13" t="n">
        <v>835171.3891627145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3.3331</v>
      </c>
      <c r="E14" t="n">
        <v>30</v>
      </c>
      <c r="F14" t="n">
        <v>27.28</v>
      </c>
      <c r="G14" t="n">
        <v>96.29000000000001</v>
      </c>
      <c r="H14" t="n">
        <v>1.45</v>
      </c>
      <c r="I14" t="n">
        <v>17</v>
      </c>
      <c r="J14" t="n">
        <v>158.48</v>
      </c>
      <c r="K14" t="n">
        <v>47.83</v>
      </c>
      <c r="L14" t="n">
        <v>13</v>
      </c>
      <c r="M14" t="n">
        <v>15</v>
      </c>
      <c r="N14" t="n">
        <v>27.65</v>
      </c>
      <c r="O14" t="n">
        <v>19780.06</v>
      </c>
      <c r="P14" t="n">
        <v>289.12</v>
      </c>
      <c r="Q14" t="n">
        <v>446.58</v>
      </c>
      <c r="R14" t="n">
        <v>66.05</v>
      </c>
      <c r="S14" t="n">
        <v>40.63</v>
      </c>
      <c r="T14" t="n">
        <v>7589.19</v>
      </c>
      <c r="U14" t="n">
        <v>0.62</v>
      </c>
      <c r="V14" t="n">
        <v>0.76</v>
      </c>
      <c r="W14" t="n">
        <v>2.64</v>
      </c>
      <c r="X14" t="n">
        <v>0.45</v>
      </c>
      <c r="Y14" t="n">
        <v>0.5</v>
      </c>
      <c r="Z14" t="n">
        <v>10</v>
      </c>
      <c r="AA14" t="n">
        <v>670.5715906128513</v>
      </c>
      <c r="AB14" t="n">
        <v>917.505633807181</v>
      </c>
      <c r="AC14" t="n">
        <v>829.9401838438677</v>
      </c>
      <c r="AD14" t="n">
        <v>670571.5906128513</v>
      </c>
      <c r="AE14" t="n">
        <v>917505.6338071809</v>
      </c>
      <c r="AF14" t="n">
        <v>5.219286596300107e-06</v>
      </c>
      <c r="AG14" t="n">
        <v>35</v>
      </c>
      <c r="AH14" t="n">
        <v>829940.1838438676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3.3392</v>
      </c>
      <c r="E15" t="n">
        <v>29.95</v>
      </c>
      <c r="F15" t="n">
        <v>27.26</v>
      </c>
      <c r="G15" t="n">
        <v>102.21</v>
      </c>
      <c r="H15" t="n">
        <v>1.55</v>
      </c>
      <c r="I15" t="n">
        <v>16</v>
      </c>
      <c r="J15" t="n">
        <v>159.9</v>
      </c>
      <c r="K15" t="n">
        <v>47.83</v>
      </c>
      <c r="L15" t="n">
        <v>14</v>
      </c>
      <c r="M15" t="n">
        <v>14</v>
      </c>
      <c r="N15" t="n">
        <v>28.07</v>
      </c>
      <c r="O15" t="n">
        <v>19955.16</v>
      </c>
      <c r="P15" t="n">
        <v>287.74</v>
      </c>
      <c r="Q15" t="n">
        <v>446.57</v>
      </c>
      <c r="R15" t="n">
        <v>65.2</v>
      </c>
      <c r="S15" t="n">
        <v>40.63</v>
      </c>
      <c r="T15" t="n">
        <v>7168.59</v>
      </c>
      <c r="U15" t="n">
        <v>0.62</v>
      </c>
      <c r="V15" t="n">
        <v>0.76</v>
      </c>
      <c r="W15" t="n">
        <v>2.64</v>
      </c>
      <c r="X15" t="n">
        <v>0.43</v>
      </c>
      <c r="Y15" t="n">
        <v>0.5</v>
      </c>
      <c r="Z15" t="n">
        <v>10</v>
      </c>
      <c r="AA15" t="n">
        <v>668.8825835565652</v>
      </c>
      <c r="AB15" t="n">
        <v>915.194659839038</v>
      </c>
      <c r="AC15" t="n">
        <v>827.8497659877718</v>
      </c>
      <c r="AD15" t="n">
        <v>668882.5835565652</v>
      </c>
      <c r="AE15" t="n">
        <v>915194.6598390379</v>
      </c>
      <c r="AF15" t="n">
        <v>5.228838559408753e-06</v>
      </c>
      <c r="AG15" t="n">
        <v>35</v>
      </c>
      <c r="AH15" t="n">
        <v>827849.7659877718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3.347</v>
      </c>
      <c r="E16" t="n">
        <v>29.88</v>
      </c>
      <c r="F16" t="n">
        <v>27.22</v>
      </c>
      <c r="G16" t="n">
        <v>108.86</v>
      </c>
      <c r="H16" t="n">
        <v>1.65</v>
      </c>
      <c r="I16" t="n">
        <v>15</v>
      </c>
      <c r="J16" t="n">
        <v>161.32</v>
      </c>
      <c r="K16" t="n">
        <v>47.83</v>
      </c>
      <c r="L16" t="n">
        <v>15</v>
      </c>
      <c r="M16" t="n">
        <v>13</v>
      </c>
      <c r="N16" t="n">
        <v>28.5</v>
      </c>
      <c r="O16" t="n">
        <v>20130.71</v>
      </c>
      <c r="P16" t="n">
        <v>285.17</v>
      </c>
      <c r="Q16" t="n">
        <v>446.56</v>
      </c>
      <c r="R16" t="n">
        <v>63.95</v>
      </c>
      <c r="S16" t="n">
        <v>40.63</v>
      </c>
      <c r="T16" t="n">
        <v>6548.85</v>
      </c>
      <c r="U16" t="n">
        <v>0.64</v>
      </c>
      <c r="V16" t="n">
        <v>0.76</v>
      </c>
      <c r="W16" t="n">
        <v>2.63</v>
      </c>
      <c r="X16" t="n">
        <v>0.39</v>
      </c>
      <c r="Y16" t="n">
        <v>0.5</v>
      </c>
      <c r="Z16" t="n">
        <v>10</v>
      </c>
      <c r="AA16" t="n">
        <v>666.086802322087</v>
      </c>
      <c r="AB16" t="n">
        <v>911.3693486128617</v>
      </c>
      <c r="AC16" t="n">
        <v>824.3895370961637</v>
      </c>
      <c r="AD16" t="n">
        <v>666086.802322087</v>
      </c>
      <c r="AE16" t="n">
        <v>911369.3486128617</v>
      </c>
      <c r="AF16" t="n">
        <v>5.241052545023089e-06</v>
      </c>
      <c r="AG16" t="n">
        <v>35</v>
      </c>
      <c r="AH16" t="n">
        <v>824389.5370961637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3.3525</v>
      </c>
      <c r="E17" t="n">
        <v>29.83</v>
      </c>
      <c r="F17" t="n">
        <v>27.2</v>
      </c>
      <c r="G17" t="n">
        <v>116.55</v>
      </c>
      <c r="H17" t="n">
        <v>1.74</v>
      </c>
      <c r="I17" t="n">
        <v>14</v>
      </c>
      <c r="J17" t="n">
        <v>162.75</v>
      </c>
      <c r="K17" t="n">
        <v>47.83</v>
      </c>
      <c r="L17" t="n">
        <v>16</v>
      </c>
      <c r="M17" t="n">
        <v>12</v>
      </c>
      <c r="N17" t="n">
        <v>28.92</v>
      </c>
      <c r="O17" t="n">
        <v>20306.85</v>
      </c>
      <c r="P17" t="n">
        <v>284.05</v>
      </c>
      <c r="Q17" t="n">
        <v>446.56</v>
      </c>
      <c r="R17" t="n">
        <v>63.23</v>
      </c>
      <c r="S17" t="n">
        <v>40.63</v>
      </c>
      <c r="T17" t="n">
        <v>6195.06</v>
      </c>
      <c r="U17" t="n">
        <v>0.64</v>
      </c>
      <c r="V17" t="n">
        <v>0.76</v>
      </c>
      <c r="W17" t="n">
        <v>2.63</v>
      </c>
      <c r="X17" t="n">
        <v>0.37</v>
      </c>
      <c r="Y17" t="n">
        <v>0.5</v>
      </c>
      <c r="Z17" t="n">
        <v>10</v>
      </c>
      <c r="AA17" t="n">
        <v>664.6583949997735</v>
      </c>
      <c r="AB17" t="n">
        <v>909.4149386975886</v>
      </c>
      <c r="AC17" t="n">
        <v>822.6216533201729</v>
      </c>
      <c r="AD17" t="n">
        <v>664658.3949997735</v>
      </c>
      <c r="AE17" t="n">
        <v>909414.9386975886</v>
      </c>
      <c r="AF17" t="n">
        <v>5.249664970776786e-06</v>
      </c>
      <c r="AG17" t="n">
        <v>35</v>
      </c>
      <c r="AH17" t="n">
        <v>822621.6533201729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3.3585</v>
      </c>
      <c r="E18" t="n">
        <v>29.78</v>
      </c>
      <c r="F18" t="n">
        <v>27.17</v>
      </c>
      <c r="G18" t="n">
        <v>125.41</v>
      </c>
      <c r="H18" t="n">
        <v>1.83</v>
      </c>
      <c r="I18" t="n">
        <v>13</v>
      </c>
      <c r="J18" t="n">
        <v>164.19</v>
      </c>
      <c r="K18" t="n">
        <v>47.83</v>
      </c>
      <c r="L18" t="n">
        <v>17</v>
      </c>
      <c r="M18" t="n">
        <v>11</v>
      </c>
      <c r="N18" t="n">
        <v>29.36</v>
      </c>
      <c r="O18" t="n">
        <v>20483.57</v>
      </c>
      <c r="P18" t="n">
        <v>281.74</v>
      </c>
      <c r="Q18" t="n">
        <v>446.57</v>
      </c>
      <c r="R18" t="n">
        <v>62.4</v>
      </c>
      <c r="S18" t="n">
        <v>40.63</v>
      </c>
      <c r="T18" t="n">
        <v>5786.22</v>
      </c>
      <c r="U18" t="n">
        <v>0.65</v>
      </c>
      <c r="V18" t="n">
        <v>0.76</v>
      </c>
      <c r="W18" t="n">
        <v>2.63</v>
      </c>
      <c r="X18" t="n">
        <v>0.34</v>
      </c>
      <c r="Y18" t="n">
        <v>0.5</v>
      </c>
      <c r="Z18" t="n">
        <v>10</v>
      </c>
      <c r="AA18" t="n">
        <v>662.2861857393513</v>
      </c>
      <c r="AB18" t="n">
        <v>906.1691773329927</v>
      </c>
      <c r="AC18" t="n">
        <v>819.6856628647594</v>
      </c>
      <c r="AD18" t="n">
        <v>662286.1857393512</v>
      </c>
      <c r="AE18" t="n">
        <v>906169.1773329927</v>
      </c>
      <c r="AF18" t="n">
        <v>5.259060344326275e-06</v>
      </c>
      <c r="AG18" t="n">
        <v>35</v>
      </c>
      <c r="AH18" t="n">
        <v>819685.6628647593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3.3571</v>
      </c>
      <c r="E19" t="n">
        <v>29.79</v>
      </c>
      <c r="F19" t="n">
        <v>27.18</v>
      </c>
      <c r="G19" t="n">
        <v>125.47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11</v>
      </c>
      <c r="N19" t="n">
        <v>29.8</v>
      </c>
      <c r="O19" t="n">
        <v>20660.89</v>
      </c>
      <c r="P19" t="n">
        <v>279.99</v>
      </c>
      <c r="Q19" t="n">
        <v>446.56</v>
      </c>
      <c r="R19" t="n">
        <v>62.96</v>
      </c>
      <c r="S19" t="n">
        <v>40.63</v>
      </c>
      <c r="T19" t="n">
        <v>6063.24</v>
      </c>
      <c r="U19" t="n">
        <v>0.65</v>
      </c>
      <c r="V19" t="n">
        <v>0.76</v>
      </c>
      <c r="W19" t="n">
        <v>2.63</v>
      </c>
      <c r="X19" t="n">
        <v>0.36</v>
      </c>
      <c r="Y19" t="n">
        <v>0.5</v>
      </c>
      <c r="Z19" t="n">
        <v>10</v>
      </c>
      <c r="AA19" t="n">
        <v>661.2028815670812</v>
      </c>
      <c r="AB19" t="n">
        <v>904.6869527724856</v>
      </c>
      <c r="AC19" t="n">
        <v>818.3448997359917</v>
      </c>
      <c r="AD19" t="n">
        <v>661202.8815670812</v>
      </c>
      <c r="AE19" t="n">
        <v>904686.9527724856</v>
      </c>
      <c r="AF19" t="n">
        <v>5.256868090498062e-06</v>
      </c>
      <c r="AG19" t="n">
        <v>35</v>
      </c>
      <c r="AH19" t="n">
        <v>818344.8997359917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3.3659</v>
      </c>
      <c r="E20" t="n">
        <v>29.71</v>
      </c>
      <c r="F20" t="n">
        <v>27.13</v>
      </c>
      <c r="G20" t="n">
        <v>135.67</v>
      </c>
      <c r="H20" t="n">
        <v>2.02</v>
      </c>
      <c r="I20" t="n">
        <v>12</v>
      </c>
      <c r="J20" t="n">
        <v>167.07</v>
      </c>
      <c r="K20" t="n">
        <v>47.83</v>
      </c>
      <c r="L20" t="n">
        <v>19</v>
      </c>
      <c r="M20" t="n">
        <v>10</v>
      </c>
      <c r="N20" t="n">
        <v>30.24</v>
      </c>
      <c r="O20" t="n">
        <v>20838.81</v>
      </c>
      <c r="P20" t="n">
        <v>277.99</v>
      </c>
      <c r="Q20" t="n">
        <v>446.56</v>
      </c>
      <c r="R20" t="n">
        <v>61.24</v>
      </c>
      <c r="S20" t="n">
        <v>40.63</v>
      </c>
      <c r="T20" t="n">
        <v>5208.17</v>
      </c>
      <c r="U20" t="n">
        <v>0.66</v>
      </c>
      <c r="V20" t="n">
        <v>0.77</v>
      </c>
      <c r="W20" t="n">
        <v>2.63</v>
      </c>
      <c r="X20" t="n">
        <v>0.31</v>
      </c>
      <c r="Y20" t="n">
        <v>0.5</v>
      </c>
      <c r="Z20" t="n">
        <v>10</v>
      </c>
      <c r="AA20" t="n">
        <v>658.711641328448</v>
      </c>
      <c r="AB20" t="n">
        <v>901.2783279722252</v>
      </c>
      <c r="AC20" t="n">
        <v>815.2615893026332</v>
      </c>
      <c r="AD20" t="n">
        <v>658711.641328448</v>
      </c>
      <c r="AE20" t="n">
        <v>901278.3279722251</v>
      </c>
      <c r="AF20" t="n">
        <v>5.270647971703978e-06</v>
      </c>
      <c r="AG20" t="n">
        <v>35</v>
      </c>
      <c r="AH20" t="n">
        <v>815261.5893026332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3.3724</v>
      </c>
      <c r="E21" t="n">
        <v>29.65</v>
      </c>
      <c r="F21" t="n">
        <v>27.11</v>
      </c>
      <c r="G21" t="n">
        <v>147.85</v>
      </c>
      <c r="H21" t="n">
        <v>2.1</v>
      </c>
      <c r="I21" t="n">
        <v>11</v>
      </c>
      <c r="J21" t="n">
        <v>168.51</v>
      </c>
      <c r="K21" t="n">
        <v>47.83</v>
      </c>
      <c r="L21" t="n">
        <v>20</v>
      </c>
      <c r="M21" t="n">
        <v>9</v>
      </c>
      <c r="N21" t="n">
        <v>30.69</v>
      </c>
      <c r="O21" t="n">
        <v>21017.33</v>
      </c>
      <c r="P21" t="n">
        <v>275.32</v>
      </c>
      <c r="Q21" t="n">
        <v>446.56</v>
      </c>
      <c r="R21" t="n">
        <v>60.19</v>
      </c>
      <c r="S21" t="n">
        <v>40.63</v>
      </c>
      <c r="T21" t="n">
        <v>4688.38</v>
      </c>
      <c r="U21" t="n">
        <v>0.68</v>
      </c>
      <c r="V21" t="n">
        <v>0.77</v>
      </c>
      <c r="W21" t="n">
        <v>2.63</v>
      </c>
      <c r="X21" t="n">
        <v>0.28</v>
      </c>
      <c r="Y21" t="n">
        <v>0.5</v>
      </c>
      <c r="Z21" t="n">
        <v>10</v>
      </c>
      <c r="AA21" t="n">
        <v>656.0978686761791</v>
      </c>
      <c r="AB21" t="n">
        <v>897.7020489178798</v>
      </c>
      <c r="AC21" t="n">
        <v>812.0266253018955</v>
      </c>
      <c r="AD21" t="n">
        <v>656097.8686761791</v>
      </c>
      <c r="AE21" t="n">
        <v>897702.0489178798</v>
      </c>
      <c r="AF21" t="n">
        <v>5.280826293049257e-06</v>
      </c>
      <c r="AG21" t="n">
        <v>35</v>
      </c>
      <c r="AH21" t="n">
        <v>812026.6253018954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3.3726</v>
      </c>
      <c r="E22" t="n">
        <v>29.65</v>
      </c>
      <c r="F22" t="n">
        <v>27.11</v>
      </c>
      <c r="G22" t="n">
        <v>147.85</v>
      </c>
      <c r="H22" t="n">
        <v>2.19</v>
      </c>
      <c r="I22" t="n">
        <v>11</v>
      </c>
      <c r="J22" t="n">
        <v>169.97</v>
      </c>
      <c r="K22" t="n">
        <v>47.83</v>
      </c>
      <c r="L22" t="n">
        <v>21</v>
      </c>
      <c r="M22" t="n">
        <v>9</v>
      </c>
      <c r="N22" t="n">
        <v>31.14</v>
      </c>
      <c r="O22" t="n">
        <v>21196.47</v>
      </c>
      <c r="P22" t="n">
        <v>274.68</v>
      </c>
      <c r="Q22" t="n">
        <v>446.56</v>
      </c>
      <c r="R22" t="n">
        <v>60.28</v>
      </c>
      <c r="S22" t="n">
        <v>40.63</v>
      </c>
      <c r="T22" t="n">
        <v>4733.18</v>
      </c>
      <c r="U22" t="n">
        <v>0.67</v>
      </c>
      <c r="V22" t="n">
        <v>0.77</v>
      </c>
      <c r="W22" t="n">
        <v>2.63</v>
      </c>
      <c r="X22" t="n">
        <v>0.28</v>
      </c>
      <c r="Y22" t="n">
        <v>0.5</v>
      </c>
      <c r="Z22" t="n">
        <v>10</v>
      </c>
      <c r="AA22" t="n">
        <v>655.6202151997492</v>
      </c>
      <c r="AB22" t="n">
        <v>897.0485023588443</v>
      </c>
      <c r="AC22" t="n">
        <v>811.4354523091957</v>
      </c>
      <c r="AD22" t="n">
        <v>655620.2151997492</v>
      </c>
      <c r="AE22" t="n">
        <v>897048.5023588443</v>
      </c>
      <c r="AF22" t="n">
        <v>5.281139472167574e-06</v>
      </c>
      <c r="AG22" t="n">
        <v>35</v>
      </c>
      <c r="AH22" t="n">
        <v>811435.4523091958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3.3784</v>
      </c>
      <c r="E23" t="n">
        <v>29.6</v>
      </c>
      <c r="F23" t="n">
        <v>27.08</v>
      </c>
      <c r="G23" t="n">
        <v>162.49</v>
      </c>
      <c r="H23" t="n">
        <v>2.28</v>
      </c>
      <c r="I23" t="n">
        <v>10</v>
      </c>
      <c r="J23" t="n">
        <v>171.42</v>
      </c>
      <c r="K23" t="n">
        <v>47.83</v>
      </c>
      <c r="L23" t="n">
        <v>22</v>
      </c>
      <c r="M23" t="n">
        <v>8</v>
      </c>
      <c r="N23" t="n">
        <v>31.6</v>
      </c>
      <c r="O23" t="n">
        <v>21376.23</v>
      </c>
      <c r="P23" t="n">
        <v>271.67</v>
      </c>
      <c r="Q23" t="n">
        <v>446.56</v>
      </c>
      <c r="R23" t="n">
        <v>59.58</v>
      </c>
      <c r="S23" t="n">
        <v>40.63</v>
      </c>
      <c r="T23" t="n">
        <v>4388.63</v>
      </c>
      <c r="U23" t="n">
        <v>0.68</v>
      </c>
      <c r="V23" t="n">
        <v>0.77</v>
      </c>
      <c r="W23" t="n">
        <v>2.62</v>
      </c>
      <c r="X23" t="n">
        <v>0.25</v>
      </c>
      <c r="Y23" t="n">
        <v>0.5</v>
      </c>
      <c r="Z23" t="n">
        <v>10</v>
      </c>
      <c r="AA23" t="n">
        <v>652.7955094822289</v>
      </c>
      <c r="AB23" t="n">
        <v>893.1836153789116</v>
      </c>
      <c r="AC23" t="n">
        <v>807.9394247182249</v>
      </c>
      <c r="AD23" t="n">
        <v>652795.5094822289</v>
      </c>
      <c r="AE23" t="n">
        <v>893183.6153789116</v>
      </c>
      <c r="AF23" t="n">
        <v>5.290221666598746e-06</v>
      </c>
      <c r="AG23" t="n">
        <v>35</v>
      </c>
      <c r="AH23" t="n">
        <v>807939.4247182249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3.3781</v>
      </c>
      <c r="E24" t="n">
        <v>29.6</v>
      </c>
      <c r="F24" t="n">
        <v>27.09</v>
      </c>
      <c r="G24" t="n">
        <v>162.51</v>
      </c>
      <c r="H24" t="n">
        <v>2.36</v>
      </c>
      <c r="I24" t="n">
        <v>10</v>
      </c>
      <c r="J24" t="n">
        <v>172.89</v>
      </c>
      <c r="K24" t="n">
        <v>47.83</v>
      </c>
      <c r="L24" t="n">
        <v>23</v>
      </c>
      <c r="M24" t="n">
        <v>8</v>
      </c>
      <c r="N24" t="n">
        <v>32.06</v>
      </c>
      <c r="O24" t="n">
        <v>21556.61</v>
      </c>
      <c r="P24" t="n">
        <v>269.43</v>
      </c>
      <c r="Q24" t="n">
        <v>446.56</v>
      </c>
      <c r="R24" t="n">
        <v>59.5</v>
      </c>
      <c r="S24" t="n">
        <v>40.63</v>
      </c>
      <c r="T24" t="n">
        <v>4351.52</v>
      </c>
      <c r="U24" t="n">
        <v>0.68</v>
      </c>
      <c r="V24" t="n">
        <v>0.77</v>
      </c>
      <c r="W24" t="n">
        <v>2.63</v>
      </c>
      <c r="X24" t="n">
        <v>0.26</v>
      </c>
      <c r="Y24" t="n">
        <v>0.5</v>
      </c>
      <c r="Z24" t="n">
        <v>10</v>
      </c>
      <c r="AA24" t="n">
        <v>651.2626809054514</v>
      </c>
      <c r="AB24" t="n">
        <v>891.0863316965406</v>
      </c>
      <c r="AC24" t="n">
        <v>806.0423028469434</v>
      </c>
      <c r="AD24" t="n">
        <v>651262.6809054514</v>
      </c>
      <c r="AE24" t="n">
        <v>891086.3316965406</v>
      </c>
      <c r="AF24" t="n">
        <v>5.289751897921272e-06</v>
      </c>
      <c r="AG24" t="n">
        <v>35</v>
      </c>
      <c r="AH24" t="n">
        <v>806042.3028469434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3.3853</v>
      </c>
      <c r="E25" t="n">
        <v>29.54</v>
      </c>
      <c r="F25" t="n">
        <v>27.05</v>
      </c>
      <c r="G25" t="n">
        <v>180.34</v>
      </c>
      <c r="H25" t="n">
        <v>2.44</v>
      </c>
      <c r="I25" t="n">
        <v>9</v>
      </c>
      <c r="J25" t="n">
        <v>174.35</v>
      </c>
      <c r="K25" t="n">
        <v>47.83</v>
      </c>
      <c r="L25" t="n">
        <v>24</v>
      </c>
      <c r="M25" t="n">
        <v>7</v>
      </c>
      <c r="N25" t="n">
        <v>32.53</v>
      </c>
      <c r="O25" t="n">
        <v>21737.62</v>
      </c>
      <c r="P25" t="n">
        <v>265.23</v>
      </c>
      <c r="Q25" t="n">
        <v>446.56</v>
      </c>
      <c r="R25" t="n">
        <v>58.61</v>
      </c>
      <c r="S25" t="n">
        <v>40.63</v>
      </c>
      <c r="T25" t="n">
        <v>3912.15</v>
      </c>
      <c r="U25" t="n">
        <v>0.6899999999999999</v>
      </c>
      <c r="V25" t="n">
        <v>0.77</v>
      </c>
      <c r="W25" t="n">
        <v>2.62</v>
      </c>
      <c r="X25" t="n">
        <v>0.22</v>
      </c>
      <c r="Y25" t="n">
        <v>0.5</v>
      </c>
      <c r="Z25" t="n">
        <v>10</v>
      </c>
      <c r="AA25" t="n">
        <v>647.4295362463388</v>
      </c>
      <c r="AB25" t="n">
        <v>885.8416540675352</v>
      </c>
      <c r="AC25" t="n">
        <v>801.2981698898989</v>
      </c>
      <c r="AD25" t="n">
        <v>647429.5362463387</v>
      </c>
      <c r="AE25" t="n">
        <v>885841.6540675352</v>
      </c>
      <c r="AF25" t="n">
        <v>5.301026346180658e-06</v>
      </c>
      <c r="AG25" t="n">
        <v>35</v>
      </c>
      <c r="AH25" t="n">
        <v>801298.1698898989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3.3846</v>
      </c>
      <c r="E26" t="n">
        <v>29.55</v>
      </c>
      <c r="F26" t="n">
        <v>27.06</v>
      </c>
      <c r="G26" t="n">
        <v>180.38</v>
      </c>
      <c r="H26" t="n">
        <v>2.52</v>
      </c>
      <c r="I26" t="n">
        <v>9</v>
      </c>
      <c r="J26" t="n">
        <v>175.83</v>
      </c>
      <c r="K26" t="n">
        <v>47.83</v>
      </c>
      <c r="L26" t="n">
        <v>25</v>
      </c>
      <c r="M26" t="n">
        <v>7</v>
      </c>
      <c r="N26" t="n">
        <v>33</v>
      </c>
      <c r="O26" t="n">
        <v>21919.27</v>
      </c>
      <c r="P26" t="n">
        <v>267.07</v>
      </c>
      <c r="Q26" t="n">
        <v>446.57</v>
      </c>
      <c r="R26" t="n">
        <v>58.7</v>
      </c>
      <c r="S26" t="n">
        <v>40.63</v>
      </c>
      <c r="T26" t="n">
        <v>3956.9</v>
      </c>
      <c r="U26" t="n">
        <v>0.6899999999999999</v>
      </c>
      <c r="V26" t="n">
        <v>0.77</v>
      </c>
      <c r="W26" t="n">
        <v>2.62</v>
      </c>
      <c r="X26" t="n">
        <v>0.23</v>
      </c>
      <c r="Y26" t="n">
        <v>0.5</v>
      </c>
      <c r="Z26" t="n">
        <v>10</v>
      </c>
      <c r="AA26" t="n">
        <v>648.8509621148635</v>
      </c>
      <c r="AB26" t="n">
        <v>887.7865116497341</v>
      </c>
      <c r="AC26" t="n">
        <v>803.0574129940777</v>
      </c>
      <c r="AD26" t="n">
        <v>648850.9621148634</v>
      </c>
      <c r="AE26" t="n">
        <v>887786.5116497341</v>
      </c>
      <c r="AF26" t="n">
        <v>5.299930219266551e-06</v>
      </c>
      <c r="AG26" t="n">
        <v>35</v>
      </c>
      <c r="AH26" t="n">
        <v>803057.4129940777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3.3836</v>
      </c>
      <c r="E27" t="n">
        <v>29.55</v>
      </c>
      <c r="F27" t="n">
        <v>27.07</v>
      </c>
      <c r="G27" t="n">
        <v>180.44</v>
      </c>
      <c r="H27" t="n">
        <v>2.6</v>
      </c>
      <c r="I27" t="n">
        <v>9</v>
      </c>
      <c r="J27" t="n">
        <v>177.3</v>
      </c>
      <c r="K27" t="n">
        <v>47.83</v>
      </c>
      <c r="L27" t="n">
        <v>26</v>
      </c>
      <c r="M27" t="n">
        <v>7</v>
      </c>
      <c r="N27" t="n">
        <v>33.48</v>
      </c>
      <c r="O27" t="n">
        <v>22101.56</v>
      </c>
      <c r="P27" t="n">
        <v>262.58</v>
      </c>
      <c r="Q27" t="n">
        <v>446.56</v>
      </c>
      <c r="R27" t="n">
        <v>59.07</v>
      </c>
      <c r="S27" t="n">
        <v>40.63</v>
      </c>
      <c r="T27" t="n">
        <v>4141.49</v>
      </c>
      <c r="U27" t="n">
        <v>0.6899999999999999</v>
      </c>
      <c r="V27" t="n">
        <v>0.77</v>
      </c>
      <c r="W27" t="n">
        <v>2.62</v>
      </c>
      <c r="X27" t="n">
        <v>0.24</v>
      </c>
      <c r="Y27" t="n">
        <v>0.5</v>
      </c>
      <c r="Z27" t="n">
        <v>10</v>
      </c>
      <c r="AA27" t="n">
        <v>645.7756087444043</v>
      </c>
      <c r="AB27" t="n">
        <v>883.5786774932568</v>
      </c>
      <c r="AC27" t="n">
        <v>799.2511686237622</v>
      </c>
      <c r="AD27" t="n">
        <v>645775.6087444043</v>
      </c>
      <c r="AE27" t="n">
        <v>883578.6774932567</v>
      </c>
      <c r="AF27" t="n">
        <v>5.298364323674969e-06</v>
      </c>
      <c r="AG27" t="n">
        <v>35</v>
      </c>
      <c r="AH27" t="n">
        <v>799251.1686237622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3.3914</v>
      </c>
      <c r="E28" t="n">
        <v>29.49</v>
      </c>
      <c r="F28" t="n">
        <v>27.03</v>
      </c>
      <c r="G28" t="n">
        <v>202.7</v>
      </c>
      <c r="H28" t="n">
        <v>2.68</v>
      </c>
      <c r="I28" t="n">
        <v>8</v>
      </c>
      <c r="J28" t="n">
        <v>178.79</v>
      </c>
      <c r="K28" t="n">
        <v>47.83</v>
      </c>
      <c r="L28" t="n">
        <v>27</v>
      </c>
      <c r="M28" t="n">
        <v>5</v>
      </c>
      <c r="N28" t="n">
        <v>33.96</v>
      </c>
      <c r="O28" t="n">
        <v>22284.51</v>
      </c>
      <c r="P28" t="n">
        <v>260.19</v>
      </c>
      <c r="Q28" t="n">
        <v>446.56</v>
      </c>
      <c r="R28" t="n">
        <v>57.7</v>
      </c>
      <c r="S28" t="n">
        <v>40.63</v>
      </c>
      <c r="T28" t="n">
        <v>3460.52</v>
      </c>
      <c r="U28" t="n">
        <v>0.7</v>
      </c>
      <c r="V28" t="n">
        <v>0.77</v>
      </c>
      <c r="W28" t="n">
        <v>2.62</v>
      </c>
      <c r="X28" t="n">
        <v>0.2</v>
      </c>
      <c r="Y28" t="n">
        <v>0.5</v>
      </c>
      <c r="Z28" t="n">
        <v>10</v>
      </c>
      <c r="AA28" t="n">
        <v>643.1979450353439</v>
      </c>
      <c r="AB28" t="n">
        <v>880.0518042880234</v>
      </c>
      <c r="AC28" t="n">
        <v>796.0608952472385</v>
      </c>
      <c r="AD28" t="n">
        <v>643197.9450353439</v>
      </c>
      <c r="AE28" t="n">
        <v>880051.8042880234</v>
      </c>
      <c r="AF28" t="n">
        <v>5.310578309289305e-06</v>
      </c>
      <c r="AG28" t="n">
        <v>35</v>
      </c>
      <c r="AH28" t="n">
        <v>796060.8952472385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3.3915</v>
      </c>
      <c r="E29" t="n">
        <v>29.49</v>
      </c>
      <c r="F29" t="n">
        <v>27.03</v>
      </c>
      <c r="G29" t="n">
        <v>202.7</v>
      </c>
      <c r="H29" t="n">
        <v>2.75</v>
      </c>
      <c r="I29" t="n">
        <v>8</v>
      </c>
      <c r="J29" t="n">
        <v>180.28</v>
      </c>
      <c r="K29" t="n">
        <v>47.83</v>
      </c>
      <c r="L29" t="n">
        <v>28</v>
      </c>
      <c r="M29" t="n">
        <v>3</v>
      </c>
      <c r="N29" t="n">
        <v>34.45</v>
      </c>
      <c r="O29" t="n">
        <v>22468.11</v>
      </c>
      <c r="P29" t="n">
        <v>260.59</v>
      </c>
      <c r="Q29" t="n">
        <v>446.56</v>
      </c>
      <c r="R29" t="n">
        <v>57.56</v>
      </c>
      <c r="S29" t="n">
        <v>40.63</v>
      </c>
      <c r="T29" t="n">
        <v>3389.14</v>
      </c>
      <c r="U29" t="n">
        <v>0.71</v>
      </c>
      <c r="V29" t="n">
        <v>0.77</v>
      </c>
      <c r="W29" t="n">
        <v>2.63</v>
      </c>
      <c r="X29" t="n">
        <v>0.2</v>
      </c>
      <c r="Y29" t="n">
        <v>0.5</v>
      </c>
      <c r="Z29" t="n">
        <v>10</v>
      </c>
      <c r="AA29" t="n">
        <v>643.4742975862762</v>
      </c>
      <c r="AB29" t="n">
        <v>880.429922040023</v>
      </c>
      <c r="AC29" t="n">
        <v>796.4029259716789</v>
      </c>
      <c r="AD29" t="n">
        <v>643474.2975862762</v>
      </c>
      <c r="AE29" t="n">
        <v>880429.922040023</v>
      </c>
      <c r="AF29" t="n">
        <v>5.310734898848463e-06</v>
      </c>
      <c r="AG29" t="n">
        <v>35</v>
      </c>
      <c r="AH29" t="n">
        <v>796402.9259716789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3.393</v>
      </c>
      <c r="E30" t="n">
        <v>29.47</v>
      </c>
      <c r="F30" t="n">
        <v>27.01</v>
      </c>
      <c r="G30" t="n">
        <v>202.6</v>
      </c>
      <c r="H30" t="n">
        <v>2.83</v>
      </c>
      <c r="I30" t="n">
        <v>8</v>
      </c>
      <c r="J30" t="n">
        <v>181.77</v>
      </c>
      <c r="K30" t="n">
        <v>47.83</v>
      </c>
      <c r="L30" t="n">
        <v>29</v>
      </c>
      <c r="M30" t="n">
        <v>2</v>
      </c>
      <c r="N30" t="n">
        <v>34.94</v>
      </c>
      <c r="O30" t="n">
        <v>22652.51</v>
      </c>
      <c r="P30" t="n">
        <v>261.31</v>
      </c>
      <c r="Q30" t="n">
        <v>446.56</v>
      </c>
      <c r="R30" t="n">
        <v>57.14</v>
      </c>
      <c r="S30" t="n">
        <v>40.63</v>
      </c>
      <c r="T30" t="n">
        <v>3180.15</v>
      </c>
      <c r="U30" t="n">
        <v>0.71</v>
      </c>
      <c r="V30" t="n">
        <v>0.77</v>
      </c>
      <c r="W30" t="n">
        <v>2.62</v>
      </c>
      <c r="X30" t="n">
        <v>0.19</v>
      </c>
      <c r="Y30" t="n">
        <v>0.5</v>
      </c>
      <c r="Z30" t="n">
        <v>10</v>
      </c>
      <c r="AA30" t="n">
        <v>643.7676770127614</v>
      </c>
      <c r="AB30" t="n">
        <v>880.8313367143269</v>
      </c>
      <c r="AC30" t="n">
        <v>796.7660301928563</v>
      </c>
      <c r="AD30" t="n">
        <v>643767.6770127614</v>
      </c>
      <c r="AE30" t="n">
        <v>880831.3367143269</v>
      </c>
      <c r="AF30" t="n">
        <v>5.313083742235835e-06</v>
      </c>
      <c r="AG30" t="n">
        <v>35</v>
      </c>
      <c r="AH30" t="n">
        <v>796766.0301928563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3.3922</v>
      </c>
      <c r="E31" t="n">
        <v>29.48</v>
      </c>
      <c r="F31" t="n">
        <v>27.02</v>
      </c>
      <c r="G31" t="n">
        <v>202.65</v>
      </c>
      <c r="H31" t="n">
        <v>2.9</v>
      </c>
      <c r="I31" t="n">
        <v>8</v>
      </c>
      <c r="J31" t="n">
        <v>183.27</v>
      </c>
      <c r="K31" t="n">
        <v>47.83</v>
      </c>
      <c r="L31" t="n">
        <v>30</v>
      </c>
      <c r="M31" t="n">
        <v>1</v>
      </c>
      <c r="N31" t="n">
        <v>35.44</v>
      </c>
      <c r="O31" t="n">
        <v>22837.46</v>
      </c>
      <c r="P31" t="n">
        <v>262.22</v>
      </c>
      <c r="Q31" t="n">
        <v>446.56</v>
      </c>
      <c r="R31" t="n">
        <v>57.33</v>
      </c>
      <c r="S31" t="n">
        <v>40.63</v>
      </c>
      <c r="T31" t="n">
        <v>3276.04</v>
      </c>
      <c r="U31" t="n">
        <v>0.71</v>
      </c>
      <c r="V31" t="n">
        <v>0.77</v>
      </c>
      <c r="W31" t="n">
        <v>2.63</v>
      </c>
      <c r="X31" t="n">
        <v>0.19</v>
      </c>
      <c r="Y31" t="n">
        <v>0.5</v>
      </c>
      <c r="Z31" t="n">
        <v>10</v>
      </c>
      <c r="AA31" t="n">
        <v>644.5309923881243</v>
      </c>
      <c r="AB31" t="n">
        <v>881.8757384859962</v>
      </c>
      <c r="AC31" t="n">
        <v>797.7107557252646</v>
      </c>
      <c r="AD31" t="n">
        <v>644530.9923881243</v>
      </c>
      <c r="AE31" t="n">
        <v>881875.7384859961</v>
      </c>
      <c r="AF31" t="n">
        <v>5.311831025762569e-06</v>
      </c>
      <c r="AG31" t="n">
        <v>35</v>
      </c>
      <c r="AH31" t="n">
        <v>797710.7557252645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3.3918</v>
      </c>
      <c r="E32" t="n">
        <v>29.48</v>
      </c>
      <c r="F32" t="n">
        <v>27.02</v>
      </c>
      <c r="G32" t="n">
        <v>202.68</v>
      </c>
      <c r="H32" t="n">
        <v>2.98</v>
      </c>
      <c r="I32" t="n">
        <v>8</v>
      </c>
      <c r="J32" t="n">
        <v>184.78</v>
      </c>
      <c r="K32" t="n">
        <v>47.83</v>
      </c>
      <c r="L32" t="n">
        <v>31</v>
      </c>
      <c r="M32" t="n">
        <v>0</v>
      </c>
      <c r="N32" t="n">
        <v>35.95</v>
      </c>
      <c r="O32" t="n">
        <v>23023.09</v>
      </c>
      <c r="P32" t="n">
        <v>264.01</v>
      </c>
      <c r="Q32" t="n">
        <v>446.56</v>
      </c>
      <c r="R32" t="n">
        <v>57.41</v>
      </c>
      <c r="S32" t="n">
        <v>40.63</v>
      </c>
      <c r="T32" t="n">
        <v>3316.99</v>
      </c>
      <c r="U32" t="n">
        <v>0.71</v>
      </c>
      <c r="V32" t="n">
        <v>0.77</v>
      </c>
      <c r="W32" t="n">
        <v>2.63</v>
      </c>
      <c r="X32" t="n">
        <v>0.2</v>
      </c>
      <c r="Y32" t="n">
        <v>0.5</v>
      </c>
      <c r="Z32" t="n">
        <v>10</v>
      </c>
      <c r="AA32" t="n">
        <v>645.8432018601482</v>
      </c>
      <c r="AB32" t="n">
        <v>883.6711613762154</v>
      </c>
      <c r="AC32" t="n">
        <v>799.3348259747331</v>
      </c>
      <c r="AD32" t="n">
        <v>645843.2018601481</v>
      </c>
      <c r="AE32" t="n">
        <v>883671.1613762154</v>
      </c>
      <c r="AF32" t="n">
        <v>5.311204667525937e-06</v>
      </c>
      <c r="AG32" t="n">
        <v>35</v>
      </c>
      <c r="AH32" t="n">
        <v>799334.8259747331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1.9005</v>
      </c>
      <c r="E2" t="n">
        <v>52.62</v>
      </c>
      <c r="F2" t="n">
        <v>37.51</v>
      </c>
      <c r="G2" t="n">
        <v>6.3</v>
      </c>
      <c r="H2" t="n">
        <v>0.1</v>
      </c>
      <c r="I2" t="n">
        <v>357</v>
      </c>
      <c r="J2" t="n">
        <v>176.73</v>
      </c>
      <c r="K2" t="n">
        <v>52.44</v>
      </c>
      <c r="L2" t="n">
        <v>1</v>
      </c>
      <c r="M2" t="n">
        <v>355</v>
      </c>
      <c r="N2" t="n">
        <v>33.29</v>
      </c>
      <c r="O2" t="n">
        <v>22031.19</v>
      </c>
      <c r="P2" t="n">
        <v>492.39</v>
      </c>
      <c r="Q2" t="n">
        <v>446.72</v>
      </c>
      <c r="R2" t="n">
        <v>399.35</v>
      </c>
      <c r="S2" t="n">
        <v>40.63</v>
      </c>
      <c r="T2" t="n">
        <v>172537.93</v>
      </c>
      <c r="U2" t="n">
        <v>0.1</v>
      </c>
      <c r="V2" t="n">
        <v>0.55</v>
      </c>
      <c r="W2" t="n">
        <v>3.21</v>
      </c>
      <c r="X2" t="n">
        <v>10.67</v>
      </c>
      <c r="Y2" t="n">
        <v>0.5</v>
      </c>
      <c r="Z2" t="n">
        <v>10</v>
      </c>
      <c r="AA2" t="n">
        <v>1546.922355364109</v>
      </c>
      <c r="AB2" t="n">
        <v>2116.567412006974</v>
      </c>
      <c r="AC2" t="n">
        <v>1914.565188826048</v>
      </c>
      <c r="AD2" t="n">
        <v>1546922.355364109</v>
      </c>
      <c r="AE2" t="n">
        <v>2116567.412006974</v>
      </c>
      <c r="AF2" t="n">
        <v>2.689089691795394e-06</v>
      </c>
      <c r="AG2" t="n">
        <v>61</v>
      </c>
      <c r="AH2" t="n">
        <v>1914565.188826048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2.5826</v>
      </c>
      <c r="E3" t="n">
        <v>38.72</v>
      </c>
      <c r="F3" t="n">
        <v>31.07</v>
      </c>
      <c r="G3" t="n">
        <v>12.68</v>
      </c>
      <c r="H3" t="n">
        <v>0.2</v>
      </c>
      <c r="I3" t="n">
        <v>147</v>
      </c>
      <c r="J3" t="n">
        <v>178.21</v>
      </c>
      <c r="K3" t="n">
        <v>52.44</v>
      </c>
      <c r="L3" t="n">
        <v>2</v>
      </c>
      <c r="M3" t="n">
        <v>145</v>
      </c>
      <c r="N3" t="n">
        <v>33.77</v>
      </c>
      <c r="O3" t="n">
        <v>22213.89</v>
      </c>
      <c r="P3" t="n">
        <v>406.46</v>
      </c>
      <c r="Q3" t="n">
        <v>446.61</v>
      </c>
      <c r="R3" t="n">
        <v>189.68</v>
      </c>
      <c r="S3" t="n">
        <v>40.63</v>
      </c>
      <c r="T3" t="n">
        <v>68754.02</v>
      </c>
      <c r="U3" t="n">
        <v>0.21</v>
      </c>
      <c r="V3" t="n">
        <v>0.67</v>
      </c>
      <c r="W3" t="n">
        <v>2.85</v>
      </c>
      <c r="X3" t="n">
        <v>4.24</v>
      </c>
      <c r="Y3" t="n">
        <v>0.5</v>
      </c>
      <c r="Z3" t="n">
        <v>10</v>
      </c>
      <c r="AA3" t="n">
        <v>1018.854661705306</v>
      </c>
      <c r="AB3" t="n">
        <v>1394.041896840555</v>
      </c>
      <c r="AC3" t="n">
        <v>1260.996494756182</v>
      </c>
      <c r="AD3" t="n">
        <v>1018854.661705306</v>
      </c>
      <c r="AE3" t="n">
        <v>1394041.896840555</v>
      </c>
      <c r="AF3" t="n">
        <v>3.654218909776787e-06</v>
      </c>
      <c r="AG3" t="n">
        <v>45</v>
      </c>
      <c r="AH3" t="n">
        <v>1260996.494756182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2.841</v>
      </c>
      <c r="E4" t="n">
        <v>35.2</v>
      </c>
      <c r="F4" t="n">
        <v>29.47</v>
      </c>
      <c r="G4" t="n">
        <v>19.01</v>
      </c>
      <c r="H4" t="n">
        <v>0.3</v>
      </c>
      <c r="I4" t="n">
        <v>93</v>
      </c>
      <c r="J4" t="n">
        <v>179.7</v>
      </c>
      <c r="K4" t="n">
        <v>52.44</v>
      </c>
      <c r="L4" t="n">
        <v>3</v>
      </c>
      <c r="M4" t="n">
        <v>91</v>
      </c>
      <c r="N4" t="n">
        <v>34.26</v>
      </c>
      <c r="O4" t="n">
        <v>22397.24</v>
      </c>
      <c r="P4" t="n">
        <v>384.36</v>
      </c>
      <c r="Q4" t="n">
        <v>446.63</v>
      </c>
      <c r="R4" t="n">
        <v>137.3</v>
      </c>
      <c r="S4" t="n">
        <v>40.63</v>
      </c>
      <c r="T4" t="n">
        <v>42835.83</v>
      </c>
      <c r="U4" t="n">
        <v>0.3</v>
      </c>
      <c r="V4" t="n">
        <v>0.71</v>
      </c>
      <c r="W4" t="n">
        <v>2.76</v>
      </c>
      <c r="X4" t="n">
        <v>2.64</v>
      </c>
      <c r="Y4" t="n">
        <v>0.5</v>
      </c>
      <c r="Z4" t="n">
        <v>10</v>
      </c>
      <c r="AA4" t="n">
        <v>899.2513807179444</v>
      </c>
      <c r="AB4" t="n">
        <v>1230.395411269288</v>
      </c>
      <c r="AC4" t="n">
        <v>1112.968200088552</v>
      </c>
      <c r="AD4" t="n">
        <v>899251.3807179444</v>
      </c>
      <c r="AE4" t="n">
        <v>1230395.411269288</v>
      </c>
      <c r="AF4" t="n">
        <v>4.019838892076146e-06</v>
      </c>
      <c r="AG4" t="n">
        <v>41</v>
      </c>
      <c r="AH4" t="n">
        <v>1112968.200088552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2.9675</v>
      </c>
      <c r="E5" t="n">
        <v>33.7</v>
      </c>
      <c r="F5" t="n">
        <v>28.82</v>
      </c>
      <c r="G5" t="n">
        <v>25.06</v>
      </c>
      <c r="H5" t="n">
        <v>0.39</v>
      </c>
      <c r="I5" t="n">
        <v>69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374.59</v>
      </c>
      <c r="Q5" t="n">
        <v>446.6</v>
      </c>
      <c r="R5" t="n">
        <v>115.89</v>
      </c>
      <c r="S5" t="n">
        <v>40.63</v>
      </c>
      <c r="T5" t="n">
        <v>32252</v>
      </c>
      <c r="U5" t="n">
        <v>0.35</v>
      </c>
      <c r="V5" t="n">
        <v>0.72</v>
      </c>
      <c r="W5" t="n">
        <v>2.73</v>
      </c>
      <c r="X5" t="n">
        <v>2</v>
      </c>
      <c r="Y5" t="n">
        <v>0.5</v>
      </c>
      <c r="Z5" t="n">
        <v>10</v>
      </c>
      <c r="AA5" t="n">
        <v>856.8029964997933</v>
      </c>
      <c r="AB5" t="n">
        <v>1172.31565929147</v>
      </c>
      <c r="AC5" t="n">
        <v>1060.431498124053</v>
      </c>
      <c r="AD5" t="n">
        <v>856802.9964997933</v>
      </c>
      <c r="AE5" t="n">
        <v>1172315.65929147</v>
      </c>
      <c r="AF5" t="n">
        <v>4.198828550593438e-06</v>
      </c>
      <c r="AG5" t="n">
        <v>40</v>
      </c>
      <c r="AH5" t="n">
        <v>1060431.498124053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3.0573</v>
      </c>
      <c r="E6" t="n">
        <v>32.71</v>
      </c>
      <c r="F6" t="n">
        <v>28.37</v>
      </c>
      <c r="G6" t="n">
        <v>31.52</v>
      </c>
      <c r="H6" t="n">
        <v>0.49</v>
      </c>
      <c r="I6" t="n">
        <v>54</v>
      </c>
      <c r="J6" t="n">
        <v>182.69</v>
      </c>
      <c r="K6" t="n">
        <v>52.44</v>
      </c>
      <c r="L6" t="n">
        <v>5</v>
      </c>
      <c r="M6" t="n">
        <v>52</v>
      </c>
      <c r="N6" t="n">
        <v>35.25</v>
      </c>
      <c r="O6" t="n">
        <v>22766.06</v>
      </c>
      <c r="P6" t="n">
        <v>367.61</v>
      </c>
      <c r="Q6" t="n">
        <v>446.61</v>
      </c>
      <c r="R6" t="n">
        <v>101.12</v>
      </c>
      <c r="S6" t="n">
        <v>40.63</v>
      </c>
      <c r="T6" t="n">
        <v>24941.28</v>
      </c>
      <c r="U6" t="n">
        <v>0.4</v>
      </c>
      <c r="V6" t="n">
        <v>0.73</v>
      </c>
      <c r="W6" t="n">
        <v>2.71</v>
      </c>
      <c r="X6" t="n">
        <v>1.54</v>
      </c>
      <c r="Y6" t="n">
        <v>0.5</v>
      </c>
      <c r="Z6" t="n">
        <v>10</v>
      </c>
      <c r="AA6" t="n">
        <v>815.6421797080681</v>
      </c>
      <c r="AB6" t="n">
        <v>1115.997613869954</v>
      </c>
      <c r="AC6" t="n">
        <v>1009.488367914693</v>
      </c>
      <c r="AD6" t="n">
        <v>815642.179708068</v>
      </c>
      <c r="AE6" t="n">
        <v>1115997.613869953</v>
      </c>
      <c r="AF6" t="n">
        <v>4.325889984070538e-06</v>
      </c>
      <c r="AG6" t="n">
        <v>38</v>
      </c>
      <c r="AH6" t="n">
        <v>1009488.367914693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3.1128</v>
      </c>
      <c r="E7" t="n">
        <v>32.12</v>
      </c>
      <c r="F7" t="n">
        <v>28.1</v>
      </c>
      <c r="G7" t="n">
        <v>37.47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43</v>
      </c>
      <c r="N7" t="n">
        <v>35.75</v>
      </c>
      <c r="O7" t="n">
        <v>22951.43</v>
      </c>
      <c r="P7" t="n">
        <v>363.08</v>
      </c>
      <c r="Q7" t="n">
        <v>446.58</v>
      </c>
      <c r="R7" t="n">
        <v>92.73</v>
      </c>
      <c r="S7" t="n">
        <v>40.63</v>
      </c>
      <c r="T7" t="n">
        <v>20792.23</v>
      </c>
      <c r="U7" t="n">
        <v>0.44</v>
      </c>
      <c r="V7" t="n">
        <v>0.74</v>
      </c>
      <c r="W7" t="n">
        <v>2.68</v>
      </c>
      <c r="X7" t="n">
        <v>1.28</v>
      </c>
      <c r="Y7" t="n">
        <v>0.5</v>
      </c>
      <c r="Z7" t="n">
        <v>10</v>
      </c>
      <c r="AA7" t="n">
        <v>802.856413164072</v>
      </c>
      <c r="AB7" t="n">
        <v>1098.503564016248</v>
      </c>
      <c r="AC7" t="n">
        <v>993.6639256259717</v>
      </c>
      <c r="AD7" t="n">
        <v>802856.413164072</v>
      </c>
      <c r="AE7" t="n">
        <v>1098503.564016248</v>
      </c>
      <c r="AF7" t="n">
        <v>4.404419043736229e-06</v>
      </c>
      <c r="AG7" t="n">
        <v>38</v>
      </c>
      <c r="AH7" t="n">
        <v>993663.9256259718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3.1593</v>
      </c>
      <c r="E8" t="n">
        <v>31.65</v>
      </c>
      <c r="F8" t="n">
        <v>27.88</v>
      </c>
      <c r="G8" t="n">
        <v>44.02</v>
      </c>
      <c r="H8" t="n">
        <v>0.67</v>
      </c>
      <c r="I8" t="n">
        <v>38</v>
      </c>
      <c r="J8" t="n">
        <v>185.7</v>
      </c>
      <c r="K8" t="n">
        <v>52.44</v>
      </c>
      <c r="L8" t="n">
        <v>7</v>
      </c>
      <c r="M8" t="n">
        <v>36</v>
      </c>
      <c r="N8" t="n">
        <v>36.26</v>
      </c>
      <c r="O8" t="n">
        <v>23137.49</v>
      </c>
      <c r="P8" t="n">
        <v>358.78</v>
      </c>
      <c r="Q8" t="n">
        <v>446.59</v>
      </c>
      <c r="R8" t="n">
        <v>85.18000000000001</v>
      </c>
      <c r="S8" t="n">
        <v>40.63</v>
      </c>
      <c r="T8" t="n">
        <v>17049.82</v>
      </c>
      <c r="U8" t="n">
        <v>0.48</v>
      </c>
      <c r="V8" t="n">
        <v>0.75</v>
      </c>
      <c r="W8" t="n">
        <v>2.68</v>
      </c>
      <c r="X8" t="n">
        <v>1.05</v>
      </c>
      <c r="Y8" t="n">
        <v>0.5</v>
      </c>
      <c r="Z8" t="n">
        <v>10</v>
      </c>
      <c r="AA8" t="n">
        <v>782.2986066543039</v>
      </c>
      <c r="AB8" t="n">
        <v>1070.375466203169</v>
      </c>
      <c r="AC8" t="n">
        <v>968.2203339901404</v>
      </c>
      <c r="AD8" t="n">
        <v>782298.6066543038</v>
      </c>
      <c r="AE8" t="n">
        <v>1070375.466203169</v>
      </c>
      <c r="AF8" t="n">
        <v>4.470213661293969e-06</v>
      </c>
      <c r="AG8" t="n">
        <v>37</v>
      </c>
      <c r="AH8" t="n">
        <v>968220.3339901404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3.1896</v>
      </c>
      <c r="E9" t="n">
        <v>31.35</v>
      </c>
      <c r="F9" t="n">
        <v>27.76</v>
      </c>
      <c r="G9" t="n">
        <v>50.47</v>
      </c>
      <c r="H9" t="n">
        <v>0.76</v>
      </c>
      <c r="I9" t="n">
        <v>33</v>
      </c>
      <c r="J9" t="n">
        <v>187.22</v>
      </c>
      <c r="K9" t="n">
        <v>52.44</v>
      </c>
      <c r="L9" t="n">
        <v>8</v>
      </c>
      <c r="M9" t="n">
        <v>31</v>
      </c>
      <c r="N9" t="n">
        <v>36.78</v>
      </c>
      <c r="O9" t="n">
        <v>23324.24</v>
      </c>
      <c r="P9" t="n">
        <v>356.36</v>
      </c>
      <c r="Q9" t="n">
        <v>446.56</v>
      </c>
      <c r="R9" t="n">
        <v>81.45</v>
      </c>
      <c r="S9" t="n">
        <v>40.63</v>
      </c>
      <c r="T9" t="n">
        <v>15207.91</v>
      </c>
      <c r="U9" t="n">
        <v>0.5</v>
      </c>
      <c r="V9" t="n">
        <v>0.75</v>
      </c>
      <c r="W9" t="n">
        <v>2.67</v>
      </c>
      <c r="X9" t="n">
        <v>0.93</v>
      </c>
      <c r="Y9" t="n">
        <v>0.5</v>
      </c>
      <c r="Z9" t="n">
        <v>10</v>
      </c>
      <c r="AA9" t="n">
        <v>775.8889745133891</v>
      </c>
      <c r="AB9" t="n">
        <v>1061.605524734957</v>
      </c>
      <c r="AC9" t="n">
        <v>960.2873834269639</v>
      </c>
      <c r="AD9" t="n">
        <v>775888.9745133892</v>
      </c>
      <c r="AE9" t="n">
        <v>1061605.524734957</v>
      </c>
      <c r="AF9" t="n">
        <v>4.5130862830574e-06</v>
      </c>
      <c r="AG9" t="n">
        <v>37</v>
      </c>
      <c r="AH9" t="n">
        <v>960287.3834269638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3.21</v>
      </c>
      <c r="E10" t="n">
        <v>31.15</v>
      </c>
      <c r="F10" t="n">
        <v>27.67</v>
      </c>
      <c r="G10" t="n">
        <v>55.33</v>
      </c>
      <c r="H10" t="n">
        <v>0.85</v>
      </c>
      <c r="I10" t="n">
        <v>30</v>
      </c>
      <c r="J10" t="n">
        <v>188.74</v>
      </c>
      <c r="K10" t="n">
        <v>52.44</v>
      </c>
      <c r="L10" t="n">
        <v>9</v>
      </c>
      <c r="M10" t="n">
        <v>28</v>
      </c>
      <c r="N10" t="n">
        <v>37.3</v>
      </c>
      <c r="O10" t="n">
        <v>23511.69</v>
      </c>
      <c r="P10" t="n">
        <v>354.07</v>
      </c>
      <c r="Q10" t="n">
        <v>446.56</v>
      </c>
      <c r="R10" t="n">
        <v>78.34</v>
      </c>
      <c r="S10" t="n">
        <v>40.63</v>
      </c>
      <c r="T10" t="n">
        <v>13668.21</v>
      </c>
      <c r="U10" t="n">
        <v>0.52</v>
      </c>
      <c r="V10" t="n">
        <v>0.75</v>
      </c>
      <c r="W10" t="n">
        <v>2.66</v>
      </c>
      <c r="X10" t="n">
        <v>0.84</v>
      </c>
      <c r="Y10" t="n">
        <v>0.5</v>
      </c>
      <c r="Z10" t="n">
        <v>10</v>
      </c>
      <c r="AA10" t="n">
        <v>771.0975064125147</v>
      </c>
      <c r="AB10" t="n">
        <v>1055.049626694687</v>
      </c>
      <c r="AC10" t="n">
        <v>954.3571710943961</v>
      </c>
      <c r="AD10" t="n">
        <v>771097.5064125147</v>
      </c>
      <c r="AE10" t="n">
        <v>1055049.626694687</v>
      </c>
      <c r="AF10" t="n">
        <v>4.541951018502085e-06</v>
      </c>
      <c r="AG10" t="n">
        <v>37</v>
      </c>
      <c r="AH10" t="n">
        <v>954357.1710943962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3.2298</v>
      </c>
      <c r="E11" t="n">
        <v>30.96</v>
      </c>
      <c r="F11" t="n">
        <v>27.58</v>
      </c>
      <c r="G11" t="n">
        <v>61.29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25</v>
      </c>
      <c r="N11" t="n">
        <v>37.82</v>
      </c>
      <c r="O11" t="n">
        <v>23699.85</v>
      </c>
      <c r="P11" t="n">
        <v>351.74</v>
      </c>
      <c r="Q11" t="n">
        <v>446.56</v>
      </c>
      <c r="R11" t="n">
        <v>75.75</v>
      </c>
      <c r="S11" t="n">
        <v>40.63</v>
      </c>
      <c r="T11" t="n">
        <v>12388.02</v>
      </c>
      <c r="U11" t="n">
        <v>0.54</v>
      </c>
      <c r="V11" t="n">
        <v>0.75</v>
      </c>
      <c r="W11" t="n">
        <v>2.65</v>
      </c>
      <c r="X11" t="n">
        <v>0.75</v>
      </c>
      <c r="Y11" t="n">
        <v>0.5</v>
      </c>
      <c r="Z11" t="n">
        <v>10</v>
      </c>
      <c r="AA11" t="n">
        <v>756.5743906384909</v>
      </c>
      <c r="AB11" t="n">
        <v>1035.178458978018</v>
      </c>
      <c r="AC11" t="n">
        <v>936.382479735248</v>
      </c>
      <c r="AD11" t="n">
        <v>756574.3906384909</v>
      </c>
      <c r="AE11" t="n">
        <v>1035178.458978018</v>
      </c>
      <c r="AF11" t="n">
        <v>4.569966791139576e-06</v>
      </c>
      <c r="AG11" t="n">
        <v>36</v>
      </c>
      <c r="AH11" t="n">
        <v>936382.479735248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3.2502</v>
      </c>
      <c r="E12" t="n">
        <v>30.77</v>
      </c>
      <c r="F12" t="n">
        <v>27.49</v>
      </c>
      <c r="G12" t="n">
        <v>68.73</v>
      </c>
      <c r="H12" t="n">
        <v>1.02</v>
      </c>
      <c r="I12" t="n">
        <v>24</v>
      </c>
      <c r="J12" t="n">
        <v>191.79</v>
      </c>
      <c r="K12" t="n">
        <v>52.44</v>
      </c>
      <c r="L12" t="n">
        <v>11</v>
      </c>
      <c r="M12" t="n">
        <v>22</v>
      </c>
      <c r="N12" t="n">
        <v>38.35</v>
      </c>
      <c r="O12" t="n">
        <v>23888.73</v>
      </c>
      <c r="P12" t="n">
        <v>349.98</v>
      </c>
      <c r="Q12" t="n">
        <v>446.56</v>
      </c>
      <c r="R12" t="n">
        <v>72.93000000000001</v>
      </c>
      <c r="S12" t="n">
        <v>40.63</v>
      </c>
      <c r="T12" t="n">
        <v>10994.31</v>
      </c>
      <c r="U12" t="n">
        <v>0.5600000000000001</v>
      </c>
      <c r="V12" t="n">
        <v>0.76</v>
      </c>
      <c r="W12" t="n">
        <v>2.65</v>
      </c>
      <c r="X12" t="n">
        <v>0.67</v>
      </c>
      <c r="Y12" t="n">
        <v>0.5</v>
      </c>
      <c r="Z12" t="n">
        <v>10</v>
      </c>
      <c r="AA12" t="n">
        <v>752.2960747501778</v>
      </c>
      <c r="AB12" t="n">
        <v>1029.324678433652</v>
      </c>
      <c r="AC12" t="n">
        <v>931.0873757902036</v>
      </c>
      <c r="AD12" t="n">
        <v>752296.0747501778</v>
      </c>
      <c r="AE12" t="n">
        <v>1029324.678433653</v>
      </c>
      <c r="AF12" t="n">
        <v>4.598831526584261e-06</v>
      </c>
      <c r="AG12" t="n">
        <v>36</v>
      </c>
      <c r="AH12" t="n">
        <v>931087.3757902036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3.265</v>
      </c>
      <c r="E13" t="n">
        <v>30.63</v>
      </c>
      <c r="F13" t="n">
        <v>27.43</v>
      </c>
      <c r="G13" t="n">
        <v>74.8</v>
      </c>
      <c r="H13" t="n">
        <v>1.1</v>
      </c>
      <c r="I13" t="n">
        <v>22</v>
      </c>
      <c r="J13" t="n">
        <v>193.33</v>
      </c>
      <c r="K13" t="n">
        <v>52.44</v>
      </c>
      <c r="L13" t="n">
        <v>12</v>
      </c>
      <c r="M13" t="n">
        <v>20</v>
      </c>
      <c r="N13" t="n">
        <v>38.89</v>
      </c>
      <c r="O13" t="n">
        <v>24078.33</v>
      </c>
      <c r="P13" t="n">
        <v>347.87</v>
      </c>
      <c r="Q13" t="n">
        <v>446.56</v>
      </c>
      <c r="R13" t="n">
        <v>70.44</v>
      </c>
      <c r="S13" t="n">
        <v>40.63</v>
      </c>
      <c r="T13" t="n">
        <v>9761.6</v>
      </c>
      <c r="U13" t="n">
        <v>0.58</v>
      </c>
      <c r="V13" t="n">
        <v>0.76</v>
      </c>
      <c r="W13" t="n">
        <v>2.65</v>
      </c>
      <c r="X13" t="n">
        <v>0.6</v>
      </c>
      <c r="Y13" t="n">
        <v>0.5</v>
      </c>
      <c r="Z13" t="n">
        <v>10</v>
      </c>
      <c r="AA13" t="n">
        <v>748.6347275773616</v>
      </c>
      <c r="AB13" t="n">
        <v>1024.315061704568</v>
      </c>
      <c r="AC13" t="n">
        <v>926.5558698507018</v>
      </c>
      <c r="AD13" t="n">
        <v>748634.7275773615</v>
      </c>
      <c r="AE13" t="n">
        <v>1024315.061704568</v>
      </c>
      <c r="AF13" t="n">
        <v>4.619772609161778e-06</v>
      </c>
      <c r="AG13" t="n">
        <v>36</v>
      </c>
      <c r="AH13" t="n">
        <v>926555.8698507018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3.2793</v>
      </c>
      <c r="E14" t="n">
        <v>30.49</v>
      </c>
      <c r="F14" t="n">
        <v>27.36</v>
      </c>
      <c r="G14" t="n">
        <v>82.09</v>
      </c>
      <c r="H14" t="n">
        <v>1.18</v>
      </c>
      <c r="I14" t="n">
        <v>20</v>
      </c>
      <c r="J14" t="n">
        <v>194.88</v>
      </c>
      <c r="K14" t="n">
        <v>52.44</v>
      </c>
      <c r="L14" t="n">
        <v>13</v>
      </c>
      <c r="M14" t="n">
        <v>18</v>
      </c>
      <c r="N14" t="n">
        <v>39.43</v>
      </c>
      <c r="O14" t="n">
        <v>24268.67</v>
      </c>
      <c r="P14" t="n">
        <v>344.98</v>
      </c>
      <c r="Q14" t="n">
        <v>446.56</v>
      </c>
      <c r="R14" t="n">
        <v>68.65000000000001</v>
      </c>
      <c r="S14" t="n">
        <v>40.63</v>
      </c>
      <c r="T14" t="n">
        <v>8875.09</v>
      </c>
      <c r="U14" t="n">
        <v>0.59</v>
      </c>
      <c r="V14" t="n">
        <v>0.76</v>
      </c>
      <c r="W14" t="n">
        <v>2.64</v>
      </c>
      <c r="X14" t="n">
        <v>0.54</v>
      </c>
      <c r="Y14" t="n">
        <v>0.5</v>
      </c>
      <c r="Z14" t="n">
        <v>10</v>
      </c>
      <c r="AA14" t="n">
        <v>744.4412559509962</v>
      </c>
      <c r="AB14" t="n">
        <v>1018.577368822464</v>
      </c>
      <c r="AC14" t="n">
        <v>921.365774324363</v>
      </c>
      <c r="AD14" t="n">
        <v>744441.2559509962</v>
      </c>
      <c r="AE14" t="n">
        <v>1018577.368822464</v>
      </c>
      <c r="AF14" t="n">
        <v>4.640006222733299e-06</v>
      </c>
      <c r="AG14" t="n">
        <v>36</v>
      </c>
      <c r="AH14" t="n">
        <v>921365.774324363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3.2828</v>
      </c>
      <c r="E15" t="n">
        <v>30.46</v>
      </c>
      <c r="F15" t="n">
        <v>27.37</v>
      </c>
      <c r="G15" t="n">
        <v>86.42</v>
      </c>
      <c r="H15" t="n">
        <v>1.27</v>
      </c>
      <c r="I15" t="n">
        <v>19</v>
      </c>
      <c r="J15" t="n">
        <v>196.42</v>
      </c>
      <c r="K15" t="n">
        <v>52.44</v>
      </c>
      <c r="L15" t="n">
        <v>14</v>
      </c>
      <c r="M15" t="n">
        <v>17</v>
      </c>
      <c r="N15" t="n">
        <v>39.98</v>
      </c>
      <c r="O15" t="n">
        <v>24459.75</v>
      </c>
      <c r="P15" t="n">
        <v>345.37</v>
      </c>
      <c r="Q15" t="n">
        <v>446.56</v>
      </c>
      <c r="R15" t="n">
        <v>68.8</v>
      </c>
      <c r="S15" t="n">
        <v>40.63</v>
      </c>
      <c r="T15" t="n">
        <v>8955.43</v>
      </c>
      <c r="U15" t="n">
        <v>0.59</v>
      </c>
      <c r="V15" t="n">
        <v>0.76</v>
      </c>
      <c r="W15" t="n">
        <v>2.64</v>
      </c>
      <c r="X15" t="n">
        <v>0.54</v>
      </c>
      <c r="Y15" t="n">
        <v>0.5</v>
      </c>
      <c r="Z15" t="n">
        <v>10</v>
      </c>
      <c r="AA15" t="n">
        <v>744.3626722468184</v>
      </c>
      <c r="AB15" t="n">
        <v>1018.469847131539</v>
      </c>
      <c r="AC15" t="n">
        <v>921.2685143527127</v>
      </c>
      <c r="AD15" t="n">
        <v>744362.6722468184</v>
      </c>
      <c r="AE15" t="n">
        <v>1018469.847131539</v>
      </c>
      <c r="AF15" t="n">
        <v>4.644958505775279e-06</v>
      </c>
      <c r="AG15" t="n">
        <v>36</v>
      </c>
      <c r="AH15" t="n">
        <v>921268.5143527127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3.294</v>
      </c>
      <c r="E16" t="n">
        <v>30.36</v>
      </c>
      <c r="F16" t="n">
        <v>27.3</v>
      </c>
      <c r="G16" t="n">
        <v>90.98999999999999</v>
      </c>
      <c r="H16" t="n">
        <v>1.35</v>
      </c>
      <c r="I16" t="n">
        <v>18</v>
      </c>
      <c r="J16" t="n">
        <v>197.98</v>
      </c>
      <c r="K16" t="n">
        <v>52.44</v>
      </c>
      <c r="L16" t="n">
        <v>15</v>
      </c>
      <c r="M16" t="n">
        <v>16</v>
      </c>
      <c r="N16" t="n">
        <v>40.54</v>
      </c>
      <c r="O16" t="n">
        <v>24651.58</v>
      </c>
      <c r="P16" t="n">
        <v>342.37</v>
      </c>
      <c r="Q16" t="n">
        <v>446.56</v>
      </c>
      <c r="R16" t="n">
        <v>66.64</v>
      </c>
      <c r="S16" t="n">
        <v>40.63</v>
      </c>
      <c r="T16" t="n">
        <v>7881.42</v>
      </c>
      <c r="U16" t="n">
        <v>0.61</v>
      </c>
      <c r="V16" t="n">
        <v>0.76</v>
      </c>
      <c r="W16" t="n">
        <v>2.63</v>
      </c>
      <c r="X16" t="n">
        <v>0.47</v>
      </c>
      <c r="Y16" t="n">
        <v>0.5</v>
      </c>
      <c r="Z16" t="n">
        <v>10</v>
      </c>
      <c r="AA16" t="n">
        <v>740.4921282401544</v>
      </c>
      <c r="AB16" t="n">
        <v>1013.173998065272</v>
      </c>
      <c r="AC16" t="n">
        <v>916.4780936885587</v>
      </c>
      <c r="AD16" t="n">
        <v>740492.1282401545</v>
      </c>
      <c r="AE16" t="n">
        <v>1013173.998065272</v>
      </c>
      <c r="AF16" t="n">
        <v>4.660805811509617e-06</v>
      </c>
      <c r="AG16" t="n">
        <v>36</v>
      </c>
      <c r="AH16" t="n">
        <v>916478.0936885587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3.3</v>
      </c>
      <c r="E17" t="n">
        <v>30.3</v>
      </c>
      <c r="F17" t="n">
        <v>27.28</v>
      </c>
      <c r="G17" t="n">
        <v>96.27</v>
      </c>
      <c r="H17" t="n">
        <v>1.42</v>
      </c>
      <c r="I17" t="n">
        <v>17</v>
      </c>
      <c r="J17" t="n">
        <v>199.54</v>
      </c>
      <c r="K17" t="n">
        <v>52.44</v>
      </c>
      <c r="L17" t="n">
        <v>16</v>
      </c>
      <c r="M17" t="n">
        <v>15</v>
      </c>
      <c r="N17" t="n">
        <v>41.1</v>
      </c>
      <c r="O17" t="n">
        <v>24844.17</v>
      </c>
      <c r="P17" t="n">
        <v>341.86</v>
      </c>
      <c r="Q17" t="n">
        <v>446.56</v>
      </c>
      <c r="R17" t="n">
        <v>65.76000000000001</v>
      </c>
      <c r="S17" t="n">
        <v>40.63</v>
      </c>
      <c r="T17" t="n">
        <v>7445.33</v>
      </c>
      <c r="U17" t="n">
        <v>0.62</v>
      </c>
      <c r="V17" t="n">
        <v>0.76</v>
      </c>
      <c r="W17" t="n">
        <v>2.64</v>
      </c>
      <c r="X17" t="n">
        <v>0.45</v>
      </c>
      <c r="Y17" t="n">
        <v>0.5</v>
      </c>
      <c r="Z17" t="n">
        <v>10</v>
      </c>
      <c r="AA17" t="n">
        <v>739.3193630244039</v>
      </c>
      <c r="AB17" t="n">
        <v>1011.569368958332</v>
      </c>
      <c r="AC17" t="n">
        <v>915.0266081314741</v>
      </c>
      <c r="AD17" t="n">
        <v>739319.3630244038</v>
      </c>
      <c r="AE17" t="n">
        <v>1011569.368958332</v>
      </c>
      <c r="AF17" t="n">
        <v>4.669295439581583e-06</v>
      </c>
      <c r="AG17" t="n">
        <v>36</v>
      </c>
      <c r="AH17" t="n">
        <v>915026.6081314741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3.3044</v>
      </c>
      <c r="E18" t="n">
        <v>30.26</v>
      </c>
      <c r="F18" t="n">
        <v>27.27</v>
      </c>
      <c r="G18" t="n">
        <v>102.28</v>
      </c>
      <c r="H18" t="n">
        <v>1.5</v>
      </c>
      <c r="I18" t="n">
        <v>16</v>
      </c>
      <c r="J18" t="n">
        <v>201.11</v>
      </c>
      <c r="K18" t="n">
        <v>52.44</v>
      </c>
      <c r="L18" t="n">
        <v>17</v>
      </c>
      <c r="M18" t="n">
        <v>14</v>
      </c>
      <c r="N18" t="n">
        <v>41.67</v>
      </c>
      <c r="O18" t="n">
        <v>25037.53</v>
      </c>
      <c r="P18" t="n">
        <v>341.23</v>
      </c>
      <c r="Q18" t="n">
        <v>446.56</v>
      </c>
      <c r="R18" t="n">
        <v>65.92</v>
      </c>
      <c r="S18" t="n">
        <v>40.63</v>
      </c>
      <c r="T18" t="n">
        <v>7527.93</v>
      </c>
      <c r="U18" t="n">
        <v>0.62</v>
      </c>
      <c r="V18" t="n">
        <v>0.76</v>
      </c>
      <c r="W18" t="n">
        <v>2.63</v>
      </c>
      <c r="X18" t="n">
        <v>0.45</v>
      </c>
      <c r="Y18" t="n">
        <v>0.5</v>
      </c>
      <c r="Z18" t="n">
        <v>10</v>
      </c>
      <c r="AA18" t="n">
        <v>738.2975158449838</v>
      </c>
      <c r="AB18" t="n">
        <v>1010.171232566733</v>
      </c>
      <c r="AC18" t="n">
        <v>913.7619079147931</v>
      </c>
      <c r="AD18" t="n">
        <v>738297.5158449837</v>
      </c>
      <c r="AE18" t="n">
        <v>1010171.232566733</v>
      </c>
      <c r="AF18" t="n">
        <v>4.675521166834359e-06</v>
      </c>
      <c r="AG18" t="n">
        <v>36</v>
      </c>
      <c r="AH18" t="n">
        <v>913761.9079147931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3.3146</v>
      </c>
      <c r="E19" t="n">
        <v>30.17</v>
      </c>
      <c r="F19" t="n">
        <v>27.22</v>
      </c>
      <c r="G19" t="n">
        <v>108.86</v>
      </c>
      <c r="H19" t="n">
        <v>1.58</v>
      </c>
      <c r="I19" t="n">
        <v>15</v>
      </c>
      <c r="J19" t="n">
        <v>202.68</v>
      </c>
      <c r="K19" t="n">
        <v>52.44</v>
      </c>
      <c r="L19" t="n">
        <v>18</v>
      </c>
      <c r="M19" t="n">
        <v>13</v>
      </c>
      <c r="N19" t="n">
        <v>42.24</v>
      </c>
      <c r="O19" t="n">
        <v>25231.66</v>
      </c>
      <c r="P19" t="n">
        <v>338.79</v>
      </c>
      <c r="Q19" t="n">
        <v>446.57</v>
      </c>
      <c r="R19" t="n">
        <v>63.76</v>
      </c>
      <c r="S19" t="n">
        <v>40.63</v>
      </c>
      <c r="T19" t="n">
        <v>6453.04</v>
      </c>
      <c r="U19" t="n">
        <v>0.64</v>
      </c>
      <c r="V19" t="n">
        <v>0.76</v>
      </c>
      <c r="W19" t="n">
        <v>2.64</v>
      </c>
      <c r="X19" t="n">
        <v>0.39</v>
      </c>
      <c r="Y19" t="n">
        <v>0.5</v>
      </c>
      <c r="Z19" t="n">
        <v>10</v>
      </c>
      <c r="AA19" t="n">
        <v>725.2566261087917</v>
      </c>
      <c r="AB19" t="n">
        <v>992.3281119062244</v>
      </c>
      <c r="AC19" t="n">
        <v>897.6217096471461</v>
      </c>
      <c r="AD19" t="n">
        <v>725256.6261087917</v>
      </c>
      <c r="AE19" t="n">
        <v>992328.1119062244</v>
      </c>
      <c r="AF19" t="n">
        <v>4.689953534556702e-06</v>
      </c>
      <c r="AG19" t="n">
        <v>35</v>
      </c>
      <c r="AH19" t="n">
        <v>897621.7096471461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3.3212</v>
      </c>
      <c r="E20" t="n">
        <v>30.11</v>
      </c>
      <c r="F20" t="n">
        <v>27.19</v>
      </c>
      <c r="G20" t="n">
        <v>116.53</v>
      </c>
      <c r="H20" t="n">
        <v>1.65</v>
      </c>
      <c r="I20" t="n">
        <v>14</v>
      </c>
      <c r="J20" t="n">
        <v>204.26</v>
      </c>
      <c r="K20" t="n">
        <v>52.44</v>
      </c>
      <c r="L20" t="n">
        <v>19</v>
      </c>
      <c r="M20" t="n">
        <v>12</v>
      </c>
      <c r="N20" t="n">
        <v>42.82</v>
      </c>
      <c r="O20" t="n">
        <v>25426.72</v>
      </c>
      <c r="P20" t="n">
        <v>337.86</v>
      </c>
      <c r="Q20" t="n">
        <v>446.56</v>
      </c>
      <c r="R20" t="n">
        <v>63.06</v>
      </c>
      <c r="S20" t="n">
        <v>40.63</v>
      </c>
      <c r="T20" t="n">
        <v>6112.6</v>
      </c>
      <c r="U20" t="n">
        <v>0.64</v>
      </c>
      <c r="V20" t="n">
        <v>0.76</v>
      </c>
      <c r="W20" t="n">
        <v>2.63</v>
      </c>
      <c r="X20" t="n">
        <v>0.36</v>
      </c>
      <c r="Y20" t="n">
        <v>0.5</v>
      </c>
      <c r="Z20" t="n">
        <v>10</v>
      </c>
      <c r="AA20" t="n">
        <v>723.677847434873</v>
      </c>
      <c r="AB20" t="n">
        <v>990.1679572737694</v>
      </c>
      <c r="AC20" t="n">
        <v>895.6677171410164</v>
      </c>
      <c r="AD20" t="n">
        <v>723677.847434873</v>
      </c>
      <c r="AE20" t="n">
        <v>990167.9572737694</v>
      </c>
      <c r="AF20" t="n">
        <v>4.699292125435866e-06</v>
      </c>
      <c r="AG20" t="n">
        <v>35</v>
      </c>
      <c r="AH20" t="n">
        <v>895667.7171410164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3.3266</v>
      </c>
      <c r="E21" t="n">
        <v>30.06</v>
      </c>
      <c r="F21" t="n">
        <v>27.18</v>
      </c>
      <c r="G21" t="n">
        <v>125.44</v>
      </c>
      <c r="H21" t="n">
        <v>1.73</v>
      </c>
      <c r="I21" t="n">
        <v>13</v>
      </c>
      <c r="J21" t="n">
        <v>205.85</v>
      </c>
      <c r="K21" t="n">
        <v>52.44</v>
      </c>
      <c r="L21" t="n">
        <v>20</v>
      </c>
      <c r="M21" t="n">
        <v>11</v>
      </c>
      <c r="N21" t="n">
        <v>43.41</v>
      </c>
      <c r="O21" t="n">
        <v>25622.45</v>
      </c>
      <c r="P21" t="n">
        <v>335.01</v>
      </c>
      <c r="Q21" t="n">
        <v>446.56</v>
      </c>
      <c r="R21" t="n">
        <v>62.61</v>
      </c>
      <c r="S21" t="n">
        <v>40.63</v>
      </c>
      <c r="T21" t="n">
        <v>5888.73</v>
      </c>
      <c r="U21" t="n">
        <v>0.65</v>
      </c>
      <c r="V21" t="n">
        <v>0.76</v>
      </c>
      <c r="W21" t="n">
        <v>2.63</v>
      </c>
      <c r="X21" t="n">
        <v>0.35</v>
      </c>
      <c r="Y21" t="n">
        <v>0.5</v>
      </c>
      <c r="Z21" t="n">
        <v>10</v>
      </c>
      <c r="AA21" t="n">
        <v>720.9426312763133</v>
      </c>
      <c r="AB21" t="n">
        <v>986.4255138564077</v>
      </c>
      <c r="AC21" t="n">
        <v>892.2824472708553</v>
      </c>
      <c r="AD21" t="n">
        <v>720942.6312763132</v>
      </c>
      <c r="AE21" t="n">
        <v>986425.5138564077</v>
      </c>
      <c r="AF21" t="n">
        <v>4.706932790700635e-06</v>
      </c>
      <c r="AG21" t="n">
        <v>35</v>
      </c>
      <c r="AH21" t="n">
        <v>892282.4472708553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3.3269</v>
      </c>
      <c r="E22" t="n">
        <v>30.06</v>
      </c>
      <c r="F22" t="n">
        <v>27.18</v>
      </c>
      <c r="G22" t="n">
        <v>125.43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336.74</v>
      </c>
      <c r="Q22" t="n">
        <v>446.56</v>
      </c>
      <c r="R22" t="n">
        <v>62.59</v>
      </c>
      <c r="S22" t="n">
        <v>40.63</v>
      </c>
      <c r="T22" t="n">
        <v>5878.97</v>
      </c>
      <c r="U22" t="n">
        <v>0.65</v>
      </c>
      <c r="V22" t="n">
        <v>0.76</v>
      </c>
      <c r="W22" t="n">
        <v>2.63</v>
      </c>
      <c r="X22" t="n">
        <v>0.35</v>
      </c>
      <c r="Y22" t="n">
        <v>0.5</v>
      </c>
      <c r="Z22" t="n">
        <v>10</v>
      </c>
      <c r="AA22" t="n">
        <v>722.1664510725041</v>
      </c>
      <c r="AB22" t="n">
        <v>988.0999980926747</v>
      </c>
      <c r="AC22" t="n">
        <v>893.7971210817665</v>
      </c>
      <c r="AD22" t="n">
        <v>722166.451072504</v>
      </c>
      <c r="AE22" t="n">
        <v>988099.9980926747</v>
      </c>
      <c r="AF22" t="n">
        <v>4.707357272104233e-06</v>
      </c>
      <c r="AG22" t="n">
        <v>35</v>
      </c>
      <c r="AH22" t="n">
        <v>893797.1210817664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3.3347</v>
      </c>
      <c r="E23" t="n">
        <v>29.99</v>
      </c>
      <c r="F23" t="n">
        <v>27.14</v>
      </c>
      <c r="G23" t="n">
        <v>135.7</v>
      </c>
      <c r="H23" t="n">
        <v>1.87</v>
      </c>
      <c r="I23" t="n">
        <v>12</v>
      </c>
      <c r="J23" t="n">
        <v>209.05</v>
      </c>
      <c r="K23" t="n">
        <v>52.44</v>
      </c>
      <c r="L23" t="n">
        <v>22</v>
      </c>
      <c r="M23" t="n">
        <v>10</v>
      </c>
      <c r="N23" t="n">
        <v>44.6</v>
      </c>
      <c r="O23" t="n">
        <v>26016.35</v>
      </c>
      <c r="P23" t="n">
        <v>333.69</v>
      </c>
      <c r="Q23" t="n">
        <v>446.56</v>
      </c>
      <c r="R23" t="n">
        <v>61.42</v>
      </c>
      <c r="S23" t="n">
        <v>40.63</v>
      </c>
      <c r="T23" t="n">
        <v>5301.93</v>
      </c>
      <c r="U23" t="n">
        <v>0.66</v>
      </c>
      <c r="V23" t="n">
        <v>0.77</v>
      </c>
      <c r="W23" t="n">
        <v>2.63</v>
      </c>
      <c r="X23" t="n">
        <v>0.31</v>
      </c>
      <c r="Y23" t="n">
        <v>0.5</v>
      </c>
      <c r="Z23" t="n">
        <v>10</v>
      </c>
      <c r="AA23" t="n">
        <v>718.8783579011666</v>
      </c>
      <c r="AB23" t="n">
        <v>983.6010839552181</v>
      </c>
      <c r="AC23" t="n">
        <v>889.7275769953229</v>
      </c>
      <c r="AD23" t="n">
        <v>718878.3579011667</v>
      </c>
      <c r="AE23" t="n">
        <v>983601.0839552181</v>
      </c>
      <c r="AF23" t="n">
        <v>4.71839378859779e-06</v>
      </c>
      <c r="AG23" t="n">
        <v>35</v>
      </c>
      <c r="AH23" t="n">
        <v>889727.5769953229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3.3349</v>
      </c>
      <c r="E24" t="n">
        <v>29.99</v>
      </c>
      <c r="F24" t="n">
        <v>27.14</v>
      </c>
      <c r="G24" t="n">
        <v>135.69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333.32</v>
      </c>
      <c r="Q24" t="n">
        <v>446.56</v>
      </c>
      <c r="R24" t="n">
        <v>61.49</v>
      </c>
      <c r="S24" t="n">
        <v>40.63</v>
      </c>
      <c r="T24" t="n">
        <v>5335.31</v>
      </c>
      <c r="U24" t="n">
        <v>0.66</v>
      </c>
      <c r="V24" t="n">
        <v>0.77</v>
      </c>
      <c r="W24" t="n">
        <v>2.62</v>
      </c>
      <c r="X24" t="n">
        <v>0.31</v>
      </c>
      <c r="Y24" t="n">
        <v>0.5</v>
      </c>
      <c r="Z24" t="n">
        <v>10</v>
      </c>
      <c r="AA24" t="n">
        <v>718.5876013779688</v>
      </c>
      <c r="AB24" t="n">
        <v>983.2032580529062</v>
      </c>
      <c r="AC24" t="n">
        <v>889.3677190387758</v>
      </c>
      <c r="AD24" t="n">
        <v>718587.6013779688</v>
      </c>
      <c r="AE24" t="n">
        <v>983203.2580529063</v>
      </c>
      <c r="AF24" t="n">
        <v>4.718676776200188e-06</v>
      </c>
      <c r="AG24" t="n">
        <v>35</v>
      </c>
      <c r="AH24" t="n">
        <v>889367.7190387758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3.3433</v>
      </c>
      <c r="E25" t="n">
        <v>29.91</v>
      </c>
      <c r="F25" t="n">
        <v>27.1</v>
      </c>
      <c r="G25" t="n">
        <v>147.81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9</v>
      </c>
      <c r="N25" t="n">
        <v>45.82</v>
      </c>
      <c r="O25" t="n">
        <v>26413.56</v>
      </c>
      <c r="P25" t="n">
        <v>331.12</v>
      </c>
      <c r="Q25" t="n">
        <v>446.56</v>
      </c>
      <c r="R25" t="n">
        <v>60.08</v>
      </c>
      <c r="S25" t="n">
        <v>40.63</v>
      </c>
      <c r="T25" t="n">
        <v>4633.7</v>
      </c>
      <c r="U25" t="n">
        <v>0.68</v>
      </c>
      <c r="V25" t="n">
        <v>0.77</v>
      </c>
      <c r="W25" t="n">
        <v>2.63</v>
      </c>
      <c r="X25" t="n">
        <v>0.27</v>
      </c>
      <c r="Y25" t="n">
        <v>0.5</v>
      </c>
      <c r="Z25" t="n">
        <v>10</v>
      </c>
      <c r="AA25" t="n">
        <v>715.8642154925619</v>
      </c>
      <c r="AB25" t="n">
        <v>979.4770013371869</v>
      </c>
      <c r="AC25" t="n">
        <v>885.9970910341705</v>
      </c>
      <c r="AD25" t="n">
        <v>715864.2154925619</v>
      </c>
      <c r="AE25" t="n">
        <v>979477.0013371869</v>
      </c>
      <c r="AF25" t="n">
        <v>4.730562255500942e-06</v>
      </c>
      <c r="AG25" t="n">
        <v>35</v>
      </c>
      <c r="AH25" t="n">
        <v>885997.0910341705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3.3413</v>
      </c>
      <c r="E26" t="n">
        <v>29.93</v>
      </c>
      <c r="F26" t="n">
        <v>27.12</v>
      </c>
      <c r="G26" t="n">
        <v>147.91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9</v>
      </c>
      <c r="N26" t="n">
        <v>46.44</v>
      </c>
      <c r="O26" t="n">
        <v>26613.43</v>
      </c>
      <c r="P26" t="n">
        <v>331.38</v>
      </c>
      <c r="Q26" t="n">
        <v>446.56</v>
      </c>
      <c r="R26" t="n">
        <v>60.65</v>
      </c>
      <c r="S26" t="n">
        <v>40.63</v>
      </c>
      <c r="T26" t="n">
        <v>4917.99</v>
      </c>
      <c r="U26" t="n">
        <v>0.67</v>
      </c>
      <c r="V26" t="n">
        <v>0.77</v>
      </c>
      <c r="W26" t="n">
        <v>2.63</v>
      </c>
      <c r="X26" t="n">
        <v>0.29</v>
      </c>
      <c r="Y26" t="n">
        <v>0.5</v>
      </c>
      <c r="Z26" t="n">
        <v>10</v>
      </c>
      <c r="AA26" t="n">
        <v>716.3711713302556</v>
      </c>
      <c r="AB26" t="n">
        <v>980.1706406796326</v>
      </c>
      <c r="AC26" t="n">
        <v>886.6245304113019</v>
      </c>
      <c r="AD26" t="n">
        <v>716371.1713302556</v>
      </c>
      <c r="AE26" t="n">
        <v>980170.6406796325</v>
      </c>
      <c r="AF26" t="n">
        <v>4.727732379476953e-06</v>
      </c>
      <c r="AG26" t="n">
        <v>35</v>
      </c>
      <c r="AH26" t="n">
        <v>886624.5304113019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3.3417</v>
      </c>
      <c r="E27" t="n">
        <v>29.92</v>
      </c>
      <c r="F27" t="n">
        <v>27.11</v>
      </c>
      <c r="G27" t="n">
        <v>147.89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9</v>
      </c>
      <c r="N27" t="n">
        <v>47.07</v>
      </c>
      <c r="O27" t="n">
        <v>26814.17</v>
      </c>
      <c r="P27" t="n">
        <v>328.62</v>
      </c>
      <c r="Q27" t="n">
        <v>446.56</v>
      </c>
      <c r="R27" t="n">
        <v>60.61</v>
      </c>
      <c r="S27" t="n">
        <v>40.63</v>
      </c>
      <c r="T27" t="n">
        <v>4899.33</v>
      </c>
      <c r="U27" t="n">
        <v>0.67</v>
      </c>
      <c r="V27" t="n">
        <v>0.77</v>
      </c>
      <c r="W27" t="n">
        <v>2.62</v>
      </c>
      <c r="X27" t="n">
        <v>0.29</v>
      </c>
      <c r="Y27" t="n">
        <v>0.5</v>
      </c>
      <c r="Z27" t="n">
        <v>10</v>
      </c>
      <c r="AA27" t="n">
        <v>714.2806875307532</v>
      </c>
      <c r="AB27" t="n">
        <v>977.3103485195171</v>
      </c>
      <c r="AC27" t="n">
        <v>884.0372205205026</v>
      </c>
      <c r="AD27" t="n">
        <v>714280.6875307532</v>
      </c>
      <c r="AE27" t="n">
        <v>977310.3485195171</v>
      </c>
      <c r="AF27" t="n">
        <v>4.72829835468175e-06</v>
      </c>
      <c r="AG27" t="n">
        <v>35</v>
      </c>
      <c r="AH27" t="n">
        <v>884037.2205205027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3.349</v>
      </c>
      <c r="E28" t="n">
        <v>29.86</v>
      </c>
      <c r="F28" t="n">
        <v>27.08</v>
      </c>
      <c r="G28" t="n">
        <v>162.5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8</v>
      </c>
      <c r="N28" t="n">
        <v>47.71</v>
      </c>
      <c r="O28" t="n">
        <v>27015.77</v>
      </c>
      <c r="P28" t="n">
        <v>328.91</v>
      </c>
      <c r="Q28" t="n">
        <v>446.56</v>
      </c>
      <c r="R28" t="n">
        <v>59.47</v>
      </c>
      <c r="S28" t="n">
        <v>40.63</v>
      </c>
      <c r="T28" t="n">
        <v>4335.19</v>
      </c>
      <c r="U28" t="n">
        <v>0.68</v>
      </c>
      <c r="V28" t="n">
        <v>0.77</v>
      </c>
      <c r="W28" t="n">
        <v>2.63</v>
      </c>
      <c r="X28" t="n">
        <v>0.26</v>
      </c>
      <c r="Y28" t="n">
        <v>0.5</v>
      </c>
      <c r="Z28" t="n">
        <v>10</v>
      </c>
      <c r="AA28" t="n">
        <v>713.5405759850818</v>
      </c>
      <c r="AB28" t="n">
        <v>976.2976952513123</v>
      </c>
      <c r="AC28" t="n">
        <v>883.1212134589476</v>
      </c>
      <c r="AD28" t="n">
        <v>713540.5759850817</v>
      </c>
      <c r="AE28" t="n">
        <v>976297.6952513123</v>
      </c>
      <c r="AF28" t="n">
        <v>4.73862740216931e-06</v>
      </c>
      <c r="AG28" t="n">
        <v>35</v>
      </c>
      <c r="AH28" t="n">
        <v>883121.2134589476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3.3491</v>
      </c>
      <c r="E29" t="n">
        <v>29.86</v>
      </c>
      <c r="F29" t="n">
        <v>27.08</v>
      </c>
      <c r="G29" t="n">
        <v>162.49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8</v>
      </c>
      <c r="N29" t="n">
        <v>48.35</v>
      </c>
      <c r="O29" t="n">
        <v>27218.26</v>
      </c>
      <c r="P29" t="n">
        <v>327.48</v>
      </c>
      <c r="Q29" t="n">
        <v>446.56</v>
      </c>
      <c r="R29" t="n">
        <v>59.6</v>
      </c>
      <c r="S29" t="n">
        <v>40.63</v>
      </c>
      <c r="T29" t="n">
        <v>4399.3</v>
      </c>
      <c r="U29" t="n">
        <v>0.68</v>
      </c>
      <c r="V29" t="n">
        <v>0.77</v>
      </c>
      <c r="W29" t="n">
        <v>2.62</v>
      </c>
      <c r="X29" t="n">
        <v>0.25</v>
      </c>
      <c r="Y29" t="n">
        <v>0.5</v>
      </c>
      <c r="Z29" t="n">
        <v>10</v>
      </c>
      <c r="AA29" t="n">
        <v>712.4968611780794</v>
      </c>
      <c r="AB29" t="n">
        <v>974.8696386069241</v>
      </c>
      <c r="AC29" t="n">
        <v>881.8294485364098</v>
      </c>
      <c r="AD29" t="n">
        <v>712496.8611780794</v>
      </c>
      <c r="AE29" t="n">
        <v>974869.6386069241</v>
      </c>
      <c r="AF29" t="n">
        <v>4.73876889597051e-06</v>
      </c>
      <c r="AG29" t="n">
        <v>35</v>
      </c>
      <c r="AH29" t="n">
        <v>881829.4485364098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3.3565</v>
      </c>
      <c r="E30" t="n">
        <v>29.79</v>
      </c>
      <c r="F30" t="n">
        <v>27.05</v>
      </c>
      <c r="G30" t="n">
        <v>180.35</v>
      </c>
      <c r="H30" t="n">
        <v>2.34</v>
      </c>
      <c r="I30" t="n">
        <v>9</v>
      </c>
      <c r="J30" t="n">
        <v>220.44</v>
      </c>
      <c r="K30" t="n">
        <v>52.44</v>
      </c>
      <c r="L30" t="n">
        <v>29</v>
      </c>
      <c r="M30" t="n">
        <v>7</v>
      </c>
      <c r="N30" t="n">
        <v>49</v>
      </c>
      <c r="O30" t="n">
        <v>27421.64</v>
      </c>
      <c r="P30" t="n">
        <v>323.88</v>
      </c>
      <c r="Q30" t="n">
        <v>446.56</v>
      </c>
      <c r="R30" t="n">
        <v>58.62</v>
      </c>
      <c r="S30" t="n">
        <v>40.63</v>
      </c>
      <c r="T30" t="n">
        <v>3913.81</v>
      </c>
      <c r="U30" t="n">
        <v>0.6899999999999999</v>
      </c>
      <c r="V30" t="n">
        <v>0.77</v>
      </c>
      <c r="W30" t="n">
        <v>2.62</v>
      </c>
      <c r="X30" t="n">
        <v>0.22</v>
      </c>
      <c r="Y30" t="n">
        <v>0.5</v>
      </c>
      <c r="Z30" t="n">
        <v>10</v>
      </c>
      <c r="AA30" t="n">
        <v>708.9482578047424</v>
      </c>
      <c r="AB30" t="n">
        <v>970.0142829181929</v>
      </c>
      <c r="AC30" t="n">
        <v>877.4374811800764</v>
      </c>
      <c r="AD30" t="n">
        <v>708948.2578047424</v>
      </c>
      <c r="AE30" t="n">
        <v>970014.2829181929</v>
      </c>
      <c r="AF30" t="n">
        <v>4.749239437259268e-06</v>
      </c>
      <c r="AG30" t="n">
        <v>35</v>
      </c>
      <c r="AH30" t="n">
        <v>877437.4811800764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3.3564</v>
      </c>
      <c r="E31" t="n">
        <v>29.79</v>
      </c>
      <c r="F31" t="n">
        <v>27.05</v>
      </c>
      <c r="G31" t="n">
        <v>180.36</v>
      </c>
      <c r="H31" t="n">
        <v>2.4</v>
      </c>
      <c r="I31" t="n">
        <v>9</v>
      </c>
      <c r="J31" t="n">
        <v>222.1</v>
      </c>
      <c r="K31" t="n">
        <v>52.44</v>
      </c>
      <c r="L31" t="n">
        <v>30</v>
      </c>
      <c r="M31" t="n">
        <v>7</v>
      </c>
      <c r="N31" t="n">
        <v>49.65</v>
      </c>
      <c r="O31" t="n">
        <v>27625.93</v>
      </c>
      <c r="P31" t="n">
        <v>325.5</v>
      </c>
      <c r="Q31" t="n">
        <v>446.56</v>
      </c>
      <c r="R31" t="n">
        <v>58.66</v>
      </c>
      <c r="S31" t="n">
        <v>40.63</v>
      </c>
      <c r="T31" t="n">
        <v>3933.89</v>
      </c>
      <c r="U31" t="n">
        <v>0.6899999999999999</v>
      </c>
      <c r="V31" t="n">
        <v>0.77</v>
      </c>
      <c r="W31" t="n">
        <v>2.62</v>
      </c>
      <c r="X31" t="n">
        <v>0.23</v>
      </c>
      <c r="Y31" t="n">
        <v>0.5</v>
      </c>
      <c r="Z31" t="n">
        <v>10</v>
      </c>
      <c r="AA31" t="n">
        <v>710.1264812573079</v>
      </c>
      <c r="AB31" t="n">
        <v>971.6263802255429</v>
      </c>
      <c r="AC31" t="n">
        <v>878.8957221830059</v>
      </c>
      <c r="AD31" t="n">
        <v>710126.4812573079</v>
      </c>
      <c r="AE31" t="n">
        <v>971626.3802255429</v>
      </c>
      <c r="AF31" t="n">
        <v>4.749097943458068e-06</v>
      </c>
      <c r="AG31" t="n">
        <v>35</v>
      </c>
      <c r="AH31" t="n">
        <v>878895.7221830059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3.3552</v>
      </c>
      <c r="E32" t="n">
        <v>29.8</v>
      </c>
      <c r="F32" t="n">
        <v>27.06</v>
      </c>
      <c r="G32" t="n">
        <v>180.43</v>
      </c>
      <c r="H32" t="n">
        <v>2.46</v>
      </c>
      <c r="I32" t="n">
        <v>9</v>
      </c>
      <c r="J32" t="n">
        <v>223.76</v>
      </c>
      <c r="K32" t="n">
        <v>52.44</v>
      </c>
      <c r="L32" t="n">
        <v>31</v>
      </c>
      <c r="M32" t="n">
        <v>7</v>
      </c>
      <c r="N32" t="n">
        <v>50.32</v>
      </c>
      <c r="O32" t="n">
        <v>27831.27</v>
      </c>
      <c r="P32" t="n">
        <v>325.74</v>
      </c>
      <c r="Q32" t="n">
        <v>446.56</v>
      </c>
      <c r="R32" t="n">
        <v>58.91</v>
      </c>
      <c r="S32" t="n">
        <v>40.63</v>
      </c>
      <c r="T32" t="n">
        <v>4057.78</v>
      </c>
      <c r="U32" t="n">
        <v>0.6899999999999999</v>
      </c>
      <c r="V32" t="n">
        <v>0.77</v>
      </c>
      <c r="W32" t="n">
        <v>2.63</v>
      </c>
      <c r="X32" t="n">
        <v>0.24</v>
      </c>
      <c r="Y32" t="n">
        <v>0.5</v>
      </c>
      <c r="Z32" t="n">
        <v>10</v>
      </c>
      <c r="AA32" t="n">
        <v>710.4782495704861</v>
      </c>
      <c r="AB32" t="n">
        <v>972.1076851505562</v>
      </c>
      <c r="AC32" t="n">
        <v>879.3310920414915</v>
      </c>
      <c r="AD32" t="n">
        <v>710478.2495704861</v>
      </c>
      <c r="AE32" t="n">
        <v>972107.6851505563</v>
      </c>
      <c r="AF32" t="n">
        <v>4.747400017843674e-06</v>
      </c>
      <c r="AG32" t="n">
        <v>35</v>
      </c>
      <c r="AH32" t="n">
        <v>879331.0920414915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3.3545</v>
      </c>
      <c r="E33" t="n">
        <v>29.81</v>
      </c>
      <c r="F33" t="n">
        <v>27.07</v>
      </c>
      <c r="G33" t="n">
        <v>180.47</v>
      </c>
      <c r="H33" t="n">
        <v>2.52</v>
      </c>
      <c r="I33" t="n">
        <v>9</v>
      </c>
      <c r="J33" t="n">
        <v>225.43</v>
      </c>
      <c r="K33" t="n">
        <v>52.44</v>
      </c>
      <c r="L33" t="n">
        <v>32</v>
      </c>
      <c r="M33" t="n">
        <v>7</v>
      </c>
      <c r="N33" t="n">
        <v>50.99</v>
      </c>
      <c r="O33" t="n">
        <v>28037.42</v>
      </c>
      <c r="P33" t="n">
        <v>322.94</v>
      </c>
      <c r="Q33" t="n">
        <v>446.56</v>
      </c>
      <c r="R33" t="n">
        <v>59.18</v>
      </c>
      <c r="S33" t="n">
        <v>40.63</v>
      </c>
      <c r="T33" t="n">
        <v>4194.44</v>
      </c>
      <c r="U33" t="n">
        <v>0.6899999999999999</v>
      </c>
      <c r="V33" t="n">
        <v>0.77</v>
      </c>
      <c r="W33" t="n">
        <v>2.62</v>
      </c>
      <c r="X33" t="n">
        <v>0.24</v>
      </c>
      <c r="Y33" t="n">
        <v>0.5</v>
      </c>
      <c r="Z33" t="n">
        <v>10</v>
      </c>
      <c r="AA33" t="n">
        <v>708.5838761451007</v>
      </c>
      <c r="AB33" t="n">
        <v>969.5157198560867</v>
      </c>
      <c r="AC33" t="n">
        <v>876.98650027688</v>
      </c>
      <c r="AD33" t="n">
        <v>708583.8761451007</v>
      </c>
      <c r="AE33" t="n">
        <v>969515.7198560867</v>
      </c>
      <c r="AF33" t="n">
        <v>4.746409561235279e-06</v>
      </c>
      <c r="AG33" t="n">
        <v>35</v>
      </c>
      <c r="AH33" t="n">
        <v>876986.50027688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3.3646</v>
      </c>
      <c r="E34" t="n">
        <v>29.72</v>
      </c>
      <c r="F34" t="n">
        <v>27.02</v>
      </c>
      <c r="G34" t="n">
        <v>202.62</v>
      </c>
      <c r="H34" t="n">
        <v>2.58</v>
      </c>
      <c r="I34" t="n">
        <v>8</v>
      </c>
      <c r="J34" t="n">
        <v>227.11</v>
      </c>
      <c r="K34" t="n">
        <v>52.44</v>
      </c>
      <c r="L34" t="n">
        <v>33</v>
      </c>
      <c r="M34" t="n">
        <v>6</v>
      </c>
      <c r="N34" t="n">
        <v>51.67</v>
      </c>
      <c r="O34" t="n">
        <v>28244.51</v>
      </c>
      <c r="P34" t="n">
        <v>320.13</v>
      </c>
      <c r="Q34" t="n">
        <v>446.56</v>
      </c>
      <c r="R34" t="n">
        <v>57.33</v>
      </c>
      <c r="S34" t="n">
        <v>40.63</v>
      </c>
      <c r="T34" t="n">
        <v>3274.28</v>
      </c>
      <c r="U34" t="n">
        <v>0.71</v>
      </c>
      <c r="V34" t="n">
        <v>0.77</v>
      </c>
      <c r="W34" t="n">
        <v>2.62</v>
      </c>
      <c r="X34" t="n">
        <v>0.19</v>
      </c>
      <c r="Y34" t="n">
        <v>0.5</v>
      </c>
      <c r="Z34" t="n">
        <v>10</v>
      </c>
      <c r="AA34" t="n">
        <v>705.232488325072</v>
      </c>
      <c r="AB34" t="n">
        <v>964.9302031879279</v>
      </c>
      <c r="AC34" t="n">
        <v>872.8386188837171</v>
      </c>
      <c r="AD34" t="n">
        <v>705232.488325072</v>
      </c>
      <c r="AE34" t="n">
        <v>964930.2031879278</v>
      </c>
      <c r="AF34" t="n">
        <v>4.760700435156422e-06</v>
      </c>
      <c r="AG34" t="n">
        <v>35</v>
      </c>
      <c r="AH34" t="n">
        <v>872838.6188837171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3.3632</v>
      </c>
      <c r="E35" t="n">
        <v>29.73</v>
      </c>
      <c r="F35" t="n">
        <v>27.03</v>
      </c>
      <c r="G35" t="n">
        <v>202.72</v>
      </c>
      <c r="H35" t="n">
        <v>2.64</v>
      </c>
      <c r="I35" t="n">
        <v>8</v>
      </c>
      <c r="J35" t="n">
        <v>228.8</v>
      </c>
      <c r="K35" t="n">
        <v>52.44</v>
      </c>
      <c r="L35" t="n">
        <v>34</v>
      </c>
      <c r="M35" t="n">
        <v>6</v>
      </c>
      <c r="N35" t="n">
        <v>52.36</v>
      </c>
      <c r="O35" t="n">
        <v>28452.56</v>
      </c>
      <c r="P35" t="n">
        <v>321.06</v>
      </c>
      <c r="Q35" t="n">
        <v>446.56</v>
      </c>
      <c r="R35" t="n">
        <v>57.71</v>
      </c>
      <c r="S35" t="n">
        <v>40.63</v>
      </c>
      <c r="T35" t="n">
        <v>3465.63</v>
      </c>
      <c r="U35" t="n">
        <v>0.7</v>
      </c>
      <c r="V35" t="n">
        <v>0.77</v>
      </c>
      <c r="W35" t="n">
        <v>2.62</v>
      </c>
      <c r="X35" t="n">
        <v>0.2</v>
      </c>
      <c r="Y35" t="n">
        <v>0.5</v>
      </c>
      <c r="Z35" t="n">
        <v>10</v>
      </c>
      <c r="AA35" t="n">
        <v>706.0993004233083</v>
      </c>
      <c r="AB35" t="n">
        <v>966.1162137417856</v>
      </c>
      <c r="AC35" t="n">
        <v>873.911438254891</v>
      </c>
      <c r="AD35" t="n">
        <v>706099.3004233083</v>
      </c>
      <c r="AE35" t="n">
        <v>966116.2137417856</v>
      </c>
      <c r="AF35" t="n">
        <v>4.758719521939631e-06</v>
      </c>
      <c r="AG35" t="n">
        <v>35</v>
      </c>
      <c r="AH35" t="n">
        <v>873911.438254891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3.3636</v>
      </c>
      <c r="E36" t="n">
        <v>29.73</v>
      </c>
      <c r="F36" t="n">
        <v>27.02</v>
      </c>
      <c r="G36" t="n">
        <v>202.69</v>
      </c>
      <c r="H36" t="n">
        <v>2.7</v>
      </c>
      <c r="I36" t="n">
        <v>8</v>
      </c>
      <c r="J36" t="n">
        <v>230.49</v>
      </c>
      <c r="K36" t="n">
        <v>52.44</v>
      </c>
      <c r="L36" t="n">
        <v>35</v>
      </c>
      <c r="M36" t="n">
        <v>6</v>
      </c>
      <c r="N36" t="n">
        <v>53.05</v>
      </c>
      <c r="O36" t="n">
        <v>28661.58</v>
      </c>
      <c r="P36" t="n">
        <v>321.66</v>
      </c>
      <c r="Q36" t="n">
        <v>446.56</v>
      </c>
      <c r="R36" t="n">
        <v>57.6</v>
      </c>
      <c r="S36" t="n">
        <v>40.63</v>
      </c>
      <c r="T36" t="n">
        <v>3411.67</v>
      </c>
      <c r="U36" t="n">
        <v>0.71</v>
      </c>
      <c r="V36" t="n">
        <v>0.77</v>
      </c>
      <c r="W36" t="n">
        <v>2.62</v>
      </c>
      <c r="X36" t="n">
        <v>0.2</v>
      </c>
      <c r="Y36" t="n">
        <v>0.5</v>
      </c>
      <c r="Z36" t="n">
        <v>10</v>
      </c>
      <c r="AA36" t="n">
        <v>706.4397086651397</v>
      </c>
      <c r="AB36" t="n">
        <v>966.5819753160109</v>
      </c>
      <c r="AC36" t="n">
        <v>874.3327481981729</v>
      </c>
      <c r="AD36" t="n">
        <v>706439.7086651397</v>
      </c>
      <c r="AE36" t="n">
        <v>966581.9753160109</v>
      </c>
      <c r="AF36" t="n">
        <v>4.759285497144428e-06</v>
      </c>
      <c r="AG36" t="n">
        <v>35</v>
      </c>
      <c r="AH36" t="n">
        <v>874332.7481981729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3.3631</v>
      </c>
      <c r="E37" t="n">
        <v>29.73</v>
      </c>
      <c r="F37" t="n">
        <v>27.03</v>
      </c>
      <c r="G37" t="n">
        <v>202.72</v>
      </c>
      <c r="H37" t="n">
        <v>2.76</v>
      </c>
      <c r="I37" t="n">
        <v>8</v>
      </c>
      <c r="J37" t="n">
        <v>232.2</v>
      </c>
      <c r="K37" t="n">
        <v>52.44</v>
      </c>
      <c r="L37" t="n">
        <v>36</v>
      </c>
      <c r="M37" t="n">
        <v>6</v>
      </c>
      <c r="N37" t="n">
        <v>53.75</v>
      </c>
      <c r="O37" t="n">
        <v>28871.58</v>
      </c>
      <c r="P37" t="n">
        <v>319.28</v>
      </c>
      <c r="Q37" t="n">
        <v>446.56</v>
      </c>
      <c r="R37" t="n">
        <v>57.88</v>
      </c>
      <c r="S37" t="n">
        <v>40.63</v>
      </c>
      <c r="T37" t="n">
        <v>3550.04</v>
      </c>
      <c r="U37" t="n">
        <v>0.7</v>
      </c>
      <c r="V37" t="n">
        <v>0.77</v>
      </c>
      <c r="W37" t="n">
        <v>2.62</v>
      </c>
      <c r="X37" t="n">
        <v>0.2</v>
      </c>
      <c r="Y37" t="n">
        <v>0.5</v>
      </c>
      <c r="Z37" t="n">
        <v>10</v>
      </c>
      <c r="AA37" t="n">
        <v>704.8299061869533</v>
      </c>
      <c r="AB37" t="n">
        <v>964.3793725458833</v>
      </c>
      <c r="AC37" t="n">
        <v>872.3403587450537</v>
      </c>
      <c r="AD37" t="n">
        <v>704829.9061869533</v>
      </c>
      <c r="AE37" t="n">
        <v>964379.3725458833</v>
      </c>
      <c r="AF37" t="n">
        <v>4.758578028138432e-06</v>
      </c>
      <c r="AG37" t="n">
        <v>35</v>
      </c>
      <c r="AH37" t="n">
        <v>872340.3587450536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3.3636</v>
      </c>
      <c r="E38" t="n">
        <v>29.73</v>
      </c>
      <c r="F38" t="n">
        <v>27.03</v>
      </c>
      <c r="G38" t="n">
        <v>202.69</v>
      </c>
      <c r="H38" t="n">
        <v>2.81</v>
      </c>
      <c r="I38" t="n">
        <v>8</v>
      </c>
      <c r="J38" t="n">
        <v>233.91</v>
      </c>
      <c r="K38" t="n">
        <v>52.44</v>
      </c>
      <c r="L38" t="n">
        <v>37</v>
      </c>
      <c r="M38" t="n">
        <v>6</v>
      </c>
      <c r="N38" t="n">
        <v>54.46</v>
      </c>
      <c r="O38" t="n">
        <v>29082.59</v>
      </c>
      <c r="P38" t="n">
        <v>317.69</v>
      </c>
      <c r="Q38" t="n">
        <v>446.56</v>
      </c>
      <c r="R38" t="n">
        <v>57.7</v>
      </c>
      <c r="S38" t="n">
        <v>40.63</v>
      </c>
      <c r="T38" t="n">
        <v>3458.59</v>
      </c>
      <c r="U38" t="n">
        <v>0.7</v>
      </c>
      <c r="V38" t="n">
        <v>0.77</v>
      </c>
      <c r="W38" t="n">
        <v>2.62</v>
      </c>
      <c r="X38" t="n">
        <v>0.2</v>
      </c>
      <c r="Y38" t="n">
        <v>0.5</v>
      </c>
      <c r="Z38" t="n">
        <v>10</v>
      </c>
      <c r="AA38" t="n">
        <v>703.6331269371194</v>
      </c>
      <c r="AB38" t="n">
        <v>962.7418863780862</v>
      </c>
      <c r="AC38" t="n">
        <v>870.859151958885</v>
      </c>
      <c r="AD38" t="n">
        <v>703633.1269371194</v>
      </c>
      <c r="AE38" t="n">
        <v>962741.8863780862</v>
      </c>
      <c r="AF38" t="n">
        <v>4.759285497144428e-06</v>
      </c>
      <c r="AG38" t="n">
        <v>35</v>
      </c>
      <c r="AH38" t="n">
        <v>870859.151958885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3.3697</v>
      </c>
      <c r="E39" t="n">
        <v>29.68</v>
      </c>
      <c r="F39" t="n">
        <v>27.01</v>
      </c>
      <c r="G39" t="n">
        <v>231.49</v>
      </c>
      <c r="H39" t="n">
        <v>2.87</v>
      </c>
      <c r="I39" t="n">
        <v>7</v>
      </c>
      <c r="J39" t="n">
        <v>235.63</v>
      </c>
      <c r="K39" t="n">
        <v>52.44</v>
      </c>
      <c r="L39" t="n">
        <v>38</v>
      </c>
      <c r="M39" t="n">
        <v>5</v>
      </c>
      <c r="N39" t="n">
        <v>55.18</v>
      </c>
      <c r="O39" t="n">
        <v>29294.6</v>
      </c>
      <c r="P39" t="n">
        <v>315.59</v>
      </c>
      <c r="Q39" t="n">
        <v>446.57</v>
      </c>
      <c r="R39" t="n">
        <v>57.16</v>
      </c>
      <c r="S39" t="n">
        <v>40.63</v>
      </c>
      <c r="T39" t="n">
        <v>3195.12</v>
      </c>
      <c r="U39" t="n">
        <v>0.71</v>
      </c>
      <c r="V39" t="n">
        <v>0.77</v>
      </c>
      <c r="W39" t="n">
        <v>2.62</v>
      </c>
      <c r="X39" t="n">
        <v>0.18</v>
      </c>
      <c r="Y39" t="n">
        <v>0.5</v>
      </c>
      <c r="Z39" t="n">
        <v>10</v>
      </c>
      <c r="AA39" t="n">
        <v>701.3808521774553</v>
      </c>
      <c r="AB39" t="n">
        <v>959.6602246885642</v>
      </c>
      <c r="AC39" t="n">
        <v>868.0715997358715</v>
      </c>
      <c r="AD39" t="n">
        <v>701380.8521774553</v>
      </c>
      <c r="AE39" t="n">
        <v>959660.2246885642</v>
      </c>
      <c r="AF39" t="n">
        <v>4.767916619017594e-06</v>
      </c>
      <c r="AG39" t="n">
        <v>35</v>
      </c>
      <c r="AH39" t="n">
        <v>868071.5997358714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3.3705</v>
      </c>
      <c r="E40" t="n">
        <v>29.67</v>
      </c>
      <c r="F40" t="n">
        <v>27</v>
      </c>
      <c r="G40" t="n">
        <v>231.43</v>
      </c>
      <c r="H40" t="n">
        <v>2.92</v>
      </c>
      <c r="I40" t="n">
        <v>7</v>
      </c>
      <c r="J40" t="n">
        <v>237.35</v>
      </c>
      <c r="K40" t="n">
        <v>52.44</v>
      </c>
      <c r="L40" t="n">
        <v>39</v>
      </c>
      <c r="M40" t="n">
        <v>5</v>
      </c>
      <c r="N40" t="n">
        <v>55.91</v>
      </c>
      <c r="O40" t="n">
        <v>29507.65</v>
      </c>
      <c r="P40" t="n">
        <v>317.39</v>
      </c>
      <c r="Q40" t="n">
        <v>446.56</v>
      </c>
      <c r="R40" t="n">
        <v>56.87</v>
      </c>
      <c r="S40" t="n">
        <v>40.63</v>
      </c>
      <c r="T40" t="n">
        <v>3052.09</v>
      </c>
      <c r="U40" t="n">
        <v>0.71</v>
      </c>
      <c r="V40" t="n">
        <v>0.77</v>
      </c>
      <c r="W40" t="n">
        <v>2.62</v>
      </c>
      <c r="X40" t="n">
        <v>0.17</v>
      </c>
      <c r="Y40" t="n">
        <v>0.5</v>
      </c>
      <c r="Z40" t="n">
        <v>10</v>
      </c>
      <c r="AA40" t="n">
        <v>702.5399601122517</v>
      </c>
      <c r="AB40" t="n">
        <v>961.2461673011857</v>
      </c>
      <c r="AC40" t="n">
        <v>869.5061822114288</v>
      </c>
      <c r="AD40" t="n">
        <v>702539.9601122517</v>
      </c>
      <c r="AE40" t="n">
        <v>961246.1673011857</v>
      </c>
      <c r="AF40" t="n">
        <v>4.76904856942719e-06</v>
      </c>
      <c r="AG40" t="n">
        <v>35</v>
      </c>
      <c r="AH40" t="n">
        <v>869506.1822114289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3.3701</v>
      </c>
      <c r="E41" t="n">
        <v>29.67</v>
      </c>
      <c r="F41" t="n">
        <v>27</v>
      </c>
      <c r="G41" t="n">
        <v>231.46</v>
      </c>
      <c r="H41" t="n">
        <v>2.98</v>
      </c>
      <c r="I41" t="n">
        <v>7</v>
      </c>
      <c r="J41" t="n">
        <v>239.09</v>
      </c>
      <c r="K41" t="n">
        <v>52.44</v>
      </c>
      <c r="L41" t="n">
        <v>40</v>
      </c>
      <c r="M41" t="n">
        <v>5</v>
      </c>
      <c r="N41" t="n">
        <v>56.65</v>
      </c>
      <c r="O41" t="n">
        <v>29721.73</v>
      </c>
      <c r="P41" t="n">
        <v>318.96</v>
      </c>
      <c r="Q41" t="n">
        <v>446.56</v>
      </c>
      <c r="R41" t="n">
        <v>56.96</v>
      </c>
      <c r="S41" t="n">
        <v>40.63</v>
      </c>
      <c r="T41" t="n">
        <v>3095.28</v>
      </c>
      <c r="U41" t="n">
        <v>0.71</v>
      </c>
      <c r="V41" t="n">
        <v>0.77</v>
      </c>
      <c r="W41" t="n">
        <v>2.62</v>
      </c>
      <c r="X41" t="n">
        <v>0.18</v>
      </c>
      <c r="Y41" t="n">
        <v>0.5</v>
      </c>
      <c r="Z41" t="n">
        <v>10</v>
      </c>
      <c r="AA41" t="n">
        <v>703.7091332965648</v>
      </c>
      <c r="AB41" t="n">
        <v>962.8458816322435</v>
      </c>
      <c r="AC41" t="n">
        <v>870.9532220519436</v>
      </c>
      <c r="AD41" t="n">
        <v>703709.1332965648</v>
      </c>
      <c r="AE41" t="n">
        <v>962845.8816322435</v>
      </c>
      <c r="AF41" t="n">
        <v>4.768482594222392e-06</v>
      </c>
      <c r="AG41" t="n">
        <v>35</v>
      </c>
      <c r="AH41" t="n">
        <v>870953.2220519437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3.2251</v>
      </c>
      <c r="E2" t="n">
        <v>31.01</v>
      </c>
      <c r="F2" t="n">
        <v>28.65</v>
      </c>
      <c r="G2" t="n">
        <v>26.86</v>
      </c>
      <c r="H2" t="n">
        <v>0.64</v>
      </c>
      <c r="I2" t="n">
        <v>64</v>
      </c>
      <c r="J2" t="n">
        <v>26.11</v>
      </c>
      <c r="K2" t="n">
        <v>12.1</v>
      </c>
      <c r="L2" t="n">
        <v>1</v>
      </c>
      <c r="M2" t="n">
        <v>59</v>
      </c>
      <c r="N2" t="n">
        <v>3.01</v>
      </c>
      <c r="O2" t="n">
        <v>3454.41</v>
      </c>
      <c r="P2" t="n">
        <v>87.08</v>
      </c>
      <c r="Q2" t="n">
        <v>446.58</v>
      </c>
      <c r="R2" t="n">
        <v>110.08</v>
      </c>
      <c r="S2" t="n">
        <v>40.63</v>
      </c>
      <c r="T2" t="n">
        <v>29371.31</v>
      </c>
      <c r="U2" t="n">
        <v>0.37</v>
      </c>
      <c r="V2" t="n">
        <v>0.73</v>
      </c>
      <c r="W2" t="n">
        <v>2.72</v>
      </c>
      <c r="X2" t="n">
        <v>1.82</v>
      </c>
      <c r="Y2" t="n">
        <v>0.5</v>
      </c>
      <c r="Z2" t="n">
        <v>10</v>
      </c>
      <c r="AA2" t="n">
        <v>454.110495362609</v>
      </c>
      <c r="AB2" t="n">
        <v>621.3340136962534</v>
      </c>
      <c r="AC2" t="n">
        <v>562.0347674768474</v>
      </c>
      <c r="AD2" t="n">
        <v>454110.495362609</v>
      </c>
      <c r="AE2" t="n">
        <v>621334.0136962533</v>
      </c>
      <c r="AF2" t="n">
        <v>1.107111856419463e-05</v>
      </c>
      <c r="AG2" t="n">
        <v>36</v>
      </c>
      <c r="AH2" t="n">
        <v>562034.7674768474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3.2982</v>
      </c>
      <c r="E3" t="n">
        <v>30.32</v>
      </c>
      <c r="F3" t="n">
        <v>28.16</v>
      </c>
      <c r="G3" t="n">
        <v>36.73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83.3</v>
      </c>
      <c r="Q3" t="n">
        <v>446.59</v>
      </c>
      <c r="R3" t="n">
        <v>92.52</v>
      </c>
      <c r="S3" t="n">
        <v>40.63</v>
      </c>
      <c r="T3" t="n">
        <v>20682.3</v>
      </c>
      <c r="U3" t="n">
        <v>0.44</v>
      </c>
      <c r="V3" t="n">
        <v>0.74</v>
      </c>
      <c r="W3" t="n">
        <v>2.75</v>
      </c>
      <c r="X3" t="n">
        <v>1.33</v>
      </c>
      <c r="Y3" t="n">
        <v>0.5</v>
      </c>
      <c r="Z3" t="n">
        <v>10</v>
      </c>
      <c r="AA3" t="n">
        <v>447.5870388754551</v>
      </c>
      <c r="AB3" t="n">
        <v>612.4083327359406</v>
      </c>
      <c r="AC3" t="n">
        <v>553.960940980115</v>
      </c>
      <c r="AD3" t="n">
        <v>447587.038875455</v>
      </c>
      <c r="AE3" t="n">
        <v>612408.3327359406</v>
      </c>
      <c r="AF3" t="n">
        <v>1.132205613730635e-05</v>
      </c>
      <c r="AG3" t="n">
        <v>36</v>
      </c>
      <c r="AH3" t="n">
        <v>553960.940980115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2.5337</v>
      </c>
      <c r="E2" t="n">
        <v>39.47</v>
      </c>
      <c r="F2" t="n">
        <v>33.08</v>
      </c>
      <c r="G2" t="n">
        <v>9.27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212</v>
      </c>
      <c r="N2" t="n">
        <v>12.99</v>
      </c>
      <c r="O2" t="n">
        <v>12407.75</v>
      </c>
      <c r="P2" t="n">
        <v>295.23</v>
      </c>
      <c r="Q2" t="n">
        <v>446.59</v>
      </c>
      <c r="R2" t="n">
        <v>255.04</v>
      </c>
      <c r="S2" t="n">
        <v>40.63</v>
      </c>
      <c r="T2" t="n">
        <v>101102.48</v>
      </c>
      <c r="U2" t="n">
        <v>0.16</v>
      </c>
      <c r="V2" t="n">
        <v>0.63</v>
      </c>
      <c r="W2" t="n">
        <v>2.96</v>
      </c>
      <c r="X2" t="n">
        <v>6.25</v>
      </c>
      <c r="Y2" t="n">
        <v>0.5</v>
      </c>
      <c r="Z2" t="n">
        <v>10</v>
      </c>
      <c r="AA2" t="n">
        <v>881.4350776245233</v>
      </c>
      <c r="AB2" t="n">
        <v>1206.01835937705</v>
      </c>
      <c r="AC2" t="n">
        <v>1090.917659815502</v>
      </c>
      <c r="AD2" t="n">
        <v>881435.0776245233</v>
      </c>
      <c r="AE2" t="n">
        <v>1206018.35937705</v>
      </c>
      <c r="AF2" t="n">
        <v>4.741529706611099e-06</v>
      </c>
      <c r="AG2" t="n">
        <v>46</v>
      </c>
      <c r="AH2" t="n">
        <v>1090917.659815502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2.9849</v>
      </c>
      <c r="E3" t="n">
        <v>33.5</v>
      </c>
      <c r="F3" t="n">
        <v>29.56</v>
      </c>
      <c r="G3" t="n">
        <v>18.67</v>
      </c>
      <c r="H3" t="n">
        <v>0.35</v>
      </c>
      <c r="I3" t="n">
        <v>95</v>
      </c>
      <c r="J3" t="n">
        <v>99.95</v>
      </c>
      <c r="K3" t="n">
        <v>39.72</v>
      </c>
      <c r="L3" t="n">
        <v>2</v>
      </c>
      <c r="M3" t="n">
        <v>93</v>
      </c>
      <c r="N3" t="n">
        <v>13.24</v>
      </c>
      <c r="O3" t="n">
        <v>12561.45</v>
      </c>
      <c r="P3" t="n">
        <v>260.77</v>
      </c>
      <c r="Q3" t="n">
        <v>446.61</v>
      </c>
      <c r="R3" t="n">
        <v>140.37</v>
      </c>
      <c r="S3" t="n">
        <v>40.63</v>
      </c>
      <c r="T3" t="n">
        <v>44360.46</v>
      </c>
      <c r="U3" t="n">
        <v>0.29</v>
      </c>
      <c r="V3" t="n">
        <v>0.7</v>
      </c>
      <c r="W3" t="n">
        <v>2.76</v>
      </c>
      <c r="X3" t="n">
        <v>2.73</v>
      </c>
      <c r="Y3" t="n">
        <v>0.5</v>
      </c>
      <c r="Z3" t="n">
        <v>10</v>
      </c>
      <c r="AA3" t="n">
        <v>705.5325941337442</v>
      </c>
      <c r="AB3" t="n">
        <v>965.3408211950867</v>
      </c>
      <c r="AC3" t="n">
        <v>873.2100480845787</v>
      </c>
      <c r="AD3" t="n">
        <v>705532.5941337441</v>
      </c>
      <c r="AE3" t="n">
        <v>965340.8211950867</v>
      </c>
      <c r="AF3" t="n">
        <v>5.58589889144866e-06</v>
      </c>
      <c r="AG3" t="n">
        <v>39</v>
      </c>
      <c r="AH3" t="n">
        <v>873210.0480845787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3.1442</v>
      </c>
      <c r="E4" t="n">
        <v>31.8</v>
      </c>
      <c r="F4" t="n">
        <v>28.56</v>
      </c>
      <c r="G4" t="n">
        <v>28.09</v>
      </c>
      <c r="H4" t="n">
        <v>0.52</v>
      </c>
      <c r="I4" t="n">
        <v>61</v>
      </c>
      <c r="J4" t="n">
        <v>101.2</v>
      </c>
      <c r="K4" t="n">
        <v>39.72</v>
      </c>
      <c r="L4" t="n">
        <v>3</v>
      </c>
      <c r="M4" t="n">
        <v>59</v>
      </c>
      <c r="N4" t="n">
        <v>13.49</v>
      </c>
      <c r="O4" t="n">
        <v>12715.54</v>
      </c>
      <c r="P4" t="n">
        <v>249.03</v>
      </c>
      <c r="Q4" t="n">
        <v>446.57</v>
      </c>
      <c r="R4" t="n">
        <v>107.65</v>
      </c>
      <c r="S4" t="n">
        <v>40.63</v>
      </c>
      <c r="T4" t="n">
        <v>28169.38</v>
      </c>
      <c r="U4" t="n">
        <v>0.38</v>
      </c>
      <c r="V4" t="n">
        <v>0.73</v>
      </c>
      <c r="W4" t="n">
        <v>2.71</v>
      </c>
      <c r="X4" t="n">
        <v>1.73</v>
      </c>
      <c r="Y4" t="n">
        <v>0.5</v>
      </c>
      <c r="Z4" t="n">
        <v>10</v>
      </c>
      <c r="AA4" t="n">
        <v>656.6791945564283</v>
      </c>
      <c r="AB4" t="n">
        <v>898.4974446335247</v>
      </c>
      <c r="AC4" t="n">
        <v>812.7461095667838</v>
      </c>
      <c r="AD4" t="n">
        <v>656679.1945564284</v>
      </c>
      <c r="AE4" t="n">
        <v>898497.4446335246</v>
      </c>
      <c r="AF4" t="n">
        <v>5.884010618276283e-06</v>
      </c>
      <c r="AG4" t="n">
        <v>37</v>
      </c>
      <c r="AH4" t="n">
        <v>812746.1095667839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3.2244</v>
      </c>
      <c r="E5" t="n">
        <v>31.01</v>
      </c>
      <c r="F5" t="n">
        <v>28.1</v>
      </c>
      <c r="G5" t="n">
        <v>37.47</v>
      </c>
      <c r="H5" t="n">
        <v>0.6899999999999999</v>
      </c>
      <c r="I5" t="n">
        <v>45</v>
      </c>
      <c r="J5" t="n">
        <v>102.45</v>
      </c>
      <c r="K5" t="n">
        <v>39.72</v>
      </c>
      <c r="L5" t="n">
        <v>4</v>
      </c>
      <c r="M5" t="n">
        <v>43</v>
      </c>
      <c r="N5" t="n">
        <v>13.74</v>
      </c>
      <c r="O5" t="n">
        <v>12870.03</v>
      </c>
      <c r="P5" t="n">
        <v>242.15</v>
      </c>
      <c r="Q5" t="n">
        <v>446.6</v>
      </c>
      <c r="R5" t="n">
        <v>92.63</v>
      </c>
      <c r="S5" t="n">
        <v>40.63</v>
      </c>
      <c r="T5" t="n">
        <v>20741.8</v>
      </c>
      <c r="U5" t="n">
        <v>0.44</v>
      </c>
      <c r="V5" t="n">
        <v>0.74</v>
      </c>
      <c r="W5" t="n">
        <v>2.68</v>
      </c>
      <c r="X5" t="n">
        <v>1.27</v>
      </c>
      <c r="Y5" t="n">
        <v>0.5</v>
      </c>
      <c r="Z5" t="n">
        <v>10</v>
      </c>
      <c r="AA5" t="n">
        <v>632.700508986273</v>
      </c>
      <c r="AB5" t="n">
        <v>865.6887491714908</v>
      </c>
      <c r="AC5" t="n">
        <v>783.0686299523534</v>
      </c>
      <c r="AD5" t="n">
        <v>632700.508986273</v>
      </c>
      <c r="AE5" t="n">
        <v>865688.7491714908</v>
      </c>
      <c r="AF5" t="n">
        <v>6.034095743772676e-06</v>
      </c>
      <c r="AG5" t="n">
        <v>36</v>
      </c>
      <c r="AH5" t="n">
        <v>783068.6299523534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3.2768</v>
      </c>
      <c r="E6" t="n">
        <v>30.52</v>
      </c>
      <c r="F6" t="n">
        <v>27.81</v>
      </c>
      <c r="G6" t="n">
        <v>47.67</v>
      </c>
      <c r="H6" t="n">
        <v>0.85</v>
      </c>
      <c r="I6" t="n">
        <v>35</v>
      </c>
      <c r="J6" t="n">
        <v>103.71</v>
      </c>
      <c r="K6" t="n">
        <v>39.72</v>
      </c>
      <c r="L6" t="n">
        <v>5</v>
      </c>
      <c r="M6" t="n">
        <v>33</v>
      </c>
      <c r="N6" t="n">
        <v>14</v>
      </c>
      <c r="O6" t="n">
        <v>13024.91</v>
      </c>
      <c r="P6" t="n">
        <v>236.45</v>
      </c>
      <c r="Q6" t="n">
        <v>446.56</v>
      </c>
      <c r="R6" t="n">
        <v>83.34</v>
      </c>
      <c r="S6" t="n">
        <v>40.63</v>
      </c>
      <c r="T6" t="n">
        <v>16142.79</v>
      </c>
      <c r="U6" t="n">
        <v>0.49</v>
      </c>
      <c r="V6" t="n">
        <v>0.75</v>
      </c>
      <c r="W6" t="n">
        <v>2.67</v>
      </c>
      <c r="X6" t="n">
        <v>0.98</v>
      </c>
      <c r="Y6" t="n">
        <v>0.5</v>
      </c>
      <c r="Z6" t="n">
        <v>10</v>
      </c>
      <c r="AA6" t="n">
        <v>622.8008286765</v>
      </c>
      <c r="AB6" t="n">
        <v>852.1435698285881</v>
      </c>
      <c r="AC6" t="n">
        <v>770.8161835151587</v>
      </c>
      <c r="AD6" t="n">
        <v>622800.8286765</v>
      </c>
      <c r="AE6" t="n">
        <v>852143.569828588</v>
      </c>
      <c r="AF6" t="n">
        <v>6.132156349458598e-06</v>
      </c>
      <c r="AG6" t="n">
        <v>36</v>
      </c>
      <c r="AH6" t="n">
        <v>770816.1835151587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3.3089</v>
      </c>
      <c r="E7" t="n">
        <v>30.22</v>
      </c>
      <c r="F7" t="n">
        <v>27.64</v>
      </c>
      <c r="G7" t="n">
        <v>57.18</v>
      </c>
      <c r="H7" t="n">
        <v>1.01</v>
      </c>
      <c r="I7" t="n">
        <v>29</v>
      </c>
      <c r="J7" t="n">
        <v>104.97</v>
      </c>
      <c r="K7" t="n">
        <v>39.72</v>
      </c>
      <c r="L7" t="n">
        <v>6</v>
      </c>
      <c r="M7" t="n">
        <v>27</v>
      </c>
      <c r="N7" t="n">
        <v>14.25</v>
      </c>
      <c r="O7" t="n">
        <v>13180.19</v>
      </c>
      <c r="P7" t="n">
        <v>231.61</v>
      </c>
      <c r="Q7" t="n">
        <v>446.56</v>
      </c>
      <c r="R7" t="n">
        <v>77.56</v>
      </c>
      <c r="S7" t="n">
        <v>40.63</v>
      </c>
      <c r="T7" t="n">
        <v>13285.24</v>
      </c>
      <c r="U7" t="n">
        <v>0.52</v>
      </c>
      <c r="V7" t="n">
        <v>0.75</v>
      </c>
      <c r="W7" t="n">
        <v>2.66</v>
      </c>
      <c r="X7" t="n">
        <v>0.8100000000000001</v>
      </c>
      <c r="Y7" t="n">
        <v>0.5</v>
      </c>
      <c r="Z7" t="n">
        <v>10</v>
      </c>
      <c r="AA7" t="n">
        <v>606.390439486605</v>
      </c>
      <c r="AB7" t="n">
        <v>829.6901513636983</v>
      </c>
      <c r="AC7" t="n">
        <v>750.5056877949874</v>
      </c>
      <c r="AD7" t="n">
        <v>606390.439486605</v>
      </c>
      <c r="AE7" t="n">
        <v>829690.1513636983</v>
      </c>
      <c r="AF7" t="n">
        <v>6.192227827369249e-06</v>
      </c>
      <c r="AG7" t="n">
        <v>35</v>
      </c>
      <c r="AH7" t="n">
        <v>750505.6877949873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3.332</v>
      </c>
      <c r="E8" t="n">
        <v>30.01</v>
      </c>
      <c r="F8" t="n">
        <v>27.51</v>
      </c>
      <c r="G8" t="n">
        <v>66.02</v>
      </c>
      <c r="H8" t="n">
        <v>1.16</v>
      </c>
      <c r="I8" t="n">
        <v>25</v>
      </c>
      <c r="J8" t="n">
        <v>106.23</v>
      </c>
      <c r="K8" t="n">
        <v>39.72</v>
      </c>
      <c r="L8" t="n">
        <v>7</v>
      </c>
      <c r="M8" t="n">
        <v>23</v>
      </c>
      <c r="N8" t="n">
        <v>14.52</v>
      </c>
      <c r="O8" t="n">
        <v>13335.87</v>
      </c>
      <c r="P8" t="n">
        <v>227.65</v>
      </c>
      <c r="Q8" t="n">
        <v>446.56</v>
      </c>
      <c r="R8" t="n">
        <v>73.34999999999999</v>
      </c>
      <c r="S8" t="n">
        <v>40.63</v>
      </c>
      <c r="T8" t="n">
        <v>11199.12</v>
      </c>
      <c r="U8" t="n">
        <v>0.55</v>
      </c>
      <c r="V8" t="n">
        <v>0.76</v>
      </c>
      <c r="W8" t="n">
        <v>2.65</v>
      </c>
      <c r="X8" t="n">
        <v>0.68</v>
      </c>
      <c r="Y8" t="n">
        <v>0.5</v>
      </c>
      <c r="Z8" t="n">
        <v>10</v>
      </c>
      <c r="AA8" t="n">
        <v>601.1563764349617</v>
      </c>
      <c r="AB8" t="n">
        <v>822.528675385875</v>
      </c>
      <c r="AC8" t="n">
        <v>744.0276930332926</v>
      </c>
      <c r="AD8" t="n">
        <v>601156.3764349617</v>
      </c>
      <c r="AE8" t="n">
        <v>822528.6753858749</v>
      </c>
      <c r="AF8" t="n">
        <v>6.23545683483766e-06</v>
      </c>
      <c r="AG8" t="n">
        <v>35</v>
      </c>
      <c r="AH8" t="n">
        <v>744027.6930332927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3.3535</v>
      </c>
      <c r="E9" t="n">
        <v>29.82</v>
      </c>
      <c r="F9" t="n">
        <v>27.4</v>
      </c>
      <c r="G9" t="n">
        <v>78.28</v>
      </c>
      <c r="H9" t="n">
        <v>1.31</v>
      </c>
      <c r="I9" t="n">
        <v>21</v>
      </c>
      <c r="J9" t="n">
        <v>107.5</v>
      </c>
      <c r="K9" t="n">
        <v>39.72</v>
      </c>
      <c r="L9" t="n">
        <v>8</v>
      </c>
      <c r="M9" t="n">
        <v>19</v>
      </c>
      <c r="N9" t="n">
        <v>14.78</v>
      </c>
      <c r="O9" t="n">
        <v>13491.96</v>
      </c>
      <c r="P9" t="n">
        <v>223.34</v>
      </c>
      <c r="Q9" t="n">
        <v>446.56</v>
      </c>
      <c r="R9" t="n">
        <v>69.79000000000001</v>
      </c>
      <c r="S9" t="n">
        <v>40.63</v>
      </c>
      <c r="T9" t="n">
        <v>9437.700000000001</v>
      </c>
      <c r="U9" t="n">
        <v>0.58</v>
      </c>
      <c r="V9" t="n">
        <v>0.76</v>
      </c>
      <c r="W9" t="n">
        <v>2.65</v>
      </c>
      <c r="X9" t="n">
        <v>0.57</v>
      </c>
      <c r="Y9" t="n">
        <v>0.5</v>
      </c>
      <c r="Z9" t="n">
        <v>10</v>
      </c>
      <c r="AA9" t="n">
        <v>595.939496711626</v>
      </c>
      <c r="AB9" t="n">
        <v>815.3907103959172</v>
      </c>
      <c r="AC9" t="n">
        <v>737.5709654037796</v>
      </c>
      <c r="AD9" t="n">
        <v>595939.4967116261</v>
      </c>
      <c r="AE9" t="n">
        <v>815390.7103959172</v>
      </c>
      <c r="AF9" t="n">
        <v>6.275691625338564e-06</v>
      </c>
      <c r="AG9" t="n">
        <v>35</v>
      </c>
      <c r="AH9" t="n">
        <v>737570.9654037796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3.3645</v>
      </c>
      <c r="E10" t="n">
        <v>29.72</v>
      </c>
      <c r="F10" t="n">
        <v>27.34</v>
      </c>
      <c r="G10" t="n">
        <v>86.34999999999999</v>
      </c>
      <c r="H10" t="n">
        <v>1.46</v>
      </c>
      <c r="I10" t="n">
        <v>19</v>
      </c>
      <c r="J10" t="n">
        <v>108.77</v>
      </c>
      <c r="K10" t="n">
        <v>39.72</v>
      </c>
      <c r="L10" t="n">
        <v>9</v>
      </c>
      <c r="M10" t="n">
        <v>17</v>
      </c>
      <c r="N10" t="n">
        <v>15.05</v>
      </c>
      <c r="O10" t="n">
        <v>13648.58</v>
      </c>
      <c r="P10" t="n">
        <v>220.67</v>
      </c>
      <c r="Q10" t="n">
        <v>446.56</v>
      </c>
      <c r="R10" t="n">
        <v>68.2</v>
      </c>
      <c r="S10" t="n">
        <v>40.63</v>
      </c>
      <c r="T10" t="n">
        <v>8657.23</v>
      </c>
      <c r="U10" t="n">
        <v>0.6</v>
      </c>
      <c r="V10" t="n">
        <v>0.76</v>
      </c>
      <c r="W10" t="n">
        <v>2.64</v>
      </c>
      <c r="X10" t="n">
        <v>0.52</v>
      </c>
      <c r="Y10" t="n">
        <v>0.5</v>
      </c>
      <c r="Z10" t="n">
        <v>10</v>
      </c>
      <c r="AA10" t="n">
        <v>592.9484549309307</v>
      </c>
      <c r="AB10" t="n">
        <v>811.2982350761195</v>
      </c>
      <c r="AC10" t="n">
        <v>733.8690701846783</v>
      </c>
      <c r="AD10" t="n">
        <v>592948.4549309306</v>
      </c>
      <c r="AE10" t="n">
        <v>811298.2350761194</v>
      </c>
      <c r="AF10" t="n">
        <v>6.296276866990189e-06</v>
      </c>
      <c r="AG10" t="n">
        <v>35</v>
      </c>
      <c r="AH10" t="n">
        <v>733869.0701846783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3.3764</v>
      </c>
      <c r="E11" t="n">
        <v>29.62</v>
      </c>
      <c r="F11" t="n">
        <v>27.28</v>
      </c>
      <c r="G11" t="n">
        <v>96.28</v>
      </c>
      <c r="H11" t="n">
        <v>1.6</v>
      </c>
      <c r="I11" t="n">
        <v>17</v>
      </c>
      <c r="J11" t="n">
        <v>110.04</v>
      </c>
      <c r="K11" t="n">
        <v>39.72</v>
      </c>
      <c r="L11" t="n">
        <v>10</v>
      </c>
      <c r="M11" t="n">
        <v>15</v>
      </c>
      <c r="N11" t="n">
        <v>15.32</v>
      </c>
      <c r="O11" t="n">
        <v>13805.5</v>
      </c>
      <c r="P11" t="n">
        <v>216.48</v>
      </c>
      <c r="Q11" t="n">
        <v>446.56</v>
      </c>
      <c r="R11" t="n">
        <v>66.09</v>
      </c>
      <c r="S11" t="n">
        <v>40.63</v>
      </c>
      <c r="T11" t="n">
        <v>7608.04</v>
      </c>
      <c r="U11" t="n">
        <v>0.61</v>
      </c>
      <c r="V11" t="n">
        <v>0.76</v>
      </c>
      <c r="W11" t="n">
        <v>2.63</v>
      </c>
      <c r="X11" t="n">
        <v>0.45</v>
      </c>
      <c r="Y11" t="n">
        <v>0.5</v>
      </c>
      <c r="Z11" t="n">
        <v>10</v>
      </c>
      <c r="AA11" t="n">
        <v>588.8200780078237</v>
      </c>
      <c r="AB11" t="n">
        <v>805.6496076387887</v>
      </c>
      <c r="AC11" t="n">
        <v>728.7595398220678</v>
      </c>
      <c r="AD11" t="n">
        <v>588820.0780078237</v>
      </c>
      <c r="AE11" t="n">
        <v>805649.6076387886</v>
      </c>
      <c r="AF11" t="n">
        <v>6.318546355686038e-06</v>
      </c>
      <c r="AG11" t="n">
        <v>35</v>
      </c>
      <c r="AH11" t="n">
        <v>728759.5398220678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3.3876</v>
      </c>
      <c r="E12" t="n">
        <v>29.52</v>
      </c>
      <c r="F12" t="n">
        <v>27.22</v>
      </c>
      <c r="G12" t="n">
        <v>108.89</v>
      </c>
      <c r="H12" t="n">
        <v>1.74</v>
      </c>
      <c r="I12" t="n">
        <v>15</v>
      </c>
      <c r="J12" t="n">
        <v>111.32</v>
      </c>
      <c r="K12" t="n">
        <v>39.72</v>
      </c>
      <c r="L12" t="n">
        <v>11</v>
      </c>
      <c r="M12" t="n">
        <v>13</v>
      </c>
      <c r="N12" t="n">
        <v>15.6</v>
      </c>
      <c r="O12" t="n">
        <v>13962.83</v>
      </c>
      <c r="P12" t="n">
        <v>211.67</v>
      </c>
      <c r="Q12" t="n">
        <v>446.58</v>
      </c>
      <c r="R12" t="n">
        <v>64.12</v>
      </c>
      <c r="S12" t="n">
        <v>40.63</v>
      </c>
      <c r="T12" t="n">
        <v>6634.27</v>
      </c>
      <c r="U12" t="n">
        <v>0.63</v>
      </c>
      <c r="V12" t="n">
        <v>0.76</v>
      </c>
      <c r="W12" t="n">
        <v>2.63</v>
      </c>
      <c r="X12" t="n">
        <v>0.4</v>
      </c>
      <c r="Y12" t="n">
        <v>0.5</v>
      </c>
      <c r="Z12" t="n">
        <v>10</v>
      </c>
      <c r="AA12" t="n">
        <v>584.32966039914</v>
      </c>
      <c r="AB12" t="n">
        <v>799.5056201633445</v>
      </c>
      <c r="AC12" t="n">
        <v>723.2019258881395</v>
      </c>
      <c r="AD12" t="n">
        <v>584329.6603991401</v>
      </c>
      <c r="AE12" t="n">
        <v>799505.6201633444</v>
      </c>
      <c r="AF12" t="n">
        <v>6.339505874458601e-06</v>
      </c>
      <c r="AG12" t="n">
        <v>35</v>
      </c>
      <c r="AH12" t="n">
        <v>723201.9258881395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3.3941</v>
      </c>
      <c r="E13" t="n">
        <v>29.46</v>
      </c>
      <c r="F13" t="n">
        <v>27.19</v>
      </c>
      <c r="G13" t="n">
        <v>116.52</v>
      </c>
      <c r="H13" t="n">
        <v>1.88</v>
      </c>
      <c r="I13" t="n">
        <v>14</v>
      </c>
      <c r="J13" t="n">
        <v>112.59</v>
      </c>
      <c r="K13" t="n">
        <v>39.72</v>
      </c>
      <c r="L13" t="n">
        <v>12</v>
      </c>
      <c r="M13" t="n">
        <v>12</v>
      </c>
      <c r="N13" t="n">
        <v>15.88</v>
      </c>
      <c r="O13" t="n">
        <v>14120.58</v>
      </c>
      <c r="P13" t="n">
        <v>208.38</v>
      </c>
      <c r="Q13" t="n">
        <v>446.56</v>
      </c>
      <c r="R13" t="n">
        <v>62.99</v>
      </c>
      <c r="S13" t="n">
        <v>40.63</v>
      </c>
      <c r="T13" t="n">
        <v>6077.44</v>
      </c>
      <c r="U13" t="n">
        <v>0.64</v>
      </c>
      <c r="V13" t="n">
        <v>0.76</v>
      </c>
      <c r="W13" t="n">
        <v>2.63</v>
      </c>
      <c r="X13" t="n">
        <v>0.36</v>
      </c>
      <c r="Y13" t="n">
        <v>0.5</v>
      </c>
      <c r="Z13" t="n">
        <v>10</v>
      </c>
      <c r="AA13" t="n">
        <v>581.3993643903281</v>
      </c>
      <c r="AB13" t="n">
        <v>795.4962598885517</v>
      </c>
      <c r="AC13" t="n">
        <v>719.5752133308005</v>
      </c>
      <c r="AD13" t="n">
        <v>581399.3643903281</v>
      </c>
      <c r="AE13" t="n">
        <v>795496.2598885517</v>
      </c>
      <c r="AF13" t="n">
        <v>6.351669880889107e-06</v>
      </c>
      <c r="AG13" t="n">
        <v>35</v>
      </c>
      <c r="AH13" t="n">
        <v>719575.2133308004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3.3977</v>
      </c>
      <c r="E14" t="n">
        <v>29.43</v>
      </c>
      <c r="F14" t="n">
        <v>27.18</v>
      </c>
      <c r="G14" t="n">
        <v>125.43</v>
      </c>
      <c r="H14" t="n">
        <v>2.01</v>
      </c>
      <c r="I14" t="n">
        <v>13</v>
      </c>
      <c r="J14" t="n">
        <v>113.88</v>
      </c>
      <c r="K14" t="n">
        <v>39.72</v>
      </c>
      <c r="L14" t="n">
        <v>13</v>
      </c>
      <c r="M14" t="n">
        <v>11</v>
      </c>
      <c r="N14" t="n">
        <v>16.16</v>
      </c>
      <c r="O14" t="n">
        <v>14278.75</v>
      </c>
      <c r="P14" t="n">
        <v>205.95</v>
      </c>
      <c r="Q14" t="n">
        <v>446.56</v>
      </c>
      <c r="R14" t="n">
        <v>62.55</v>
      </c>
      <c r="S14" t="n">
        <v>40.63</v>
      </c>
      <c r="T14" t="n">
        <v>5860.83</v>
      </c>
      <c r="U14" t="n">
        <v>0.65</v>
      </c>
      <c r="V14" t="n">
        <v>0.76</v>
      </c>
      <c r="W14" t="n">
        <v>2.63</v>
      </c>
      <c r="X14" t="n">
        <v>0.35</v>
      </c>
      <c r="Y14" t="n">
        <v>0.5</v>
      </c>
      <c r="Z14" t="n">
        <v>10</v>
      </c>
      <c r="AA14" t="n">
        <v>579.3723822672088</v>
      </c>
      <c r="AB14" t="n">
        <v>792.7228535235598</v>
      </c>
      <c r="AC14" t="n">
        <v>717.0664969767832</v>
      </c>
      <c r="AD14" t="n">
        <v>579372.3822672088</v>
      </c>
      <c r="AE14" t="n">
        <v>792722.8535235599</v>
      </c>
      <c r="AF14" t="n">
        <v>6.358406869066003e-06</v>
      </c>
      <c r="AG14" t="n">
        <v>35</v>
      </c>
      <c r="AH14" t="n">
        <v>717066.4969767833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3.4052</v>
      </c>
      <c r="E15" t="n">
        <v>29.37</v>
      </c>
      <c r="F15" t="n">
        <v>27.13</v>
      </c>
      <c r="G15" t="n">
        <v>135.66</v>
      </c>
      <c r="H15" t="n">
        <v>2.14</v>
      </c>
      <c r="I15" t="n">
        <v>12</v>
      </c>
      <c r="J15" t="n">
        <v>115.16</v>
      </c>
      <c r="K15" t="n">
        <v>39.72</v>
      </c>
      <c r="L15" t="n">
        <v>14</v>
      </c>
      <c r="M15" t="n">
        <v>6</v>
      </c>
      <c r="N15" t="n">
        <v>16.45</v>
      </c>
      <c r="O15" t="n">
        <v>14437.35</v>
      </c>
      <c r="P15" t="n">
        <v>202.7</v>
      </c>
      <c r="Q15" t="n">
        <v>446.56</v>
      </c>
      <c r="R15" t="n">
        <v>60.98</v>
      </c>
      <c r="S15" t="n">
        <v>40.63</v>
      </c>
      <c r="T15" t="n">
        <v>5082.3</v>
      </c>
      <c r="U15" t="n">
        <v>0.67</v>
      </c>
      <c r="V15" t="n">
        <v>0.77</v>
      </c>
      <c r="W15" t="n">
        <v>2.63</v>
      </c>
      <c r="X15" t="n">
        <v>0.3</v>
      </c>
      <c r="Y15" t="n">
        <v>0.5</v>
      </c>
      <c r="Z15" t="n">
        <v>10</v>
      </c>
      <c r="AA15" t="n">
        <v>566.8022758531015</v>
      </c>
      <c r="AB15" t="n">
        <v>775.5238793738216</v>
      </c>
      <c r="AC15" t="n">
        <v>701.5089687809842</v>
      </c>
      <c r="AD15" t="n">
        <v>566802.2758531015</v>
      </c>
      <c r="AE15" t="n">
        <v>775523.8793738217</v>
      </c>
      <c r="AF15" t="n">
        <v>6.372442261101201e-06</v>
      </c>
      <c r="AG15" t="n">
        <v>34</v>
      </c>
      <c r="AH15" t="n">
        <v>701508.9687809842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3.4038</v>
      </c>
      <c r="E16" t="n">
        <v>29.38</v>
      </c>
      <c r="F16" t="n">
        <v>27.14</v>
      </c>
      <c r="G16" t="n">
        <v>135.72</v>
      </c>
      <c r="H16" t="n">
        <v>2.27</v>
      </c>
      <c r="I16" t="n">
        <v>12</v>
      </c>
      <c r="J16" t="n">
        <v>116.45</v>
      </c>
      <c r="K16" t="n">
        <v>39.72</v>
      </c>
      <c r="L16" t="n">
        <v>15</v>
      </c>
      <c r="M16" t="n">
        <v>3</v>
      </c>
      <c r="N16" t="n">
        <v>16.74</v>
      </c>
      <c r="O16" t="n">
        <v>14596.38</v>
      </c>
      <c r="P16" t="n">
        <v>201.22</v>
      </c>
      <c r="Q16" t="n">
        <v>446.56</v>
      </c>
      <c r="R16" t="n">
        <v>61.3</v>
      </c>
      <c r="S16" t="n">
        <v>40.63</v>
      </c>
      <c r="T16" t="n">
        <v>5238.32</v>
      </c>
      <c r="U16" t="n">
        <v>0.66</v>
      </c>
      <c r="V16" t="n">
        <v>0.77</v>
      </c>
      <c r="W16" t="n">
        <v>2.64</v>
      </c>
      <c r="X16" t="n">
        <v>0.32</v>
      </c>
      <c r="Y16" t="n">
        <v>0.5</v>
      </c>
      <c r="Z16" t="n">
        <v>10</v>
      </c>
      <c r="AA16" t="n">
        <v>575.4294640338579</v>
      </c>
      <c r="AB16" t="n">
        <v>787.3279788474135</v>
      </c>
      <c r="AC16" t="n">
        <v>712.186501567974</v>
      </c>
      <c r="AD16" t="n">
        <v>575429.4640338579</v>
      </c>
      <c r="AE16" t="n">
        <v>787327.9788474136</v>
      </c>
      <c r="AF16" t="n">
        <v>6.369822321254631e-06</v>
      </c>
      <c r="AG16" t="n">
        <v>35</v>
      </c>
      <c r="AH16" t="n">
        <v>712186.501567974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3.4078</v>
      </c>
      <c r="E17" t="n">
        <v>29.34</v>
      </c>
      <c r="F17" t="n">
        <v>27.13</v>
      </c>
      <c r="G17" t="n">
        <v>147.98</v>
      </c>
      <c r="H17" t="n">
        <v>2.4</v>
      </c>
      <c r="I17" t="n">
        <v>11</v>
      </c>
      <c r="J17" t="n">
        <v>117.75</v>
      </c>
      <c r="K17" t="n">
        <v>39.72</v>
      </c>
      <c r="L17" t="n">
        <v>16</v>
      </c>
      <c r="M17" t="n">
        <v>0</v>
      </c>
      <c r="N17" t="n">
        <v>17.03</v>
      </c>
      <c r="O17" t="n">
        <v>14755.84</v>
      </c>
      <c r="P17" t="n">
        <v>202.32</v>
      </c>
      <c r="Q17" t="n">
        <v>446.56</v>
      </c>
      <c r="R17" t="n">
        <v>60.72</v>
      </c>
      <c r="S17" t="n">
        <v>40.63</v>
      </c>
      <c r="T17" t="n">
        <v>4954.81</v>
      </c>
      <c r="U17" t="n">
        <v>0.67</v>
      </c>
      <c r="V17" t="n">
        <v>0.77</v>
      </c>
      <c r="W17" t="n">
        <v>2.64</v>
      </c>
      <c r="X17" t="n">
        <v>0.3</v>
      </c>
      <c r="Y17" t="n">
        <v>0.5</v>
      </c>
      <c r="Z17" t="n">
        <v>10</v>
      </c>
      <c r="AA17" t="n">
        <v>566.348358977593</v>
      </c>
      <c r="AB17" t="n">
        <v>774.9028102793517</v>
      </c>
      <c r="AC17" t="n">
        <v>700.9471736492144</v>
      </c>
      <c r="AD17" t="n">
        <v>566348.358977593</v>
      </c>
      <c r="AE17" t="n">
        <v>774902.8102793517</v>
      </c>
      <c r="AF17" t="n">
        <v>6.377307863673403e-06</v>
      </c>
      <c r="AG17" t="n">
        <v>34</v>
      </c>
      <c r="AH17" t="n">
        <v>700947.1736492144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2.3086</v>
      </c>
      <c r="E2" t="n">
        <v>43.32</v>
      </c>
      <c r="F2" t="n">
        <v>34.51</v>
      </c>
      <c r="G2" t="n">
        <v>7.93</v>
      </c>
      <c r="H2" t="n">
        <v>0.14</v>
      </c>
      <c r="I2" t="n">
        <v>261</v>
      </c>
      <c r="J2" t="n">
        <v>124.63</v>
      </c>
      <c r="K2" t="n">
        <v>45</v>
      </c>
      <c r="L2" t="n">
        <v>1</v>
      </c>
      <c r="M2" t="n">
        <v>259</v>
      </c>
      <c r="N2" t="n">
        <v>18.64</v>
      </c>
      <c r="O2" t="n">
        <v>15605.44</v>
      </c>
      <c r="P2" t="n">
        <v>360.6</v>
      </c>
      <c r="Q2" t="n">
        <v>446.61</v>
      </c>
      <c r="R2" t="n">
        <v>302.32</v>
      </c>
      <c r="S2" t="n">
        <v>40.63</v>
      </c>
      <c r="T2" t="n">
        <v>124503.32</v>
      </c>
      <c r="U2" t="n">
        <v>0.13</v>
      </c>
      <c r="V2" t="n">
        <v>0.6</v>
      </c>
      <c r="W2" t="n">
        <v>3.03</v>
      </c>
      <c r="X2" t="n">
        <v>7.68</v>
      </c>
      <c r="Y2" t="n">
        <v>0.5</v>
      </c>
      <c r="Z2" t="n">
        <v>10</v>
      </c>
      <c r="AA2" t="n">
        <v>1076.479029410706</v>
      </c>
      <c r="AB2" t="n">
        <v>1472.886098942766</v>
      </c>
      <c r="AC2" t="n">
        <v>1332.315916868291</v>
      </c>
      <c r="AD2" t="n">
        <v>1076479.029410706</v>
      </c>
      <c r="AE2" t="n">
        <v>1472886.098942766</v>
      </c>
      <c r="AF2" t="n">
        <v>3.846942421501283e-06</v>
      </c>
      <c r="AG2" t="n">
        <v>51</v>
      </c>
      <c r="AH2" t="n">
        <v>1332315.916868291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2.8496</v>
      </c>
      <c r="E3" t="n">
        <v>35.09</v>
      </c>
      <c r="F3" t="n">
        <v>30.07</v>
      </c>
      <c r="G3" t="n">
        <v>15.97</v>
      </c>
      <c r="H3" t="n">
        <v>0.28</v>
      </c>
      <c r="I3" t="n">
        <v>113</v>
      </c>
      <c r="J3" t="n">
        <v>125.95</v>
      </c>
      <c r="K3" t="n">
        <v>45</v>
      </c>
      <c r="L3" t="n">
        <v>2</v>
      </c>
      <c r="M3" t="n">
        <v>111</v>
      </c>
      <c r="N3" t="n">
        <v>18.95</v>
      </c>
      <c r="O3" t="n">
        <v>15767.7</v>
      </c>
      <c r="P3" t="n">
        <v>311.8</v>
      </c>
      <c r="Q3" t="n">
        <v>446.58</v>
      </c>
      <c r="R3" t="n">
        <v>157.25</v>
      </c>
      <c r="S3" t="n">
        <v>40.63</v>
      </c>
      <c r="T3" t="n">
        <v>52708.36</v>
      </c>
      <c r="U3" t="n">
        <v>0.26</v>
      </c>
      <c r="V3" t="n">
        <v>0.6899999999999999</v>
      </c>
      <c r="W3" t="n">
        <v>2.79</v>
      </c>
      <c r="X3" t="n">
        <v>3.24</v>
      </c>
      <c r="Y3" t="n">
        <v>0.5</v>
      </c>
      <c r="Z3" t="n">
        <v>10</v>
      </c>
      <c r="AA3" t="n">
        <v>806.3783874606044</v>
      </c>
      <c r="AB3" t="n">
        <v>1103.322484627304</v>
      </c>
      <c r="AC3" t="n">
        <v>998.0229352173059</v>
      </c>
      <c r="AD3" t="n">
        <v>806378.3874606043</v>
      </c>
      <c r="AE3" t="n">
        <v>1103322.484627303</v>
      </c>
      <c r="AF3" t="n">
        <v>4.748439367716389e-06</v>
      </c>
      <c r="AG3" t="n">
        <v>41</v>
      </c>
      <c r="AH3" t="n">
        <v>998022.9352173059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3.0377</v>
      </c>
      <c r="E4" t="n">
        <v>32.92</v>
      </c>
      <c r="F4" t="n">
        <v>28.92</v>
      </c>
      <c r="G4" t="n">
        <v>23.77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71</v>
      </c>
      <c r="N4" t="n">
        <v>19.27</v>
      </c>
      <c r="O4" t="n">
        <v>15930.42</v>
      </c>
      <c r="P4" t="n">
        <v>297.68</v>
      </c>
      <c r="Q4" t="n">
        <v>446.58</v>
      </c>
      <c r="R4" t="n">
        <v>119.18</v>
      </c>
      <c r="S4" t="n">
        <v>40.63</v>
      </c>
      <c r="T4" t="n">
        <v>33872.8</v>
      </c>
      <c r="U4" t="n">
        <v>0.34</v>
      </c>
      <c r="V4" t="n">
        <v>0.72</v>
      </c>
      <c r="W4" t="n">
        <v>2.74</v>
      </c>
      <c r="X4" t="n">
        <v>2.09</v>
      </c>
      <c r="Y4" t="n">
        <v>0.5</v>
      </c>
      <c r="Z4" t="n">
        <v>10</v>
      </c>
      <c r="AA4" t="n">
        <v>745.2579508046229</v>
      </c>
      <c r="AB4" t="n">
        <v>1019.69480675123</v>
      </c>
      <c r="AC4" t="n">
        <v>922.3765655455414</v>
      </c>
      <c r="AD4" t="n">
        <v>745257.9508046228</v>
      </c>
      <c r="AE4" t="n">
        <v>1019694.80675123</v>
      </c>
      <c r="AF4" t="n">
        <v>5.061880357703564e-06</v>
      </c>
      <c r="AG4" t="n">
        <v>39</v>
      </c>
      <c r="AH4" t="n">
        <v>922376.5655455415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3.1415</v>
      </c>
      <c r="E5" t="n">
        <v>31.83</v>
      </c>
      <c r="F5" t="n">
        <v>28.35</v>
      </c>
      <c r="G5" t="n">
        <v>32.09</v>
      </c>
      <c r="H5" t="n">
        <v>0.55</v>
      </c>
      <c r="I5" t="n">
        <v>53</v>
      </c>
      <c r="J5" t="n">
        <v>128.59</v>
      </c>
      <c r="K5" t="n">
        <v>45</v>
      </c>
      <c r="L5" t="n">
        <v>4</v>
      </c>
      <c r="M5" t="n">
        <v>51</v>
      </c>
      <c r="N5" t="n">
        <v>19.59</v>
      </c>
      <c r="O5" t="n">
        <v>16093.6</v>
      </c>
      <c r="P5" t="n">
        <v>289.61</v>
      </c>
      <c r="Q5" t="n">
        <v>446.57</v>
      </c>
      <c r="R5" t="n">
        <v>100.77</v>
      </c>
      <c r="S5" t="n">
        <v>40.63</v>
      </c>
      <c r="T5" t="n">
        <v>24768.23</v>
      </c>
      <c r="U5" t="n">
        <v>0.4</v>
      </c>
      <c r="V5" t="n">
        <v>0.73</v>
      </c>
      <c r="W5" t="n">
        <v>2.7</v>
      </c>
      <c r="X5" t="n">
        <v>1.52</v>
      </c>
      <c r="Y5" t="n">
        <v>0.5</v>
      </c>
      <c r="Z5" t="n">
        <v>10</v>
      </c>
      <c r="AA5" t="n">
        <v>705.0874054406031</v>
      </c>
      <c r="AB5" t="n">
        <v>964.7316943847923</v>
      </c>
      <c r="AC5" t="n">
        <v>872.659055482144</v>
      </c>
      <c r="AD5" t="n">
        <v>705087.4054406032</v>
      </c>
      <c r="AE5" t="n">
        <v>964731.6943847922</v>
      </c>
      <c r="AF5" t="n">
        <v>5.234847793964429e-06</v>
      </c>
      <c r="AG5" t="n">
        <v>37</v>
      </c>
      <c r="AH5" t="n">
        <v>872659.055482144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3.2053</v>
      </c>
      <c r="E6" t="n">
        <v>31.2</v>
      </c>
      <c r="F6" t="n">
        <v>27.99</v>
      </c>
      <c r="G6" t="n">
        <v>39.99</v>
      </c>
      <c r="H6" t="n">
        <v>0.68</v>
      </c>
      <c r="I6" t="n">
        <v>42</v>
      </c>
      <c r="J6" t="n">
        <v>129.92</v>
      </c>
      <c r="K6" t="n">
        <v>45</v>
      </c>
      <c r="L6" t="n">
        <v>5</v>
      </c>
      <c r="M6" t="n">
        <v>40</v>
      </c>
      <c r="N6" t="n">
        <v>19.92</v>
      </c>
      <c r="O6" t="n">
        <v>16257.24</v>
      </c>
      <c r="P6" t="n">
        <v>284</v>
      </c>
      <c r="Q6" t="n">
        <v>446.57</v>
      </c>
      <c r="R6" t="n">
        <v>89.04000000000001</v>
      </c>
      <c r="S6" t="n">
        <v>40.63</v>
      </c>
      <c r="T6" t="n">
        <v>18958.07</v>
      </c>
      <c r="U6" t="n">
        <v>0.46</v>
      </c>
      <c r="V6" t="n">
        <v>0.74</v>
      </c>
      <c r="W6" t="n">
        <v>2.68</v>
      </c>
      <c r="X6" t="n">
        <v>1.16</v>
      </c>
      <c r="Y6" t="n">
        <v>0.5</v>
      </c>
      <c r="Z6" t="n">
        <v>10</v>
      </c>
      <c r="AA6" t="n">
        <v>692.4048042069676</v>
      </c>
      <c r="AB6" t="n">
        <v>947.3787998600543</v>
      </c>
      <c r="AC6" t="n">
        <v>856.9622968559065</v>
      </c>
      <c r="AD6" t="n">
        <v>692404.8042069676</v>
      </c>
      <c r="AE6" t="n">
        <v>947378.7998600543</v>
      </c>
      <c r="AF6" t="n">
        <v>5.341161112205693e-06</v>
      </c>
      <c r="AG6" t="n">
        <v>37</v>
      </c>
      <c r="AH6" t="n">
        <v>856962.2968559065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3.2405</v>
      </c>
      <c r="E7" t="n">
        <v>30.86</v>
      </c>
      <c r="F7" t="n">
        <v>27.83</v>
      </c>
      <c r="G7" t="n">
        <v>47.71</v>
      </c>
      <c r="H7" t="n">
        <v>0.8100000000000001</v>
      </c>
      <c r="I7" t="n">
        <v>35</v>
      </c>
      <c r="J7" t="n">
        <v>131.25</v>
      </c>
      <c r="K7" t="n">
        <v>45</v>
      </c>
      <c r="L7" t="n">
        <v>6</v>
      </c>
      <c r="M7" t="n">
        <v>33</v>
      </c>
      <c r="N7" t="n">
        <v>20.25</v>
      </c>
      <c r="O7" t="n">
        <v>16421.36</v>
      </c>
      <c r="P7" t="n">
        <v>280.11</v>
      </c>
      <c r="Q7" t="n">
        <v>446.59</v>
      </c>
      <c r="R7" t="n">
        <v>84.05</v>
      </c>
      <c r="S7" t="n">
        <v>40.63</v>
      </c>
      <c r="T7" t="n">
        <v>16498.32</v>
      </c>
      <c r="U7" t="n">
        <v>0.48</v>
      </c>
      <c r="V7" t="n">
        <v>0.75</v>
      </c>
      <c r="W7" t="n">
        <v>2.66</v>
      </c>
      <c r="X7" t="n">
        <v>1</v>
      </c>
      <c r="Y7" t="n">
        <v>0.5</v>
      </c>
      <c r="Z7" t="n">
        <v>10</v>
      </c>
      <c r="AA7" t="n">
        <v>675.5363700358355</v>
      </c>
      <c r="AB7" t="n">
        <v>924.2986640443177</v>
      </c>
      <c r="AC7" t="n">
        <v>836.0848968092498</v>
      </c>
      <c r="AD7" t="n">
        <v>675536.3700358355</v>
      </c>
      <c r="AE7" t="n">
        <v>924298.6640443177</v>
      </c>
      <c r="AF7" t="n">
        <v>5.399816736062941e-06</v>
      </c>
      <c r="AG7" t="n">
        <v>36</v>
      </c>
      <c r="AH7" t="n">
        <v>836084.8968092498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3.2706</v>
      </c>
      <c r="E8" t="n">
        <v>30.58</v>
      </c>
      <c r="F8" t="n">
        <v>27.68</v>
      </c>
      <c r="G8" t="n">
        <v>55.35</v>
      </c>
      <c r="H8" t="n">
        <v>0.93</v>
      </c>
      <c r="I8" t="n">
        <v>30</v>
      </c>
      <c r="J8" t="n">
        <v>132.58</v>
      </c>
      <c r="K8" t="n">
        <v>45</v>
      </c>
      <c r="L8" t="n">
        <v>7</v>
      </c>
      <c r="M8" t="n">
        <v>28</v>
      </c>
      <c r="N8" t="n">
        <v>20.59</v>
      </c>
      <c r="O8" t="n">
        <v>16585.95</v>
      </c>
      <c r="P8" t="n">
        <v>276.45</v>
      </c>
      <c r="Q8" t="n">
        <v>446.56</v>
      </c>
      <c r="R8" t="n">
        <v>78.75</v>
      </c>
      <c r="S8" t="n">
        <v>40.63</v>
      </c>
      <c r="T8" t="n">
        <v>13875.73</v>
      </c>
      <c r="U8" t="n">
        <v>0.52</v>
      </c>
      <c r="V8" t="n">
        <v>0.75</v>
      </c>
      <c r="W8" t="n">
        <v>2.66</v>
      </c>
      <c r="X8" t="n">
        <v>0.85</v>
      </c>
      <c r="Y8" t="n">
        <v>0.5</v>
      </c>
      <c r="Z8" t="n">
        <v>10</v>
      </c>
      <c r="AA8" t="n">
        <v>669.1894875923578</v>
      </c>
      <c r="AB8" t="n">
        <v>915.6145794804597</v>
      </c>
      <c r="AC8" t="n">
        <v>828.2296090879772</v>
      </c>
      <c r="AD8" t="n">
        <v>669189.4875923578</v>
      </c>
      <c r="AE8" t="n">
        <v>915614.5794804597</v>
      </c>
      <c r="AF8" t="n">
        <v>5.449973959872692e-06</v>
      </c>
      <c r="AG8" t="n">
        <v>36</v>
      </c>
      <c r="AH8" t="n">
        <v>828229.6090879772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3.2965</v>
      </c>
      <c r="E9" t="n">
        <v>30.34</v>
      </c>
      <c r="F9" t="n">
        <v>27.54</v>
      </c>
      <c r="G9" t="n">
        <v>63.55</v>
      </c>
      <c r="H9" t="n">
        <v>1.06</v>
      </c>
      <c r="I9" t="n">
        <v>26</v>
      </c>
      <c r="J9" t="n">
        <v>133.92</v>
      </c>
      <c r="K9" t="n">
        <v>45</v>
      </c>
      <c r="L9" t="n">
        <v>8</v>
      </c>
      <c r="M9" t="n">
        <v>24</v>
      </c>
      <c r="N9" t="n">
        <v>20.93</v>
      </c>
      <c r="O9" t="n">
        <v>16751.02</v>
      </c>
      <c r="P9" t="n">
        <v>273.23</v>
      </c>
      <c r="Q9" t="n">
        <v>446.56</v>
      </c>
      <c r="R9" t="n">
        <v>74.27</v>
      </c>
      <c r="S9" t="n">
        <v>40.63</v>
      </c>
      <c r="T9" t="n">
        <v>11654.62</v>
      </c>
      <c r="U9" t="n">
        <v>0.55</v>
      </c>
      <c r="V9" t="n">
        <v>0.75</v>
      </c>
      <c r="W9" t="n">
        <v>2.65</v>
      </c>
      <c r="X9" t="n">
        <v>0.71</v>
      </c>
      <c r="Y9" t="n">
        <v>0.5</v>
      </c>
      <c r="Z9" t="n">
        <v>10</v>
      </c>
      <c r="AA9" t="n">
        <v>663.7235619816811</v>
      </c>
      <c r="AB9" t="n">
        <v>908.1358589203126</v>
      </c>
      <c r="AC9" t="n">
        <v>821.4646471216404</v>
      </c>
      <c r="AD9" t="n">
        <v>663723.561981681</v>
      </c>
      <c r="AE9" t="n">
        <v>908135.8589203126</v>
      </c>
      <c r="AF9" t="n">
        <v>5.493132501290383e-06</v>
      </c>
      <c r="AG9" t="n">
        <v>36</v>
      </c>
      <c r="AH9" t="n">
        <v>821464.6471216404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3.3129</v>
      </c>
      <c r="E10" t="n">
        <v>30.19</v>
      </c>
      <c r="F10" t="n">
        <v>27.47</v>
      </c>
      <c r="G10" t="n">
        <v>71.65000000000001</v>
      </c>
      <c r="H10" t="n">
        <v>1.18</v>
      </c>
      <c r="I10" t="n">
        <v>23</v>
      </c>
      <c r="J10" t="n">
        <v>135.27</v>
      </c>
      <c r="K10" t="n">
        <v>45</v>
      </c>
      <c r="L10" t="n">
        <v>9</v>
      </c>
      <c r="M10" t="n">
        <v>21</v>
      </c>
      <c r="N10" t="n">
        <v>21.27</v>
      </c>
      <c r="O10" t="n">
        <v>16916.71</v>
      </c>
      <c r="P10" t="n">
        <v>269.87</v>
      </c>
      <c r="Q10" t="n">
        <v>446.56</v>
      </c>
      <c r="R10" t="n">
        <v>71.77</v>
      </c>
      <c r="S10" t="n">
        <v>40.63</v>
      </c>
      <c r="T10" t="n">
        <v>10418.17</v>
      </c>
      <c r="U10" t="n">
        <v>0.57</v>
      </c>
      <c r="V10" t="n">
        <v>0.76</v>
      </c>
      <c r="W10" t="n">
        <v>2.65</v>
      </c>
      <c r="X10" t="n">
        <v>0.64</v>
      </c>
      <c r="Y10" t="n">
        <v>0.5</v>
      </c>
      <c r="Z10" t="n">
        <v>10</v>
      </c>
      <c r="AA10" t="n">
        <v>649.7641450315854</v>
      </c>
      <c r="AB10" t="n">
        <v>889.0359688031801</v>
      </c>
      <c r="AC10" t="n">
        <v>804.1876237104228</v>
      </c>
      <c r="AD10" t="n">
        <v>649764.1450315854</v>
      </c>
      <c r="AE10" t="n">
        <v>889035.9688031801</v>
      </c>
      <c r="AF10" t="n">
        <v>5.52046068967842e-06</v>
      </c>
      <c r="AG10" t="n">
        <v>35</v>
      </c>
      <c r="AH10" t="n">
        <v>804187.6237104228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3.3267</v>
      </c>
      <c r="E11" t="n">
        <v>30.06</v>
      </c>
      <c r="F11" t="n">
        <v>27.39</v>
      </c>
      <c r="G11" t="n">
        <v>78.26000000000001</v>
      </c>
      <c r="H11" t="n">
        <v>1.29</v>
      </c>
      <c r="I11" t="n">
        <v>21</v>
      </c>
      <c r="J11" t="n">
        <v>136.61</v>
      </c>
      <c r="K11" t="n">
        <v>45</v>
      </c>
      <c r="L11" t="n">
        <v>10</v>
      </c>
      <c r="M11" t="n">
        <v>19</v>
      </c>
      <c r="N11" t="n">
        <v>21.61</v>
      </c>
      <c r="O11" t="n">
        <v>17082.76</v>
      </c>
      <c r="P11" t="n">
        <v>266.15</v>
      </c>
      <c r="Q11" t="n">
        <v>446.56</v>
      </c>
      <c r="R11" t="n">
        <v>69.72</v>
      </c>
      <c r="S11" t="n">
        <v>40.63</v>
      </c>
      <c r="T11" t="n">
        <v>9403.25</v>
      </c>
      <c r="U11" t="n">
        <v>0.58</v>
      </c>
      <c r="V11" t="n">
        <v>0.76</v>
      </c>
      <c r="W11" t="n">
        <v>2.64</v>
      </c>
      <c r="X11" t="n">
        <v>0.5600000000000001</v>
      </c>
      <c r="Y11" t="n">
        <v>0.5</v>
      </c>
      <c r="Z11" t="n">
        <v>10</v>
      </c>
      <c r="AA11" t="n">
        <v>645.4392129509931</v>
      </c>
      <c r="AB11" t="n">
        <v>883.1184059279766</v>
      </c>
      <c r="AC11" t="n">
        <v>798.834824730677</v>
      </c>
      <c r="AD11" t="n">
        <v>645439.2129509931</v>
      </c>
      <c r="AE11" t="n">
        <v>883118.4059279766</v>
      </c>
      <c r="AF11" t="n">
        <v>5.543456360395183e-06</v>
      </c>
      <c r="AG11" t="n">
        <v>35</v>
      </c>
      <c r="AH11" t="n">
        <v>798834.8247306771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3.3364</v>
      </c>
      <c r="E12" t="n">
        <v>29.97</v>
      </c>
      <c r="F12" t="n">
        <v>27.35</v>
      </c>
      <c r="G12" t="n">
        <v>86.38</v>
      </c>
      <c r="H12" t="n">
        <v>1.41</v>
      </c>
      <c r="I12" t="n">
        <v>19</v>
      </c>
      <c r="J12" t="n">
        <v>137.96</v>
      </c>
      <c r="K12" t="n">
        <v>45</v>
      </c>
      <c r="L12" t="n">
        <v>11</v>
      </c>
      <c r="M12" t="n">
        <v>17</v>
      </c>
      <c r="N12" t="n">
        <v>21.96</v>
      </c>
      <c r="O12" t="n">
        <v>17249.3</v>
      </c>
      <c r="P12" t="n">
        <v>264.56</v>
      </c>
      <c r="Q12" t="n">
        <v>446.56</v>
      </c>
      <c r="R12" t="n">
        <v>68.41</v>
      </c>
      <c r="S12" t="n">
        <v>40.63</v>
      </c>
      <c r="T12" t="n">
        <v>8761.549999999999</v>
      </c>
      <c r="U12" t="n">
        <v>0.59</v>
      </c>
      <c r="V12" t="n">
        <v>0.76</v>
      </c>
      <c r="W12" t="n">
        <v>2.64</v>
      </c>
      <c r="X12" t="n">
        <v>0.53</v>
      </c>
      <c r="Y12" t="n">
        <v>0.5</v>
      </c>
      <c r="Z12" t="n">
        <v>10</v>
      </c>
      <c r="AA12" t="n">
        <v>643.2303766311858</v>
      </c>
      <c r="AB12" t="n">
        <v>880.0961786282353</v>
      </c>
      <c r="AC12" t="n">
        <v>796.1010345627002</v>
      </c>
      <c r="AD12" t="n">
        <v>643230.3766311858</v>
      </c>
      <c r="AE12" t="n">
        <v>880096.1786282352</v>
      </c>
      <c r="AF12" t="n">
        <v>5.559619984014935e-06</v>
      </c>
      <c r="AG12" t="n">
        <v>35</v>
      </c>
      <c r="AH12" t="n">
        <v>796101.0345627002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3.3499</v>
      </c>
      <c r="E13" t="n">
        <v>29.85</v>
      </c>
      <c r="F13" t="n">
        <v>27.29</v>
      </c>
      <c r="G13" t="n">
        <v>96.3</v>
      </c>
      <c r="H13" t="n">
        <v>1.52</v>
      </c>
      <c r="I13" t="n">
        <v>17</v>
      </c>
      <c r="J13" t="n">
        <v>139.32</v>
      </c>
      <c r="K13" t="n">
        <v>45</v>
      </c>
      <c r="L13" t="n">
        <v>12</v>
      </c>
      <c r="M13" t="n">
        <v>15</v>
      </c>
      <c r="N13" t="n">
        <v>22.32</v>
      </c>
      <c r="O13" t="n">
        <v>17416.34</v>
      </c>
      <c r="P13" t="n">
        <v>261.27</v>
      </c>
      <c r="Q13" t="n">
        <v>446.56</v>
      </c>
      <c r="R13" t="n">
        <v>66.03</v>
      </c>
      <c r="S13" t="n">
        <v>40.63</v>
      </c>
      <c r="T13" t="n">
        <v>7577.97</v>
      </c>
      <c r="U13" t="n">
        <v>0.62</v>
      </c>
      <c r="V13" t="n">
        <v>0.76</v>
      </c>
      <c r="W13" t="n">
        <v>2.64</v>
      </c>
      <c r="X13" t="n">
        <v>0.46</v>
      </c>
      <c r="Y13" t="n">
        <v>0.5</v>
      </c>
      <c r="Z13" t="n">
        <v>10</v>
      </c>
      <c r="AA13" t="n">
        <v>639.3820711351619</v>
      </c>
      <c r="AB13" t="n">
        <v>874.830757273319</v>
      </c>
      <c r="AC13" t="n">
        <v>791.3381376318322</v>
      </c>
      <c r="AD13" t="n">
        <v>639382.0711351619</v>
      </c>
      <c r="AE13" t="n">
        <v>874830.7572733191</v>
      </c>
      <c r="AF13" t="n">
        <v>5.58211574884655e-06</v>
      </c>
      <c r="AG13" t="n">
        <v>35</v>
      </c>
      <c r="AH13" t="n">
        <v>791338.1376318322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3.3548</v>
      </c>
      <c r="E14" t="n">
        <v>29.81</v>
      </c>
      <c r="F14" t="n">
        <v>27.27</v>
      </c>
      <c r="G14" t="n">
        <v>102.25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14</v>
      </c>
      <c r="N14" t="n">
        <v>22.68</v>
      </c>
      <c r="O14" t="n">
        <v>17583.88</v>
      </c>
      <c r="P14" t="n">
        <v>259.42</v>
      </c>
      <c r="Q14" t="n">
        <v>446.56</v>
      </c>
      <c r="R14" t="n">
        <v>65.56999999999999</v>
      </c>
      <c r="S14" t="n">
        <v>40.63</v>
      </c>
      <c r="T14" t="n">
        <v>7353.54</v>
      </c>
      <c r="U14" t="n">
        <v>0.62</v>
      </c>
      <c r="V14" t="n">
        <v>0.76</v>
      </c>
      <c r="W14" t="n">
        <v>2.64</v>
      </c>
      <c r="X14" t="n">
        <v>0.44</v>
      </c>
      <c r="Y14" t="n">
        <v>0.5</v>
      </c>
      <c r="Z14" t="n">
        <v>10</v>
      </c>
      <c r="AA14" t="n">
        <v>637.5273834822856</v>
      </c>
      <c r="AB14" t="n">
        <v>872.2930918036092</v>
      </c>
      <c r="AC14" t="n">
        <v>789.0426633929154</v>
      </c>
      <c r="AD14" t="n">
        <v>637527.3834822855</v>
      </c>
      <c r="AE14" t="n">
        <v>872293.0918036092</v>
      </c>
      <c r="AF14" t="n">
        <v>5.590280878303952e-06</v>
      </c>
      <c r="AG14" t="n">
        <v>35</v>
      </c>
      <c r="AH14" t="n">
        <v>789042.6633929154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3.3614</v>
      </c>
      <c r="E15" t="n">
        <v>29.75</v>
      </c>
      <c r="F15" t="n">
        <v>27.23</v>
      </c>
      <c r="G15" t="n">
        <v>108.94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13</v>
      </c>
      <c r="N15" t="n">
        <v>23.04</v>
      </c>
      <c r="O15" t="n">
        <v>17751.93</v>
      </c>
      <c r="P15" t="n">
        <v>256.88</v>
      </c>
      <c r="Q15" t="n">
        <v>446.56</v>
      </c>
      <c r="R15" t="n">
        <v>64.34999999999999</v>
      </c>
      <c r="S15" t="n">
        <v>40.63</v>
      </c>
      <c r="T15" t="n">
        <v>6748</v>
      </c>
      <c r="U15" t="n">
        <v>0.63</v>
      </c>
      <c r="V15" t="n">
        <v>0.76</v>
      </c>
      <c r="W15" t="n">
        <v>2.64</v>
      </c>
      <c r="X15" t="n">
        <v>0.41</v>
      </c>
      <c r="Y15" t="n">
        <v>0.5</v>
      </c>
      <c r="Z15" t="n">
        <v>10</v>
      </c>
      <c r="AA15" t="n">
        <v>634.9497349987943</v>
      </c>
      <c r="AB15" t="n">
        <v>868.7662394306712</v>
      </c>
      <c r="AC15" t="n">
        <v>785.8524088604822</v>
      </c>
      <c r="AD15" t="n">
        <v>634949.7349987943</v>
      </c>
      <c r="AE15" t="n">
        <v>868766.2394306712</v>
      </c>
      <c r="AF15" t="n">
        <v>5.601278807777187e-06</v>
      </c>
      <c r="AG15" t="n">
        <v>35</v>
      </c>
      <c r="AH15" t="n">
        <v>785852.4088604823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3.3665</v>
      </c>
      <c r="E16" t="n">
        <v>29.7</v>
      </c>
      <c r="F16" t="n">
        <v>27.21</v>
      </c>
      <c r="G16" t="n">
        <v>116.63</v>
      </c>
      <c r="H16" t="n">
        <v>1.85</v>
      </c>
      <c r="I16" t="n">
        <v>14</v>
      </c>
      <c r="J16" t="n">
        <v>143.4</v>
      </c>
      <c r="K16" t="n">
        <v>45</v>
      </c>
      <c r="L16" t="n">
        <v>15</v>
      </c>
      <c r="M16" t="n">
        <v>12</v>
      </c>
      <c r="N16" t="n">
        <v>23.41</v>
      </c>
      <c r="O16" t="n">
        <v>17920.49</v>
      </c>
      <c r="P16" t="n">
        <v>252.68</v>
      </c>
      <c r="Q16" t="n">
        <v>446.57</v>
      </c>
      <c r="R16" t="n">
        <v>63.75</v>
      </c>
      <c r="S16" t="n">
        <v>40.63</v>
      </c>
      <c r="T16" t="n">
        <v>6456.54</v>
      </c>
      <c r="U16" t="n">
        <v>0.64</v>
      </c>
      <c r="V16" t="n">
        <v>0.76</v>
      </c>
      <c r="W16" t="n">
        <v>2.63</v>
      </c>
      <c r="X16" t="n">
        <v>0.39</v>
      </c>
      <c r="Y16" t="n">
        <v>0.5</v>
      </c>
      <c r="Z16" t="n">
        <v>10</v>
      </c>
      <c r="AA16" t="n">
        <v>631.4020032001122</v>
      </c>
      <c r="AB16" t="n">
        <v>863.9120762688336</v>
      </c>
      <c r="AC16" t="n">
        <v>781.4615202179498</v>
      </c>
      <c r="AD16" t="n">
        <v>631402.0032001121</v>
      </c>
      <c r="AE16" t="n">
        <v>863912.0762688336</v>
      </c>
      <c r="AF16" t="n">
        <v>5.609777207824685e-06</v>
      </c>
      <c r="AG16" t="n">
        <v>35</v>
      </c>
      <c r="AH16" t="n">
        <v>781461.5202179498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3.3728</v>
      </c>
      <c r="E17" t="n">
        <v>29.65</v>
      </c>
      <c r="F17" t="n">
        <v>27.18</v>
      </c>
      <c r="G17" t="n">
        <v>125.47</v>
      </c>
      <c r="H17" t="n">
        <v>1.96</v>
      </c>
      <c r="I17" t="n">
        <v>13</v>
      </c>
      <c r="J17" t="n">
        <v>144.77</v>
      </c>
      <c r="K17" t="n">
        <v>45</v>
      </c>
      <c r="L17" t="n">
        <v>16</v>
      </c>
      <c r="M17" t="n">
        <v>11</v>
      </c>
      <c r="N17" t="n">
        <v>23.78</v>
      </c>
      <c r="O17" t="n">
        <v>18089.56</v>
      </c>
      <c r="P17" t="n">
        <v>252.36</v>
      </c>
      <c r="Q17" t="n">
        <v>446.56</v>
      </c>
      <c r="R17" t="n">
        <v>62.86</v>
      </c>
      <c r="S17" t="n">
        <v>40.63</v>
      </c>
      <c r="T17" t="n">
        <v>6013.06</v>
      </c>
      <c r="U17" t="n">
        <v>0.65</v>
      </c>
      <c r="V17" t="n">
        <v>0.76</v>
      </c>
      <c r="W17" t="n">
        <v>2.63</v>
      </c>
      <c r="X17" t="n">
        <v>0.36</v>
      </c>
      <c r="Y17" t="n">
        <v>0.5</v>
      </c>
      <c r="Z17" t="n">
        <v>10</v>
      </c>
      <c r="AA17" t="n">
        <v>630.5037873923555</v>
      </c>
      <c r="AB17" t="n">
        <v>862.6830977741762</v>
      </c>
      <c r="AC17" t="n">
        <v>780.3498337059401</v>
      </c>
      <c r="AD17" t="n">
        <v>630503.7873923555</v>
      </c>
      <c r="AE17" t="n">
        <v>862683.0977741762</v>
      </c>
      <c r="AF17" t="n">
        <v>5.620275231412773e-06</v>
      </c>
      <c r="AG17" t="n">
        <v>35</v>
      </c>
      <c r="AH17" t="n">
        <v>780349.8337059402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3.3814</v>
      </c>
      <c r="E18" t="n">
        <v>29.57</v>
      </c>
      <c r="F18" t="n">
        <v>27.13</v>
      </c>
      <c r="G18" t="n">
        <v>135.67</v>
      </c>
      <c r="H18" t="n">
        <v>2.06</v>
      </c>
      <c r="I18" t="n">
        <v>12</v>
      </c>
      <c r="J18" t="n">
        <v>146.15</v>
      </c>
      <c r="K18" t="n">
        <v>45</v>
      </c>
      <c r="L18" t="n">
        <v>17</v>
      </c>
      <c r="M18" t="n">
        <v>10</v>
      </c>
      <c r="N18" t="n">
        <v>24.15</v>
      </c>
      <c r="O18" t="n">
        <v>18259.16</v>
      </c>
      <c r="P18" t="n">
        <v>248.95</v>
      </c>
      <c r="Q18" t="n">
        <v>446.56</v>
      </c>
      <c r="R18" t="n">
        <v>61.15</v>
      </c>
      <c r="S18" t="n">
        <v>40.63</v>
      </c>
      <c r="T18" t="n">
        <v>5163.42</v>
      </c>
      <c r="U18" t="n">
        <v>0.66</v>
      </c>
      <c r="V18" t="n">
        <v>0.77</v>
      </c>
      <c r="W18" t="n">
        <v>2.63</v>
      </c>
      <c r="X18" t="n">
        <v>0.31</v>
      </c>
      <c r="Y18" t="n">
        <v>0.5</v>
      </c>
      <c r="Z18" t="n">
        <v>10</v>
      </c>
      <c r="AA18" t="n">
        <v>627.1196372960626</v>
      </c>
      <c r="AB18" t="n">
        <v>858.0527543142629</v>
      </c>
      <c r="AC18" t="n">
        <v>776.161403727113</v>
      </c>
      <c r="AD18" t="n">
        <v>627119.6372960625</v>
      </c>
      <c r="AE18" t="n">
        <v>858052.7543142629</v>
      </c>
      <c r="AF18" t="n">
        <v>5.634605866786987e-06</v>
      </c>
      <c r="AG18" t="n">
        <v>35</v>
      </c>
      <c r="AH18" t="n">
        <v>776161.403727113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3.3878</v>
      </c>
      <c r="E19" t="n">
        <v>29.52</v>
      </c>
      <c r="F19" t="n">
        <v>27.1</v>
      </c>
      <c r="G19" t="n">
        <v>147.84</v>
      </c>
      <c r="H19" t="n">
        <v>2.16</v>
      </c>
      <c r="I19" t="n">
        <v>11</v>
      </c>
      <c r="J19" t="n">
        <v>147.53</v>
      </c>
      <c r="K19" t="n">
        <v>45</v>
      </c>
      <c r="L19" t="n">
        <v>18</v>
      </c>
      <c r="M19" t="n">
        <v>9</v>
      </c>
      <c r="N19" t="n">
        <v>24.53</v>
      </c>
      <c r="O19" t="n">
        <v>18429.27</v>
      </c>
      <c r="P19" t="n">
        <v>245.24</v>
      </c>
      <c r="Q19" t="n">
        <v>446.56</v>
      </c>
      <c r="R19" t="n">
        <v>60.13</v>
      </c>
      <c r="S19" t="n">
        <v>40.63</v>
      </c>
      <c r="T19" t="n">
        <v>4658.91</v>
      </c>
      <c r="U19" t="n">
        <v>0.68</v>
      </c>
      <c r="V19" t="n">
        <v>0.77</v>
      </c>
      <c r="W19" t="n">
        <v>2.63</v>
      </c>
      <c r="X19" t="n">
        <v>0.28</v>
      </c>
      <c r="Y19" t="n">
        <v>0.5</v>
      </c>
      <c r="Z19" t="n">
        <v>10</v>
      </c>
      <c r="AA19" t="n">
        <v>623.8046328848498</v>
      </c>
      <c r="AB19" t="n">
        <v>853.5170190311686</v>
      </c>
      <c r="AC19" t="n">
        <v>772.0585526534929</v>
      </c>
      <c r="AD19" t="n">
        <v>623804.6328848498</v>
      </c>
      <c r="AE19" t="n">
        <v>853517.0190311687</v>
      </c>
      <c r="AF19" t="n">
        <v>5.645270525670124e-06</v>
      </c>
      <c r="AG19" t="n">
        <v>35</v>
      </c>
      <c r="AH19" t="n">
        <v>772058.5526534929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3.3859</v>
      </c>
      <c r="E20" t="n">
        <v>29.53</v>
      </c>
      <c r="F20" t="n">
        <v>27.12</v>
      </c>
      <c r="G20" t="n">
        <v>147.93</v>
      </c>
      <c r="H20" t="n">
        <v>2.26</v>
      </c>
      <c r="I20" t="n">
        <v>11</v>
      </c>
      <c r="J20" t="n">
        <v>148.91</v>
      </c>
      <c r="K20" t="n">
        <v>45</v>
      </c>
      <c r="L20" t="n">
        <v>19</v>
      </c>
      <c r="M20" t="n">
        <v>9</v>
      </c>
      <c r="N20" t="n">
        <v>24.92</v>
      </c>
      <c r="O20" t="n">
        <v>18599.92</v>
      </c>
      <c r="P20" t="n">
        <v>243.13</v>
      </c>
      <c r="Q20" t="n">
        <v>446.56</v>
      </c>
      <c r="R20" t="n">
        <v>60.79</v>
      </c>
      <c r="S20" t="n">
        <v>40.63</v>
      </c>
      <c r="T20" t="n">
        <v>4988.51</v>
      </c>
      <c r="U20" t="n">
        <v>0.67</v>
      </c>
      <c r="V20" t="n">
        <v>0.77</v>
      </c>
      <c r="W20" t="n">
        <v>2.63</v>
      </c>
      <c r="X20" t="n">
        <v>0.29</v>
      </c>
      <c r="Y20" t="n">
        <v>0.5</v>
      </c>
      <c r="Z20" t="n">
        <v>10</v>
      </c>
      <c r="AA20" t="n">
        <v>622.5384834591003</v>
      </c>
      <c r="AB20" t="n">
        <v>851.784617528288</v>
      </c>
      <c r="AC20" t="n">
        <v>770.4914891186063</v>
      </c>
      <c r="AD20" t="n">
        <v>622538.4834591004</v>
      </c>
      <c r="AE20" t="n">
        <v>851784.6175282879</v>
      </c>
      <c r="AF20" t="n">
        <v>5.642104455064192e-06</v>
      </c>
      <c r="AG20" t="n">
        <v>35</v>
      </c>
      <c r="AH20" t="n">
        <v>770491.4891186063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3.3916</v>
      </c>
      <c r="E21" t="n">
        <v>29.48</v>
      </c>
      <c r="F21" t="n">
        <v>27.1</v>
      </c>
      <c r="G21" t="n">
        <v>162.58</v>
      </c>
      <c r="H21" t="n">
        <v>2.36</v>
      </c>
      <c r="I21" t="n">
        <v>10</v>
      </c>
      <c r="J21" t="n">
        <v>150.3</v>
      </c>
      <c r="K21" t="n">
        <v>45</v>
      </c>
      <c r="L21" t="n">
        <v>20</v>
      </c>
      <c r="M21" t="n">
        <v>8</v>
      </c>
      <c r="N21" t="n">
        <v>25.3</v>
      </c>
      <c r="O21" t="n">
        <v>18771.1</v>
      </c>
      <c r="P21" t="n">
        <v>241.69</v>
      </c>
      <c r="Q21" t="n">
        <v>446.57</v>
      </c>
      <c r="R21" t="n">
        <v>59.96</v>
      </c>
      <c r="S21" t="n">
        <v>40.63</v>
      </c>
      <c r="T21" t="n">
        <v>4582.28</v>
      </c>
      <c r="U21" t="n">
        <v>0.68</v>
      </c>
      <c r="V21" t="n">
        <v>0.77</v>
      </c>
      <c r="W21" t="n">
        <v>2.63</v>
      </c>
      <c r="X21" t="n">
        <v>0.27</v>
      </c>
      <c r="Y21" t="n">
        <v>0.5</v>
      </c>
      <c r="Z21" t="n">
        <v>10</v>
      </c>
      <c r="AA21" t="n">
        <v>620.9537123059765</v>
      </c>
      <c r="AB21" t="n">
        <v>849.6162637214148</v>
      </c>
      <c r="AC21" t="n">
        <v>768.5300799557577</v>
      </c>
      <c r="AD21" t="n">
        <v>620953.7123059765</v>
      </c>
      <c r="AE21" t="n">
        <v>849616.2637214148</v>
      </c>
      <c r="AF21" t="n">
        <v>5.651602666881984e-06</v>
      </c>
      <c r="AG21" t="n">
        <v>35</v>
      </c>
      <c r="AH21" t="n">
        <v>768530.0799557577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3.3929</v>
      </c>
      <c r="E22" t="n">
        <v>29.47</v>
      </c>
      <c r="F22" t="n">
        <v>27.09</v>
      </c>
      <c r="G22" t="n">
        <v>162.51</v>
      </c>
      <c r="H22" t="n">
        <v>2.45</v>
      </c>
      <c r="I22" t="n">
        <v>10</v>
      </c>
      <c r="J22" t="n">
        <v>151.69</v>
      </c>
      <c r="K22" t="n">
        <v>45</v>
      </c>
      <c r="L22" t="n">
        <v>21</v>
      </c>
      <c r="M22" t="n">
        <v>7</v>
      </c>
      <c r="N22" t="n">
        <v>25.7</v>
      </c>
      <c r="O22" t="n">
        <v>18942.82</v>
      </c>
      <c r="P22" t="n">
        <v>235.29</v>
      </c>
      <c r="Q22" t="n">
        <v>446.56</v>
      </c>
      <c r="R22" t="n">
        <v>59.54</v>
      </c>
      <c r="S22" t="n">
        <v>40.63</v>
      </c>
      <c r="T22" t="n">
        <v>4370.79</v>
      </c>
      <c r="U22" t="n">
        <v>0.68</v>
      </c>
      <c r="V22" t="n">
        <v>0.77</v>
      </c>
      <c r="W22" t="n">
        <v>2.63</v>
      </c>
      <c r="X22" t="n">
        <v>0.26</v>
      </c>
      <c r="Y22" t="n">
        <v>0.5</v>
      </c>
      <c r="Z22" t="n">
        <v>10</v>
      </c>
      <c r="AA22" t="n">
        <v>616.2428345624554</v>
      </c>
      <c r="AB22" t="n">
        <v>843.1706329634713</v>
      </c>
      <c r="AC22" t="n">
        <v>762.6996111508525</v>
      </c>
      <c r="AD22" t="n">
        <v>616242.8345624554</v>
      </c>
      <c r="AE22" t="n">
        <v>843170.6329634713</v>
      </c>
      <c r="AF22" t="n">
        <v>5.653768925717622e-06</v>
      </c>
      <c r="AG22" t="n">
        <v>35</v>
      </c>
      <c r="AH22" t="n">
        <v>762699.6111508525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3.3999</v>
      </c>
      <c r="E23" t="n">
        <v>29.41</v>
      </c>
      <c r="F23" t="n">
        <v>27.05</v>
      </c>
      <c r="G23" t="n">
        <v>180.34</v>
      </c>
      <c r="H23" t="n">
        <v>2.54</v>
      </c>
      <c r="I23" t="n">
        <v>9</v>
      </c>
      <c r="J23" t="n">
        <v>153.09</v>
      </c>
      <c r="K23" t="n">
        <v>45</v>
      </c>
      <c r="L23" t="n">
        <v>22</v>
      </c>
      <c r="M23" t="n">
        <v>4</v>
      </c>
      <c r="N23" t="n">
        <v>26.09</v>
      </c>
      <c r="O23" t="n">
        <v>19115.09</v>
      </c>
      <c r="P23" t="n">
        <v>236.34</v>
      </c>
      <c r="Q23" t="n">
        <v>446.56</v>
      </c>
      <c r="R23" t="n">
        <v>58.44</v>
      </c>
      <c r="S23" t="n">
        <v>40.63</v>
      </c>
      <c r="T23" t="n">
        <v>3823.62</v>
      </c>
      <c r="U23" t="n">
        <v>0.7</v>
      </c>
      <c r="V23" t="n">
        <v>0.77</v>
      </c>
      <c r="W23" t="n">
        <v>2.63</v>
      </c>
      <c r="X23" t="n">
        <v>0.22</v>
      </c>
      <c r="Y23" t="n">
        <v>0.5</v>
      </c>
      <c r="Z23" t="n">
        <v>10</v>
      </c>
      <c r="AA23" t="n">
        <v>616.2569362597528</v>
      </c>
      <c r="AB23" t="n">
        <v>843.1899275278364</v>
      </c>
      <c r="AC23" t="n">
        <v>762.7170642690749</v>
      </c>
      <c r="AD23" t="n">
        <v>616256.9362597528</v>
      </c>
      <c r="AE23" t="n">
        <v>843189.9275278364</v>
      </c>
      <c r="AF23" t="n">
        <v>5.665433396371053e-06</v>
      </c>
      <c r="AG23" t="n">
        <v>35</v>
      </c>
      <c r="AH23" t="n">
        <v>762717.0642690748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3.3994</v>
      </c>
      <c r="E24" t="n">
        <v>29.42</v>
      </c>
      <c r="F24" t="n">
        <v>27.05</v>
      </c>
      <c r="G24" t="n">
        <v>180.37</v>
      </c>
      <c r="H24" t="n">
        <v>2.64</v>
      </c>
      <c r="I24" t="n">
        <v>9</v>
      </c>
      <c r="J24" t="n">
        <v>154.49</v>
      </c>
      <c r="K24" t="n">
        <v>45</v>
      </c>
      <c r="L24" t="n">
        <v>23</v>
      </c>
      <c r="M24" t="n">
        <v>2</v>
      </c>
      <c r="N24" t="n">
        <v>26.49</v>
      </c>
      <c r="O24" t="n">
        <v>19287.9</v>
      </c>
      <c r="P24" t="n">
        <v>237.02</v>
      </c>
      <c r="Q24" t="n">
        <v>446.56</v>
      </c>
      <c r="R24" t="n">
        <v>58.49</v>
      </c>
      <c r="S24" t="n">
        <v>40.63</v>
      </c>
      <c r="T24" t="n">
        <v>3850.74</v>
      </c>
      <c r="U24" t="n">
        <v>0.6899999999999999</v>
      </c>
      <c r="V24" t="n">
        <v>0.77</v>
      </c>
      <c r="W24" t="n">
        <v>2.63</v>
      </c>
      <c r="X24" t="n">
        <v>0.23</v>
      </c>
      <c r="Y24" t="n">
        <v>0.5</v>
      </c>
      <c r="Z24" t="n">
        <v>10</v>
      </c>
      <c r="AA24" t="n">
        <v>616.7815595624656</v>
      </c>
      <c r="AB24" t="n">
        <v>843.9077402753549</v>
      </c>
      <c r="AC24" t="n">
        <v>763.3663699754266</v>
      </c>
      <c r="AD24" t="n">
        <v>616781.5595624656</v>
      </c>
      <c r="AE24" t="n">
        <v>843907.7402753548</v>
      </c>
      <c r="AF24" t="n">
        <v>5.664600219895808e-06</v>
      </c>
      <c r="AG24" t="n">
        <v>35</v>
      </c>
      <c r="AH24" t="n">
        <v>763366.3699754266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3.3979</v>
      </c>
      <c r="E25" t="n">
        <v>29.43</v>
      </c>
      <c r="F25" t="n">
        <v>27.07</v>
      </c>
      <c r="G25" t="n">
        <v>180.45</v>
      </c>
      <c r="H25" t="n">
        <v>2.73</v>
      </c>
      <c r="I25" t="n">
        <v>9</v>
      </c>
      <c r="J25" t="n">
        <v>155.9</v>
      </c>
      <c r="K25" t="n">
        <v>45</v>
      </c>
      <c r="L25" t="n">
        <v>24</v>
      </c>
      <c r="M25" t="n">
        <v>0</v>
      </c>
      <c r="N25" t="n">
        <v>26.9</v>
      </c>
      <c r="O25" t="n">
        <v>19461.27</v>
      </c>
      <c r="P25" t="n">
        <v>238.2</v>
      </c>
      <c r="Q25" t="n">
        <v>446.56</v>
      </c>
      <c r="R25" t="n">
        <v>58.76</v>
      </c>
      <c r="S25" t="n">
        <v>40.63</v>
      </c>
      <c r="T25" t="n">
        <v>3984.63</v>
      </c>
      <c r="U25" t="n">
        <v>0.6899999999999999</v>
      </c>
      <c r="V25" t="n">
        <v>0.77</v>
      </c>
      <c r="W25" t="n">
        <v>2.63</v>
      </c>
      <c r="X25" t="n">
        <v>0.24</v>
      </c>
      <c r="Y25" t="n">
        <v>0.5</v>
      </c>
      <c r="Z25" t="n">
        <v>10</v>
      </c>
      <c r="AA25" t="n">
        <v>617.8250760887394</v>
      </c>
      <c r="AB25" t="n">
        <v>845.3355256233024</v>
      </c>
      <c r="AC25" t="n">
        <v>764.6578894936752</v>
      </c>
      <c r="AD25" t="n">
        <v>617825.0760887393</v>
      </c>
      <c r="AE25" t="n">
        <v>845335.5256233023</v>
      </c>
      <c r="AF25" t="n">
        <v>5.662100690470073e-06</v>
      </c>
      <c r="AG25" t="n">
        <v>35</v>
      </c>
      <c r="AH25" t="n">
        <v>764657.8894936752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2024-09-25T21:23:28Z</dcterms:created>
  <dcterms:modified xmlns:dcterms="http://purl.org/dc/terms/" xmlns:xsi="http://www.w3.org/2001/XMLSchema-instance" xsi:type="dcterms:W3CDTF">2024-09-25T21:23:28Z</dcterms:modified>
</cp:coreProperties>
</file>