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xVal>
          <yVal>
            <numRef>
              <f>gráficos!$B$7:$B$254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  <c r="AA2" t="n">
        <v>7166.388719986288</v>
      </c>
      <c r="AB2" t="n">
        <v>9805.369205442759</v>
      </c>
      <c r="AC2" t="n">
        <v>8869.558530397046</v>
      </c>
      <c r="AD2" t="n">
        <v>7166388.719986289</v>
      </c>
      <c r="AE2" t="n">
        <v>9805369.20544276</v>
      </c>
      <c r="AF2" t="n">
        <v>1.390056386152797e-06</v>
      </c>
      <c r="AG2" t="n">
        <v>113</v>
      </c>
      <c r="AH2" t="n">
        <v>8869558.530397046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  <c r="AA3" t="n">
        <v>3505.46499272636</v>
      </c>
      <c r="AB3" t="n">
        <v>4796.331853249297</v>
      </c>
      <c r="AC3" t="n">
        <v>4338.576672869038</v>
      </c>
      <c r="AD3" t="n">
        <v>3505464.99272636</v>
      </c>
      <c r="AE3" t="n">
        <v>4796331.853249297</v>
      </c>
      <c r="AF3" t="n">
        <v>2.196944822582456e-06</v>
      </c>
      <c r="AG3" t="n">
        <v>72</v>
      </c>
      <c r="AH3" t="n">
        <v>4338576.672869038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  <c r="AA4" t="n">
        <v>2875.232124212095</v>
      </c>
      <c r="AB4" t="n">
        <v>3934.019438636172</v>
      </c>
      <c r="AC4" t="n">
        <v>3558.562144843547</v>
      </c>
      <c r="AD4" t="n">
        <v>2875232.124212095</v>
      </c>
      <c r="AE4" t="n">
        <v>3934019.438636172</v>
      </c>
      <c r="AF4" t="n">
        <v>2.507694507242698e-06</v>
      </c>
      <c r="AG4" t="n">
        <v>63</v>
      </c>
      <c r="AH4" t="n">
        <v>3558562.144843547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  <c r="AA5" t="n">
        <v>2614.19264962047</v>
      </c>
      <c r="AB5" t="n">
        <v>3576.853713251047</v>
      </c>
      <c r="AC5" t="n">
        <v>3235.483815003948</v>
      </c>
      <c r="AD5" t="n">
        <v>2614192.64962047</v>
      </c>
      <c r="AE5" t="n">
        <v>3576853.713251047</v>
      </c>
      <c r="AF5" t="n">
        <v>2.671627622501787e-06</v>
      </c>
      <c r="AG5" t="n">
        <v>59</v>
      </c>
      <c r="AH5" t="n">
        <v>3235483.815003948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  <c r="AA6" t="n">
        <v>2467.957404263229</v>
      </c>
      <c r="AB6" t="n">
        <v>3376.768199109553</v>
      </c>
      <c r="AC6" t="n">
        <v>3054.494181510343</v>
      </c>
      <c r="AD6" t="n">
        <v>2467957.404263229</v>
      </c>
      <c r="AE6" t="n">
        <v>3376768.199109553</v>
      </c>
      <c r="AF6" t="n">
        <v>2.776255522534792e-06</v>
      </c>
      <c r="AG6" t="n">
        <v>57</v>
      </c>
      <c r="AH6" t="n">
        <v>3054494.181510343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  <c r="AA7" t="n">
        <v>2378.141207400666</v>
      </c>
      <c r="AB7" t="n">
        <v>3253.877716151236</v>
      </c>
      <c r="AC7" t="n">
        <v>2943.332193767696</v>
      </c>
      <c r="AD7" t="n">
        <v>2378141.207400666</v>
      </c>
      <c r="AE7" t="n">
        <v>3253877.716151236</v>
      </c>
      <c r="AF7" t="n">
        <v>2.845927096519905e-06</v>
      </c>
      <c r="AG7" t="n">
        <v>56</v>
      </c>
      <c r="AH7" t="n">
        <v>2943332.193767696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  <c r="AA8" t="n">
        <v>2309.539741553132</v>
      </c>
      <c r="AB8" t="n">
        <v>3160.014164095558</v>
      </c>
      <c r="AC8" t="n">
        <v>2858.426847381893</v>
      </c>
      <c r="AD8" t="n">
        <v>2309539.741553131</v>
      </c>
      <c r="AE8" t="n">
        <v>3160014.164095558</v>
      </c>
      <c r="AF8" t="n">
        <v>2.897758890315057e-06</v>
      </c>
      <c r="AG8" t="n">
        <v>55</v>
      </c>
      <c r="AH8" t="n">
        <v>2858426.847381894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  <c r="AA9" t="n">
        <v>2256.4483106701</v>
      </c>
      <c r="AB9" t="n">
        <v>3087.372126132766</v>
      </c>
      <c r="AC9" t="n">
        <v>2792.717663568532</v>
      </c>
      <c r="AD9" t="n">
        <v>2256448.3106701</v>
      </c>
      <c r="AE9" t="n">
        <v>3087372.126132766</v>
      </c>
      <c r="AF9" t="n">
        <v>2.936090309912404e-06</v>
      </c>
      <c r="AG9" t="n">
        <v>54</v>
      </c>
      <c r="AH9" t="n">
        <v>2792717.663568532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  <c r="AA10" t="n">
        <v>2210.971602379928</v>
      </c>
      <c r="AB10" t="n">
        <v>3025.148887559376</v>
      </c>
      <c r="AC10" t="n">
        <v>2736.432923553726</v>
      </c>
      <c r="AD10" t="n">
        <v>2210971.602379928</v>
      </c>
      <c r="AE10" t="n">
        <v>3025148.887559376</v>
      </c>
      <c r="AF10" t="n">
        <v>2.967189386189495e-06</v>
      </c>
      <c r="AG10" t="n">
        <v>53</v>
      </c>
      <c r="AH10" t="n">
        <v>2736432.923553726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  <c r="AA11" t="n">
        <v>2180.596420747536</v>
      </c>
      <c r="AB11" t="n">
        <v>2983.588223991328</v>
      </c>
      <c r="AC11" t="n">
        <v>2698.838751385967</v>
      </c>
      <c r="AD11" t="n">
        <v>2180596.420747536</v>
      </c>
      <c r="AE11" t="n">
        <v>2983588.223991327</v>
      </c>
      <c r="AF11" t="n">
        <v>2.992261509699709e-06</v>
      </c>
      <c r="AG11" t="n">
        <v>53</v>
      </c>
      <c r="AH11" t="n">
        <v>2698838.751385967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  <c r="AA12" t="n">
        <v>2157.136862917644</v>
      </c>
      <c r="AB12" t="n">
        <v>2951.489822005821</v>
      </c>
      <c r="AC12" t="n">
        <v>2669.803775835567</v>
      </c>
      <c r="AD12" t="n">
        <v>2157136.862917644</v>
      </c>
      <c r="AE12" t="n">
        <v>2951489.822005821</v>
      </c>
      <c r="AF12" t="n">
        <v>3.011788836664394e-06</v>
      </c>
      <c r="AG12" t="n">
        <v>53</v>
      </c>
      <c r="AH12" t="n">
        <v>2669803.775835567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  <c r="AA13" t="n">
        <v>2122.877713818452</v>
      </c>
      <c r="AB13" t="n">
        <v>2904.614942801319</v>
      </c>
      <c r="AC13" t="n">
        <v>2627.402569313036</v>
      </c>
      <c r="AD13" t="n">
        <v>2122877.713818452</v>
      </c>
      <c r="AE13" t="n">
        <v>2904614.942801319</v>
      </c>
      <c r="AF13" t="n">
        <v>3.029869694965028e-06</v>
      </c>
      <c r="AG13" t="n">
        <v>52</v>
      </c>
      <c r="AH13" t="n">
        <v>2627402.569313036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  <c r="AA14" t="n">
        <v>2104.451074813859</v>
      </c>
      <c r="AB14" t="n">
        <v>2879.402802389295</v>
      </c>
      <c r="AC14" t="n">
        <v>2604.596640196475</v>
      </c>
      <c r="AD14" t="n">
        <v>2104451.074813859</v>
      </c>
      <c r="AE14" t="n">
        <v>2879402.802389295</v>
      </c>
      <c r="AF14" t="n">
        <v>3.042405756720136e-06</v>
      </c>
      <c r="AG14" t="n">
        <v>52</v>
      </c>
      <c r="AH14" t="n">
        <v>2604596.640196475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  <c r="AA15" t="n">
        <v>2085.112299361668</v>
      </c>
      <c r="AB15" t="n">
        <v>2852.942636649047</v>
      </c>
      <c r="AC15" t="n">
        <v>2580.661795537401</v>
      </c>
      <c r="AD15" t="n">
        <v>2085112.299361668</v>
      </c>
      <c r="AE15" t="n">
        <v>2852942.636649047</v>
      </c>
      <c r="AF15" t="n">
        <v>3.055906130917943e-06</v>
      </c>
      <c r="AG15" t="n">
        <v>52</v>
      </c>
      <c r="AH15" t="n">
        <v>2580661.795537401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  <c r="AA16" t="n">
        <v>2067.794452062046</v>
      </c>
      <c r="AB16" t="n">
        <v>2829.247593964204</v>
      </c>
      <c r="AC16" t="n">
        <v>2559.228174470197</v>
      </c>
      <c r="AD16" t="n">
        <v>2067794.452062046</v>
      </c>
      <c r="AE16" t="n">
        <v>2829247.593964204</v>
      </c>
      <c r="AF16" t="n">
        <v>3.067477880230349e-06</v>
      </c>
      <c r="AG16" t="n">
        <v>52</v>
      </c>
      <c r="AH16" t="n">
        <v>2559228.174470197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  <c r="AA17" t="n">
        <v>2051.360079837605</v>
      </c>
      <c r="AB17" t="n">
        <v>2806.76136085339</v>
      </c>
      <c r="AC17" t="n">
        <v>2538.887995887853</v>
      </c>
      <c r="AD17" t="n">
        <v>2051360.079837605</v>
      </c>
      <c r="AE17" t="n">
        <v>2806761.36085339</v>
      </c>
      <c r="AF17" t="n">
        <v>3.075915614103979e-06</v>
      </c>
      <c r="AG17" t="n">
        <v>52</v>
      </c>
      <c r="AH17" t="n">
        <v>2538887.995887853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  <c r="AA18" t="n">
        <v>2025.316594208403</v>
      </c>
      <c r="AB18" t="n">
        <v>2771.12751485802</v>
      </c>
      <c r="AC18" t="n">
        <v>2506.654994141864</v>
      </c>
      <c r="AD18" t="n">
        <v>2025316.594208403</v>
      </c>
      <c r="AE18" t="n">
        <v>2771127.51485802</v>
      </c>
      <c r="AF18" t="n">
        <v>3.086040894752334e-06</v>
      </c>
      <c r="AG18" t="n">
        <v>51</v>
      </c>
      <c r="AH18" t="n">
        <v>2506654.994141864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2010.106825184217</v>
      </c>
      <c r="AB19" t="n">
        <v>2750.316837871477</v>
      </c>
      <c r="AC19" t="n">
        <v>2487.830458958948</v>
      </c>
      <c r="AD19" t="n">
        <v>2010106.825184217</v>
      </c>
      <c r="AE19" t="n">
        <v>2750316.837871477</v>
      </c>
      <c r="AF19" t="n">
        <v>3.095201862957989e-06</v>
      </c>
      <c r="AG19" t="n">
        <v>51</v>
      </c>
      <c r="AH19" t="n">
        <v>2487830.458958948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  <c r="AA20" t="n">
        <v>1996.947051303753</v>
      </c>
      <c r="AB20" t="n">
        <v>2732.311054679977</v>
      </c>
      <c r="AC20" t="n">
        <v>2471.543122443969</v>
      </c>
      <c r="AD20" t="n">
        <v>1996947.051303753</v>
      </c>
      <c r="AE20" t="n">
        <v>2732311.054679977</v>
      </c>
      <c r="AF20" t="n">
        <v>3.101710971946218e-06</v>
      </c>
      <c r="AG20" t="n">
        <v>51</v>
      </c>
      <c r="AH20" t="n">
        <v>2471543.122443969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  <c r="AA21" t="n">
        <v>1985.03265888709</v>
      </c>
      <c r="AB21" t="n">
        <v>2716.009257349602</v>
      </c>
      <c r="AC21" t="n">
        <v>2456.79714577109</v>
      </c>
      <c r="AD21" t="n">
        <v>1985032.65888709</v>
      </c>
      <c r="AE21" t="n">
        <v>2716009.257349602</v>
      </c>
      <c r="AF21" t="n">
        <v>3.106050377938369e-06</v>
      </c>
      <c r="AG21" t="n">
        <v>51</v>
      </c>
      <c r="AH21" t="n">
        <v>2456797.145771089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  <c r="AA22" t="n">
        <v>1969.542432005195</v>
      </c>
      <c r="AB22" t="n">
        <v>2694.814845549213</v>
      </c>
      <c r="AC22" t="n">
        <v>2437.625498886386</v>
      </c>
      <c r="AD22" t="n">
        <v>1969542.432005194</v>
      </c>
      <c r="AE22" t="n">
        <v>2694814.845549213</v>
      </c>
      <c r="AF22" t="n">
        <v>3.113041643147948e-06</v>
      </c>
      <c r="AG22" t="n">
        <v>51</v>
      </c>
      <c r="AH22" t="n">
        <v>2437625.498886385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  <c r="AA23" t="n">
        <v>1959.685740634991</v>
      </c>
      <c r="AB23" t="n">
        <v>2681.328485569967</v>
      </c>
      <c r="AC23" t="n">
        <v>2425.426258175334</v>
      </c>
      <c r="AD23" t="n">
        <v>1959685.740634991</v>
      </c>
      <c r="AE23" t="n">
        <v>2681328.485569966</v>
      </c>
      <c r="AF23" t="n">
        <v>3.115693502365375e-06</v>
      </c>
      <c r="AG23" t="n">
        <v>51</v>
      </c>
      <c r="AH23" t="n">
        <v>2425426.258175333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  <c r="AA24" t="n">
        <v>1946.876856853285</v>
      </c>
      <c r="AB24" t="n">
        <v>2663.802805691767</v>
      </c>
      <c r="AC24" t="n">
        <v>2409.573204587264</v>
      </c>
      <c r="AD24" t="n">
        <v>1946876.856853285</v>
      </c>
      <c r="AE24" t="n">
        <v>2663802.805691767</v>
      </c>
      <c r="AF24" t="n">
        <v>3.121720455132253e-06</v>
      </c>
      <c r="AG24" t="n">
        <v>51</v>
      </c>
      <c r="AH24" t="n">
        <v>2409573.204587264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  <c r="AA25" t="n">
        <v>1935.428954739789</v>
      </c>
      <c r="AB25" t="n">
        <v>2648.139280974283</v>
      </c>
      <c r="AC25" t="n">
        <v>2395.404584684921</v>
      </c>
      <c r="AD25" t="n">
        <v>1935428.954739789</v>
      </c>
      <c r="AE25" t="n">
        <v>2648139.280974283</v>
      </c>
      <c r="AF25" t="n">
        <v>3.12437231434968e-06</v>
      </c>
      <c r="AG25" t="n">
        <v>51</v>
      </c>
      <c r="AH25" t="n">
        <v>2395404.584684921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  <c r="AA26" t="n">
        <v>1924.197318229628</v>
      </c>
      <c r="AB26" t="n">
        <v>2632.77166039625</v>
      </c>
      <c r="AC26" t="n">
        <v>2381.503628246265</v>
      </c>
      <c r="AD26" t="n">
        <v>1924197.318229628</v>
      </c>
      <c r="AE26" t="n">
        <v>2632771.66039625</v>
      </c>
      <c r="AF26" t="n">
        <v>3.127747407899132e-06</v>
      </c>
      <c r="AG26" t="n">
        <v>51</v>
      </c>
      <c r="AH26" t="n">
        <v>2381503.628246265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  <c r="AA27" t="n">
        <v>1924.605958800861</v>
      </c>
      <c r="AB27" t="n">
        <v>2633.330780453761</v>
      </c>
      <c r="AC27" t="n">
        <v>2382.009386670216</v>
      </c>
      <c r="AD27" t="n">
        <v>1924605.958800861</v>
      </c>
      <c r="AE27" t="n">
        <v>2633330.780453761</v>
      </c>
      <c r="AF27" t="n">
        <v>3.129434954673857e-06</v>
      </c>
      <c r="AG27" t="n">
        <v>51</v>
      </c>
      <c r="AH27" t="n">
        <v>2382009.386670216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  <c r="AA28" t="n">
        <v>1927.206560110684</v>
      </c>
      <c r="AB28" t="n">
        <v>2636.889037896294</v>
      </c>
      <c r="AC28" t="n">
        <v>2385.228049016479</v>
      </c>
      <c r="AD28" t="n">
        <v>1927206.560110684</v>
      </c>
      <c r="AE28" t="n">
        <v>2636889.037896294</v>
      </c>
      <c r="AF28" t="n">
        <v>3.129917110895207e-06</v>
      </c>
      <c r="AG28" t="n">
        <v>51</v>
      </c>
      <c r="AH28" t="n">
        <v>2385228.049016479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  <c r="AA29" t="n">
        <v>1932.765398829715</v>
      </c>
      <c r="AB29" t="n">
        <v>2644.494886270327</v>
      </c>
      <c r="AC29" t="n">
        <v>2392.108005896571</v>
      </c>
      <c r="AD29" t="n">
        <v>1932765.398829715</v>
      </c>
      <c r="AE29" t="n">
        <v>2644494.886270327</v>
      </c>
      <c r="AF29" t="n">
        <v>3.129676032784533e-06</v>
      </c>
      <c r="AG29" t="n">
        <v>51</v>
      </c>
      <c r="AH29" t="n">
        <v>2392108.005896571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  <c r="AA30" t="n">
        <v>1936.784172235545</v>
      </c>
      <c r="AB30" t="n">
        <v>2649.993549339954</v>
      </c>
      <c r="AC30" t="n">
        <v>2397.081884280254</v>
      </c>
      <c r="AD30" t="n">
        <v>1936784.172235545</v>
      </c>
      <c r="AE30" t="n">
        <v>2649993.549339954</v>
      </c>
      <c r="AF30" t="n">
        <v>3.129917110895207e-06</v>
      </c>
      <c r="AG30" t="n">
        <v>51</v>
      </c>
      <c r="AH30" t="n">
        <v>2397081.884280254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  <c r="AA31" t="n">
        <v>1942.909860185468</v>
      </c>
      <c r="AB31" t="n">
        <v>2658.374985839318</v>
      </c>
      <c r="AC31" t="n">
        <v>2404.663408243539</v>
      </c>
      <c r="AD31" t="n">
        <v>1942909.860185469</v>
      </c>
      <c r="AE31" t="n">
        <v>2658374.985839318</v>
      </c>
      <c r="AF31" t="n">
        <v>3.129676032784533e-06</v>
      </c>
      <c r="AG31" t="n">
        <v>51</v>
      </c>
      <c r="AH31" t="n">
        <v>2404663.408243539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0.6832</v>
      </c>
      <c r="E2" t="n">
        <v>146.36</v>
      </c>
      <c r="F2" t="n">
        <v>111.88</v>
      </c>
      <c r="G2" t="n">
        <v>6.73</v>
      </c>
      <c r="H2" t="n">
        <v>0.11</v>
      </c>
      <c r="I2" t="n">
        <v>998</v>
      </c>
      <c r="J2" t="n">
        <v>159.12</v>
      </c>
      <c r="K2" t="n">
        <v>50.28</v>
      </c>
      <c r="L2" t="n">
        <v>1</v>
      </c>
      <c r="M2" t="n">
        <v>996</v>
      </c>
      <c r="N2" t="n">
        <v>27.84</v>
      </c>
      <c r="O2" t="n">
        <v>19859.16</v>
      </c>
      <c r="P2" t="n">
        <v>1370.3</v>
      </c>
      <c r="Q2" t="n">
        <v>2327.71</v>
      </c>
      <c r="R2" t="n">
        <v>1445.9</v>
      </c>
      <c r="S2" t="n">
        <v>122.72</v>
      </c>
      <c r="T2" t="n">
        <v>651935.7</v>
      </c>
      <c r="U2" t="n">
        <v>0.08</v>
      </c>
      <c r="V2" t="n">
        <v>0.58</v>
      </c>
      <c r="W2" t="n">
        <v>11.08</v>
      </c>
      <c r="X2" t="n">
        <v>39.24</v>
      </c>
      <c r="Y2" t="n">
        <v>0.5</v>
      </c>
      <c r="Z2" t="n">
        <v>10</v>
      </c>
      <c r="AA2" t="n">
        <v>5089.983840153353</v>
      </c>
      <c r="AB2" t="n">
        <v>6964.340444337001</v>
      </c>
      <c r="AC2" t="n">
        <v>6299.673566842418</v>
      </c>
      <c r="AD2" t="n">
        <v>5089983.840153352</v>
      </c>
      <c r="AE2" t="n">
        <v>6964340.444337001</v>
      </c>
      <c r="AF2" t="n">
        <v>1.802171162684555e-06</v>
      </c>
      <c r="AG2" t="n">
        <v>96</v>
      </c>
      <c r="AH2" t="n">
        <v>6299673.566842418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0.9833</v>
      </c>
      <c r="E3" t="n">
        <v>101.7</v>
      </c>
      <c r="F3" t="n">
        <v>87.06999999999999</v>
      </c>
      <c r="G3" t="n">
        <v>13.68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1055.5</v>
      </c>
      <c r="Q3" t="n">
        <v>2327.18</v>
      </c>
      <c r="R3" t="n">
        <v>615.59</v>
      </c>
      <c r="S3" t="n">
        <v>122.72</v>
      </c>
      <c r="T3" t="n">
        <v>239861.99</v>
      </c>
      <c r="U3" t="n">
        <v>0.2</v>
      </c>
      <c r="V3" t="n">
        <v>0.74</v>
      </c>
      <c r="W3" t="n">
        <v>10.03</v>
      </c>
      <c r="X3" t="n">
        <v>14.45</v>
      </c>
      <c r="Y3" t="n">
        <v>0.5</v>
      </c>
      <c r="Z3" t="n">
        <v>10</v>
      </c>
      <c r="AA3" t="n">
        <v>2885.1674703739</v>
      </c>
      <c r="AB3" t="n">
        <v>3947.613417571293</v>
      </c>
      <c r="AC3" t="n">
        <v>3570.858733508369</v>
      </c>
      <c r="AD3" t="n">
        <v>2885167.470373901</v>
      </c>
      <c r="AE3" t="n">
        <v>3947613.417571293</v>
      </c>
      <c r="AF3" t="n">
        <v>2.593786452382499e-06</v>
      </c>
      <c r="AG3" t="n">
        <v>67</v>
      </c>
      <c r="AH3" t="n">
        <v>3570858.733508369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1.095</v>
      </c>
      <c r="E4" t="n">
        <v>91.31999999999999</v>
      </c>
      <c r="F4" t="n">
        <v>81.43000000000001</v>
      </c>
      <c r="G4" t="n">
        <v>20.79</v>
      </c>
      <c r="H4" t="n">
        <v>0.33</v>
      </c>
      <c r="I4" t="n">
        <v>235</v>
      </c>
      <c r="J4" t="n">
        <v>161.97</v>
      </c>
      <c r="K4" t="n">
        <v>50.28</v>
      </c>
      <c r="L4" t="n">
        <v>3</v>
      </c>
      <c r="M4" t="n">
        <v>233</v>
      </c>
      <c r="N4" t="n">
        <v>28.69</v>
      </c>
      <c r="O4" t="n">
        <v>20210.21</v>
      </c>
      <c r="P4" t="n">
        <v>976.4299999999999</v>
      </c>
      <c r="Q4" t="n">
        <v>2327.02</v>
      </c>
      <c r="R4" t="n">
        <v>426.68</v>
      </c>
      <c r="S4" t="n">
        <v>122.72</v>
      </c>
      <c r="T4" t="n">
        <v>146141.41</v>
      </c>
      <c r="U4" t="n">
        <v>0.29</v>
      </c>
      <c r="V4" t="n">
        <v>0.8</v>
      </c>
      <c r="W4" t="n">
        <v>9.800000000000001</v>
      </c>
      <c r="X4" t="n">
        <v>8.81</v>
      </c>
      <c r="Y4" t="n">
        <v>0.5</v>
      </c>
      <c r="Z4" t="n">
        <v>10</v>
      </c>
      <c r="AA4" t="n">
        <v>2446.377279196836</v>
      </c>
      <c r="AB4" t="n">
        <v>3347.241319945788</v>
      </c>
      <c r="AC4" t="n">
        <v>3027.785306252734</v>
      </c>
      <c r="AD4" t="n">
        <v>2446377.279196837</v>
      </c>
      <c r="AE4" t="n">
        <v>3347241.319945788</v>
      </c>
      <c r="AF4" t="n">
        <v>2.888432996398694e-06</v>
      </c>
      <c r="AG4" t="n">
        <v>60</v>
      </c>
      <c r="AH4" t="n">
        <v>3027785.306252734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1.154</v>
      </c>
      <c r="E5" t="n">
        <v>86.65000000000001</v>
      </c>
      <c r="F5" t="n">
        <v>78.88</v>
      </c>
      <c r="G5" t="n">
        <v>28.01</v>
      </c>
      <c r="H5" t="n">
        <v>0.43</v>
      </c>
      <c r="I5" t="n">
        <v>169</v>
      </c>
      <c r="J5" t="n">
        <v>163.4</v>
      </c>
      <c r="K5" t="n">
        <v>50.28</v>
      </c>
      <c r="L5" t="n">
        <v>4</v>
      </c>
      <c r="M5" t="n">
        <v>167</v>
      </c>
      <c r="N5" t="n">
        <v>29.12</v>
      </c>
      <c r="O5" t="n">
        <v>20386.62</v>
      </c>
      <c r="P5" t="n">
        <v>935.84</v>
      </c>
      <c r="Q5" t="n">
        <v>2327</v>
      </c>
      <c r="R5" t="n">
        <v>342.33</v>
      </c>
      <c r="S5" t="n">
        <v>122.72</v>
      </c>
      <c r="T5" t="n">
        <v>104294.12</v>
      </c>
      <c r="U5" t="n">
        <v>0.36</v>
      </c>
      <c r="V5" t="n">
        <v>0.82</v>
      </c>
      <c r="W5" t="n">
        <v>9.68</v>
      </c>
      <c r="X5" t="n">
        <v>6.27</v>
      </c>
      <c r="Y5" t="n">
        <v>0.5</v>
      </c>
      <c r="Z5" t="n">
        <v>10</v>
      </c>
      <c r="AA5" t="n">
        <v>2254.975433145487</v>
      </c>
      <c r="AB5" t="n">
        <v>3085.35687012482</v>
      </c>
      <c r="AC5" t="n">
        <v>2790.894740765555</v>
      </c>
      <c r="AD5" t="n">
        <v>2254975.433145487</v>
      </c>
      <c r="AE5" t="n">
        <v>3085356.87012482</v>
      </c>
      <c r="AF5" t="n">
        <v>3.04406545921835e-06</v>
      </c>
      <c r="AG5" t="n">
        <v>57</v>
      </c>
      <c r="AH5" t="n">
        <v>2790894.740765555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1.1894</v>
      </c>
      <c r="E6" t="n">
        <v>84.08</v>
      </c>
      <c r="F6" t="n">
        <v>77.5</v>
      </c>
      <c r="G6" t="n">
        <v>35.23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909.75</v>
      </c>
      <c r="Q6" t="n">
        <v>2327.07</v>
      </c>
      <c r="R6" t="n">
        <v>296.27</v>
      </c>
      <c r="S6" t="n">
        <v>122.72</v>
      </c>
      <c r="T6" t="n">
        <v>81451.59</v>
      </c>
      <c r="U6" t="n">
        <v>0.41</v>
      </c>
      <c r="V6" t="n">
        <v>0.84</v>
      </c>
      <c r="W6" t="n">
        <v>9.619999999999999</v>
      </c>
      <c r="X6" t="n">
        <v>4.89</v>
      </c>
      <c r="Y6" t="n">
        <v>0.5</v>
      </c>
      <c r="Z6" t="n">
        <v>10</v>
      </c>
      <c r="AA6" t="n">
        <v>2145.004391263476</v>
      </c>
      <c r="AB6" t="n">
        <v>2934.889639041715</v>
      </c>
      <c r="AC6" t="n">
        <v>2654.787891035053</v>
      </c>
      <c r="AD6" t="n">
        <v>2145004.391263477</v>
      </c>
      <c r="AE6" t="n">
        <v>2934889.639041715</v>
      </c>
      <c r="AF6" t="n">
        <v>3.137444936910143e-06</v>
      </c>
      <c r="AG6" t="n">
        <v>55</v>
      </c>
      <c r="AH6" t="n">
        <v>2654787.891035053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1.2132</v>
      </c>
      <c r="E7" t="n">
        <v>82.43000000000001</v>
      </c>
      <c r="F7" t="n">
        <v>76.63</v>
      </c>
      <c r="G7" t="n">
        <v>42.57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888.45</v>
      </c>
      <c r="Q7" t="n">
        <v>2326.98</v>
      </c>
      <c r="R7" t="n">
        <v>266.68</v>
      </c>
      <c r="S7" t="n">
        <v>122.72</v>
      </c>
      <c r="T7" t="n">
        <v>66776.41</v>
      </c>
      <c r="U7" t="n">
        <v>0.46</v>
      </c>
      <c r="V7" t="n">
        <v>0.85</v>
      </c>
      <c r="W7" t="n">
        <v>9.59</v>
      </c>
      <c r="X7" t="n">
        <v>4.01</v>
      </c>
      <c r="Y7" t="n">
        <v>0.5</v>
      </c>
      <c r="Z7" t="n">
        <v>10</v>
      </c>
      <c r="AA7" t="n">
        <v>2073.60378349634</v>
      </c>
      <c r="AB7" t="n">
        <v>2837.196177522219</v>
      </c>
      <c r="AC7" t="n">
        <v>2566.418156369343</v>
      </c>
      <c r="AD7" t="n">
        <v>2073603.78349634</v>
      </c>
      <c r="AE7" t="n">
        <v>2837196.177522219</v>
      </c>
      <c r="AF7" t="n">
        <v>3.200225489708581e-06</v>
      </c>
      <c r="AG7" t="n">
        <v>54</v>
      </c>
      <c r="AH7" t="n">
        <v>2566418.156369343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1.2309</v>
      </c>
      <c r="E8" t="n">
        <v>81.23999999999999</v>
      </c>
      <c r="F8" t="n">
        <v>75.98</v>
      </c>
      <c r="G8" t="n">
        <v>50.1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871.16</v>
      </c>
      <c r="Q8" t="n">
        <v>2326.92</v>
      </c>
      <c r="R8" t="n">
        <v>245.09</v>
      </c>
      <c r="S8" t="n">
        <v>122.72</v>
      </c>
      <c r="T8" t="n">
        <v>56065.79</v>
      </c>
      <c r="U8" t="n">
        <v>0.5</v>
      </c>
      <c r="V8" t="n">
        <v>0.85</v>
      </c>
      <c r="W8" t="n">
        <v>9.57</v>
      </c>
      <c r="X8" t="n">
        <v>3.37</v>
      </c>
      <c r="Y8" t="n">
        <v>0.5</v>
      </c>
      <c r="Z8" t="n">
        <v>10</v>
      </c>
      <c r="AA8" t="n">
        <v>2017.918616097264</v>
      </c>
      <c r="AB8" t="n">
        <v>2761.005274830599</v>
      </c>
      <c r="AC8" t="n">
        <v>2497.498806496008</v>
      </c>
      <c r="AD8" t="n">
        <v>2017918.616097264</v>
      </c>
      <c r="AE8" t="n">
        <v>2761005.274830599</v>
      </c>
      <c r="AF8" t="n">
        <v>3.246915228554478e-06</v>
      </c>
      <c r="AG8" t="n">
        <v>53</v>
      </c>
      <c r="AH8" t="n">
        <v>2497498.806496007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1.2451</v>
      </c>
      <c r="E9" t="n">
        <v>80.31999999999999</v>
      </c>
      <c r="F9" t="n">
        <v>75.48</v>
      </c>
      <c r="G9" t="n">
        <v>58.06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76</v>
      </c>
      <c r="N9" t="n">
        <v>30.89</v>
      </c>
      <c r="O9" t="n">
        <v>21098.19</v>
      </c>
      <c r="P9" t="n">
        <v>854.52</v>
      </c>
      <c r="Q9" t="n">
        <v>2326.93</v>
      </c>
      <c r="R9" t="n">
        <v>228.91</v>
      </c>
      <c r="S9" t="n">
        <v>122.72</v>
      </c>
      <c r="T9" t="n">
        <v>48038.51</v>
      </c>
      <c r="U9" t="n">
        <v>0.54</v>
      </c>
      <c r="V9" t="n">
        <v>0.86</v>
      </c>
      <c r="W9" t="n">
        <v>9.529999999999999</v>
      </c>
      <c r="X9" t="n">
        <v>2.87</v>
      </c>
      <c r="Y9" t="n">
        <v>0.5</v>
      </c>
      <c r="Z9" t="n">
        <v>10</v>
      </c>
      <c r="AA9" t="n">
        <v>1979.159214002406</v>
      </c>
      <c r="AB9" t="n">
        <v>2707.972950940276</v>
      </c>
      <c r="AC9" t="n">
        <v>2449.527813166443</v>
      </c>
      <c r="AD9" t="n">
        <v>1979159.214002406</v>
      </c>
      <c r="AE9" t="n">
        <v>2707972.950940276</v>
      </c>
      <c r="AF9" t="n">
        <v>3.28437253316531e-06</v>
      </c>
      <c r="AG9" t="n">
        <v>53</v>
      </c>
      <c r="AH9" t="n">
        <v>2449527.813166443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1.2558</v>
      </c>
      <c r="E10" t="n">
        <v>79.63</v>
      </c>
      <c r="F10" t="n">
        <v>75.12</v>
      </c>
      <c r="G10" t="n">
        <v>66.28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840</v>
      </c>
      <c r="Q10" t="n">
        <v>2326.95</v>
      </c>
      <c r="R10" t="n">
        <v>216.76</v>
      </c>
      <c r="S10" t="n">
        <v>122.72</v>
      </c>
      <c r="T10" t="n">
        <v>42013.86</v>
      </c>
      <c r="U10" t="n">
        <v>0.57</v>
      </c>
      <c r="V10" t="n">
        <v>0.86</v>
      </c>
      <c r="W10" t="n">
        <v>9.51</v>
      </c>
      <c r="X10" t="n">
        <v>2.51</v>
      </c>
      <c r="Y10" t="n">
        <v>0.5</v>
      </c>
      <c r="Z10" t="n">
        <v>10</v>
      </c>
      <c r="AA10" t="n">
        <v>1938.720515902351</v>
      </c>
      <c r="AB10" t="n">
        <v>2652.64294017033</v>
      </c>
      <c r="AC10" t="n">
        <v>2399.478420968223</v>
      </c>
      <c r="AD10" t="n">
        <v>1938720.515902351</v>
      </c>
      <c r="AE10" t="n">
        <v>2652642.94017033</v>
      </c>
      <c r="AF10" t="n">
        <v>3.312597403541078e-06</v>
      </c>
      <c r="AG10" t="n">
        <v>52</v>
      </c>
      <c r="AH10" t="n">
        <v>2399478.420968223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1.2637</v>
      </c>
      <c r="E11" t="n">
        <v>79.13</v>
      </c>
      <c r="F11" t="n">
        <v>74.84</v>
      </c>
      <c r="G11" t="n">
        <v>73.61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825.79</v>
      </c>
      <c r="Q11" t="n">
        <v>2326.97</v>
      </c>
      <c r="R11" t="n">
        <v>207.03</v>
      </c>
      <c r="S11" t="n">
        <v>122.72</v>
      </c>
      <c r="T11" t="n">
        <v>37185.38</v>
      </c>
      <c r="U11" t="n">
        <v>0.59</v>
      </c>
      <c r="V11" t="n">
        <v>0.87</v>
      </c>
      <c r="W11" t="n">
        <v>9.52</v>
      </c>
      <c r="X11" t="n">
        <v>2.23</v>
      </c>
      <c r="Y11" t="n">
        <v>0.5</v>
      </c>
      <c r="Z11" t="n">
        <v>10</v>
      </c>
      <c r="AA11" t="n">
        <v>1912.564092813637</v>
      </c>
      <c r="AB11" t="n">
        <v>2616.854568160407</v>
      </c>
      <c r="AC11" t="n">
        <v>2367.105640953631</v>
      </c>
      <c r="AD11" t="n">
        <v>1912564.092813637</v>
      </c>
      <c r="AE11" t="n">
        <v>2616854.568160407</v>
      </c>
      <c r="AF11" t="n">
        <v>3.333436326528795e-06</v>
      </c>
      <c r="AG11" t="n">
        <v>52</v>
      </c>
      <c r="AH11" t="n">
        <v>2367105.640953631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1.2713</v>
      </c>
      <c r="E12" t="n">
        <v>78.66</v>
      </c>
      <c r="F12" t="n">
        <v>74.59999999999999</v>
      </c>
      <c r="G12" t="n">
        <v>82.89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810.37</v>
      </c>
      <c r="Q12" t="n">
        <v>2326.9</v>
      </c>
      <c r="R12" t="n">
        <v>198.95</v>
      </c>
      <c r="S12" t="n">
        <v>122.72</v>
      </c>
      <c r="T12" t="n">
        <v>33179.97</v>
      </c>
      <c r="U12" t="n">
        <v>0.62</v>
      </c>
      <c r="V12" t="n">
        <v>0.87</v>
      </c>
      <c r="W12" t="n">
        <v>9.51</v>
      </c>
      <c r="X12" t="n">
        <v>1.99</v>
      </c>
      <c r="Y12" t="n">
        <v>0.5</v>
      </c>
      <c r="Z12" t="n">
        <v>10</v>
      </c>
      <c r="AA12" t="n">
        <v>1886.035883040189</v>
      </c>
      <c r="AB12" t="n">
        <v>2580.55750120636</v>
      </c>
      <c r="AC12" t="n">
        <v>2334.272715126424</v>
      </c>
      <c r="AD12" t="n">
        <v>1886035.883040189</v>
      </c>
      <c r="AE12" t="n">
        <v>2580557.501206359</v>
      </c>
      <c r="AF12" t="n">
        <v>3.353483898010649e-06</v>
      </c>
      <c r="AG12" t="n">
        <v>52</v>
      </c>
      <c r="AH12" t="n">
        <v>2334272.715126424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1.2771</v>
      </c>
      <c r="E13" t="n">
        <v>78.3</v>
      </c>
      <c r="F13" t="n">
        <v>74.40000000000001</v>
      </c>
      <c r="G13" t="n">
        <v>91.09999999999999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798.73</v>
      </c>
      <c r="Q13" t="n">
        <v>2326.91</v>
      </c>
      <c r="R13" t="n">
        <v>192.53</v>
      </c>
      <c r="S13" t="n">
        <v>122.72</v>
      </c>
      <c r="T13" t="n">
        <v>29995.43</v>
      </c>
      <c r="U13" t="n">
        <v>0.64</v>
      </c>
      <c r="V13" t="n">
        <v>0.87</v>
      </c>
      <c r="W13" t="n">
        <v>9.49</v>
      </c>
      <c r="X13" t="n">
        <v>1.79</v>
      </c>
      <c r="Y13" t="n">
        <v>0.5</v>
      </c>
      <c r="Z13" t="n">
        <v>10</v>
      </c>
      <c r="AA13" t="n">
        <v>1856.243849108475</v>
      </c>
      <c r="AB13" t="n">
        <v>2539.794726049212</v>
      </c>
      <c r="AC13" t="n">
        <v>2297.400282019361</v>
      </c>
      <c r="AD13" t="n">
        <v>1856243.849108475</v>
      </c>
      <c r="AE13" t="n">
        <v>2539794.726049212</v>
      </c>
      <c r="AF13" t="n">
        <v>3.368783360457327e-06</v>
      </c>
      <c r="AG13" t="n">
        <v>51</v>
      </c>
      <c r="AH13" t="n">
        <v>2297400.282019361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1.2812</v>
      </c>
      <c r="E14" t="n">
        <v>78.05</v>
      </c>
      <c r="F14" t="n">
        <v>74.28</v>
      </c>
      <c r="G14" t="n">
        <v>99.03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785.8099999999999</v>
      </c>
      <c r="Q14" t="n">
        <v>2326.92</v>
      </c>
      <c r="R14" t="n">
        <v>188.27</v>
      </c>
      <c r="S14" t="n">
        <v>122.72</v>
      </c>
      <c r="T14" t="n">
        <v>27885.55</v>
      </c>
      <c r="U14" t="n">
        <v>0.65</v>
      </c>
      <c r="V14" t="n">
        <v>0.87</v>
      </c>
      <c r="W14" t="n">
        <v>9.49</v>
      </c>
      <c r="X14" t="n">
        <v>1.66</v>
      </c>
      <c r="Y14" t="n">
        <v>0.5</v>
      </c>
      <c r="Z14" t="n">
        <v>10</v>
      </c>
      <c r="AA14" t="n">
        <v>1837.37019856671</v>
      </c>
      <c r="AB14" t="n">
        <v>2513.970964731272</v>
      </c>
      <c r="AC14" t="n">
        <v>2274.041104237728</v>
      </c>
      <c r="AD14" t="n">
        <v>1837370.19856671</v>
      </c>
      <c r="AE14" t="n">
        <v>2513970.964731271</v>
      </c>
      <c r="AF14" t="n">
        <v>3.379598497704116e-06</v>
      </c>
      <c r="AG14" t="n">
        <v>51</v>
      </c>
      <c r="AH14" t="n">
        <v>2274041.104237728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1.286</v>
      </c>
      <c r="E15" t="n">
        <v>77.76000000000001</v>
      </c>
      <c r="F15" t="n">
        <v>74.11</v>
      </c>
      <c r="G15" t="n">
        <v>108.46</v>
      </c>
      <c r="H15" t="n">
        <v>1.4</v>
      </c>
      <c r="I15" t="n">
        <v>41</v>
      </c>
      <c r="J15" t="n">
        <v>177.97</v>
      </c>
      <c r="K15" t="n">
        <v>50.28</v>
      </c>
      <c r="L15" t="n">
        <v>14</v>
      </c>
      <c r="M15" t="n">
        <v>39</v>
      </c>
      <c r="N15" t="n">
        <v>33.69</v>
      </c>
      <c r="O15" t="n">
        <v>22184.13</v>
      </c>
      <c r="P15" t="n">
        <v>770.61</v>
      </c>
      <c r="Q15" t="n">
        <v>2326.91</v>
      </c>
      <c r="R15" t="n">
        <v>182.8</v>
      </c>
      <c r="S15" t="n">
        <v>122.72</v>
      </c>
      <c r="T15" t="n">
        <v>25171.15</v>
      </c>
      <c r="U15" t="n">
        <v>0.67</v>
      </c>
      <c r="V15" t="n">
        <v>0.87</v>
      </c>
      <c r="W15" t="n">
        <v>9.48</v>
      </c>
      <c r="X15" t="n">
        <v>1.5</v>
      </c>
      <c r="Y15" t="n">
        <v>0.5</v>
      </c>
      <c r="Z15" t="n">
        <v>10</v>
      </c>
      <c r="AA15" t="n">
        <v>1815.149504804973</v>
      </c>
      <c r="AB15" t="n">
        <v>2483.567631218642</v>
      </c>
      <c r="AC15" t="n">
        <v>2246.539422204197</v>
      </c>
      <c r="AD15" t="n">
        <v>1815149.504804973</v>
      </c>
      <c r="AE15" t="n">
        <v>2483567.631218642</v>
      </c>
      <c r="AF15" t="n">
        <v>3.392260121797919e-06</v>
      </c>
      <c r="AG15" t="n">
        <v>51</v>
      </c>
      <c r="AH15" t="n">
        <v>2246539.422204197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1.2896</v>
      </c>
      <c r="E16" t="n">
        <v>77.55</v>
      </c>
      <c r="F16" t="n">
        <v>74</v>
      </c>
      <c r="G16" t="n">
        <v>116.84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756.77</v>
      </c>
      <c r="Q16" t="n">
        <v>2326.9</v>
      </c>
      <c r="R16" t="n">
        <v>178.94</v>
      </c>
      <c r="S16" t="n">
        <v>122.72</v>
      </c>
      <c r="T16" t="n">
        <v>23252.55</v>
      </c>
      <c r="U16" t="n">
        <v>0.6899999999999999</v>
      </c>
      <c r="V16" t="n">
        <v>0.88</v>
      </c>
      <c r="W16" t="n">
        <v>9.48</v>
      </c>
      <c r="X16" t="n">
        <v>1.39</v>
      </c>
      <c r="Y16" t="n">
        <v>0.5</v>
      </c>
      <c r="Z16" t="n">
        <v>10</v>
      </c>
      <c r="AA16" t="n">
        <v>1796.136195861258</v>
      </c>
      <c r="AB16" t="n">
        <v>2457.552783113861</v>
      </c>
      <c r="AC16" t="n">
        <v>2223.007394690468</v>
      </c>
      <c r="AD16" t="n">
        <v>1796136.195861258</v>
      </c>
      <c r="AE16" t="n">
        <v>2457552.783113861</v>
      </c>
      <c r="AF16" t="n">
        <v>3.401756339868271e-06</v>
      </c>
      <c r="AG16" t="n">
        <v>51</v>
      </c>
      <c r="AH16" t="n">
        <v>2223007.394690468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1.2933</v>
      </c>
      <c r="E17" t="n">
        <v>77.31999999999999</v>
      </c>
      <c r="F17" t="n">
        <v>73.87</v>
      </c>
      <c r="G17" t="n">
        <v>126.63</v>
      </c>
      <c r="H17" t="n">
        <v>1.57</v>
      </c>
      <c r="I17" t="n">
        <v>35</v>
      </c>
      <c r="J17" t="n">
        <v>180.95</v>
      </c>
      <c r="K17" t="n">
        <v>50.28</v>
      </c>
      <c r="L17" t="n">
        <v>16</v>
      </c>
      <c r="M17" t="n">
        <v>33</v>
      </c>
      <c r="N17" t="n">
        <v>34.67</v>
      </c>
      <c r="O17" t="n">
        <v>22551.28</v>
      </c>
      <c r="P17" t="n">
        <v>739.5599999999999</v>
      </c>
      <c r="Q17" t="n">
        <v>2326.92</v>
      </c>
      <c r="R17" t="n">
        <v>174.64</v>
      </c>
      <c r="S17" t="n">
        <v>122.72</v>
      </c>
      <c r="T17" t="n">
        <v>21118.79</v>
      </c>
      <c r="U17" t="n">
        <v>0.7</v>
      </c>
      <c r="V17" t="n">
        <v>0.88</v>
      </c>
      <c r="W17" t="n">
        <v>9.470000000000001</v>
      </c>
      <c r="X17" t="n">
        <v>1.26</v>
      </c>
      <c r="Y17" t="n">
        <v>0.5</v>
      </c>
      <c r="Z17" t="n">
        <v>10</v>
      </c>
      <c r="AA17" t="n">
        <v>1773.450659323091</v>
      </c>
      <c r="AB17" t="n">
        <v>2426.513431207102</v>
      </c>
      <c r="AC17" t="n">
        <v>2194.930394965686</v>
      </c>
      <c r="AD17" t="n">
        <v>1773450.659323091</v>
      </c>
      <c r="AE17" t="n">
        <v>2426513.431207102</v>
      </c>
      <c r="AF17" t="n">
        <v>3.41151634177391e-06</v>
      </c>
      <c r="AG17" t="n">
        <v>51</v>
      </c>
      <c r="AH17" t="n">
        <v>2194930.394965685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1.2967</v>
      </c>
      <c r="E18" t="n">
        <v>77.12</v>
      </c>
      <c r="F18" t="n">
        <v>73.76000000000001</v>
      </c>
      <c r="G18" t="n">
        <v>138.31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22</v>
      </c>
      <c r="N18" t="n">
        <v>35.17</v>
      </c>
      <c r="O18" t="n">
        <v>22735.98</v>
      </c>
      <c r="P18" t="n">
        <v>727.34</v>
      </c>
      <c r="Q18" t="n">
        <v>2326.92</v>
      </c>
      <c r="R18" t="n">
        <v>171.25</v>
      </c>
      <c r="S18" t="n">
        <v>122.72</v>
      </c>
      <c r="T18" t="n">
        <v>19439.09</v>
      </c>
      <c r="U18" t="n">
        <v>0.72</v>
      </c>
      <c r="V18" t="n">
        <v>0.88</v>
      </c>
      <c r="W18" t="n">
        <v>9.470000000000001</v>
      </c>
      <c r="X18" t="n">
        <v>1.15</v>
      </c>
      <c r="Y18" t="n">
        <v>0.5</v>
      </c>
      <c r="Z18" t="n">
        <v>10</v>
      </c>
      <c r="AA18" t="n">
        <v>1756.553378200697</v>
      </c>
      <c r="AB18" t="n">
        <v>2403.393825720011</v>
      </c>
      <c r="AC18" t="n">
        <v>2174.017292177713</v>
      </c>
      <c r="AD18" t="n">
        <v>1756553.378200697</v>
      </c>
      <c r="AE18" t="n">
        <v>2403393.825720011</v>
      </c>
      <c r="AF18" t="n">
        <v>3.420484992173687e-06</v>
      </c>
      <c r="AG18" t="n">
        <v>51</v>
      </c>
      <c r="AH18" t="n">
        <v>2174017.292177713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1.2976</v>
      </c>
      <c r="E19" t="n">
        <v>77.06</v>
      </c>
      <c r="F19" t="n">
        <v>73.73999999999999</v>
      </c>
      <c r="G19" t="n">
        <v>142.72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723.0700000000001</v>
      </c>
      <c r="Q19" t="n">
        <v>2326.94</v>
      </c>
      <c r="R19" t="n">
        <v>169.56</v>
      </c>
      <c r="S19" t="n">
        <v>122.72</v>
      </c>
      <c r="T19" t="n">
        <v>18597.98</v>
      </c>
      <c r="U19" t="n">
        <v>0.72</v>
      </c>
      <c r="V19" t="n">
        <v>0.88</v>
      </c>
      <c r="W19" t="n">
        <v>9.49</v>
      </c>
      <c r="X19" t="n">
        <v>1.13</v>
      </c>
      <c r="Y19" t="n">
        <v>0.5</v>
      </c>
      <c r="Z19" t="n">
        <v>10</v>
      </c>
      <c r="AA19" t="n">
        <v>1751.070908602737</v>
      </c>
      <c r="AB19" t="n">
        <v>2395.892468946595</v>
      </c>
      <c r="AC19" t="n">
        <v>2167.231854366531</v>
      </c>
      <c r="AD19" t="n">
        <v>1751070.908602737</v>
      </c>
      <c r="AE19" t="n">
        <v>2395892.468946595</v>
      </c>
      <c r="AF19" t="n">
        <v>3.422859046691275e-06</v>
      </c>
      <c r="AG19" t="n">
        <v>51</v>
      </c>
      <c r="AH19" t="n">
        <v>2167231.854366531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1.2974</v>
      </c>
      <c r="E20" t="n">
        <v>77.08</v>
      </c>
      <c r="F20" t="n">
        <v>73.75</v>
      </c>
      <c r="G20" t="n">
        <v>142.75</v>
      </c>
      <c r="H20" t="n">
        <v>1.82</v>
      </c>
      <c r="I20" t="n">
        <v>31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725.95</v>
      </c>
      <c r="Q20" t="n">
        <v>2326.94</v>
      </c>
      <c r="R20" t="n">
        <v>169.84</v>
      </c>
      <c r="S20" t="n">
        <v>122.72</v>
      </c>
      <c r="T20" t="n">
        <v>18740.8</v>
      </c>
      <c r="U20" t="n">
        <v>0.72</v>
      </c>
      <c r="V20" t="n">
        <v>0.88</v>
      </c>
      <c r="W20" t="n">
        <v>9.5</v>
      </c>
      <c r="X20" t="n">
        <v>1.14</v>
      </c>
      <c r="Y20" t="n">
        <v>0.5</v>
      </c>
      <c r="Z20" t="n">
        <v>10</v>
      </c>
      <c r="AA20" t="n">
        <v>1754.350761952356</v>
      </c>
      <c r="AB20" t="n">
        <v>2400.380108996461</v>
      </c>
      <c r="AC20" t="n">
        <v>2171.29120034848</v>
      </c>
      <c r="AD20" t="n">
        <v>1754350.761952356</v>
      </c>
      <c r="AE20" t="n">
        <v>2400380.108996461</v>
      </c>
      <c r="AF20" t="n">
        <v>3.4223314790207e-06</v>
      </c>
      <c r="AG20" t="n">
        <v>51</v>
      </c>
      <c r="AH20" t="n">
        <v>2171291.20034848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1.2972</v>
      </c>
      <c r="E21" t="n">
        <v>77.09</v>
      </c>
      <c r="F21" t="n">
        <v>73.77</v>
      </c>
      <c r="G21" t="n">
        <v>142.77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729.78</v>
      </c>
      <c r="Q21" t="n">
        <v>2326.94</v>
      </c>
      <c r="R21" t="n">
        <v>169.96</v>
      </c>
      <c r="S21" t="n">
        <v>122.72</v>
      </c>
      <c r="T21" t="n">
        <v>18798.38</v>
      </c>
      <c r="U21" t="n">
        <v>0.72</v>
      </c>
      <c r="V21" t="n">
        <v>0.88</v>
      </c>
      <c r="W21" t="n">
        <v>9.5</v>
      </c>
      <c r="X21" t="n">
        <v>1.16</v>
      </c>
      <c r="Y21" t="n">
        <v>0.5</v>
      </c>
      <c r="Z21" t="n">
        <v>10</v>
      </c>
      <c r="AA21" t="n">
        <v>1758.694888274276</v>
      </c>
      <c r="AB21" t="n">
        <v>2406.323934279439</v>
      </c>
      <c r="AC21" t="n">
        <v>2176.667755288661</v>
      </c>
      <c r="AD21" t="n">
        <v>1758694.888274276</v>
      </c>
      <c r="AE21" t="n">
        <v>2406323.934279439</v>
      </c>
      <c r="AF21" t="n">
        <v>3.421803911350124e-06</v>
      </c>
      <c r="AG21" t="n">
        <v>51</v>
      </c>
      <c r="AH21" t="n">
        <v>2176667.755288661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1.2973</v>
      </c>
      <c r="E22" t="n">
        <v>77.08</v>
      </c>
      <c r="F22" t="n">
        <v>73.76000000000001</v>
      </c>
      <c r="G22" t="n">
        <v>142.76</v>
      </c>
      <c r="H22" t="n">
        <v>1.98</v>
      </c>
      <c r="I22" t="n">
        <v>31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735.11</v>
      </c>
      <c r="Q22" t="n">
        <v>2326.95</v>
      </c>
      <c r="R22" t="n">
        <v>170.03</v>
      </c>
      <c r="S22" t="n">
        <v>122.72</v>
      </c>
      <c r="T22" t="n">
        <v>18834.15</v>
      </c>
      <c r="U22" t="n">
        <v>0.72</v>
      </c>
      <c r="V22" t="n">
        <v>0.88</v>
      </c>
      <c r="W22" t="n">
        <v>9.5</v>
      </c>
      <c r="X22" t="n">
        <v>1.15</v>
      </c>
      <c r="Y22" t="n">
        <v>0.5</v>
      </c>
      <c r="Z22" t="n">
        <v>10</v>
      </c>
      <c r="AA22" t="n">
        <v>1764.120551350954</v>
      </c>
      <c r="AB22" t="n">
        <v>2413.747565864312</v>
      </c>
      <c r="AC22" t="n">
        <v>2183.382885894207</v>
      </c>
      <c r="AD22" t="n">
        <v>1764120.551350954</v>
      </c>
      <c r="AE22" t="n">
        <v>2413747.565864312</v>
      </c>
      <c r="AF22" t="n">
        <v>3.422067695185412e-06</v>
      </c>
      <c r="AG22" t="n">
        <v>51</v>
      </c>
      <c r="AH22" t="n">
        <v>2183382.885894206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0.9714</v>
      </c>
      <c r="E2" t="n">
        <v>102.94</v>
      </c>
      <c r="F2" t="n">
        <v>92.22</v>
      </c>
      <c r="G2" t="n">
        <v>10.79</v>
      </c>
      <c r="H2" t="n">
        <v>0.22</v>
      </c>
      <c r="I2" t="n">
        <v>513</v>
      </c>
      <c r="J2" t="n">
        <v>80.84</v>
      </c>
      <c r="K2" t="n">
        <v>35.1</v>
      </c>
      <c r="L2" t="n">
        <v>1</v>
      </c>
      <c r="M2" t="n">
        <v>511</v>
      </c>
      <c r="N2" t="n">
        <v>9.74</v>
      </c>
      <c r="O2" t="n">
        <v>10204.21</v>
      </c>
      <c r="P2" t="n">
        <v>708.36</v>
      </c>
      <c r="Q2" t="n">
        <v>2327.32</v>
      </c>
      <c r="R2" t="n">
        <v>786.92</v>
      </c>
      <c r="S2" t="n">
        <v>122.72</v>
      </c>
      <c r="T2" t="n">
        <v>324870.74</v>
      </c>
      <c r="U2" t="n">
        <v>0.16</v>
      </c>
      <c r="V2" t="n">
        <v>0.7</v>
      </c>
      <c r="W2" t="n">
        <v>10.28</v>
      </c>
      <c r="X2" t="n">
        <v>19.6</v>
      </c>
      <c r="Y2" t="n">
        <v>0.5</v>
      </c>
      <c r="Z2" t="n">
        <v>10</v>
      </c>
      <c r="AA2" t="n">
        <v>2226.326240393929</v>
      </c>
      <c r="AB2" t="n">
        <v>3046.157780688955</v>
      </c>
      <c r="AC2" t="n">
        <v>2755.436757409183</v>
      </c>
      <c r="AD2" t="n">
        <v>2226326.240393929</v>
      </c>
      <c r="AE2" t="n">
        <v>3046157.780688955</v>
      </c>
      <c r="AF2" t="n">
        <v>3.576549534068125e-06</v>
      </c>
      <c r="AG2" t="n">
        <v>68</v>
      </c>
      <c r="AH2" t="n">
        <v>2755436.757409182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1.1582</v>
      </c>
      <c r="E3" t="n">
        <v>86.34</v>
      </c>
      <c r="F3" t="n">
        <v>80.73</v>
      </c>
      <c r="G3" t="n">
        <v>22.42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596.49</v>
      </c>
      <c r="Q3" t="n">
        <v>2327.06</v>
      </c>
      <c r="R3" t="n">
        <v>402.68</v>
      </c>
      <c r="S3" t="n">
        <v>122.72</v>
      </c>
      <c r="T3" t="n">
        <v>134233.3</v>
      </c>
      <c r="U3" t="n">
        <v>0.3</v>
      </c>
      <c r="V3" t="n">
        <v>0.8</v>
      </c>
      <c r="W3" t="n">
        <v>9.789999999999999</v>
      </c>
      <c r="X3" t="n">
        <v>8.109999999999999</v>
      </c>
      <c r="Y3" t="n">
        <v>0.5</v>
      </c>
      <c r="Z3" t="n">
        <v>10</v>
      </c>
      <c r="AA3" t="n">
        <v>1673.984619178559</v>
      </c>
      <c r="AB3" t="n">
        <v>2290.419606949361</v>
      </c>
      <c r="AC3" t="n">
        <v>2071.825174286222</v>
      </c>
      <c r="AD3" t="n">
        <v>1673984.619178559</v>
      </c>
      <c r="AE3" t="n">
        <v>2290419.606949362</v>
      </c>
      <c r="AF3" t="n">
        <v>4.264319199462324e-06</v>
      </c>
      <c r="AG3" t="n">
        <v>57</v>
      </c>
      <c r="AH3" t="n">
        <v>2071825.174286222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1.2242</v>
      </c>
      <c r="E4" t="n">
        <v>81.69</v>
      </c>
      <c r="F4" t="n">
        <v>77.52</v>
      </c>
      <c r="G4" t="n">
        <v>35.24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130</v>
      </c>
      <c r="N4" t="n">
        <v>10.15</v>
      </c>
      <c r="O4" t="n">
        <v>10501.19</v>
      </c>
      <c r="P4" t="n">
        <v>547.64</v>
      </c>
      <c r="Q4" t="n">
        <v>2326.95</v>
      </c>
      <c r="R4" t="n">
        <v>296.38</v>
      </c>
      <c r="S4" t="n">
        <v>122.72</v>
      </c>
      <c r="T4" t="n">
        <v>81505.75999999999</v>
      </c>
      <c r="U4" t="n">
        <v>0.41</v>
      </c>
      <c r="V4" t="n">
        <v>0.84</v>
      </c>
      <c r="W4" t="n">
        <v>9.640000000000001</v>
      </c>
      <c r="X4" t="n">
        <v>4.91</v>
      </c>
      <c r="Y4" t="n">
        <v>0.5</v>
      </c>
      <c r="Z4" t="n">
        <v>10</v>
      </c>
      <c r="AA4" t="n">
        <v>1513.87863206167</v>
      </c>
      <c r="AB4" t="n">
        <v>2071.355531998391</v>
      </c>
      <c r="AC4" t="n">
        <v>1873.668267190212</v>
      </c>
      <c r="AD4" t="n">
        <v>1513878.63206167</v>
      </c>
      <c r="AE4" t="n">
        <v>2071355.531998391</v>
      </c>
      <c r="AF4" t="n">
        <v>4.507321329633723e-06</v>
      </c>
      <c r="AG4" t="n">
        <v>54</v>
      </c>
      <c r="AH4" t="n">
        <v>1873668.267190211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1.257</v>
      </c>
      <c r="E5" t="n">
        <v>79.55</v>
      </c>
      <c r="F5" t="n">
        <v>76.06</v>
      </c>
      <c r="G5" t="n">
        <v>49.07</v>
      </c>
      <c r="H5" t="n">
        <v>0.83</v>
      </c>
      <c r="I5" t="n">
        <v>93</v>
      </c>
      <c r="J5" t="n">
        <v>84.45999999999999</v>
      </c>
      <c r="K5" t="n">
        <v>35.1</v>
      </c>
      <c r="L5" t="n">
        <v>4</v>
      </c>
      <c r="M5" t="n">
        <v>91</v>
      </c>
      <c r="N5" t="n">
        <v>10.36</v>
      </c>
      <c r="O5" t="n">
        <v>10650.22</v>
      </c>
      <c r="P5" t="n">
        <v>511.44</v>
      </c>
      <c r="Q5" t="n">
        <v>2327</v>
      </c>
      <c r="R5" t="n">
        <v>247.74</v>
      </c>
      <c r="S5" t="n">
        <v>122.72</v>
      </c>
      <c r="T5" t="n">
        <v>57380.9</v>
      </c>
      <c r="U5" t="n">
        <v>0.5</v>
      </c>
      <c r="V5" t="n">
        <v>0.85</v>
      </c>
      <c r="W5" t="n">
        <v>9.57</v>
      </c>
      <c r="X5" t="n">
        <v>3.45</v>
      </c>
      <c r="Y5" t="n">
        <v>0.5</v>
      </c>
      <c r="Z5" t="n">
        <v>10</v>
      </c>
      <c r="AA5" t="n">
        <v>1422.407340797709</v>
      </c>
      <c r="AB5" t="n">
        <v>1946.200475862474</v>
      </c>
      <c r="AC5" t="n">
        <v>1760.457833955682</v>
      </c>
      <c r="AD5" t="n">
        <v>1422407.340797709</v>
      </c>
      <c r="AE5" t="n">
        <v>1946200.475862474</v>
      </c>
      <c r="AF5" t="n">
        <v>4.628086024627994e-06</v>
      </c>
      <c r="AG5" t="n">
        <v>52</v>
      </c>
      <c r="AH5" t="n">
        <v>1760457.833955682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1.2762</v>
      </c>
      <c r="E6" t="n">
        <v>78.36</v>
      </c>
      <c r="F6" t="n">
        <v>75.23999999999999</v>
      </c>
      <c r="G6" t="n">
        <v>63.59</v>
      </c>
      <c r="H6" t="n">
        <v>1.02</v>
      </c>
      <c r="I6" t="n">
        <v>71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479.46</v>
      </c>
      <c r="Q6" t="n">
        <v>2327.01</v>
      </c>
      <c r="R6" t="n">
        <v>219.52</v>
      </c>
      <c r="S6" t="n">
        <v>122.72</v>
      </c>
      <c r="T6" t="n">
        <v>43377.84</v>
      </c>
      <c r="U6" t="n">
        <v>0.5600000000000001</v>
      </c>
      <c r="V6" t="n">
        <v>0.86</v>
      </c>
      <c r="W6" t="n">
        <v>9.56</v>
      </c>
      <c r="X6" t="n">
        <v>2.63</v>
      </c>
      <c r="Y6" t="n">
        <v>0.5</v>
      </c>
      <c r="Z6" t="n">
        <v>10</v>
      </c>
      <c r="AA6" t="n">
        <v>1370.330564699416</v>
      </c>
      <c r="AB6" t="n">
        <v>1874.946733339576</v>
      </c>
      <c r="AC6" t="n">
        <v>1696.004448613914</v>
      </c>
      <c r="AD6" t="n">
        <v>1370330.564699416</v>
      </c>
      <c r="AE6" t="n">
        <v>1874946.733339576</v>
      </c>
      <c r="AF6" t="n">
        <v>4.698777553405127e-06</v>
      </c>
      <c r="AG6" t="n">
        <v>52</v>
      </c>
      <c r="AH6" t="n">
        <v>1696004.448613914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1.2782</v>
      </c>
      <c r="E7" t="n">
        <v>78.23999999999999</v>
      </c>
      <c r="F7" t="n">
        <v>75.17</v>
      </c>
      <c r="G7" t="n">
        <v>66.33</v>
      </c>
      <c r="H7" t="n">
        <v>1.21</v>
      </c>
      <c r="I7" t="n">
        <v>68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479.74</v>
      </c>
      <c r="Q7" t="n">
        <v>2326.94</v>
      </c>
      <c r="R7" t="n">
        <v>215.54</v>
      </c>
      <c r="S7" t="n">
        <v>122.72</v>
      </c>
      <c r="T7" t="n">
        <v>41404.28</v>
      </c>
      <c r="U7" t="n">
        <v>0.57</v>
      </c>
      <c r="V7" t="n">
        <v>0.86</v>
      </c>
      <c r="W7" t="n">
        <v>9.6</v>
      </c>
      <c r="X7" t="n">
        <v>2.56</v>
      </c>
      <c r="Y7" t="n">
        <v>0.5</v>
      </c>
      <c r="Z7" t="n">
        <v>10</v>
      </c>
      <c r="AA7" t="n">
        <v>1359.458660567993</v>
      </c>
      <c r="AB7" t="n">
        <v>1860.071314472403</v>
      </c>
      <c r="AC7" t="n">
        <v>1682.548718845643</v>
      </c>
      <c r="AD7" t="n">
        <v>1359458.660567993</v>
      </c>
      <c r="AE7" t="n">
        <v>1860071.314472403</v>
      </c>
      <c r="AF7" t="n">
        <v>4.706141254319412e-06</v>
      </c>
      <c r="AG7" t="n">
        <v>51</v>
      </c>
      <c r="AH7" t="n">
        <v>1682548.718845643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1.2781</v>
      </c>
      <c r="E8" t="n">
        <v>78.23999999999999</v>
      </c>
      <c r="F8" t="n">
        <v>75.18000000000001</v>
      </c>
      <c r="G8" t="n">
        <v>66.33</v>
      </c>
      <c r="H8" t="n">
        <v>1.39</v>
      </c>
      <c r="I8" t="n">
        <v>68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485.91</v>
      </c>
      <c r="Q8" t="n">
        <v>2326.94</v>
      </c>
      <c r="R8" t="n">
        <v>215.56</v>
      </c>
      <c r="S8" t="n">
        <v>122.72</v>
      </c>
      <c r="T8" t="n">
        <v>41414.91</v>
      </c>
      <c r="U8" t="n">
        <v>0.57</v>
      </c>
      <c r="V8" t="n">
        <v>0.86</v>
      </c>
      <c r="W8" t="n">
        <v>9.609999999999999</v>
      </c>
      <c r="X8" t="n">
        <v>2.56</v>
      </c>
      <c r="Y8" t="n">
        <v>0.5</v>
      </c>
      <c r="Z8" t="n">
        <v>10</v>
      </c>
      <c r="AA8" t="n">
        <v>1366.143615050449</v>
      </c>
      <c r="AB8" t="n">
        <v>1869.217964114677</v>
      </c>
      <c r="AC8" t="n">
        <v>1690.822425083461</v>
      </c>
      <c r="AD8" t="n">
        <v>1366143.615050449</v>
      </c>
      <c r="AE8" t="n">
        <v>1869217.964114677</v>
      </c>
      <c r="AF8" t="n">
        <v>4.705773069273698e-06</v>
      </c>
      <c r="AG8" t="n">
        <v>51</v>
      </c>
      <c r="AH8" t="n">
        <v>1690822.425083461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0.8653</v>
      </c>
      <c r="E2" t="n">
        <v>115.57</v>
      </c>
      <c r="F2" t="n">
        <v>98.58</v>
      </c>
      <c r="G2" t="n">
        <v>8.789999999999999</v>
      </c>
      <c r="H2" t="n">
        <v>0.16</v>
      </c>
      <c r="I2" t="n">
        <v>673</v>
      </c>
      <c r="J2" t="n">
        <v>107.41</v>
      </c>
      <c r="K2" t="n">
        <v>41.65</v>
      </c>
      <c r="L2" t="n">
        <v>1</v>
      </c>
      <c r="M2" t="n">
        <v>671</v>
      </c>
      <c r="N2" t="n">
        <v>14.77</v>
      </c>
      <c r="O2" t="n">
        <v>13481.73</v>
      </c>
      <c r="P2" t="n">
        <v>927.16</v>
      </c>
      <c r="Q2" t="n">
        <v>2327.26</v>
      </c>
      <c r="R2" t="n">
        <v>999.96</v>
      </c>
      <c r="S2" t="n">
        <v>122.72</v>
      </c>
      <c r="T2" t="n">
        <v>430591.73</v>
      </c>
      <c r="U2" t="n">
        <v>0.12</v>
      </c>
      <c r="V2" t="n">
        <v>0.66</v>
      </c>
      <c r="W2" t="n">
        <v>10.53</v>
      </c>
      <c r="X2" t="n">
        <v>25.96</v>
      </c>
      <c r="Y2" t="n">
        <v>0.5</v>
      </c>
      <c r="Z2" t="n">
        <v>10</v>
      </c>
      <c r="AA2" t="n">
        <v>3005.011019564503</v>
      </c>
      <c r="AB2" t="n">
        <v>4111.588648698128</v>
      </c>
      <c r="AC2" t="n">
        <v>3719.184398717135</v>
      </c>
      <c r="AD2" t="n">
        <v>3005011.019564503</v>
      </c>
      <c r="AE2" t="n">
        <v>4111588.648698128</v>
      </c>
      <c r="AF2" t="n">
        <v>2.758991442358917e-06</v>
      </c>
      <c r="AG2" t="n">
        <v>76</v>
      </c>
      <c r="AH2" t="n">
        <v>3719184.398717135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1.0971</v>
      </c>
      <c r="E3" t="n">
        <v>91.15000000000001</v>
      </c>
      <c r="F3" t="n">
        <v>82.98</v>
      </c>
      <c r="G3" t="n">
        <v>18.04</v>
      </c>
      <c r="H3" t="n">
        <v>0.32</v>
      </c>
      <c r="I3" t="n">
        <v>276</v>
      </c>
      <c r="J3" t="n">
        <v>108.68</v>
      </c>
      <c r="K3" t="n">
        <v>41.65</v>
      </c>
      <c r="L3" t="n">
        <v>2</v>
      </c>
      <c r="M3" t="n">
        <v>274</v>
      </c>
      <c r="N3" t="n">
        <v>15.03</v>
      </c>
      <c r="O3" t="n">
        <v>13638.32</v>
      </c>
      <c r="P3" t="n">
        <v>763.4</v>
      </c>
      <c r="Q3" t="n">
        <v>2327.06</v>
      </c>
      <c r="R3" t="n">
        <v>478.67</v>
      </c>
      <c r="S3" t="n">
        <v>122.72</v>
      </c>
      <c r="T3" t="n">
        <v>171931.61</v>
      </c>
      <c r="U3" t="n">
        <v>0.26</v>
      </c>
      <c r="V3" t="n">
        <v>0.78</v>
      </c>
      <c r="W3" t="n">
        <v>9.869999999999999</v>
      </c>
      <c r="X3" t="n">
        <v>10.36</v>
      </c>
      <c r="Y3" t="n">
        <v>0.5</v>
      </c>
      <c r="Z3" t="n">
        <v>10</v>
      </c>
      <c r="AA3" t="n">
        <v>2065.65395234562</v>
      </c>
      <c r="AB3" t="n">
        <v>2826.318867820007</v>
      </c>
      <c r="AC3" t="n">
        <v>2556.578961838709</v>
      </c>
      <c r="AD3" t="n">
        <v>2065653.95234562</v>
      </c>
      <c r="AE3" t="n">
        <v>2826318.867820007</v>
      </c>
      <c r="AF3" t="n">
        <v>3.498081025554106e-06</v>
      </c>
      <c r="AG3" t="n">
        <v>60</v>
      </c>
      <c r="AH3" t="n">
        <v>2556578.961838709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1.1787</v>
      </c>
      <c r="E4" t="n">
        <v>84.84</v>
      </c>
      <c r="F4" t="n">
        <v>79.01000000000001</v>
      </c>
      <c r="G4" t="n">
        <v>27.72</v>
      </c>
      <c r="H4" t="n">
        <v>0.48</v>
      </c>
      <c r="I4" t="n">
        <v>171</v>
      </c>
      <c r="J4" t="n">
        <v>109.96</v>
      </c>
      <c r="K4" t="n">
        <v>41.65</v>
      </c>
      <c r="L4" t="n">
        <v>3</v>
      </c>
      <c r="M4" t="n">
        <v>169</v>
      </c>
      <c r="N4" t="n">
        <v>15.31</v>
      </c>
      <c r="O4" t="n">
        <v>13795.21</v>
      </c>
      <c r="P4" t="n">
        <v>710.11</v>
      </c>
      <c r="Q4" t="n">
        <v>2327.05</v>
      </c>
      <c r="R4" t="n">
        <v>345.7</v>
      </c>
      <c r="S4" t="n">
        <v>122.72</v>
      </c>
      <c r="T4" t="n">
        <v>105971.71</v>
      </c>
      <c r="U4" t="n">
        <v>0.35</v>
      </c>
      <c r="V4" t="n">
        <v>0.82</v>
      </c>
      <c r="W4" t="n">
        <v>9.699999999999999</v>
      </c>
      <c r="X4" t="n">
        <v>6.39</v>
      </c>
      <c r="Y4" t="n">
        <v>0.5</v>
      </c>
      <c r="Z4" t="n">
        <v>10</v>
      </c>
      <c r="AA4" t="n">
        <v>1838.489933467969</v>
      </c>
      <c r="AB4" t="n">
        <v>2515.503035422393</v>
      </c>
      <c r="AC4" t="n">
        <v>2275.426956252364</v>
      </c>
      <c r="AD4" t="n">
        <v>1838489.933467969</v>
      </c>
      <c r="AE4" t="n">
        <v>2515503.035422393</v>
      </c>
      <c r="AF4" t="n">
        <v>3.758260965108582e-06</v>
      </c>
      <c r="AG4" t="n">
        <v>56</v>
      </c>
      <c r="AH4" t="n">
        <v>2275426.956252364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1.2205</v>
      </c>
      <c r="E5" t="n">
        <v>81.93000000000001</v>
      </c>
      <c r="F5" t="n">
        <v>77.16</v>
      </c>
      <c r="G5" t="n">
        <v>37.64</v>
      </c>
      <c r="H5" t="n">
        <v>0.63</v>
      </c>
      <c r="I5" t="n">
        <v>123</v>
      </c>
      <c r="J5" t="n">
        <v>111.23</v>
      </c>
      <c r="K5" t="n">
        <v>41.65</v>
      </c>
      <c r="L5" t="n">
        <v>4</v>
      </c>
      <c r="M5" t="n">
        <v>121</v>
      </c>
      <c r="N5" t="n">
        <v>15.58</v>
      </c>
      <c r="O5" t="n">
        <v>13952.52</v>
      </c>
      <c r="P5" t="n">
        <v>675.7</v>
      </c>
      <c r="Q5" t="n">
        <v>2326.94</v>
      </c>
      <c r="R5" t="n">
        <v>285.26</v>
      </c>
      <c r="S5" t="n">
        <v>122.72</v>
      </c>
      <c r="T5" t="n">
        <v>75991.63</v>
      </c>
      <c r="U5" t="n">
        <v>0.43</v>
      </c>
      <c r="V5" t="n">
        <v>0.84</v>
      </c>
      <c r="W5" t="n">
        <v>9.59</v>
      </c>
      <c r="X5" t="n">
        <v>4.55</v>
      </c>
      <c r="Y5" t="n">
        <v>0.5</v>
      </c>
      <c r="Z5" t="n">
        <v>10</v>
      </c>
      <c r="AA5" t="n">
        <v>1725.526655607737</v>
      </c>
      <c r="AB5" t="n">
        <v>2360.941695065928</v>
      </c>
      <c r="AC5" t="n">
        <v>2135.616733291316</v>
      </c>
      <c r="AD5" t="n">
        <v>1725526.655607737</v>
      </c>
      <c r="AE5" t="n">
        <v>2360941.695065928</v>
      </c>
      <c r="AF5" t="n">
        <v>3.891539414537222e-06</v>
      </c>
      <c r="AG5" t="n">
        <v>54</v>
      </c>
      <c r="AH5" t="n">
        <v>2135616.733291315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1.2469</v>
      </c>
      <c r="E6" t="n">
        <v>80.2</v>
      </c>
      <c r="F6" t="n">
        <v>76.06999999999999</v>
      </c>
      <c r="G6" t="n">
        <v>48.56</v>
      </c>
      <c r="H6" t="n">
        <v>0.78</v>
      </c>
      <c r="I6" t="n">
        <v>94</v>
      </c>
      <c r="J6" t="n">
        <v>112.51</v>
      </c>
      <c r="K6" t="n">
        <v>41.65</v>
      </c>
      <c r="L6" t="n">
        <v>5</v>
      </c>
      <c r="M6" t="n">
        <v>92</v>
      </c>
      <c r="N6" t="n">
        <v>15.86</v>
      </c>
      <c r="O6" t="n">
        <v>14110.24</v>
      </c>
      <c r="P6" t="n">
        <v>648.1799999999999</v>
      </c>
      <c r="Q6" t="n">
        <v>2326.99</v>
      </c>
      <c r="R6" t="n">
        <v>248.02</v>
      </c>
      <c r="S6" t="n">
        <v>122.72</v>
      </c>
      <c r="T6" t="n">
        <v>57513.64</v>
      </c>
      <c r="U6" t="n">
        <v>0.49</v>
      </c>
      <c r="V6" t="n">
        <v>0.85</v>
      </c>
      <c r="W6" t="n">
        <v>9.57</v>
      </c>
      <c r="X6" t="n">
        <v>3.46</v>
      </c>
      <c r="Y6" t="n">
        <v>0.5</v>
      </c>
      <c r="Z6" t="n">
        <v>10</v>
      </c>
      <c r="AA6" t="n">
        <v>1654.08050648808</v>
      </c>
      <c r="AB6" t="n">
        <v>2263.18592185877</v>
      </c>
      <c r="AC6" t="n">
        <v>2047.190633877959</v>
      </c>
      <c r="AD6" t="n">
        <v>1654080.50648808</v>
      </c>
      <c r="AE6" t="n">
        <v>2263185.92185877</v>
      </c>
      <c r="AF6" t="n">
        <v>3.975715277334259e-06</v>
      </c>
      <c r="AG6" t="n">
        <v>53</v>
      </c>
      <c r="AH6" t="n">
        <v>2047190.633877959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1.2636</v>
      </c>
      <c r="E7" t="n">
        <v>79.14</v>
      </c>
      <c r="F7" t="n">
        <v>75.42</v>
      </c>
      <c r="G7" t="n">
        <v>59.54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622.87</v>
      </c>
      <c r="Q7" t="n">
        <v>2326.94</v>
      </c>
      <c r="R7" t="n">
        <v>226.2</v>
      </c>
      <c r="S7" t="n">
        <v>122.72</v>
      </c>
      <c r="T7" t="n">
        <v>46694.2</v>
      </c>
      <c r="U7" t="n">
        <v>0.54</v>
      </c>
      <c r="V7" t="n">
        <v>0.86</v>
      </c>
      <c r="W7" t="n">
        <v>9.539999999999999</v>
      </c>
      <c r="X7" t="n">
        <v>2.8</v>
      </c>
      <c r="Y7" t="n">
        <v>0.5</v>
      </c>
      <c r="Z7" t="n">
        <v>10</v>
      </c>
      <c r="AA7" t="n">
        <v>1598.416279616135</v>
      </c>
      <c r="AB7" t="n">
        <v>2187.023670920202</v>
      </c>
      <c r="AC7" t="n">
        <v>1978.297201274577</v>
      </c>
      <c r="AD7" t="n">
        <v>1598416.279616135</v>
      </c>
      <c r="AE7" t="n">
        <v>2187023.670920202</v>
      </c>
      <c r="AF7" t="n">
        <v>4.028962887512687e-06</v>
      </c>
      <c r="AG7" t="n">
        <v>52</v>
      </c>
      <c r="AH7" t="n">
        <v>1978297.201274577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1.2755</v>
      </c>
      <c r="E8" t="n">
        <v>78.40000000000001</v>
      </c>
      <c r="F8" t="n">
        <v>74.97</v>
      </c>
      <c r="G8" t="n">
        <v>71.40000000000001</v>
      </c>
      <c r="H8" t="n">
        <v>1.07</v>
      </c>
      <c r="I8" t="n">
        <v>63</v>
      </c>
      <c r="J8" t="n">
        <v>115.08</v>
      </c>
      <c r="K8" t="n">
        <v>41.65</v>
      </c>
      <c r="L8" t="n">
        <v>7</v>
      </c>
      <c r="M8" t="n">
        <v>61</v>
      </c>
      <c r="N8" t="n">
        <v>16.43</v>
      </c>
      <c r="O8" t="n">
        <v>14426.96</v>
      </c>
      <c r="P8" t="n">
        <v>598.1900000000001</v>
      </c>
      <c r="Q8" t="n">
        <v>2326.91</v>
      </c>
      <c r="R8" t="n">
        <v>211.59</v>
      </c>
      <c r="S8" t="n">
        <v>122.72</v>
      </c>
      <c r="T8" t="n">
        <v>39455.07</v>
      </c>
      <c r="U8" t="n">
        <v>0.58</v>
      </c>
      <c r="V8" t="n">
        <v>0.86</v>
      </c>
      <c r="W8" t="n">
        <v>9.51</v>
      </c>
      <c r="X8" t="n">
        <v>2.35</v>
      </c>
      <c r="Y8" t="n">
        <v>0.5</v>
      </c>
      <c r="Z8" t="n">
        <v>10</v>
      </c>
      <c r="AA8" t="n">
        <v>1559.302942254096</v>
      </c>
      <c r="AB8" t="n">
        <v>2133.5070771828</v>
      </c>
      <c r="AC8" t="n">
        <v>1929.888156132462</v>
      </c>
      <c r="AD8" t="n">
        <v>1559302.942254096</v>
      </c>
      <c r="AE8" t="n">
        <v>2133507.0771828</v>
      </c>
      <c r="AF8" t="n">
        <v>4.066905795364382e-06</v>
      </c>
      <c r="AG8" t="n">
        <v>52</v>
      </c>
      <c r="AH8" t="n">
        <v>1929888.156132462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1.286</v>
      </c>
      <c r="E9" t="n">
        <v>77.76000000000001</v>
      </c>
      <c r="F9" t="n">
        <v>74.55</v>
      </c>
      <c r="G9" t="n">
        <v>84.39</v>
      </c>
      <c r="H9" t="n">
        <v>1.21</v>
      </c>
      <c r="I9" t="n">
        <v>53</v>
      </c>
      <c r="J9" t="n">
        <v>116.37</v>
      </c>
      <c r="K9" t="n">
        <v>41.65</v>
      </c>
      <c r="L9" t="n">
        <v>8</v>
      </c>
      <c r="M9" t="n">
        <v>47</v>
      </c>
      <c r="N9" t="n">
        <v>16.72</v>
      </c>
      <c r="O9" t="n">
        <v>14585.96</v>
      </c>
      <c r="P9" t="n">
        <v>575.34</v>
      </c>
      <c r="Q9" t="n">
        <v>2326.9</v>
      </c>
      <c r="R9" t="n">
        <v>197.5</v>
      </c>
      <c r="S9" t="n">
        <v>122.72</v>
      </c>
      <c r="T9" t="n">
        <v>32459.68</v>
      </c>
      <c r="U9" t="n">
        <v>0.62</v>
      </c>
      <c r="V9" t="n">
        <v>0.87</v>
      </c>
      <c r="W9" t="n">
        <v>9.49</v>
      </c>
      <c r="X9" t="n">
        <v>1.94</v>
      </c>
      <c r="Y9" t="n">
        <v>0.5</v>
      </c>
      <c r="Z9" t="n">
        <v>10</v>
      </c>
      <c r="AA9" t="n">
        <v>1514.54545611408</v>
      </c>
      <c r="AB9" t="n">
        <v>2072.267910085099</v>
      </c>
      <c r="AC9" t="n">
        <v>1874.493569192855</v>
      </c>
      <c r="AD9" t="n">
        <v>1514545.45611408</v>
      </c>
      <c r="AE9" t="n">
        <v>2072267.910085099</v>
      </c>
      <c r="AF9" t="n">
        <v>4.100384831704112e-06</v>
      </c>
      <c r="AG9" t="n">
        <v>51</v>
      </c>
      <c r="AH9" t="n">
        <v>1874493.569192855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1.2886</v>
      </c>
      <c r="E10" t="n">
        <v>77.59999999999999</v>
      </c>
      <c r="F10" t="n">
        <v>74.48</v>
      </c>
      <c r="G10" t="n">
        <v>91.2</v>
      </c>
      <c r="H10" t="n">
        <v>1.35</v>
      </c>
      <c r="I10" t="n">
        <v>49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565.14</v>
      </c>
      <c r="Q10" t="n">
        <v>2326.91</v>
      </c>
      <c r="R10" t="n">
        <v>193.34</v>
      </c>
      <c r="S10" t="n">
        <v>122.72</v>
      </c>
      <c r="T10" t="n">
        <v>30398.02</v>
      </c>
      <c r="U10" t="n">
        <v>0.63</v>
      </c>
      <c r="V10" t="n">
        <v>0.87</v>
      </c>
      <c r="W10" t="n">
        <v>9.550000000000001</v>
      </c>
      <c r="X10" t="n">
        <v>1.87</v>
      </c>
      <c r="Y10" t="n">
        <v>0.5</v>
      </c>
      <c r="Z10" t="n">
        <v>10</v>
      </c>
      <c r="AA10" t="n">
        <v>1501.318313745274</v>
      </c>
      <c r="AB10" t="n">
        <v>2054.169950355761</v>
      </c>
      <c r="AC10" t="n">
        <v>1858.122853339439</v>
      </c>
      <c r="AD10" t="n">
        <v>1501318.313745274</v>
      </c>
      <c r="AE10" t="n">
        <v>2054169.950355761</v>
      </c>
      <c r="AF10" t="n">
        <v>4.108674878797759e-06</v>
      </c>
      <c r="AG10" t="n">
        <v>51</v>
      </c>
      <c r="AH10" t="n">
        <v>1858122.853339439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1.2902</v>
      </c>
      <c r="E11" t="n">
        <v>77.51000000000001</v>
      </c>
      <c r="F11" t="n">
        <v>74.41</v>
      </c>
      <c r="G11" t="n">
        <v>93.01000000000001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569.3200000000001</v>
      </c>
      <c r="Q11" t="n">
        <v>2326.94</v>
      </c>
      <c r="R11" t="n">
        <v>190.9</v>
      </c>
      <c r="S11" t="n">
        <v>122.72</v>
      </c>
      <c r="T11" t="n">
        <v>29183.19</v>
      </c>
      <c r="U11" t="n">
        <v>0.64</v>
      </c>
      <c r="V11" t="n">
        <v>0.87</v>
      </c>
      <c r="W11" t="n">
        <v>9.539999999999999</v>
      </c>
      <c r="X11" t="n">
        <v>1.79</v>
      </c>
      <c r="Y11" t="n">
        <v>0.5</v>
      </c>
      <c r="Z11" t="n">
        <v>10</v>
      </c>
      <c r="AA11" t="n">
        <v>1504.081799361244</v>
      </c>
      <c r="AB11" t="n">
        <v>2057.951073291913</v>
      </c>
      <c r="AC11" t="n">
        <v>1861.543111209404</v>
      </c>
      <c r="AD11" t="n">
        <v>1504081.799361244</v>
      </c>
      <c r="AE11" t="n">
        <v>2057951.073291913</v>
      </c>
      <c r="AF11" t="n">
        <v>4.113776446240004e-06</v>
      </c>
      <c r="AG11" t="n">
        <v>51</v>
      </c>
      <c r="AH11" t="n">
        <v>1861543.111209404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1.2902</v>
      </c>
      <c r="E12" t="n">
        <v>77.51000000000001</v>
      </c>
      <c r="F12" t="n">
        <v>74.41</v>
      </c>
      <c r="G12" t="n">
        <v>93.01000000000001</v>
      </c>
      <c r="H12" t="n">
        <v>1.61</v>
      </c>
      <c r="I12" t="n">
        <v>48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575.11</v>
      </c>
      <c r="Q12" t="n">
        <v>2326.92</v>
      </c>
      <c r="R12" t="n">
        <v>190.78</v>
      </c>
      <c r="S12" t="n">
        <v>122.72</v>
      </c>
      <c r="T12" t="n">
        <v>29126.02</v>
      </c>
      <c r="U12" t="n">
        <v>0.64</v>
      </c>
      <c r="V12" t="n">
        <v>0.87</v>
      </c>
      <c r="W12" t="n">
        <v>9.550000000000001</v>
      </c>
      <c r="X12" t="n">
        <v>1.79</v>
      </c>
      <c r="Y12" t="n">
        <v>0.5</v>
      </c>
      <c r="Z12" t="n">
        <v>10</v>
      </c>
      <c r="AA12" t="n">
        <v>1510.187236522671</v>
      </c>
      <c r="AB12" t="n">
        <v>2066.304801769054</v>
      </c>
      <c r="AC12" t="n">
        <v>1869.099571565218</v>
      </c>
      <c r="AD12" t="n">
        <v>1510187.236522671</v>
      </c>
      <c r="AE12" t="n">
        <v>2066304.801769054</v>
      </c>
      <c r="AF12" t="n">
        <v>4.113776446240004e-06</v>
      </c>
      <c r="AG12" t="n">
        <v>51</v>
      </c>
      <c r="AH12" t="n">
        <v>1869099.571565219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87.70999999999999</v>
      </c>
      <c r="G2" t="n">
        <v>13.26</v>
      </c>
      <c r="H2" t="n">
        <v>0.28</v>
      </c>
      <c r="I2" t="n">
        <v>397</v>
      </c>
      <c r="J2" t="n">
        <v>61.76</v>
      </c>
      <c r="K2" t="n">
        <v>28.92</v>
      </c>
      <c r="L2" t="n">
        <v>1</v>
      </c>
      <c r="M2" t="n">
        <v>395</v>
      </c>
      <c r="N2" t="n">
        <v>6.84</v>
      </c>
      <c r="O2" t="n">
        <v>7851.41</v>
      </c>
      <c r="P2" t="n">
        <v>548.78</v>
      </c>
      <c r="Q2" t="n">
        <v>2327.14</v>
      </c>
      <c r="R2" t="n">
        <v>635.54</v>
      </c>
      <c r="S2" t="n">
        <v>122.72</v>
      </c>
      <c r="T2" t="n">
        <v>249759.87</v>
      </c>
      <c r="U2" t="n">
        <v>0.19</v>
      </c>
      <c r="V2" t="n">
        <v>0.74</v>
      </c>
      <c r="W2" t="n">
        <v>10.1</v>
      </c>
      <c r="X2" t="n">
        <v>15.09</v>
      </c>
      <c r="Y2" t="n">
        <v>0.5</v>
      </c>
      <c r="Z2" t="n">
        <v>10</v>
      </c>
      <c r="AA2" t="n">
        <v>1742.608391343424</v>
      </c>
      <c r="AB2" t="n">
        <v>2384.31367949249</v>
      </c>
      <c r="AC2" t="n">
        <v>2156.758128326992</v>
      </c>
      <c r="AD2" t="n">
        <v>1742608.391343424</v>
      </c>
      <c r="AE2" t="n">
        <v>2384313.67949249</v>
      </c>
      <c r="AF2" t="n">
        <v>4.438031286950151e-06</v>
      </c>
      <c r="AG2" t="n">
        <v>62</v>
      </c>
      <c r="AH2" t="n">
        <v>2156758.128326993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1.2055</v>
      </c>
      <c r="E3" t="n">
        <v>82.95</v>
      </c>
      <c r="F3" t="n">
        <v>78.84</v>
      </c>
      <c r="G3" t="n">
        <v>28.33</v>
      </c>
      <c r="H3" t="n">
        <v>0.55</v>
      </c>
      <c r="I3" t="n">
        <v>167</v>
      </c>
      <c r="J3" t="n">
        <v>62.92</v>
      </c>
      <c r="K3" t="n">
        <v>28.92</v>
      </c>
      <c r="L3" t="n">
        <v>2</v>
      </c>
      <c r="M3" t="n">
        <v>165</v>
      </c>
      <c r="N3" t="n">
        <v>7</v>
      </c>
      <c r="O3" t="n">
        <v>7994.37</v>
      </c>
      <c r="P3" t="n">
        <v>461.07</v>
      </c>
      <c r="Q3" t="n">
        <v>2327.09</v>
      </c>
      <c r="R3" t="n">
        <v>340.31</v>
      </c>
      <c r="S3" t="n">
        <v>122.72</v>
      </c>
      <c r="T3" t="n">
        <v>103292.56</v>
      </c>
      <c r="U3" t="n">
        <v>0.36</v>
      </c>
      <c r="V3" t="n">
        <v>0.82</v>
      </c>
      <c r="W3" t="n">
        <v>9.69</v>
      </c>
      <c r="X3" t="n">
        <v>6.23</v>
      </c>
      <c r="Y3" t="n">
        <v>0.5</v>
      </c>
      <c r="Z3" t="n">
        <v>10</v>
      </c>
      <c r="AA3" t="n">
        <v>1390.643985405296</v>
      </c>
      <c r="AB3" t="n">
        <v>1902.740451714235</v>
      </c>
      <c r="AC3" t="n">
        <v>1721.145573515624</v>
      </c>
      <c r="AD3" t="n">
        <v>1390643.985405297</v>
      </c>
      <c r="AE3" t="n">
        <v>1902740.451714235</v>
      </c>
      <c r="AF3" t="n">
        <v>5.083662786410497e-06</v>
      </c>
      <c r="AG3" t="n">
        <v>55</v>
      </c>
      <c r="AH3" t="n">
        <v>1721145.573515624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1.2563</v>
      </c>
      <c r="E4" t="n">
        <v>79.59999999999999</v>
      </c>
      <c r="F4" t="n">
        <v>76.40000000000001</v>
      </c>
      <c r="G4" t="n">
        <v>45.39</v>
      </c>
      <c r="H4" t="n">
        <v>0.8100000000000001</v>
      </c>
      <c r="I4" t="n">
        <v>101</v>
      </c>
      <c r="J4" t="n">
        <v>64.08</v>
      </c>
      <c r="K4" t="n">
        <v>28.92</v>
      </c>
      <c r="L4" t="n">
        <v>3</v>
      </c>
      <c r="M4" t="n">
        <v>61</v>
      </c>
      <c r="N4" t="n">
        <v>7.16</v>
      </c>
      <c r="O4" t="n">
        <v>8137.65</v>
      </c>
      <c r="P4" t="n">
        <v>410.58</v>
      </c>
      <c r="Q4" t="n">
        <v>2326.93</v>
      </c>
      <c r="R4" t="n">
        <v>257.38</v>
      </c>
      <c r="S4" t="n">
        <v>122.72</v>
      </c>
      <c r="T4" t="n">
        <v>62161.01</v>
      </c>
      <c r="U4" t="n">
        <v>0.48</v>
      </c>
      <c r="V4" t="n">
        <v>0.85</v>
      </c>
      <c r="W4" t="n">
        <v>9.630000000000001</v>
      </c>
      <c r="X4" t="n">
        <v>3.79</v>
      </c>
      <c r="Y4" t="n">
        <v>0.5</v>
      </c>
      <c r="Z4" t="n">
        <v>10</v>
      </c>
      <c r="AA4" t="n">
        <v>1261.967526080389</v>
      </c>
      <c r="AB4" t="n">
        <v>1726.67964326116</v>
      </c>
      <c r="AC4" t="n">
        <v>1561.887761518414</v>
      </c>
      <c r="AD4" t="n">
        <v>1261967.526080389</v>
      </c>
      <c r="AE4" t="n">
        <v>1726679.64326116</v>
      </c>
      <c r="AF4" t="n">
        <v>5.297889306153055e-06</v>
      </c>
      <c r="AG4" t="n">
        <v>52</v>
      </c>
      <c r="AH4" t="n">
        <v>1561887.761518414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1.261</v>
      </c>
      <c r="E5" t="n">
        <v>79.3</v>
      </c>
      <c r="F5" t="n">
        <v>76.19</v>
      </c>
      <c r="G5" t="n">
        <v>48.12</v>
      </c>
      <c r="H5" t="n">
        <v>1.07</v>
      </c>
      <c r="I5" t="n">
        <v>95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409.75</v>
      </c>
      <c r="Q5" t="n">
        <v>2326.97</v>
      </c>
      <c r="R5" t="n">
        <v>248.08</v>
      </c>
      <c r="S5" t="n">
        <v>122.72</v>
      </c>
      <c r="T5" t="n">
        <v>57540.06</v>
      </c>
      <c r="U5" t="n">
        <v>0.49</v>
      </c>
      <c r="V5" t="n">
        <v>0.85</v>
      </c>
      <c r="W5" t="n">
        <v>9.68</v>
      </c>
      <c r="X5" t="n">
        <v>3.58</v>
      </c>
      <c r="Y5" t="n">
        <v>0.5</v>
      </c>
      <c r="Z5" t="n">
        <v>10</v>
      </c>
      <c r="AA5" t="n">
        <v>1257.280001966898</v>
      </c>
      <c r="AB5" t="n">
        <v>1720.265965970113</v>
      </c>
      <c r="AC5" t="n">
        <v>1556.086196586372</v>
      </c>
      <c r="AD5" t="n">
        <v>1257280.001966898</v>
      </c>
      <c r="AE5" t="n">
        <v>1720265.965970113</v>
      </c>
      <c r="AF5" t="n">
        <v>5.317709476286717e-06</v>
      </c>
      <c r="AG5" t="n">
        <v>52</v>
      </c>
      <c r="AH5" t="n">
        <v>1556086.196586372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1.261</v>
      </c>
      <c r="E6" t="n">
        <v>79.3</v>
      </c>
      <c r="F6" t="n">
        <v>76.18000000000001</v>
      </c>
      <c r="G6" t="n">
        <v>48.12</v>
      </c>
      <c r="H6" t="n">
        <v>1.31</v>
      </c>
      <c r="I6" t="n">
        <v>95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416.42</v>
      </c>
      <c r="Q6" t="n">
        <v>2327.05</v>
      </c>
      <c r="R6" t="n">
        <v>247.85</v>
      </c>
      <c r="S6" t="n">
        <v>122.72</v>
      </c>
      <c r="T6" t="n">
        <v>57422.81</v>
      </c>
      <c r="U6" t="n">
        <v>0.5</v>
      </c>
      <c r="V6" t="n">
        <v>0.85</v>
      </c>
      <c r="W6" t="n">
        <v>9.69</v>
      </c>
      <c r="X6" t="n">
        <v>3.57</v>
      </c>
      <c r="Y6" t="n">
        <v>0.5</v>
      </c>
      <c r="Z6" t="n">
        <v>10</v>
      </c>
      <c r="AA6" t="n">
        <v>1264.433191871062</v>
      </c>
      <c r="AB6" t="n">
        <v>1730.053275973457</v>
      </c>
      <c r="AC6" t="n">
        <v>1564.939419459572</v>
      </c>
      <c r="AD6" t="n">
        <v>1264433.191871062</v>
      </c>
      <c r="AE6" t="n">
        <v>1730053.275973457</v>
      </c>
      <c r="AF6" t="n">
        <v>5.317709476286717e-06</v>
      </c>
      <c r="AG6" t="n">
        <v>52</v>
      </c>
      <c r="AH6" t="n">
        <v>1564939.419459573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0.6558</v>
      </c>
      <c r="E2" t="n">
        <v>152.49</v>
      </c>
      <c r="F2" t="n">
        <v>114.3</v>
      </c>
      <c r="G2" t="n">
        <v>6.49</v>
      </c>
      <c r="H2" t="n">
        <v>0.11</v>
      </c>
      <c r="I2" t="n">
        <v>1057</v>
      </c>
      <c r="J2" t="n">
        <v>167.88</v>
      </c>
      <c r="K2" t="n">
        <v>51.39</v>
      </c>
      <c r="L2" t="n">
        <v>1</v>
      </c>
      <c r="M2" t="n">
        <v>1055</v>
      </c>
      <c r="N2" t="n">
        <v>30.49</v>
      </c>
      <c r="O2" t="n">
        <v>20939.59</v>
      </c>
      <c r="P2" t="n">
        <v>1449.83</v>
      </c>
      <c r="Q2" t="n">
        <v>2327.6</v>
      </c>
      <c r="R2" t="n">
        <v>1528.52</v>
      </c>
      <c r="S2" t="n">
        <v>122.72</v>
      </c>
      <c r="T2" t="n">
        <v>692949.86</v>
      </c>
      <c r="U2" t="n">
        <v>0.08</v>
      </c>
      <c r="V2" t="n">
        <v>0.57</v>
      </c>
      <c r="W2" t="n">
        <v>11.14</v>
      </c>
      <c r="X2" t="n">
        <v>41.67</v>
      </c>
      <c r="Y2" t="n">
        <v>0.5</v>
      </c>
      <c r="Z2" t="n">
        <v>10</v>
      </c>
      <c r="AA2" t="n">
        <v>5539.811724747986</v>
      </c>
      <c r="AB2" t="n">
        <v>7579.81480104509</v>
      </c>
      <c r="AC2" t="n">
        <v>6856.407914769949</v>
      </c>
      <c r="AD2" t="n">
        <v>5539811.724747986</v>
      </c>
      <c r="AE2" t="n">
        <v>7579814.801045091</v>
      </c>
      <c r="AF2" t="n">
        <v>1.688104544773996e-06</v>
      </c>
      <c r="AG2" t="n">
        <v>100</v>
      </c>
      <c r="AH2" t="n">
        <v>6856407.914769949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0.9649</v>
      </c>
      <c r="E3" t="n">
        <v>103.64</v>
      </c>
      <c r="F3" t="n">
        <v>87.73999999999999</v>
      </c>
      <c r="G3" t="n">
        <v>13.19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1102.72</v>
      </c>
      <c r="Q3" t="n">
        <v>2327.13</v>
      </c>
      <c r="R3" t="n">
        <v>637.74</v>
      </c>
      <c r="S3" t="n">
        <v>122.72</v>
      </c>
      <c r="T3" t="n">
        <v>250847.63</v>
      </c>
      <c r="U3" t="n">
        <v>0.19</v>
      </c>
      <c r="V3" t="n">
        <v>0.74</v>
      </c>
      <c r="W3" t="n">
        <v>10.07</v>
      </c>
      <c r="X3" t="n">
        <v>15.12</v>
      </c>
      <c r="Y3" t="n">
        <v>0.5</v>
      </c>
      <c r="Z3" t="n">
        <v>10</v>
      </c>
      <c r="AA3" t="n">
        <v>3031.528201552465</v>
      </c>
      <c r="AB3" t="n">
        <v>4147.870626949564</v>
      </c>
      <c r="AC3" t="n">
        <v>3752.003675886329</v>
      </c>
      <c r="AD3" t="n">
        <v>3031528.201552465</v>
      </c>
      <c r="AE3" t="n">
        <v>4147870.626949565</v>
      </c>
      <c r="AF3" t="n">
        <v>2.483763457231516e-06</v>
      </c>
      <c r="AG3" t="n">
        <v>68</v>
      </c>
      <c r="AH3" t="n">
        <v>3752003.675886329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1.0801</v>
      </c>
      <c r="E4" t="n">
        <v>92.58</v>
      </c>
      <c r="F4" t="n">
        <v>81.87</v>
      </c>
      <c r="G4" t="n">
        <v>19.97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1019.35</v>
      </c>
      <c r="Q4" t="n">
        <v>2327.2</v>
      </c>
      <c r="R4" t="n">
        <v>440.88</v>
      </c>
      <c r="S4" t="n">
        <v>122.72</v>
      </c>
      <c r="T4" t="n">
        <v>153182.81</v>
      </c>
      <c r="U4" t="n">
        <v>0.28</v>
      </c>
      <c r="V4" t="n">
        <v>0.79</v>
      </c>
      <c r="W4" t="n">
        <v>9.84</v>
      </c>
      <c r="X4" t="n">
        <v>9.25</v>
      </c>
      <c r="Y4" t="n">
        <v>0.5</v>
      </c>
      <c r="Z4" t="n">
        <v>10</v>
      </c>
      <c r="AA4" t="n">
        <v>2557.414247102704</v>
      </c>
      <c r="AB4" t="n">
        <v>3499.166998039902</v>
      </c>
      <c r="AC4" t="n">
        <v>3165.211410858568</v>
      </c>
      <c r="AD4" t="n">
        <v>2557414.247102704</v>
      </c>
      <c r="AE4" t="n">
        <v>3499166.998039902</v>
      </c>
      <c r="AF4" t="n">
        <v>2.780301492544058e-06</v>
      </c>
      <c r="AG4" t="n">
        <v>61</v>
      </c>
      <c r="AH4" t="n">
        <v>3165211.410858568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1.1417</v>
      </c>
      <c r="E5" t="n">
        <v>87.59</v>
      </c>
      <c r="F5" t="n">
        <v>79.22</v>
      </c>
      <c r="G5" t="n">
        <v>26.85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976.87</v>
      </c>
      <c r="Q5" t="n">
        <v>2326.97</v>
      </c>
      <c r="R5" t="n">
        <v>352.93</v>
      </c>
      <c r="S5" t="n">
        <v>122.72</v>
      </c>
      <c r="T5" t="n">
        <v>109555.52</v>
      </c>
      <c r="U5" t="n">
        <v>0.35</v>
      </c>
      <c r="V5" t="n">
        <v>0.82</v>
      </c>
      <c r="W5" t="n">
        <v>9.710000000000001</v>
      </c>
      <c r="X5" t="n">
        <v>6.6</v>
      </c>
      <c r="Y5" t="n">
        <v>0.5</v>
      </c>
      <c r="Z5" t="n">
        <v>10</v>
      </c>
      <c r="AA5" t="n">
        <v>2351.06762818499</v>
      </c>
      <c r="AB5" t="n">
        <v>3216.834450666327</v>
      </c>
      <c r="AC5" t="n">
        <v>2909.824285550118</v>
      </c>
      <c r="AD5" t="n">
        <v>2351067.62818499</v>
      </c>
      <c r="AE5" t="n">
        <v>3216834.450666327</v>
      </c>
      <c r="AF5" t="n">
        <v>2.938866969759791e-06</v>
      </c>
      <c r="AG5" t="n">
        <v>58</v>
      </c>
      <c r="AH5" t="n">
        <v>2909824.285550118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1.1807</v>
      </c>
      <c r="E6" t="n">
        <v>84.7</v>
      </c>
      <c r="F6" t="n">
        <v>77.68000000000001</v>
      </c>
      <c r="G6" t="n">
        <v>34.02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947.9</v>
      </c>
      <c r="Q6" t="n">
        <v>2326.99</v>
      </c>
      <c r="R6" t="n">
        <v>301.88</v>
      </c>
      <c r="S6" t="n">
        <v>122.72</v>
      </c>
      <c r="T6" t="n">
        <v>84227.58</v>
      </c>
      <c r="U6" t="n">
        <v>0.41</v>
      </c>
      <c r="V6" t="n">
        <v>0.83</v>
      </c>
      <c r="W6" t="n">
        <v>9.640000000000001</v>
      </c>
      <c r="X6" t="n">
        <v>5.07</v>
      </c>
      <c r="Y6" t="n">
        <v>0.5</v>
      </c>
      <c r="Z6" t="n">
        <v>10</v>
      </c>
      <c r="AA6" t="n">
        <v>2227.629061121255</v>
      </c>
      <c r="AB6" t="n">
        <v>3047.940357484475</v>
      </c>
      <c r="AC6" t="n">
        <v>2757.049207577201</v>
      </c>
      <c r="AD6" t="n">
        <v>2227629.061121255</v>
      </c>
      <c r="AE6" t="n">
        <v>3047940.357484475</v>
      </c>
      <c r="AF6" t="n">
        <v>3.039257450464558e-06</v>
      </c>
      <c r="AG6" t="n">
        <v>56</v>
      </c>
      <c r="AH6" t="n">
        <v>2757049.207577201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1.2059</v>
      </c>
      <c r="E7" t="n">
        <v>82.93000000000001</v>
      </c>
      <c r="F7" t="n">
        <v>76.76000000000001</v>
      </c>
      <c r="G7" t="n">
        <v>41.12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110</v>
      </c>
      <c r="N7" t="n">
        <v>32.79</v>
      </c>
      <c r="O7" t="n">
        <v>21840.16</v>
      </c>
      <c r="P7" t="n">
        <v>927.33</v>
      </c>
      <c r="Q7" t="n">
        <v>2326.93</v>
      </c>
      <c r="R7" t="n">
        <v>270.88</v>
      </c>
      <c r="S7" t="n">
        <v>122.72</v>
      </c>
      <c r="T7" t="n">
        <v>68856.28999999999</v>
      </c>
      <c r="U7" t="n">
        <v>0.45</v>
      </c>
      <c r="V7" t="n">
        <v>0.84</v>
      </c>
      <c r="W7" t="n">
        <v>9.6</v>
      </c>
      <c r="X7" t="n">
        <v>4.15</v>
      </c>
      <c r="Y7" t="n">
        <v>0.5</v>
      </c>
      <c r="Z7" t="n">
        <v>10</v>
      </c>
      <c r="AA7" t="n">
        <v>2142.963689310814</v>
      </c>
      <c r="AB7" t="n">
        <v>2932.097460600666</v>
      </c>
      <c r="AC7" t="n">
        <v>2652.26219418557</v>
      </c>
      <c r="AD7" t="n">
        <v>2142963.689310814</v>
      </c>
      <c r="AE7" t="n">
        <v>2932097.460600666</v>
      </c>
      <c r="AF7" t="n">
        <v>3.104125145689175e-06</v>
      </c>
      <c r="AG7" t="n">
        <v>54</v>
      </c>
      <c r="AH7" t="n">
        <v>2652262.19418557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1.2239</v>
      </c>
      <c r="E8" t="n">
        <v>81.7</v>
      </c>
      <c r="F8" t="n">
        <v>76.11</v>
      </c>
      <c r="G8" t="n">
        <v>48.07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909.9</v>
      </c>
      <c r="Q8" t="n">
        <v>2327</v>
      </c>
      <c r="R8" t="n">
        <v>249.87</v>
      </c>
      <c r="S8" t="n">
        <v>122.72</v>
      </c>
      <c r="T8" t="n">
        <v>58432.29</v>
      </c>
      <c r="U8" t="n">
        <v>0.49</v>
      </c>
      <c r="V8" t="n">
        <v>0.85</v>
      </c>
      <c r="W8" t="n">
        <v>9.56</v>
      </c>
      <c r="X8" t="n">
        <v>3.5</v>
      </c>
      <c r="Y8" t="n">
        <v>0.5</v>
      </c>
      <c r="Z8" t="n">
        <v>10</v>
      </c>
      <c r="AA8" t="n">
        <v>2095.151116921549</v>
      </c>
      <c r="AB8" t="n">
        <v>2866.67818971585</v>
      </c>
      <c r="AC8" t="n">
        <v>2593.086446697478</v>
      </c>
      <c r="AD8" t="n">
        <v>2095151.116921549</v>
      </c>
      <c r="AE8" t="n">
        <v>2866678.18971585</v>
      </c>
      <c r="AF8" t="n">
        <v>3.15045921370676e-06</v>
      </c>
      <c r="AG8" t="n">
        <v>54</v>
      </c>
      <c r="AH8" t="n">
        <v>2593086.446697478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1.2377</v>
      </c>
      <c r="E9" t="n">
        <v>80.79000000000001</v>
      </c>
      <c r="F9" t="n">
        <v>75.64</v>
      </c>
      <c r="G9" t="n">
        <v>55.35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894.83</v>
      </c>
      <c r="Q9" t="n">
        <v>2326.91</v>
      </c>
      <c r="R9" t="n">
        <v>233.45</v>
      </c>
      <c r="S9" t="n">
        <v>122.72</v>
      </c>
      <c r="T9" t="n">
        <v>50290.42</v>
      </c>
      <c r="U9" t="n">
        <v>0.53</v>
      </c>
      <c r="V9" t="n">
        <v>0.86</v>
      </c>
      <c r="W9" t="n">
        <v>9.56</v>
      </c>
      <c r="X9" t="n">
        <v>3.03</v>
      </c>
      <c r="Y9" t="n">
        <v>0.5</v>
      </c>
      <c r="Z9" t="n">
        <v>10</v>
      </c>
      <c r="AA9" t="n">
        <v>2047.954480061337</v>
      </c>
      <c r="AB9" t="n">
        <v>2802.101668995043</v>
      </c>
      <c r="AC9" t="n">
        <v>2534.673018480548</v>
      </c>
      <c r="AD9" t="n">
        <v>2047954.480061337</v>
      </c>
      <c r="AE9" t="n">
        <v>2802101.668995043</v>
      </c>
      <c r="AF9" t="n">
        <v>3.185981999186908e-06</v>
      </c>
      <c r="AG9" t="n">
        <v>53</v>
      </c>
      <c r="AH9" t="n">
        <v>2534673.018480548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1.2491</v>
      </c>
      <c r="E10" t="n">
        <v>80.06</v>
      </c>
      <c r="F10" t="n">
        <v>75.25</v>
      </c>
      <c r="G10" t="n">
        <v>62.71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880.79</v>
      </c>
      <c r="Q10" t="n">
        <v>2326.98</v>
      </c>
      <c r="R10" t="n">
        <v>221.14</v>
      </c>
      <c r="S10" t="n">
        <v>122.72</v>
      </c>
      <c r="T10" t="n">
        <v>44184.48</v>
      </c>
      <c r="U10" t="n">
        <v>0.55</v>
      </c>
      <c r="V10" t="n">
        <v>0.86</v>
      </c>
      <c r="W10" t="n">
        <v>9.52</v>
      </c>
      <c r="X10" t="n">
        <v>2.63</v>
      </c>
      <c r="Y10" t="n">
        <v>0.5</v>
      </c>
      <c r="Z10" t="n">
        <v>10</v>
      </c>
      <c r="AA10" t="n">
        <v>2015.947345205553</v>
      </c>
      <c r="AB10" t="n">
        <v>2758.308095030226</v>
      </c>
      <c r="AC10" t="n">
        <v>2495.059041750267</v>
      </c>
      <c r="AD10" t="n">
        <v>2015947.345205553</v>
      </c>
      <c r="AE10" t="n">
        <v>2758308.095030226</v>
      </c>
      <c r="AF10" t="n">
        <v>3.215326908931379e-06</v>
      </c>
      <c r="AG10" t="n">
        <v>53</v>
      </c>
      <c r="AH10" t="n">
        <v>2495059.041750267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1.2575</v>
      </c>
      <c r="E11" t="n">
        <v>79.52</v>
      </c>
      <c r="F11" t="n">
        <v>74.98</v>
      </c>
      <c r="G11" t="n">
        <v>70.29000000000001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866.74</v>
      </c>
      <c r="Q11" t="n">
        <v>2326.9</v>
      </c>
      <c r="R11" t="n">
        <v>212.03</v>
      </c>
      <c r="S11" t="n">
        <v>122.72</v>
      </c>
      <c r="T11" t="n">
        <v>39669.32</v>
      </c>
      <c r="U11" t="n">
        <v>0.58</v>
      </c>
      <c r="V11" t="n">
        <v>0.86</v>
      </c>
      <c r="W11" t="n">
        <v>9.51</v>
      </c>
      <c r="X11" t="n">
        <v>2.37</v>
      </c>
      <c r="Y11" t="n">
        <v>0.5</v>
      </c>
      <c r="Z11" t="n">
        <v>10</v>
      </c>
      <c r="AA11" t="n">
        <v>1979.039779201743</v>
      </c>
      <c r="AB11" t="n">
        <v>2707.809534976917</v>
      </c>
      <c r="AC11" t="n">
        <v>2449.379993393271</v>
      </c>
      <c r="AD11" t="n">
        <v>1979039.779201743</v>
      </c>
      <c r="AE11" t="n">
        <v>2707809.534976917</v>
      </c>
      <c r="AF11" t="n">
        <v>3.236949474006252e-06</v>
      </c>
      <c r="AG11" t="n">
        <v>52</v>
      </c>
      <c r="AH11" t="n">
        <v>2449379.993393271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1.2654</v>
      </c>
      <c r="E12" t="n">
        <v>79.03</v>
      </c>
      <c r="F12" t="n">
        <v>74.72</v>
      </c>
      <c r="G12" t="n">
        <v>78.65000000000001</v>
      </c>
      <c r="H12" t="n">
        <v>1.07</v>
      </c>
      <c r="I12" t="n">
        <v>57</v>
      </c>
      <c r="J12" t="n">
        <v>182.62</v>
      </c>
      <c r="K12" t="n">
        <v>51.39</v>
      </c>
      <c r="L12" t="n">
        <v>11</v>
      </c>
      <c r="M12" t="n">
        <v>55</v>
      </c>
      <c r="N12" t="n">
        <v>35.22</v>
      </c>
      <c r="O12" t="n">
        <v>22756.91</v>
      </c>
      <c r="P12" t="n">
        <v>852.85</v>
      </c>
      <c r="Q12" t="n">
        <v>2326.97</v>
      </c>
      <c r="R12" t="n">
        <v>203.02</v>
      </c>
      <c r="S12" t="n">
        <v>122.72</v>
      </c>
      <c r="T12" t="n">
        <v>35197.71</v>
      </c>
      <c r="U12" t="n">
        <v>0.6</v>
      </c>
      <c r="V12" t="n">
        <v>0.87</v>
      </c>
      <c r="W12" t="n">
        <v>9.51</v>
      </c>
      <c r="X12" t="n">
        <v>2.11</v>
      </c>
      <c r="Y12" t="n">
        <v>0.5</v>
      </c>
      <c r="Z12" t="n">
        <v>10</v>
      </c>
      <c r="AA12" t="n">
        <v>1953.11307602643</v>
      </c>
      <c r="AB12" t="n">
        <v>2672.335475887036</v>
      </c>
      <c r="AC12" t="n">
        <v>2417.291528714774</v>
      </c>
      <c r="AD12" t="n">
        <v>1953113.07602643</v>
      </c>
      <c r="AE12" t="n">
        <v>2672335.475887036</v>
      </c>
      <c r="AF12" t="n">
        <v>3.257284981636191e-06</v>
      </c>
      <c r="AG12" t="n">
        <v>52</v>
      </c>
      <c r="AH12" t="n">
        <v>2417291.528714774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1.2712</v>
      </c>
      <c r="E13" t="n">
        <v>78.66</v>
      </c>
      <c r="F13" t="n">
        <v>74.53</v>
      </c>
      <c r="G13" t="n">
        <v>85.98999999999999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841.46</v>
      </c>
      <c r="Q13" t="n">
        <v>2326.9</v>
      </c>
      <c r="R13" t="n">
        <v>196.5</v>
      </c>
      <c r="S13" t="n">
        <v>122.72</v>
      </c>
      <c r="T13" t="n">
        <v>31964.82</v>
      </c>
      <c r="U13" t="n">
        <v>0.62</v>
      </c>
      <c r="V13" t="n">
        <v>0.87</v>
      </c>
      <c r="W13" t="n">
        <v>9.51</v>
      </c>
      <c r="X13" t="n">
        <v>1.92</v>
      </c>
      <c r="Y13" t="n">
        <v>0.5</v>
      </c>
      <c r="Z13" t="n">
        <v>10</v>
      </c>
      <c r="AA13" t="n">
        <v>1933.013598708031</v>
      </c>
      <c r="AB13" t="n">
        <v>2644.834484293645</v>
      </c>
      <c r="AC13" t="n">
        <v>2392.415193161171</v>
      </c>
      <c r="AD13" t="n">
        <v>1933013.598708031</v>
      </c>
      <c r="AE13" t="n">
        <v>2644834.484293645</v>
      </c>
      <c r="AF13" t="n">
        <v>3.272214847997413e-06</v>
      </c>
      <c r="AG13" t="n">
        <v>52</v>
      </c>
      <c r="AH13" t="n">
        <v>2392415.193161171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1.2774</v>
      </c>
      <c r="E14" t="n">
        <v>78.29000000000001</v>
      </c>
      <c r="F14" t="n">
        <v>74.31999999999999</v>
      </c>
      <c r="G14" t="n">
        <v>94.88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828.1900000000001</v>
      </c>
      <c r="Q14" t="n">
        <v>2326.95</v>
      </c>
      <c r="R14" t="n">
        <v>189.69</v>
      </c>
      <c r="S14" t="n">
        <v>122.72</v>
      </c>
      <c r="T14" t="n">
        <v>28585.49</v>
      </c>
      <c r="U14" t="n">
        <v>0.65</v>
      </c>
      <c r="V14" t="n">
        <v>0.87</v>
      </c>
      <c r="W14" t="n">
        <v>9.49</v>
      </c>
      <c r="X14" t="n">
        <v>1.71</v>
      </c>
      <c r="Y14" t="n">
        <v>0.5</v>
      </c>
      <c r="Z14" t="n">
        <v>10</v>
      </c>
      <c r="AA14" t="n">
        <v>1900.706689882036</v>
      </c>
      <c r="AB14" t="n">
        <v>2600.630746357692</v>
      </c>
      <c r="AC14" t="n">
        <v>2352.43019793349</v>
      </c>
      <c r="AD14" t="n">
        <v>1900706.689882036</v>
      </c>
      <c r="AE14" t="n">
        <v>2600630.746357692</v>
      </c>
      <c r="AF14" t="n">
        <v>3.288174360314581e-06</v>
      </c>
      <c r="AG14" t="n">
        <v>51</v>
      </c>
      <c r="AH14" t="n">
        <v>2352430.19793349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1.2822</v>
      </c>
      <c r="E15" t="n">
        <v>77.98999999999999</v>
      </c>
      <c r="F15" t="n">
        <v>74.16</v>
      </c>
      <c r="G15" t="n">
        <v>103.48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814.64</v>
      </c>
      <c r="Q15" t="n">
        <v>2326.92</v>
      </c>
      <c r="R15" t="n">
        <v>184.56</v>
      </c>
      <c r="S15" t="n">
        <v>122.72</v>
      </c>
      <c r="T15" t="n">
        <v>26041.37</v>
      </c>
      <c r="U15" t="n">
        <v>0.66</v>
      </c>
      <c r="V15" t="n">
        <v>0.87</v>
      </c>
      <c r="W15" t="n">
        <v>9.48</v>
      </c>
      <c r="X15" t="n">
        <v>1.55</v>
      </c>
      <c r="Y15" t="n">
        <v>0.5</v>
      </c>
      <c r="Z15" t="n">
        <v>10</v>
      </c>
      <c r="AA15" t="n">
        <v>1879.980084156926</v>
      </c>
      <c r="AB15" t="n">
        <v>2572.271690011288</v>
      </c>
      <c r="AC15" t="n">
        <v>2326.777690122601</v>
      </c>
      <c r="AD15" t="n">
        <v>1879980.084156926</v>
      </c>
      <c r="AE15" t="n">
        <v>2572271.690011288</v>
      </c>
      <c r="AF15" t="n">
        <v>3.300530111785937e-06</v>
      </c>
      <c r="AG15" t="n">
        <v>51</v>
      </c>
      <c r="AH15" t="n">
        <v>2326777.690122601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1.2856</v>
      </c>
      <c r="E16" t="n">
        <v>77.78</v>
      </c>
      <c r="F16" t="n">
        <v>74.06</v>
      </c>
      <c r="G16" t="n">
        <v>111.08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801.5</v>
      </c>
      <c r="Q16" t="n">
        <v>2326.94</v>
      </c>
      <c r="R16" t="n">
        <v>181.16</v>
      </c>
      <c r="S16" t="n">
        <v>122.72</v>
      </c>
      <c r="T16" t="n">
        <v>24355.99</v>
      </c>
      <c r="U16" t="n">
        <v>0.68</v>
      </c>
      <c r="V16" t="n">
        <v>0.88</v>
      </c>
      <c r="W16" t="n">
        <v>9.470000000000001</v>
      </c>
      <c r="X16" t="n">
        <v>1.44</v>
      </c>
      <c r="Y16" t="n">
        <v>0.5</v>
      </c>
      <c r="Z16" t="n">
        <v>10</v>
      </c>
      <c r="AA16" t="n">
        <v>1861.73621098486</v>
      </c>
      <c r="AB16" t="n">
        <v>2547.309617874387</v>
      </c>
      <c r="AC16" t="n">
        <v>2304.197963115957</v>
      </c>
      <c r="AD16" t="n">
        <v>1861736.21098486</v>
      </c>
      <c r="AE16" t="n">
        <v>2547309.617874387</v>
      </c>
      <c r="AF16" t="n">
        <v>3.30928210241148e-06</v>
      </c>
      <c r="AG16" t="n">
        <v>51</v>
      </c>
      <c r="AH16" t="n">
        <v>2304197.963115958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1.289</v>
      </c>
      <c r="E17" t="n">
        <v>77.58</v>
      </c>
      <c r="F17" t="n">
        <v>73.95</v>
      </c>
      <c r="G17" t="n">
        <v>119.92</v>
      </c>
      <c r="H17" t="n">
        <v>1.49</v>
      </c>
      <c r="I17" t="n">
        <v>37</v>
      </c>
      <c r="J17" t="n">
        <v>190.19</v>
      </c>
      <c r="K17" t="n">
        <v>51.39</v>
      </c>
      <c r="L17" t="n">
        <v>16</v>
      </c>
      <c r="M17" t="n">
        <v>35</v>
      </c>
      <c r="N17" t="n">
        <v>37.79</v>
      </c>
      <c r="O17" t="n">
        <v>23690.52</v>
      </c>
      <c r="P17" t="n">
        <v>789.87</v>
      </c>
      <c r="Q17" t="n">
        <v>2326.94</v>
      </c>
      <c r="R17" t="n">
        <v>177.59</v>
      </c>
      <c r="S17" t="n">
        <v>122.72</v>
      </c>
      <c r="T17" t="n">
        <v>22583.32</v>
      </c>
      <c r="U17" t="n">
        <v>0.6899999999999999</v>
      </c>
      <c r="V17" t="n">
        <v>0.88</v>
      </c>
      <c r="W17" t="n">
        <v>9.470000000000001</v>
      </c>
      <c r="X17" t="n">
        <v>1.34</v>
      </c>
      <c r="Y17" t="n">
        <v>0.5</v>
      </c>
      <c r="Z17" t="n">
        <v>10</v>
      </c>
      <c r="AA17" t="n">
        <v>1845.113323985255</v>
      </c>
      <c r="AB17" t="n">
        <v>2524.56545053151</v>
      </c>
      <c r="AC17" t="n">
        <v>2283.624467182646</v>
      </c>
      <c r="AD17" t="n">
        <v>1845113.323985255</v>
      </c>
      <c r="AE17" t="n">
        <v>2524565.45053151</v>
      </c>
      <c r="AF17" t="n">
        <v>3.318034093037024e-06</v>
      </c>
      <c r="AG17" t="n">
        <v>51</v>
      </c>
      <c r="AH17" t="n">
        <v>2283624.467182646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1.2929</v>
      </c>
      <c r="E18" t="n">
        <v>77.34</v>
      </c>
      <c r="F18" t="n">
        <v>73.81999999999999</v>
      </c>
      <c r="G18" t="n">
        <v>130.27</v>
      </c>
      <c r="H18" t="n">
        <v>1.57</v>
      </c>
      <c r="I18" t="n">
        <v>34</v>
      </c>
      <c r="J18" t="n">
        <v>191.72</v>
      </c>
      <c r="K18" t="n">
        <v>51.39</v>
      </c>
      <c r="L18" t="n">
        <v>17</v>
      </c>
      <c r="M18" t="n">
        <v>32</v>
      </c>
      <c r="N18" t="n">
        <v>38.33</v>
      </c>
      <c r="O18" t="n">
        <v>23879.37</v>
      </c>
      <c r="P18" t="n">
        <v>776.3</v>
      </c>
      <c r="Q18" t="n">
        <v>2326.9</v>
      </c>
      <c r="R18" t="n">
        <v>173.27</v>
      </c>
      <c r="S18" t="n">
        <v>122.72</v>
      </c>
      <c r="T18" t="n">
        <v>20441.43</v>
      </c>
      <c r="U18" t="n">
        <v>0.71</v>
      </c>
      <c r="V18" t="n">
        <v>0.88</v>
      </c>
      <c r="W18" t="n">
        <v>9.460000000000001</v>
      </c>
      <c r="X18" t="n">
        <v>1.21</v>
      </c>
      <c r="Y18" t="n">
        <v>0.5</v>
      </c>
      <c r="Z18" t="n">
        <v>10</v>
      </c>
      <c r="AA18" t="n">
        <v>1825.885534965431</v>
      </c>
      <c r="AB18" t="n">
        <v>2498.257141324404</v>
      </c>
      <c r="AC18" t="n">
        <v>2259.826986082322</v>
      </c>
      <c r="AD18" t="n">
        <v>1825885.534965431</v>
      </c>
      <c r="AE18" t="n">
        <v>2498257.141324404</v>
      </c>
      <c r="AF18" t="n">
        <v>3.328073141107501e-06</v>
      </c>
      <c r="AG18" t="n">
        <v>51</v>
      </c>
      <c r="AH18" t="n">
        <v>2259826.986082321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1.2945</v>
      </c>
      <c r="E19" t="n">
        <v>77.25</v>
      </c>
      <c r="F19" t="n">
        <v>73.79000000000001</v>
      </c>
      <c r="G19" t="n">
        <v>138.36</v>
      </c>
      <c r="H19" t="n">
        <v>1.65</v>
      </c>
      <c r="I19" t="n">
        <v>32</v>
      </c>
      <c r="J19" t="n">
        <v>193.26</v>
      </c>
      <c r="K19" t="n">
        <v>51.39</v>
      </c>
      <c r="L19" t="n">
        <v>18</v>
      </c>
      <c r="M19" t="n">
        <v>27</v>
      </c>
      <c r="N19" t="n">
        <v>38.86</v>
      </c>
      <c r="O19" t="n">
        <v>24068.93</v>
      </c>
      <c r="P19" t="n">
        <v>764.76</v>
      </c>
      <c r="Q19" t="n">
        <v>2326.9</v>
      </c>
      <c r="R19" t="n">
        <v>171.97</v>
      </c>
      <c r="S19" t="n">
        <v>122.72</v>
      </c>
      <c r="T19" t="n">
        <v>19799.45</v>
      </c>
      <c r="U19" t="n">
        <v>0.71</v>
      </c>
      <c r="V19" t="n">
        <v>0.88</v>
      </c>
      <c r="W19" t="n">
        <v>9.470000000000001</v>
      </c>
      <c r="X19" t="n">
        <v>1.18</v>
      </c>
      <c r="Y19" t="n">
        <v>0.5</v>
      </c>
      <c r="Z19" t="n">
        <v>10</v>
      </c>
      <c r="AA19" t="n">
        <v>1811.913756047824</v>
      </c>
      <c r="AB19" t="n">
        <v>2479.14033701795</v>
      </c>
      <c r="AC19" t="n">
        <v>2242.534662748273</v>
      </c>
      <c r="AD19" t="n">
        <v>1811913.756047824</v>
      </c>
      <c r="AE19" t="n">
        <v>2479140.33701795</v>
      </c>
      <c r="AF19" t="n">
        <v>3.332191724931286e-06</v>
      </c>
      <c r="AG19" t="n">
        <v>51</v>
      </c>
      <c r="AH19" t="n">
        <v>2242534.662748273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1.2975</v>
      </c>
      <c r="E20" t="n">
        <v>77.06999999999999</v>
      </c>
      <c r="F20" t="n">
        <v>73.68000000000001</v>
      </c>
      <c r="G20" t="n">
        <v>147.37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20</v>
      </c>
      <c r="N20" t="n">
        <v>39.41</v>
      </c>
      <c r="O20" t="n">
        <v>24259.23</v>
      </c>
      <c r="P20" t="n">
        <v>754</v>
      </c>
      <c r="Q20" t="n">
        <v>2326.96</v>
      </c>
      <c r="R20" t="n">
        <v>168.54</v>
      </c>
      <c r="S20" t="n">
        <v>122.72</v>
      </c>
      <c r="T20" t="n">
        <v>18096.4</v>
      </c>
      <c r="U20" t="n">
        <v>0.73</v>
      </c>
      <c r="V20" t="n">
        <v>0.88</v>
      </c>
      <c r="W20" t="n">
        <v>9.460000000000001</v>
      </c>
      <c r="X20" t="n">
        <v>1.07</v>
      </c>
      <c r="Y20" t="n">
        <v>0.5</v>
      </c>
      <c r="Z20" t="n">
        <v>10</v>
      </c>
      <c r="AA20" t="n">
        <v>1796.846647551957</v>
      </c>
      <c r="AB20" t="n">
        <v>2458.524854459991</v>
      </c>
      <c r="AC20" t="n">
        <v>2223.886692911634</v>
      </c>
      <c r="AD20" t="n">
        <v>1796846.647551957</v>
      </c>
      <c r="AE20" t="n">
        <v>2458524.854459991</v>
      </c>
      <c r="AF20" t="n">
        <v>3.339914069600883e-06</v>
      </c>
      <c r="AG20" t="n">
        <v>51</v>
      </c>
      <c r="AH20" t="n">
        <v>2223886.692911634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1.2982</v>
      </c>
      <c r="E21" t="n">
        <v>77.03</v>
      </c>
      <c r="F21" t="n">
        <v>73.67</v>
      </c>
      <c r="G21" t="n">
        <v>152.42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752.35</v>
      </c>
      <c r="Q21" t="n">
        <v>2326.91</v>
      </c>
      <c r="R21" t="n">
        <v>167.27</v>
      </c>
      <c r="S21" t="n">
        <v>122.72</v>
      </c>
      <c r="T21" t="n">
        <v>17463.19</v>
      </c>
      <c r="U21" t="n">
        <v>0.73</v>
      </c>
      <c r="V21" t="n">
        <v>0.88</v>
      </c>
      <c r="W21" t="n">
        <v>9.49</v>
      </c>
      <c r="X21" t="n">
        <v>1.06</v>
      </c>
      <c r="Y21" t="n">
        <v>0.5</v>
      </c>
      <c r="Z21" t="n">
        <v>10</v>
      </c>
      <c r="AA21" t="n">
        <v>1794.350312250983</v>
      </c>
      <c r="AB21" t="n">
        <v>2455.109258370657</v>
      </c>
      <c r="AC21" t="n">
        <v>2220.797076519247</v>
      </c>
      <c r="AD21" t="n">
        <v>1794350.312250983</v>
      </c>
      <c r="AE21" t="n">
        <v>2455109.258370657</v>
      </c>
      <c r="AF21" t="n">
        <v>3.34171595002379e-06</v>
      </c>
      <c r="AG21" t="n">
        <v>51</v>
      </c>
      <c r="AH21" t="n">
        <v>2220797.076519247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1.2982</v>
      </c>
      <c r="E22" t="n">
        <v>77.03</v>
      </c>
      <c r="F22" t="n">
        <v>73.67</v>
      </c>
      <c r="G22" t="n">
        <v>152.43</v>
      </c>
      <c r="H22" t="n">
        <v>1.88</v>
      </c>
      <c r="I22" t="n">
        <v>29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754.79</v>
      </c>
      <c r="Q22" t="n">
        <v>2326.9</v>
      </c>
      <c r="R22" t="n">
        <v>167.4</v>
      </c>
      <c r="S22" t="n">
        <v>122.72</v>
      </c>
      <c r="T22" t="n">
        <v>17531.08</v>
      </c>
      <c r="U22" t="n">
        <v>0.73</v>
      </c>
      <c r="V22" t="n">
        <v>0.88</v>
      </c>
      <c r="W22" t="n">
        <v>9.49</v>
      </c>
      <c r="X22" t="n">
        <v>1.06</v>
      </c>
      <c r="Y22" t="n">
        <v>0.5</v>
      </c>
      <c r="Z22" t="n">
        <v>10</v>
      </c>
      <c r="AA22" t="n">
        <v>1796.907387220821</v>
      </c>
      <c r="AB22" t="n">
        <v>2458.607961154577</v>
      </c>
      <c r="AC22" t="n">
        <v>2223.961868019929</v>
      </c>
      <c r="AD22" t="n">
        <v>1796907.387220821</v>
      </c>
      <c r="AE22" t="n">
        <v>2458607.961154577</v>
      </c>
      <c r="AF22" t="n">
        <v>3.34171595002379e-06</v>
      </c>
      <c r="AG22" t="n">
        <v>51</v>
      </c>
      <c r="AH22" t="n">
        <v>2223961.868019929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1.298</v>
      </c>
      <c r="E23" t="n">
        <v>77.04000000000001</v>
      </c>
      <c r="F23" t="n">
        <v>73.68000000000001</v>
      </c>
      <c r="G23" t="n">
        <v>152.45</v>
      </c>
      <c r="H23" t="n">
        <v>1.96</v>
      </c>
      <c r="I23" t="n">
        <v>29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760.53</v>
      </c>
      <c r="Q23" t="n">
        <v>2326.95</v>
      </c>
      <c r="R23" t="n">
        <v>167.59</v>
      </c>
      <c r="S23" t="n">
        <v>122.72</v>
      </c>
      <c r="T23" t="n">
        <v>17623.55</v>
      </c>
      <c r="U23" t="n">
        <v>0.73</v>
      </c>
      <c r="V23" t="n">
        <v>0.88</v>
      </c>
      <c r="W23" t="n">
        <v>9.49</v>
      </c>
      <c r="X23" t="n">
        <v>1.07</v>
      </c>
      <c r="Y23" t="n">
        <v>0.5</v>
      </c>
      <c r="Z23" t="n">
        <v>10</v>
      </c>
      <c r="AA23" t="n">
        <v>1803.191908528307</v>
      </c>
      <c r="AB23" t="n">
        <v>2467.206720460991</v>
      </c>
      <c r="AC23" t="n">
        <v>2231.739973806574</v>
      </c>
      <c r="AD23" t="n">
        <v>1803191.908528307</v>
      </c>
      <c r="AE23" t="n">
        <v>2467206.720460991</v>
      </c>
      <c r="AF23" t="n">
        <v>3.341201127045816e-06</v>
      </c>
      <c r="AG23" t="n">
        <v>51</v>
      </c>
      <c r="AH23" t="n">
        <v>2231739.973806574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1.0998</v>
      </c>
      <c r="E2" t="n">
        <v>90.93000000000001</v>
      </c>
      <c r="F2" t="n">
        <v>85.13</v>
      </c>
      <c r="G2" t="n">
        <v>15.43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329</v>
      </c>
      <c r="N2" t="n">
        <v>5.51</v>
      </c>
      <c r="O2" t="n">
        <v>6564.78</v>
      </c>
      <c r="P2" t="n">
        <v>457.14</v>
      </c>
      <c r="Q2" t="n">
        <v>2327.06</v>
      </c>
      <c r="R2" t="n">
        <v>550.86</v>
      </c>
      <c r="S2" t="n">
        <v>122.72</v>
      </c>
      <c r="T2" t="n">
        <v>207751.14</v>
      </c>
      <c r="U2" t="n">
        <v>0.22</v>
      </c>
      <c r="V2" t="n">
        <v>0.76</v>
      </c>
      <c r="W2" t="n">
        <v>9.949999999999999</v>
      </c>
      <c r="X2" t="n">
        <v>12.52</v>
      </c>
      <c r="Y2" t="n">
        <v>0.5</v>
      </c>
      <c r="Z2" t="n">
        <v>10</v>
      </c>
      <c r="AA2" t="n">
        <v>1507.850713720961</v>
      </c>
      <c r="AB2" t="n">
        <v>2063.107868191643</v>
      </c>
      <c r="AC2" t="n">
        <v>1866.207748841512</v>
      </c>
      <c r="AD2" t="n">
        <v>1507850.713720961</v>
      </c>
      <c r="AE2" t="n">
        <v>2063107.868191643</v>
      </c>
      <c r="AF2" t="n">
        <v>5.074738109356448e-06</v>
      </c>
      <c r="AG2" t="n">
        <v>60</v>
      </c>
      <c r="AH2" t="n">
        <v>1866207.748841512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1.2322</v>
      </c>
      <c r="E3" t="n">
        <v>81.16</v>
      </c>
      <c r="F3" t="n">
        <v>77.73</v>
      </c>
      <c r="G3" t="n">
        <v>34.04</v>
      </c>
      <c r="H3" t="n">
        <v>0.66</v>
      </c>
      <c r="I3" t="n">
        <v>137</v>
      </c>
      <c r="J3" t="n">
        <v>52.47</v>
      </c>
      <c r="K3" t="n">
        <v>24.83</v>
      </c>
      <c r="L3" t="n">
        <v>2</v>
      </c>
      <c r="M3" t="n">
        <v>120</v>
      </c>
      <c r="N3" t="n">
        <v>5.64</v>
      </c>
      <c r="O3" t="n">
        <v>6705.1</v>
      </c>
      <c r="P3" t="n">
        <v>374.99</v>
      </c>
      <c r="Q3" t="n">
        <v>2326.97</v>
      </c>
      <c r="R3" t="n">
        <v>302.82</v>
      </c>
      <c r="S3" t="n">
        <v>122.72</v>
      </c>
      <c r="T3" t="n">
        <v>84697.19</v>
      </c>
      <c r="U3" t="n">
        <v>0.41</v>
      </c>
      <c r="V3" t="n">
        <v>0.83</v>
      </c>
      <c r="W3" t="n">
        <v>9.66</v>
      </c>
      <c r="X3" t="n">
        <v>5.12</v>
      </c>
      <c r="Y3" t="n">
        <v>0.5</v>
      </c>
      <c r="Z3" t="n">
        <v>10</v>
      </c>
      <c r="AA3" t="n">
        <v>1220.285784305452</v>
      </c>
      <c r="AB3" t="n">
        <v>1669.648845296024</v>
      </c>
      <c r="AC3" t="n">
        <v>1510.299902867843</v>
      </c>
      <c r="AD3" t="n">
        <v>1220285.784305452</v>
      </c>
      <c r="AE3" t="n">
        <v>1669648.845296024</v>
      </c>
      <c r="AF3" t="n">
        <v>5.685663119066208e-06</v>
      </c>
      <c r="AG3" t="n">
        <v>53</v>
      </c>
      <c r="AH3" t="n">
        <v>1510299.902867843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1.2458</v>
      </c>
      <c r="E4" t="n">
        <v>80.27</v>
      </c>
      <c r="F4" t="n">
        <v>77.08</v>
      </c>
      <c r="G4" t="n">
        <v>39.19</v>
      </c>
      <c r="H4" t="n">
        <v>0.97</v>
      </c>
      <c r="I4" t="n">
        <v>118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366.63</v>
      </c>
      <c r="Q4" t="n">
        <v>2327.09</v>
      </c>
      <c r="R4" t="n">
        <v>276.85</v>
      </c>
      <c r="S4" t="n">
        <v>122.72</v>
      </c>
      <c r="T4" t="n">
        <v>71811.99000000001</v>
      </c>
      <c r="U4" t="n">
        <v>0.44</v>
      </c>
      <c r="V4" t="n">
        <v>0.84</v>
      </c>
      <c r="W4" t="n">
        <v>9.75</v>
      </c>
      <c r="X4" t="n">
        <v>4.47</v>
      </c>
      <c r="Y4" t="n">
        <v>0.5</v>
      </c>
      <c r="Z4" t="n">
        <v>10</v>
      </c>
      <c r="AA4" t="n">
        <v>1200.630282044285</v>
      </c>
      <c r="AB4" t="n">
        <v>1642.755319962736</v>
      </c>
      <c r="AC4" t="n">
        <v>1485.973057847064</v>
      </c>
      <c r="AD4" t="n">
        <v>1200630.282044285</v>
      </c>
      <c r="AE4" t="n">
        <v>1642755.319962736</v>
      </c>
      <c r="AF4" t="n">
        <v>5.748416745441229e-06</v>
      </c>
      <c r="AG4" t="n">
        <v>53</v>
      </c>
      <c r="AH4" t="n">
        <v>1485973.057847064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0.7705</v>
      </c>
      <c r="E2" t="n">
        <v>129.79</v>
      </c>
      <c r="F2" t="n">
        <v>104.99</v>
      </c>
      <c r="G2" t="n">
        <v>7.58</v>
      </c>
      <c r="H2" t="n">
        <v>0.13</v>
      </c>
      <c r="I2" t="n">
        <v>831</v>
      </c>
      <c r="J2" t="n">
        <v>133.21</v>
      </c>
      <c r="K2" t="n">
        <v>46.47</v>
      </c>
      <c r="L2" t="n">
        <v>1</v>
      </c>
      <c r="M2" t="n">
        <v>829</v>
      </c>
      <c r="N2" t="n">
        <v>20.75</v>
      </c>
      <c r="O2" t="n">
        <v>16663.42</v>
      </c>
      <c r="P2" t="n">
        <v>1143.04</v>
      </c>
      <c r="Q2" t="n">
        <v>2327.61</v>
      </c>
      <c r="R2" t="n">
        <v>1214.98</v>
      </c>
      <c r="S2" t="n">
        <v>122.72</v>
      </c>
      <c r="T2" t="n">
        <v>537311.1</v>
      </c>
      <c r="U2" t="n">
        <v>0.1</v>
      </c>
      <c r="V2" t="n">
        <v>0.62</v>
      </c>
      <c r="W2" t="n">
        <v>10.79</v>
      </c>
      <c r="X2" t="n">
        <v>32.36</v>
      </c>
      <c r="Y2" t="n">
        <v>0.5</v>
      </c>
      <c r="Z2" t="n">
        <v>10</v>
      </c>
      <c r="AA2" t="n">
        <v>3930.421293861393</v>
      </c>
      <c r="AB2" t="n">
        <v>5377.775812211137</v>
      </c>
      <c r="AC2" t="n">
        <v>4864.528436449261</v>
      </c>
      <c r="AD2" t="n">
        <v>3930421.293861393</v>
      </c>
      <c r="AE2" t="n">
        <v>5377775.812211137</v>
      </c>
      <c r="AF2" t="n">
        <v>2.2100148374267e-06</v>
      </c>
      <c r="AG2" t="n">
        <v>85</v>
      </c>
      <c r="AH2" t="n">
        <v>4864528.43644926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1.0391</v>
      </c>
      <c r="E3" t="n">
        <v>96.23999999999999</v>
      </c>
      <c r="F3" t="n">
        <v>85.06999999999999</v>
      </c>
      <c r="G3" t="n">
        <v>15.47</v>
      </c>
      <c r="H3" t="n">
        <v>0.26</v>
      </c>
      <c r="I3" t="n">
        <v>330</v>
      </c>
      <c r="J3" t="n">
        <v>134.55</v>
      </c>
      <c r="K3" t="n">
        <v>46.47</v>
      </c>
      <c r="L3" t="n">
        <v>2</v>
      </c>
      <c r="M3" t="n">
        <v>328</v>
      </c>
      <c r="N3" t="n">
        <v>21.09</v>
      </c>
      <c r="O3" t="n">
        <v>16828.84</v>
      </c>
      <c r="P3" t="n">
        <v>912.97</v>
      </c>
      <c r="Q3" t="n">
        <v>2327.05</v>
      </c>
      <c r="R3" t="n">
        <v>547.9400000000001</v>
      </c>
      <c r="S3" t="n">
        <v>122.72</v>
      </c>
      <c r="T3" t="n">
        <v>206296.34</v>
      </c>
      <c r="U3" t="n">
        <v>0.22</v>
      </c>
      <c r="V3" t="n">
        <v>0.76</v>
      </c>
      <c r="W3" t="n">
        <v>9.970000000000001</v>
      </c>
      <c r="X3" t="n">
        <v>12.46</v>
      </c>
      <c r="Y3" t="n">
        <v>0.5</v>
      </c>
      <c r="Z3" t="n">
        <v>10</v>
      </c>
      <c r="AA3" t="n">
        <v>2460.131618785816</v>
      </c>
      <c r="AB3" t="n">
        <v>3366.060614170067</v>
      </c>
      <c r="AC3" t="n">
        <v>3044.808513449292</v>
      </c>
      <c r="AD3" t="n">
        <v>2460131.618785816</v>
      </c>
      <c r="AE3" t="n">
        <v>3366060.614170067</v>
      </c>
      <c r="AF3" t="n">
        <v>2.980436622414126e-06</v>
      </c>
      <c r="AG3" t="n">
        <v>63</v>
      </c>
      <c r="AH3" t="n">
        <v>3044808.513449292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1.1368</v>
      </c>
      <c r="E4" t="n">
        <v>87.95999999999999</v>
      </c>
      <c r="F4" t="n">
        <v>80.23</v>
      </c>
      <c r="G4" t="n">
        <v>23.6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202</v>
      </c>
      <c r="N4" t="n">
        <v>21.43</v>
      </c>
      <c r="O4" t="n">
        <v>16994.64</v>
      </c>
      <c r="P4" t="n">
        <v>847.72</v>
      </c>
      <c r="Q4" t="n">
        <v>2327.05</v>
      </c>
      <c r="R4" t="n">
        <v>386.7</v>
      </c>
      <c r="S4" t="n">
        <v>122.72</v>
      </c>
      <c r="T4" t="n">
        <v>126303.61</v>
      </c>
      <c r="U4" t="n">
        <v>0.32</v>
      </c>
      <c r="V4" t="n">
        <v>0.8100000000000001</v>
      </c>
      <c r="W4" t="n">
        <v>9.75</v>
      </c>
      <c r="X4" t="n">
        <v>7.61</v>
      </c>
      <c r="Y4" t="n">
        <v>0.5</v>
      </c>
      <c r="Z4" t="n">
        <v>10</v>
      </c>
      <c r="AA4" t="n">
        <v>2140.715481757963</v>
      </c>
      <c r="AB4" t="n">
        <v>2929.021363842938</v>
      </c>
      <c r="AC4" t="n">
        <v>2649.479675785071</v>
      </c>
      <c r="AD4" t="n">
        <v>2140715.481757963</v>
      </c>
      <c r="AE4" t="n">
        <v>2929021.363842938</v>
      </c>
      <c r="AF4" t="n">
        <v>3.260668224771801e-06</v>
      </c>
      <c r="AG4" t="n">
        <v>58</v>
      </c>
      <c r="AH4" t="n">
        <v>2649479.675785071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1.1868</v>
      </c>
      <c r="E5" t="n">
        <v>84.26000000000001</v>
      </c>
      <c r="F5" t="n">
        <v>78.08</v>
      </c>
      <c r="G5" t="n">
        <v>31.87</v>
      </c>
      <c r="H5" t="n">
        <v>0.52</v>
      </c>
      <c r="I5" t="n">
        <v>147</v>
      </c>
      <c r="J5" t="n">
        <v>137.25</v>
      </c>
      <c r="K5" t="n">
        <v>46.47</v>
      </c>
      <c r="L5" t="n">
        <v>4</v>
      </c>
      <c r="M5" t="n">
        <v>145</v>
      </c>
      <c r="N5" t="n">
        <v>21.78</v>
      </c>
      <c r="O5" t="n">
        <v>17160.92</v>
      </c>
      <c r="P5" t="n">
        <v>811.9</v>
      </c>
      <c r="Q5" t="n">
        <v>2326.96</v>
      </c>
      <c r="R5" t="n">
        <v>314.96</v>
      </c>
      <c r="S5" t="n">
        <v>122.72</v>
      </c>
      <c r="T5" t="n">
        <v>90719.94</v>
      </c>
      <c r="U5" t="n">
        <v>0.39</v>
      </c>
      <c r="V5" t="n">
        <v>0.83</v>
      </c>
      <c r="W5" t="n">
        <v>9.66</v>
      </c>
      <c r="X5" t="n">
        <v>5.47</v>
      </c>
      <c r="Y5" t="n">
        <v>0.5</v>
      </c>
      <c r="Z5" t="n">
        <v>10</v>
      </c>
      <c r="AA5" t="n">
        <v>1989.648937553109</v>
      </c>
      <c r="AB5" t="n">
        <v>2722.32545347629</v>
      </c>
      <c r="AC5" t="n">
        <v>2462.510533004283</v>
      </c>
      <c r="AD5" t="n">
        <v>1989648.937553109</v>
      </c>
      <c r="AE5" t="n">
        <v>2722325.45347629</v>
      </c>
      <c r="AF5" t="n">
        <v>3.404082555558739e-06</v>
      </c>
      <c r="AG5" t="n">
        <v>55</v>
      </c>
      <c r="AH5" t="n">
        <v>2462510.533004283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1.2174</v>
      </c>
      <c r="E6" t="n">
        <v>82.14</v>
      </c>
      <c r="F6" t="n">
        <v>76.86</v>
      </c>
      <c r="G6" t="n">
        <v>40.45</v>
      </c>
      <c r="H6" t="n">
        <v>0.64</v>
      </c>
      <c r="I6" t="n">
        <v>114</v>
      </c>
      <c r="J6" t="n">
        <v>138.6</v>
      </c>
      <c r="K6" t="n">
        <v>46.47</v>
      </c>
      <c r="L6" t="n">
        <v>5</v>
      </c>
      <c r="M6" t="n">
        <v>112</v>
      </c>
      <c r="N6" t="n">
        <v>22.13</v>
      </c>
      <c r="O6" t="n">
        <v>17327.69</v>
      </c>
      <c r="P6" t="n">
        <v>786.17</v>
      </c>
      <c r="Q6" t="n">
        <v>2326.91</v>
      </c>
      <c r="R6" t="n">
        <v>274.34</v>
      </c>
      <c r="S6" t="n">
        <v>122.72</v>
      </c>
      <c r="T6" t="n">
        <v>70574.95</v>
      </c>
      <c r="U6" t="n">
        <v>0.45</v>
      </c>
      <c r="V6" t="n">
        <v>0.84</v>
      </c>
      <c r="W6" t="n">
        <v>9.6</v>
      </c>
      <c r="X6" t="n">
        <v>4.25</v>
      </c>
      <c r="Y6" t="n">
        <v>0.5</v>
      </c>
      <c r="Z6" t="n">
        <v>10</v>
      </c>
      <c r="AA6" t="n">
        <v>1906.611788844752</v>
      </c>
      <c r="AB6" t="n">
        <v>2608.710363273061</v>
      </c>
      <c r="AC6" t="n">
        <v>2359.738707550271</v>
      </c>
      <c r="AD6" t="n">
        <v>1906611.788844753</v>
      </c>
      <c r="AE6" t="n">
        <v>2608710.363273061</v>
      </c>
      <c r="AF6" t="n">
        <v>3.491852126000344e-06</v>
      </c>
      <c r="AG6" t="n">
        <v>54</v>
      </c>
      <c r="AH6" t="n">
        <v>2359738.70755027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1.2379</v>
      </c>
      <c r="E7" t="n">
        <v>80.78</v>
      </c>
      <c r="F7" t="n">
        <v>76.06999999999999</v>
      </c>
      <c r="G7" t="n">
        <v>49.08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765.35</v>
      </c>
      <c r="Q7" t="n">
        <v>2326.95</v>
      </c>
      <c r="R7" t="n">
        <v>248.03</v>
      </c>
      <c r="S7" t="n">
        <v>122.72</v>
      </c>
      <c r="T7" t="n">
        <v>57525.71</v>
      </c>
      <c r="U7" t="n">
        <v>0.49</v>
      </c>
      <c r="V7" t="n">
        <v>0.85</v>
      </c>
      <c r="W7" t="n">
        <v>9.57</v>
      </c>
      <c r="X7" t="n">
        <v>3.46</v>
      </c>
      <c r="Y7" t="n">
        <v>0.5</v>
      </c>
      <c r="Z7" t="n">
        <v>10</v>
      </c>
      <c r="AA7" t="n">
        <v>1846.051572828346</v>
      </c>
      <c r="AB7" t="n">
        <v>2525.849203991244</v>
      </c>
      <c r="AC7" t="n">
        <v>2284.785701013943</v>
      </c>
      <c r="AD7" t="n">
        <v>1846051.572828346</v>
      </c>
      <c r="AE7" t="n">
        <v>2525849.203991245</v>
      </c>
      <c r="AF7" t="n">
        <v>3.550652001622988e-06</v>
      </c>
      <c r="AG7" t="n">
        <v>53</v>
      </c>
      <c r="AH7" t="n">
        <v>2284785.701013943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1.2532</v>
      </c>
      <c r="E8" t="n">
        <v>79.79000000000001</v>
      </c>
      <c r="F8" t="n">
        <v>75.48999999999999</v>
      </c>
      <c r="G8" t="n">
        <v>58.07</v>
      </c>
      <c r="H8" t="n">
        <v>0.88</v>
      </c>
      <c r="I8" t="n">
        <v>78</v>
      </c>
      <c r="J8" t="n">
        <v>141.31</v>
      </c>
      <c r="K8" t="n">
        <v>46.47</v>
      </c>
      <c r="L8" t="n">
        <v>7</v>
      </c>
      <c r="M8" t="n">
        <v>76</v>
      </c>
      <c r="N8" t="n">
        <v>22.85</v>
      </c>
      <c r="O8" t="n">
        <v>17662.75</v>
      </c>
      <c r="P8" t="n">
        <v>744.98</v>
      </c>
      <c r="Q8" t="n">
        <v>2326.97</v>
      </c>
      <c r="R8" t="n">
        <v>229.01</v>
      </c>
      <c r="S8" t="n">
        <v>122.72</v>
      </c>
      <c r="T8" t="n">
        <v>48091.84</v>
      </c>
      <c r="U8" t="n">
        <v>0.54</v>
      </c>
      <c r="V8" t="n">
        <v>0.86</v>
      </c>
      <c r="W8" t="n">
        <v>9.529999999999999</v>
      </c>
      <c r="X8" t="n">
        <v>2.88</v>
      </c>
      <c r="Y8" t="n">
        <v>0.5</v>
      </c>
      <c r="Z8" t="n">
        <v>10</v>
      </c>
      <c r="AA8" t="n">
        <v>1794.296335391399</v>
      </c>
      <c r="AB8" t="n">
        <v>2455.035404850084</v>
      </c>
      <c r="AC8" t="n">
        <v>2220.730271475023</v>
      </c>
      <c r="AD8" t="n">
        <v>1794296.335391399</v>
      </c>
      <c r="AE8" t="n">
        <v>2455035.404850084</v>
      </c>
      <c r="AF8" t="n">
        <v>3.594536786843791e-06</v>
      </c>
      <c r="AG8" t="n">
        <v>52</v>
      </c>
      <c r="AH8" t="n">
        <v>2220730.271475023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1.2654</v>
      </c>
      <c r="E9" t="n">
        <v>79.03</v>
      </c>
      <c r="F9" t="n">
        <v>75.05</v>
      </c>
      <c r="G9" t="n">
        <v>68.23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724.78</v>
      </c>
      <c r="Q9" t="n">
        <v>2326.97</v>
      </c>
      <c r="R9" t="n">
        <v>214.47</v>
      </c>
      <c r="S9" t="n">
        <v>122.72</v>
      </c>
      <c r="T9" t="n">
        <v>40878.92</v>
      </c>
      <c r="U9" t="n">
        <v>0.57</v>
      </c>
      <c r="V9" t="n">
        <v>0.86</v>
      </c>
      <c r="W9" t="n">
        <v>9.51</v>
      </c>
      <c r="X9" t="n">
        <v>2.44</v>
      </c>
      <c r="Y9" t="n">
        <v>0.5</v>
      </c>
      <c r="Z9" t="n">
        <v>10</v>
      </c>
      <c r="AA9" t="n">
        <v>1757.369429307246</v>
      </c>
      <c r="AB9" t="n">
        <v>2404.510382845626</v>
      </c>
      <c r="AC9" t="n">
        <v>2175.027286658356</v>
      </c>
      <c r="AD9" t="n">
        <v>1757369.429307246</v>
      </c>
      <c r="AE9" t="n">
        <v>2404510.382845626</v>
      </c>
      <c r="AF9" t="n">
        <v>3.629529883555803e-06</v>
      </c>
      <c r="AG9" t="n">
        <v>52</v>
      </c>
      <c r="AH9" t="n">
        <v>2175027.286658356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74.75</v>
      </c>
      <c r="G10" t="n">
        <v>77.33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709.22</v>
      </c>
      <c r="Q10" t="n">
        <v>2326.9</v>
      </c>
      <c r="R10" t="n">
        <v>204.58</v>
      </c>
      <c r="S10" t="n">
        <v>122.72</v>
      </c>
      <c r="T10" t="n">
        <v>35972.93</v>
      </c>
      <c r="U10" t="n">
        <v>0.6</v>
      </c>
      <c r="V10" t="n">
        <v>0.87</v>
      </c>
      <c r="W10" t="n">
        <v>9.5</v>
      </c>
      <c r="X10" t="n">
        <v>2.14</v>
      </c>
      <c r="Y10" t="n">
        <v>0.5</v>
      </c>
      <c r="Z10" t="n">
        <v>10</v>
      </c>
      <c r="AA10" t="n">
        <v>1730.70604478846</v>
      </c>
      <c r="AB10" t="n">
        <v>2368.028363841517</v>
      </c>
      <c r="AC10" t="n">
        <v>2142.027060345165</v>
      </c>
      <c r="AD10" t="n">
        <v>1730706.04478846</v>
      </c>
      <c r="AE10" t="n">
        <v>2368028.363841517</v>
      </c>
      <c r="AF10" t="n">
        <v>3.653336662466435e-06</v>
      </c>
      <c r="AG10" t="n">
        <v>52</v>
      </c>
      <c r="AH10" t="n">
        <v>2142027.060345165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1.2818</v>
      </c>
      <c r="E11" t="n">
        <v>78.01000000000001</v>
      </c>
      <c r="F11" t="n">
        <v>74.44</v>
      </c>
      <c r="G11" t="n">
        <v>87.58</v>
      </c>
      <c r="H11" t="n">
        <v>1.22</v>
      </c>
      <c r="I11" t="n">
        <v>51</v>
      </c>
      <c r="J11" t="n">
        <v>145.42</v>
      </c>
      <c r="K11" t="n">
        <v>46.47</v>
      </c>
      <c r="L11" t="n">
        <v>10</v>
      </c>
      <c r="M11" t="n">
        <v>49</v>
      </c>
      <c r="N11" t="n">
        <v>23.95</v>
      </c>
      <c r="O11" t="n">
        <v>18169.15</v>
      </c>
      <c r="P11" t="n">
        <v>689.39</v>
      </c>
      <c r="Q11" t="n">
        <v>2326.98</v>
      </c>
      <c r="R11" t="n">
        <v>194.19</v>
      </c>
      <c r="S11" t="n">
        <v>122.72</v>
      </c>
      <c r="T11" t="n">
        <v>30812.2</v>
      </c>
      <c r="U11" t="n">
        <v>0.63</v>
      </c>
      <c r="V11" t="n">
        <v>0.87</v>
      </c>
      <c r="W11" t="n">
        <v>9.49</v>
      </c>
      <c r="X11" t="n">
        <v>1.83</v>
      </c>
      <c r="Y11" t="n">
        <v>0.5</v>
      </c>
      <c r="Z11" t="n">
        <v>10</v>
      </c>
      <c r="AA11" t="n">
        <v>1690.291772454663</v>
      </c>
      <c r="AB11" t="n">
        <v>2312.731773482555</v>
      </c>
      <c r="AC11" t="n">
        <v>2092.00789896081</v>
      </c>
      <c r="AD11" t="n">
        <v>1690291.772454663</v>
      </c>
      <c r="AE11" t="n">
        <v>2312731.773482555</v>
      </c>
      <c r="AF11" t="n">
        <v>3.676569784053919e-06</v>
      </c>
      <c r="AG11" t="n">
        <v>51</v>
      </c>
      <c r="AH11" t="n">
        <v>2092007.89896081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1.2877</v>
      </c>
      <c r="E12" t="n">
        <v>77.66</v>
      </c>
      <c r="F12" t="n">
        <v>74.25</v>
      </c>
      <c r="G12" t="n">
        <v>99</v>
      </c>
      <c r="H12" t="n">
        <v>1.33</v>
      </c>
      <c r="I12" t="n">
        <v>45</v>
      </c>
      <c r="J12" t="n">
        <v>146.8</v>
      </c>
      <c r="K12" t="n">
        <v>46.47</v>
      </c>
      <c r="L12" t="n">
        <v>11</v>
      </c>
      <c r="M12" t="n">
        <v>43</v>
      </c>
      <c r="N12" t="n">
        <v>24.33</v>
      </c>
      <c r="O12" t="n">
        <v>18338.99</v>
      </c>
      <c r="P12" t="n">
        <v>671.1900000000001</v>
      </c>
      <c r="Q12" t="n">
        <v>2326.91</v>
      </c>
      <c r="R12" t="n">
        <v>187.27</v>
      </c>
      <c r="S12" t="n">
        <v>122.72</v>
      </c>
      <c r="T12" t="n">
        <v>27383.6</v>
      </c>
      <c r="U12" t="n">
        <v>0.66</v>
      </c>
      <c r="V12" t="n">
        <v>0.87</v>
      </c>
      <c r="W12" t="n">
        <v>9.49</v>
      </c>
      <c r="X12" t="n">
        <v>1.64</v>
      </c>
      <c r="Y12" t="n">
        <v>0.5</v>
      </c>
      <c r="Z12" t="n">
        <v>10</v>
      </c>
      <c r="AA12" t="n">
        <v>1664.408597604409</v>
      </c>
      <c r="AB12" t="n">
        <v>2277.317271767353</v>
      </c>
      <c r="AC12" t="n">
        <v>2059.973307584742</v>
      </c>
      <c r="AD12" t="n">
        <v>1664408.597604409</v>
      </c>
      <c r="AE12" t="n">
        <v>2277317.271767353</v>
      </c>
      <c r="AF12" t="n">
        <v>3.693492675086778e-06</v>
      </c>
      <c r="AG12" t="n">
        <v>51</v>
      </c>
      <c r="AH12" t="n">
        <v>2059973.307584742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1.2931</v>
      </c>
      <c r="E13" t="n">
        <v>77.33</v>
      </c>
      <c r="F13" t="n">
        <v>74.06</v>
      </c>
      <c r="G13" t="n">
        <v>111.09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651.47</v>
      </c>
      <c r="Q13" t="n">
        <v>2326.93</v>
      </c>
      <c r="R13" t="n">
        <v>181.05</v>
      </c>
      <c r="S13" t="n">
        <v>122.72</v>
      </c>
      <c r="T13" t="n">
        <v>24298.04</v>
      </c>
      <c r="U13" t="n">
        <v>0.68</v>
      </c>
      <c r="V13" t="n">
        <v>0.88</v>
      </c>
      <c r="W13" t="n">
        <v>9.48</v>
      </c>
      <c r="X13" t="n">
        <v>1.45</v>
      </c>
      <c r="Y13" t="n">
        <v>0.5</v>
      </c>
      <c r="Z13" t="n">
        <v>10</v>
      </c>
      <c r="AA13" t="n">
        <v>1637.604564022414</v>
      </c>
      <c r="AB13" t="n">
        <v>2240.642810509964</v>
      </c>
      <c r="AC13" t="n">
        <v>2026.799005436827</v>
      </c>
      <c r="AD13" t="n">
        <v>1637604.564022414</v>
      </c>
      <c r="AE13" t="n">
        <v>2240642.810509963</v>
      </c>
      <c r="AF13" t="n">
        <v>3.708981422811766e-06</v>
      </c>
      <c r="AG13" t="n">
        <v>51</v>
      </c>
      <c r="AH13" t="n">
        <v>2026799.005436827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1.2948</v>
      </c>
      <c r="E14" t="n">
        <v>77.23</v>
      </c>
      <c r="F14" t="n">
        <v>74.02</v>
      </c>
      <c r="G14" t="n">
        <v>116.87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14</v>
      </c>
      <c r="N14" t="n">
        <v>25.1</v>
      </c>
      <c r="O14" t="n">
        <v>18680.25</v>
      </c>
      <c r="P14" t="n">
        <v>645.55</v>
      </c>
      <c r="Q14" t="n">
        <v>2326.97</v>
      </c>
      <c r="R14" t="n">
        <v>178.65</v>
      </c>
      <c r="S14" t="n">
        <v>122.72</v>
      </c>
      <c r="T14" t="n">
        <v>23111.32</v>
      </c>
      <c r="U14" t="n">
        <v>0.6899999999999999</v>
      </c>
      <c r="V14" t="n">
        <v>0.88</v>
      </c>
      <c r="W14" t="n">
        <v>9.51</v>
      </c>
      <c r="X14" t="n">
        <v>1.41</v>
      </c>
      <c r="Y14" t="n">
        <v>0.5</v>
      </c>
      <c r="Z14" t="n">
        <v>10</v>
      </c>
      <c r="AA14" t="n">
        <v>1629.637453199171</v>
      </c>
      <c r="AB14" t="n">
        <v>2229.741857997479</v>
      </c>
      <c r="AC14" t="n">
        <v>2016.938424532552</v>
      </c>
      <c r="AD14" t="n">
        <v>1629637.453199171</v>
      </c>
      <c r="AE14" t="n">
        <v>2229741.857997479</v>
      </c>
      <c r="AF14" t="n">
        <v>3.713857510058522e-06</v>
      </c>
      <c r="AG14" t="n">
        <v>51</v>
      </c>
      <c r="AH14" t="n">
        <v>2016938.424532552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1.2957</v>
      </c>
      <c r="E15" t="n">
        <v>77.18000000000001</v>
      </c>
      <c r="F15" t="n">
        <v>73.98999999999999</v>
      </c>
      <c r="G15" t="n">
        <v>119.98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646.67</v>
      </c>
      <c r="Q15" t="n">
        <v>2326.93</v>
      </c>
      <c r="R15" t="n">
        <v>177.37</v>
      </c>
      <c r="S15" t="n">
        <v>122.72</v>
      </c>
      <c r="T15" t="n">
        <v>22474.68</v>
      </c>
      <c r="U15" t="n">
        <v>0.6899999999999999</v>
      </c>
      <c r="V15" t="n">
        <v>0.88</v>
      </c>
      <c r="W15" t="n">
        <v>9.51</v>
      </c>
      <c r="X15" t="n">
        <v>1.38</v>
      </c>
      <c r="Y15" t="n">
        <v>0.5</v>
      </c>
      <c r="Z15" t="n">
        <v>10</v>
      </c>
      <c r="AA15" t="n">
        <v>1629.840514432469</v>
      </c>
      <c r="AB15" t="n">
        <v>2230.019695335307</v>
      </c>
      <c r="AC15" t="n">
        <v>2017.189745464805</v>
      </c>
      <c r="AD15" t="n">
        <v>1629840.514432469</v>
      </c>
      <c r="AE15" t="n">
        <v>2230019.695335307</v>
      </c>
      <c r="AF15" t="n">
        <v>3.716438968012688e-06</v>
      </c>
      <c r="AG15" t="n">
        <v>51</v>
      </c>
      <c r="AH15" t="n">
        <v>2017189.745464805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0.7115</v>
      </c>
      <c r="E2" t="n">
        <v>140.54</v>
      </c>
      <c r="F2" t="n">
        <v>109.51</v>
      </c>
      <c r="G2" t="n">
        <v>6.98</v>
      </c>
      <c r="H2" t="n">
        <v>0.12</v>
      </c>
      <c r="I2" t="n">
        <v>941</v>
      </c>
      <c r="J2" t="n">
        <v>150.44</v>
      </c>
      <c r="K2" t="n">
        <v>49.1</v>
      </c>
      <c r="L2" t="n">
        <v>1</v>
      </c>
      <c r="M2" t="n">
        <v>939</v>
      </c>
      <c r="N2" t="n">
        <v>25.34</v>
      </c>
      <c r="O2" t="n">
        <v>18787.76</v>
      </c>
      <c r="P2" t="n">
        <v>1292.57</v>
      </c>
      <c r="Q2" t="n">
        <v>2327.72</v>
      </c>
      <c r="R2" t="n">
        <v>1366.86</v>
      </c>
      <c r="S2" t="n">
        <v>122.72</v>
      </c>
      <c r="T2" t="n">
        <v>612698.9</v>
      </c>
      <c r="U2" t="n">
        <v>0.09</v>
      </c>
      <c r="V2" t="n">
        <v>0.59</v>
      </c>
      <c r="W2" t="n">
        <v>10.96</v>
      </c>
      <c r="X2" t="n">
        <v>36.88</v>
      </c>
      <c r="Y2" t="n">
        <v>0.5</v>
      </c>
      <c r="Z2" t="n">
        <v>10</v>
      </c>
      <c r="AA2" t="n">
        <v>4671.204763194761</v>
      </c>
      <c r="AB2" t="n">
        <v>6391.348436013262</v>
      </c>
      <c r="AC2" t="n">
        <v>5781.367111593783</v>
      </c>
      <c r="AD2" t="n">
        <v>4671204.76319476</v>
      </c>
      <c r="AE2" t="n">
        <v>6391348.436013262</v>
      </c>
      <c r="AF2" t="n">
        <v>1.926322393287552e-06</v>
      </c>
      <c r="AG2" t="n">
        <v>92</v>
      </c>
      <c r="AH2" t="n">
        <v>5781367.111593783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1.0025</v>
      </c>
      <c r="E3" t="n">
        <v>99.75</v>
      </c>
      <c r="F3" t="n">
        <v>86.34999999999999</v>
      </c>
      <c r="G3" t="n">
        <v>14.23</v>
      </c>
      <c r="H3" t="n">
        <v>0.23</v>
      </c>
      <c r="I3" t="n">
        <v>364</v>
      </c>
      <c r="J3" t="n">
        <v>151.83</v>
      </c>
      <c r="K3" t="n">
        <v>49.1</v>
      </c>
      <c r="L3" t="n">
        <v>2</v>
      </c>
      <c r="M3" t="n">
        <v>362</v>
      </c>
      <c r="N3" t="n">
        <v>25.73</v>
      </c>
      <c r="O3" t="n">
        <v>18959.54</v>
      </c>
      <c r="P3" t="n">
        <v>1007.52</v>
      </c>
      <c r="Q3" t="n">
        <v>2327.17</v>
      </c>
      <c r="R3" t="n">
        <v>592.15</v>
      </c>
      <c r="S3" t="n">
        <v>122.72</v>
      </c>
      <c r="T3" t="n">
        <v>228229.37</v>
      </c>
      <c r="U3" t="n">
        <v>0.21</v>
      </c>
      <c r="V3" t="n">
        <v>0.75</v>
      </c>
      <c r="W3" t="n">
        <v>9.99</v>
      </c>
      <c r="X3" t="n">
        <v>13.74</v>
      </c>
      <c r="Y3" t="n">
        <v>0.5</v>
      </c>
      <c r="Z3" t="n">
        <v>10</v>
      </c>
      <c r="AA3" t="n">
        <v>2730.44203024756</v>
      </c>
      <c r="AB3" t="n">
        <v>3735.911244385758</v>
      </c>
      <c r="AC3" t="n">
        <v>3379.361118605804</v>
      </c>
      <c r="AD3" t="n">
        <v>2730442.03024756</v>
      </c>
      <c r="AE3" t="n">
        <v>3735911.244385758</v>
      </c>
      <c r="AF3" t="n">
        <v>2.714178776206283e-06</v>
      </c>
      <c r="AG3" t="n">
        <v>65</v>
      </c>
      <c r="AH3" t="n">
        <v>3379361.118605804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1.1089</v>
      </c>
      <c r="E4" t="n">
        <v>90.18000000000001</v>
      </c>
      <c r="F4" t="n">
        <v>81.03</v>
      </c>
      <c r="G4" t="n">
        <v>21.61</v>
      </c>
      <c r="H4" t="n">
        <v>0.35</v>
      </c>
      <c r="I4" t="n">
        <v>225</v>
      </c>
      <c r="J4" t="n">
        <v>153.23</v>
      </c>
      <c r="K4" t="n">
        <v>49.1</v>
      </c>
      <c r="L4" t="n">
        <v>3</v>
      </c>
      <c r="M4" t="n">
        <v>223</v>
      </c>
      <c r="N4" t="n">
        <v>26.13</v>
      </c>
      <c r="O4" t="n">
        <v>19131.85</v>
      </c>
      <c r="P4" t="n">
        <v>934.58</v>
      </c>
      <c r="Q4" t="n">
        <v>2327</v>
      </c>
      <c r="R4" t="n">
        <v>413.73</v>
      </c>
      <c r="S4" t="n">
        <v>122.72</v>
      </c>
      <c r="T4" t="n">
        <v>139713.04</v>
      </c>
      <c r="U4" t="n">
        <v>0.3</v>
      </c>
      <c r="V4" t="n">
        <v>0.8</v>
      </c>
      <c r="W4" t="n">
        <v>9.779999999999999</v>
      </c>
      <c r="X4" t="n">
        <v>8.42</v>
      </c>
      <c r="Y4" t="n">
        <v>0.5</v>
      </c>
      <c r="Z4" t="n">
        <v>10</v>
      </c>
      <c r="AA4" t="n">
        <v>2340.785910206368</v>
      </c>
      <c r="AB4" t="n">
        <v>3202.766550530591</v>
      </c>
      <c r="AC4" t="n">
        <v>2897.099006058917</v>
      </c>
      <c r="AD4" t="n">
        <v>2340785.910206368</v>
      </c>
      <c r="AE4" t="n">
        <v>3202766.550530591</v>
      </c>
      <c r="AF4" t="n">
        <v>3.002247226867977e-06</v>
      </c>
      <c r="AG4" t="n">
        <v>59</v>
      </c>
      <c r="AH4" t="n">
        <v>2897099.006058916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1.1647</v>
      </c>
      <c r="E5" t="n">
        <v>85.86</v>
      </c>
      <c r="F5" t="n">
        <v>78.63</v>
      </c>
      <c r="G5" t="n">
        <v>29.12</v>
      </c>
      <c r="H5" t="n">
        <v>0.46</v>
      </c>
      <c r="I5" t="n">
        <v>162</v>
      </c>
      <c r="J5" t="n">
        <v>154.63</v>
      </c>
      <c r="K5" t="n">
        <v>49.1</v>
      </c>
      <c r="L5" t="n">
        <v>4</v>
      </c>
      <c r="M5" t="n">
        <v>160</v>
      </c>
      <c r="N5" t="n">
        <v>26.53</v>
      </c>
      <c r="O5" t="n">
        <v>19304.72</v>
      </c>
      <c r="P5" t="n">
        <v>895.97</v>
      </c>
      <c r="Q5" t="n">
        <v>2327.05</v>
      </c>
      <c r="R5" t="n">
        <v>333.78</v>
      </c>
      <c r="S5" t="n">
        <v>122.72</v>
      </c>
      <c r="T5" t="n">
        <v>100052.94</v>
      </c>
      <c r="U5" t="n">
        <v>0.37</v>
      </c>
      <c r="V5" t="n">
        <v>0.82</v>
      </c>
      <c r="W5" t="n">
        <v>9.67</v>
      </c>
      <c r="X5" t="n">
        <v>6.02</v>
      </c>
      <c r="Y5" t="n">
        <v>0.5</v>
      </c>
      <c r="Z5" t="n">
        <v>10</v>
      </c>
      <c r="AA5" t="n">
        <v>2164.465115637163</v>
      </c>
      <c r="AB5" t="n">
        <v>2961.51666067636</v>
      </c>
      <c r="AC5" t="n">
        <v>2678.873667096146</v>
      </c>
      <c r="AD5" t="n">
        <v>2164465.115637163</v>
      </c>
      <c r="AE5" t="n">
        <v>2961516.66067636</v>
      </c>
      <c r="AF5" t="n">
        <v>3.153320718850332e-06</v>
      </c>
      <c r="AG5" t="n">
        <v>56</v>
      </c>
      <c r="AH5" t="n">
        <v>2678873.667096146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1.1988</v>
      </c>
      <c r="E6" t="n">
        <v>83.42</v>
      </c>
      <c r="F6" t="n">
        <v>77.29000000000001</v>
      </c>
      <c r="G6" t="n">
        <v>36.81</v>
      </c>
      <c r="H6" t="n">
        <v>0.57</v>
      </c>
      <c r="I6" t="n">
        <v>126</v>
      </c>
      <c r="J6" t="n">
        <v>156.03</v>
      </c>
      <c r="K6" t="n">
        <v>49.1</v>
      </c>
      <c r="L6" t="n">
        <v>5</v>
      </c>
      <c r="M6" t="n">
        <v>124</v>
      </c>
      <c r="N6" t="n">
        <v>26.94</v>
      </c>
      <c r="O6" t="n">
        <v>19478.15</v>
      </c>
      <c r="P6" t="n">
        <v>869.47</v>
      </c>
      <c r="Q6" t="n">
        <v>2326.95</v>
      </c>
      <c r="R6" t="n">
        <v>288.89</v>
      </c>
      <c r="S6" t="n">
        <v>122.72</v>
      </c>
      <c r="T6" t="n">
        <v>77789.83</v>
      </c>
      <c r="U6" t="n">
        <v>0.42</v>
      </c>
      <c r="V6" t="n">
        <v>0.84</v>
      </c>
      <c r="W6" t="n">
        <v>9.619999999999999</v>
      </c>
      <c r="X6" t="n">
        <v>4.68</v>
      </c>
      <c r="Y6" t="n">
        <v>0.5</v>
      </c>
      <c r="Z6" t="n">
        <v>10</v>
      </c>
      <c r="AA6" t="n">
        <v>2069.176336354627</v>
      </c>
      <c r="AB6" t="n">
        <v>2831.138349017745</v>
      </c>
      <c r="AC6" t="n">
        <v>2560.93847851512</v>
      </c>
      <c r="AD6" t="n">
        <v>2069176.336354627</v>
      </c>
      <c r="AE6" t="n">
        <v>2831138.349017745</v>
      </c>
      <c r="AF6" t="n">
        <v>3.245643408395105e-06</v>
      </c>
      <c r="AG6" t="n">
        <v>55</v>
      </c>
      <c r="AH6" t="n">
        <v>2560938.47851512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1.2222</v>
      </c>
      <c r="E7" t="n">
        <v>81.81999999999999</v>
      </c>
      <c r="F7" t="n">
        <v>76.39</v>
      </c>
      <c r="G7" t="n">
        <v>44.5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848.15</v>
      </c>
      <c r="Q7" t="n">
        <v>2326.91</v>
      </c>
      <c r="R7" t="n">
        <v>259.08</v>
      </c>
      <c r="S7" t="n">
        <v>122.72</v>
      </c>
      <c r="T7" t="n">
        <v>62999.96</v>
      </c>
      <c r="U7" t="n">
        <v>0.47</v>
      </c>
      <c r="V7" t="n">
        <v>0.85</v>
      </c>
      <c r="W7" t="n">
        <v>9.58</v>
      </c>
      <c r="X7" t="n">
        <v>3.78</v>
      </c>
      <c r="Y7" t="n">
        <v>0.5</v>
      </c>
      <c r="Z7" t="n">
        <v>10</v>
      </c>
      <c r="AA7" t="n">
        <v>2000.134303759683</v>
      </c>
      <c r="AB7" t="n">
        <v>2736.671994101834</v>
      </c>
      <c r="AC7" t="n">
        <v>2475.487859928021</v>
      </c>
      <c r="AD7" t="n">
        <v>2000134.303759682</v>
      </c>
      <c r="AE7" t="n">
        <v>2736671.994101834</v>
      </c>
      <c r="AF7" t="n">
        <v>3.308996808258673e-06</v>
      </c>
      <c r="AG7" t="n">
        <v>54</v>
      </c>
      <c r="AH7" t="n">
        <v>2475487.859928021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1.2397</v>
      </c>
      <c r="E8" t="n">
        <v>80.67</v>
      </c>
      <c r="F8" t="n">
        <v>75.76000000000001</v>
      </c>
      <c r="G8" t="n">
        <v>52.86</v>
      </c>
      <c r="H8" t="n">
        <v>0.78</v>
      </c>
      <c r="I8" t="n">
        <v>86</v>
      </c>
      <c r="J8" t="n">
        <v>158.86</v>
      </c>
      <c r="K8" t="n">
        <v>49.1</v>
      </c>
      <c r="L8" t="n">
        <v>7</v>
      </c>
      <c r="M8" t="n">
        <v>84</v>
      </c>
      <c r="N8" t="n">
        <v>27.77</v>
      </c>
      <c r="O8" t="n">
        <v>19826.68</v>
      </c>
      <c r="P8" t="n">
        <v>830</v>
      </c>
      <c r="Q8" t="n">
        <v>2326.98</v>
      </c>
      <c r="R8" t="n">
        <v>237.76</v>
      </c>
      <c r="S8" t="n">
        <v>122.72</v>
      </c>
      <c r="T8" t="n">
        <v>52422.41</v>
      </c>
      <c r="U8" t="n">
        <v>0.52</v>
      </c>
      <c r="V8" t="n">
        <v>0.86</v>
      </c>
      <c r="W8" t="n">
        <v>9.56</v>
      </c>
      <c r="X8" t="n">
        <v>3.15</v>
      </c>
      <c r="Y8" t="n">
        <v>0.5</v>
      </c>
      <c r="Z8" t="n">
        <v>10</v>
      </c>
      <c r="AA8" t="n">
        <v>1945.377874876275</v>
      </c>
      <c r="AB8" t="n">
        <v>2661.751832420404</v>
      </c>
      <c r="AC8" t="n">
        <v>2407.71797332636</v>
      </c>
      <c r="AD8" t="n">
        <v>1945377.874876275</v>
      </c>
      <c r="AE8" t="n">
        <v>2661751.832420404</v>
      </c>
      <c r="AF8" t="n">
        <v>3.35637648764382e-06</v>
      </c>
      <c r="AG8" t="n">
        <v>53</v>
      </c>
      <c r="AH8" t="n">
        <v>2407717.97332636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1.2518</v>
      </c>
      <c r="E9" t="n">
        <v>79.88</v>
      </c>
      <c r="F9" t="n">
        <v>75.34999999999999</v>
      </c>
      <c r="G9" t="n">
        <v>61.09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813.9</v>
      </c>
      <c r="Q9" t="n">
        <v>2326.98</v>
      </c>
      <c r="R9" t="n">
        <v>224.16</v>
      </c>
      <c r="S9" t="n">
        <v>122.72</v>
      </c>
      <c r="T9" t="n">
        <v>45683.55</v>
      </c>
      <c r="U9" t="n">
        <v>0.55</v>
      </c>
      <c r="V9" t="n">
        <v>0.86</v>
      </c>
      <c r="W9" t="n">
        <v>9.529999999999999</v>
      </c>
      <c r="X9" t="n">
        <v>2.73</v>
      </c>
      <c r="Y9" t="n">
        <v>0.5</v>
      </c>
      <c r="Z9" t="n">
        <v>10</v>
      </c>
      <c r="AA9" t="n">
        <v>1911.310121408456</v>
      </c>
      <c r="AB9" t="n">
        <v>2615.138829162525</v>
      </c>
      <c r="AC9" t="n">
        <v>2365.553649677652</v>
      </c>
      <c r="AD9" t="n">
        <v>1911310.121408456</v>
      </c>
      <c r="AE9" t="n">
        <v>2615138.829162525</v>
      </c>
      <c r="AF9" t="n">
        <v>3.389136151675836e-06</v>
      </c>
      <c r="AG9" t="n">
        <v>53</v>
      </c>
      <c r="AH9" t="n">
        <v>2365553.649677652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1.2615</v>
      </c>
      <c r="E10" t="n">
        <v>79.27</v>
      </c>
      <c r="F10" t="n">
        <v>75.01000000000001</v>
      </c>
      <c r="G10" t="n">
        <v>69.23999999999999</v>
      </c>
      <c r="H10" t="n">
        <v>0.99</v>
      </c>
      <c r="I10" t="n">
        <v>65</v>
      </c>
      <c r="J10" t="n">
        <v>161.71</v>
      </c>
      <c r="K10" t="n">
        <v>49.1</v>
      </c>
      <c r="L10" t="n">
        <v>9</v>
      </c>
      <c r="M10" t="n">
        <v>63</v>
      </c>
      <c r="N10" t="n">
        <v>28.61</v>
      </c>
      <c r="O10" t="n">
        <v>20177.64</v>
      </c>
      <c r="P10" t="n">
        <v>798.99</v>
      </c>
      <c r="Q10" t="n">
        <v>2327</v>
      </c>
      <c r="R10" t="n">
        <v>212.35</v>
      </c>
      <c r="S10" t="n">
        <v>122.72</v>
      </c>
      <c r="T10" t="n">
        <v>39824.43</v>
      </c>
      <c r="U10" t="n">
        <v>0.58</v>
      </c>
      <c r="V10" t="n">
        <v>0.86</v>
      </c>
      <c r="W10" t="n">
        <v>9.529999999999999</v>
      </c>
      <c r="X10" t="n">
        <v>2.39</v>
      </c>
      <c r="Y10" t="n">
        <v>0.5</v>
      </c>
      <c r="Z10" t="n">
        <v>10</v>
      </c>
      <c r="AA10" t="n">
        <v>1872.483501573092</v>
      </c>
      <c r="AB10" t="n">
        <v>2562.014534994204</v>
      </c>
      <c r="AC10" t="n">
        <v>2317.49946358434</v>
      </c>
      <c r="AD10" t="n">
        <v>1872483.501573092</v>
      </c>
      <c r="AE10" t="n">
        <v>2562014.534994204</v>
      </c>
      <c r="AF10" t="n">
        <v>3.41539803110646e-06</v>
      </c>
      <c r="AG10" t="n">
        <v>52</v>
      </c>
      <c r="AH10" t="n">
        <v>2317499.46358434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1.2698</v>
      </c>
      <c r="E11" t="n">
        <v>78.75</v>
      </c>
      <c r="F11" t="n">
        <v>74.73</v>
      </c>
      <c r="G11" t="n">
        <v>78.67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782.16</v>
      </c>
      <c r="Q11" t="n">
        <v>2326.9</v>
      </c>
      <c r="R11" t="n">
        <v>203.58</v>
      </c>
      <c r="S11" t="n">
        <v>122.72</v>
      </c>
      <c r="T11" t="n">
        <v>35481.31</v>
      </c>
      <c r="U11" t="n">
        <v>0.6</v>
      </c>
      <c r="V11" t="n">
        <v>0.87</v>
      </c>
      <c r="W11" t="n">
        <v>9.51</v>
      </c>
      <c r="X11" t="n">
        <v>2.12</v>
      </c>
      <c r="Y11" t="n">
        <v>0.5</v>
      </c>
      <c r="Z11" t="n">
        <v>10</v>
      </c>
      <c r="AA11" t="n">
        <v>1843.667511001031</v>
      </c>
      <c r="AB11" t="n">
        <v>2522.587225421728</v>
      </c>
      <c r="AC11" t="n">
        <v>2281.835041100885</v>
      </c>
      <c r="AD11" t="n">
        <v>1843667.511001031</v>
      </c>
      <c r="AE11" t="n">
        <v>2522587.225421728</v>
      </c>
      <c r="AF11" t="n">
        <v>3.437869536186273e-06</v>
      </c>
      <c r="AG11" t="n">
        <v>52</v>
      </c>
      <c r="AH11" t="n">
        <v>2281835.041100885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1.2775</v>
      </c>
      <c r="E12" t="n">
        <v>78.28</v>
      </c>
      <c r="F12" t="n">
        <v>74.44</v>
      </c>
      <c r="G12" t="n">
        <v>87.58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766.8</v>
      </c>
      <c r="Q12" t="n">
        <v>2326.9</v>
      </c>
      <c r="R12" t="n">
        <v>194.13</v>
      </c>
      <c r="S12" t="n">
        <v>122.72</v>
      </c>
      <c r="T12" t="n">
        <v>30787.01</v>
      </c>
      <c r="U12" t="n">
        <v>0.63</v>
      </c>
      <c r="V12" t="n">
        <v>0.87</v>
      </c>
      <c r="W12" t="n">
        <v>9.49</v>
      </c>
      <c r="X12" t="n">
        <v>1.83</v>
      </c>
      <c r="Y12" t="n">
        <v>0.5</v>
      </c>
      <c r="Z12" t="n">
        <v>10</v>
      </c>
      <c r="AA12" t="n">
        <v>1807.587500236807</v>
      </c>
      <c r="AB12" t="n">
        <v>2473.22096295638</v>
      </c>
      <c r="AC12" t="n">
        <v>2237.180225439246</v>
      </c>
      <c r="AD12" t="n">
        <v>1807587.500236807</v>
      </c>
      <c r="AE12" t="n">
        <v>2473220.96295638</v>
      </c>
      <c r="AF12" t="n">
        <v>3.458716595115738e-06</v>
      </c>
      <c r="AG12" t="n">
        <v>51</v>
      </c>
      <c r="AH12" t="n">
        <v>2237180.225439246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1.2824</v>
      </c>
      <c r="E13" t="n">
        <v>77.98</v>
      </c>
      <c r="F13" t="n">
        <v>74.3</v>
      </c>
      <c r="G13" t="n">
        <v>96.91</v>
      </c>
      <c r="H13" t="n">
        <v>1.28</v>
      </c>
      <c r="I13" t="n">
        <v>46</v>
      </c>
      <c r="J13" t="n">
        <v>166.01</v>
      </c>
      <c r="K13" t="n">
        <v>49.1</v>
      </c>
      <c r="L13" t="n">
        <v>12</v>
      </c>
      <c r="M13" t="n">
        <v>44</v>
      </c>
      <c r="N13" t="n">
        <v>29.91</v>
      </c>
      <c r="O13" t="n">
        <v>20708.3</v>
      </c>
      <c r="P13" t="n">
        <v>749.8</v>
      </c>
      <c r="Q13" t="n">
        <v>2326.96</v>
      </c>
      <c r="R13" t="n">
        <v>188.75</v>
      </c>
      <c r="S13" t="n">
        <v>122.72</v>
      </c>
      <c r="T13" t="n">
        <v>28117.49</v>
      </c>
      <c r="U13" t="n">
        <v>0.65</v>
      </c>
      <c r="V13" t="n">
        <v>0.87</v>
      </c>
      <c r="W13" t="n">
        <v>9.5</v>
      </c>
      <c r="X13" t="n">
        <v>1.69</v>
      </c>
      <c r="Y13" t="n">
        <v>0.5</v>
      </c>
      <c r="Z13" t="n">
        <v>10</v>
      </c>
      <c r="AA13" t="n">
        <v>1783.625969162839</v>
      </c>
      <c r="AB13" t="n">
        <v>2440.435739032834</v>
      </c>
      <c r="AC13" t="n">
        <v>2207.523977272612</v>
      </c>
      <c r="AD13" t="n">
        <v>1783625.969162839</v>
      </c>
      <c r="AE13" t="n">
        <v>2440435.739032834</v>
      </c>
      <c r="AF13" t="n">
        <v>3.471982905343579e-06</v>
      </c>
      <c r="AG13" t="n">
        <v>51</v>
      </c>
      <c r="AH13" t="n">
        <v>2207523.977272612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1.2873</v>
      </c>
      <c r="E14" t="n">
        <v>77.68000000000001</v>
      </c>
      <c r="F14" t="n">
        <v>74.12</v>
      </c>
      <c r="G14" t="n">
        <v>105.89</v>
      </c>
      <c r="H14" t="n">
        <v>1.38</v>
      </c>
      <c r="I14" t="n">
        <v>42</v>
      </c>
      <c r="J14" t="n">
        <v>167.45</v>
      </c>
      <c r="K14" t="n">
        <v>49.1</v>
      </c>
      <c r="L14" t="n">
        <v>13</v>
      </c>
      <c r="M14" t="n">
        <v>40</v>
      </c>
      <c r="N14" t="n">
        <v>30.36</v>
      </c>
      <c r="O14" t="n">
        <v>20886.38</v>
      </c>
      <c r="P14" t="n">
        <v>736.59</v>
      </c>
      <c r="Q14" t="n">
        <v>2326.91</v>
      </c>
      <c r="R14" t="n">
        <v>183.33</v>
      </c>
      <c r="S14" t="n">
        <v>122.72</v>
      </c>
      <c r="T14" t="n">
        <v>25428.65</v>
      </c>
      <c r="U14" t="n">
        <v>0.67</v>
      </c>
      <c r="V14" t="n">
        <v>0.87</v>
      </c>
      <c r="W14" t="n">
        <v>9.48</v>
      </c>
      <c r="X14" t="n">
        <v>1.51</v>
      </c>
      <c r="Y14" t="n">
        <v>0.5</v>
      </c>
      <c r="Z14" t="n">
        <v>10</v>
      </c>
      <c r="AA14" t="n">
        <v>1763.589559870769</v>
      </c>
      <c r="AB14" t="n">
        <v>2413.021039895431</v>
      </c>
      <c r="AC14" t="n">
        <v>2182.725698544111</v>
      </c>
      <c r="AD14" t="n">
        <v>1763589.559870769</v>
      </c>
      <c r="AE14" t="n">
        <v>2413021.039895432</v>
      </c>
      <c r="AF14" t="n">
        <v>3.48524921557142e-06</v>
      </c>
      <c r="AG14" t="n">
        <v>51</v>
      </c>
      <c r="AH14" t="n">
        <v>2182725.698544111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1.2918</v>
      </c>
      <c r="E15" t="n">
        <v>77.41</v>
      </c>
      <c r="F15" t="n">
        <v>73.98</v>
      </c>
      <c r="G15" t="n">
        <v>116.8</v>
      </c>
      <c r="H15" t="n">
        <v>1.47</v>
      </c>
      <c r="I15" t="n">
        <v>38</v>
      </c>
      <c r="J15" t="n">
        <v>168.9</v>
      </c>
      <c r="K15" t="n">
        <v>49.1</v>
      </c>
      <c r="L15" t="n">
        <v>14</v>
      </c>
      <c r="M15" t="n">
        <v>36</v>
      </c>
      <c r="N15" t="n">
        <v>30.81</v>
      </c>
      <c r="O15" t="n">
        <v>21065.06</v>
      </c>
      <c r="P15" t="n">
        <v>720.5700000000001</v>
      </c>
      <c r="Q15" t="n">
        <v>2326.9</v>
      </c>
      <c r="R15" t="n">
        <v>178.39</v>
      </c>
      <c r="S15" t="n">
        <v>122.72</v>
      </c>
      <c r="T15" t="n">
        <v>22980.31</v>
      </c>
      <c r="U15" t="n">
        <v>0.6899999999999999</v>
      </c>
      <c r="V15" t="n">
        <v>0.88</v>
      </c>
      <c r="W15" t="n">
        <v>9.470000000000001</v>
      </c>
      <c r="X15" t="n">
        <v>1.36</v>
      </c>
      <c r="Y15" t="n">
        <v>0.5</v>
      </c>
      <c r="Z15" t="n">
        <v>10</v>
      </c>
      <c r="AA15" t="n">
        <v>1741.39321234297</v>
      </c>
      <c r="AB15" t="n">
        <v>2382.651017974155</v>
      </c>
      <c r="AC15" t="n">
        <v>2155.254148890408</v>
      </c>
      <c r="AD15" t="n">
        <v>1741393.21234297</v>
      </c>
      <c r="AE15" t="n">
        <v>2382651.017974155</v>
      </c>
      <c r="AF15" t="n">
        <v>3.497432561699029e-06</v>
      </c>
      <c r="AG15" t="n">
        <v>51</v>
      </c>
      <c r="AH15" t="n">
        <v>2155254.148890408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1.2953</v>
      </c>
      <c r="E16" t="n">
        <v>77.2</v>
      </c>
      <c r="F16" t="n">
        <v>73.86</v>
      </c>
      <c r="G16" t="n">
        <v>126.61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706.02</v>
      </c>
      <c r="Q16" t="n">
        <v>2326.91</v>
      </c>
      <c r="R16" t="n">
        <v>174.35</v>
      </c>
      <c r="S16" t="n">
        <v>122.72</v>
      </c>
      <c r="T16" t="n">
        <v>20972.23</v>
      </c>
      <c r="U16" t="n">
        <v>0.7</v>
      </c>
      <c r="V16" t="n">
        <v>0.88</v>
      </c>
      <c r="W16" t="n">
        <v>9.470000000000001</v>
      </c>
      <c r="X16" t="n">
        <v>1.25</v>
      </c>
      <c r="Y16" t="n">
        <v>0.5</v>
      </c>
      <c r="Z16" t="n">
        <v>10</v>
      </c>
      <c r="AA16" t="n">
        <v>1721.968283663979</v>
      </c>
      <c r="AB16" t="n">
        <v>2356.072973588188</v>
      </c>
      <c r="AC16" t="n">
        <v>2131.212675758118</v>
      </c>
      <c r="AD16" t="n">
        <v>1721968.283663979</v>
      </c>
      <c r="AE16" t="n">
        <v>2356072.973588188</v>
      </c>
      <c r="AF16" t="n">
        <v>3.506908497576058e-06</v>
      </c>
      <c r="AG16" t="n">
        <v>51</v>
      </c>
      <c r="AH16" t="n">
        <v>2131212.675758118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1.2968</v>
      </c>
      <c r="E17" t="n">
        <v>77.11</v>
      </c>
      <c r="F17" t="n">
        <v>73.83</v>
      </c>
      <c r="G17" t="n">
        <v>134.23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694.98</v>
      </c>
      <c r="Q17" t="n">
        <v>2326.92</v>
      </c>
      <c r="R17" t="n">
        <v>172.48</v>
      </c>
      <c r="S17" t="n">
        <v>122.72</v>
      </c>
      <c r="T17" t="n">
        <v>20052.06</v>
      </c>
      <c r="U17" t="n">
        <v>0.71</v>
      </c>
      <c r="V17" t="n">
        <v>0.88</v>
      </c>
      <c r="W17" t="n">
        <v>9.49</v>
      </c>
      <c r="X17" t="n">
        <v>1.22</v>
      </c>
      <c r="Y17" t="n">
        <v>0.5</v>
      </c>
      <c r="Z17" t="n">
        <v>10</v>
      </c>
      <c r="AA17" t="n">
        <v>1708.774914853285</v>
      </c>
      <c r="AB17" t="n">
        <v>2338.021224331043</v>
      </c>
      <c r="AC17" t="n">
        <v>2114.883760114285</v>
      </c>
      <c r="AD17" t="n">
        <v>1708774.914853285</v>
      </c>
      <c r="AE17" t="n">
        <v>2338021.224331043</v>
      </c>
      <c r="AF17" t="n">
        <v>3.510969612951928e-06</v>
      </c>
      <c r="AG17" t="n">
        <v>51</v>
      </c>
      <c r="AH17" t="n">
        <v>2114883.760114286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1.2965</v>
      </c>
      <c r="E18" t="n">
        <v>77.13</v>
      </c>
      <c r="F18" t="n">
        <v>73.84</v>
      </c>
      <c r="G18" t="n">
        <v>134.26</v>
      </c>
      <c r="H18" t="n">
        <v>1.74</v>
      </c>
      <c r="I18" t="n">
        <v>33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698.45</v>
      </c>
      <c r="Q18" t="n">
        <v>2326.94</v>
      </c>
      <c r="R18" t="n">
        <v>172.76</v>
      </c>
      <c r="S18" t="n">
        <v>122.72</v>
      </c>
      <c r="T18" t="n">
        <v>20190.81</v>
      </c>
      <c r="U18" t="n">
        <v>0.71</v>
      </c>
      <c r="V18" t="n">
        <v>0.88</v>
      </c>
      <c r="W18" t="n">
        <v>9.5</v>
      </c>
      <c r="X18" t="n">
        <v>1.23</v>
      </c>
      <c r="Y18" t="n">
        <v>0.5</v>
      </c>
      <c r="Z18" t="n">
        <v>10</v>
      </c>
      <c r="AA18" t="n">
        <v>1712.761524185843</v>
      </c>
      <c r="AB18" t="n">
        <v>2343.475879096641</v>
      </c>
      <c r="AC18" t="n">
        <v>2119.81783028471</v>
      </c>
      <c r="AD18" t="n">
        <v>1712761.524185844</v>
      </c>
      <c r="AE18" t="n">
        <v>2343475.879096641</v>
      </c>
      <c r="AF18" t="n">
        <v>3.510157389876755e-06</v>
      </c>
      <c r="AG18" t="n">
        <v>51</v>
      </c>
      <c r="AH18" t="n">
        <v>2119817.830284711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1.2966</v>
      </c>
      <c r="E19" t="n">
        <v>77.13</v>
      </c>
      <c r="F19" t="n">
        <v>73.84</v>
      </c>
      <c r="G19" t="n">
        <v>134.26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1</v>
      </c>
      <c r="N19" t="n">
        <v>32.65</v>
      </c>
      <c r="O19" t="n">
        <v>21786.02</v>
      </c>
      <c r="P19" t="n">
        <v>702.77</v>
      </c>
      <c r="Q19" t="n">
        <v>2326.94</v>
      </c>
      <c r="R19" t="n">
        <v>172.81</v>
      </c>
      <c r="S19" t="n">
        <v>122.72</v>
      </c>
      <c r="T19" t="n">
        <v>20216.52</v>
      </c>
      <c r="U19" t="n">
        <v>0.71</v>
      </c>
      <c r="V19" t="n">
        <v>0.88</v>
      </c>
      <c r="W19" t="n">
        <v>9.5</v>
      </c>
      <c r="X19" t="n">
        <v>1.23</v>
      </c>
      <c r="Y19" t="n">
        <v>0.5</v>
      </c>
      <c r="Z19" t="n">
        <v>10</v>
      </c>
      <c r="AA19" t="n">
        <v>1717.200718283365</v>
      </c>
      <c r="AB19" t="n">
        <v>2349.549780304292</v>
      </c>
      <c r="AC19" t="n">
        <v>2125.312046885877</v>
      </c>
      <c r="AD19" t="n">
        <v>1717200.718283365</v>
      </c>
      <c r="AE19" t="n">
        <v>2349549.780304292</v>
      </c>
      <c r="AF19" t="n">
        <v>3.510428130901812e-06</v>
      </c>
      <c r="AG19" t="n">
        <v>51</v>
      </c>
      <c r="AH19" t="n">
        <v>2125312.046885877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1.2965</v>
      </c>
      <c r="E20" t="n">
        <v>77.13</v>
      </c>
      <c r="F20" t="n">
        <v>73.84</v>
      </c>
      <c r="G20" t="n">
        <v>134.26</v>
      </c>
      <c r="H20" t="n">
        <v>1.91</v>
      </c>
      <c r="I20" t="n">
        <v>33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708.26</v>
      </c>
      <c r="Q20" t="n">
        <v>2326.94</v>
      </c>
      <c r="R20" t="n">
        <v>172.82</v>
      </c>
      <c r="S20" t="n">
        <v>122.72</v>
      </c>
      <c r="T20" t="n">
        <v>20218.06</v>
      </c>
      <c r="U20" t="n">
        <v>0.71</v>
      </c>
      <c r="V20" t="n">
        <v>0.88</v>
      </c>
      <c r="W20" t="n">
        <v>9.5</v>
      </c>
      <c r="X20" t="n">
        <v>1.23</v>
      </c>
      <c r="Y20" t="n">
        <v>0.5</v>
      </c>
      <c r="Z20" t="n">
        <v>10</v>
      </c>
      <c r="AA20" t="n">
        <v>1723.055703426465</v>
      </c>
      <c r="AB20" t="n">
        <v>2357.560829280795</v>
      </c>
      <c r="AC20" t="n">
        <v>2132.558532591641</v>
      </c>
      <c r="AD20" t="n">
        <v>1723055.703426465</v>
      </c>
      <c r="AE20" t="n">
        <v>2357560.829280795</v>
      </c>
      <c r="AF20" t="n">
        <v>3.510157389876755e-06</v>
      </c>
      <c r="AG20" t="n">
        <v>51</v>
      </c>
      <c r="AH20" t="n">
        <v>2132558.532591641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0.6022</v>
      </c>
      <c r="E2" t="n">
        <v>166.05</v>
      </c>
      <c r="F2" t="n">
        <v>119.58</v>
      </c>
      <c r="G2" t="n">
        <v>6.07</v>
      </c>
      <c r="H2" t="n">
        <v>0.1</v>
      </c>
      <c r="I2" t="n">
        <v>1182</v>
      </c>
      <c r="J2" t="n">
        <v>185.69</v>
      </c>
      <c r="K2" t="n">
        <v>53.44</v>
      </c>
      <c r="L2" t="n">
        <v>1</v>
      </c>
      <c r="M2" t="n">
        <v>1180</v>
      </c>
      <c r="N2" t="n">
        <v>36.26</v>
      </c>
      <c r="O2" t="n">
        <v>23136.14</v>
      </c>
      <c r="P2" t="n">
        <v>1619.35</v>
      </c>
      <c r="Q2" t="n">
        <v>2327.95</v>
      </c>
      <c r="R2" t="n">
        <v>1705.43</v>
      </c>
      <c r="S2" t="n">
        <v>122.72</v>
      </c>
      <c r="T2" t="n">
        <v>780777.62</v>
      </c>
      <c r="U2" t="n">
        <v>0.07000000000000001</v>
      </c>
      <c r="V2" t="n">
        <v>0.54</v>
      </c>
      <c r="W2" t="n">
        <v>11.35</v>
      </c>
      <c r="X2" t="n">
        <v>46.94</v>
      </c>
      <c r="Y2" t="n">
        <v>0.5</v>
      </c>
      <c r="Z2" t="n">
        <v>10</v>
      </c>
      <c r="AA2" t="n">
        <v>6581.678507104589</v>
      </c>
      <c r="AB2" t="n">
        <v>9005.342896583943</v>
      </c>
      <c r="AC2" t="n">
        <v>8145.885609611768</v>
      </c>
      <c r="AD2" t="n">
        <v>6581678.507104589</v>
      </c>
      <c r="AE2" t="n">
        <v>9005342.896583943</v>
      </c>
      <c r="AF2" t="n">
        <v>1.482122551611146e-06</v>
      </c>
      <c r="AG2" t="n">
        <v>109</v>
      </c>
      <c r="AH2" t="n">
        <v>8145885.609611768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0.9288999999999999</v>
      </c>
      <c r="E3" t="n">
        <v>107.65</v>
      </c>
      <c r="F3" t="n">
        <v>89.06999999999999</v>
      </c>
      <c r="G3" t="n">
        <v>12.34</v>
      </c>
      <c r="H3" t="n">
        <v>0.19</v>
      </c>
      <c r="I3" t="n">
        <v>433</v>
      </c>
      <c r="J3" t="n">
        <v>187.21</v>
      </c>
      <c r="K3" t="n">
        <v>53.44</v>
      </c>
      <c r="L3" t="n">
        <v>2</v>
      </c>
      <c r="M3" t="n">
        <v>431</v>
      </c>
      <c r="N3" t="n">
        <v>36.77</v>
      </c>
      <c r="O3" t="n">
        <v>23322.88</v>
      </c>
      <c r="P3" t="n">
        <v>1197.23</v>
      </c>
      <c r="Q3" t="n">
        <v>2327.19</v>
      </c>
      <c r="R3" t="n">
        <v>682.3</v>
      </c>
      <c r="S3" t="n">
        <v>122.72</v>
      </c>
      <c r="T3" t="n">
        <v>272957.26</v>
      </c>
      <c r="U3" t="n">
        <v>0.18</v>
      </c>
      <c r="V3" t="n">
        <v>0.73</v>
      </c>
      <c r="W3" t="n">
        <v>10.12</v>
      </c>
      <c r="X3" t="n">
        <v>16.45</v>
      </c>
      <c r="Y3" t="n">
        <v>0.5</v>
      </c>
      <c r="Z3" t="n">
        <v>10</v>
      </c>
      <c r="AA3" t="n">
        <v>3346.680064404673</v>
      </c>
      <c r="AB3" t="n">
        <v>4579.075309222909</v>
      </c>
      <c r="AC3" t="n">
        <v>4142.054788483062</v>
      </c>
      <c r="AD3" t="n">
        <v>3346680.064404673</v>
      </c>
      <c r="AE3" t="n">
        <v>4579075.309222909</v>
      </c>
      <c r="AF3" t="n">
        <v>2.286190033529714e-06</v>
      </c>
      <c r="AG3" t="n">
        <v>71</v>
      </c>
      <c r="AH3" t="n">
        <v>4142054.788483062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1.0536</v>
      </c>
      <c r="E4" t="n">
        <v>94.91</v>
      </c>
      <c r="F4" t="n">
        <v>82.58</v>
      </c>
      <c r="G4" t="n">
        <v>18.7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1101.51</v>
      </c>
      <c r="Q4" t="n">
        <v>2327.01</v>
      </c>
      <c r="R4" t="n">
        <v>465.04</v>
      </c>
      <c r="S4" t="n">
        <v>122.72</v>
      </c>
      <c r="T4" t="n">
        <v>165171.69</v>
      </c>
      <c r="U4" t="n">
        <v>0.26</v>
      </c>
      <c r="V4" t="n">
        <v>0.79</v>
      </c>
      <c r="W4" t="n">
        <v>9.859999999999999</v>
      </c>
      <c r="X4" t="n">
        <v>9.960000000000001</v>
      </c>
      <c r="Y4" t="n">
        <v>0.5</v>
      </c>
      <c r="Z4" t="n">
        <v>10</v>
      </c>
      <c r="AA4" t="n">
        <v>2763.892657717989</v>
      </c>
      <c r="AB4" t="n">
        <v>3781.679868628334</v>
      </c>
      <c r="AC4" t="n">
        <v>3420.761649587334</v>
      </c>
      <c r="AD4" t="n">
        <v>2763892.657717989</v>
      </c>
      <c r="AE4" t="n">
        <v>3781679.868628334</v>
      </c>
      <c r="AF4" t="n">
        <v>2.593099170337934e-06</v>
      </c>
      <c r="AG4" t="n">
        <v>62</v>
      </c>
      <c r="AH4" t="n">
        <v>3420761.649587334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1.1193</v>
      </c>
      <c r="E5" t="n">
        <v>89.34</v>
      </c>
      <c r="F5" t="n">
        <v>79.76000000000001</v>
      </c>
      <c r="G5" t="n">
        <v>25.06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1055.67</v>
      </c>
      <c r="Q5" t="n">
        <v>2327.06</v>
      </c>
      <c r="R5" t="n">
        <v>371.74</v>
      </c>
      <c r="S5" t="n">
        <v>122.72</v>
      </c>
      <c r="T5" t="n">
        <v>118890.65</v>
      </c>
      <c r="U5" t="n">
        <v>0.33</v>
      </c>
      <c r="V5" t="n">
        <v>0.8100000000000001</v>
      </c>
      <c r="W5" t="n">
        <v>9.720000000000001</v>
      </c>
      <c r="X5" t="n">
        <v>7.15</v>
      </c>
      <c r="Y5" t="n">
        <v>0.5</v>
      </c>
      <c r="Z5" t="n">
        <v>10</v>
      </c>
      <c r="AA5" t="n">
        <v>2528.859931207405</v>
      </c>
      <c r="AB5" t="n">
        <v>3460.097723304441</v>
      </c>
      <c r="AC5" t="n">
        <v>3129.87085286979</v>
      </c>
      <c r="AD5" t="n">
        <v>2528859.931207405</v>
      </c>
      <c r="AE5" t="n">
        <v>3460097.723304441</v>
      </c>
      <c r="AF5" t="n">
        <v>2.754798691495111e-06</v>
      </c>
      <c r="AG5" t="n">
        <v>59</v>
      </c>
      <c r="AH5" t="n">
        <v>3129870.85286979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1.1603</v>
      </c>
      <c r="E6" t="n">
        <v>86.18000000000001</v>
      </c>
      <c r="F6" t="n">
        <v>78.17</v>
      </c>
      <c r="G6" t="n">
        <v>31.48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1026.84</v>
      </c>
      <c r="Q6" t="n">
        <v>2327.02</v>
      </c>
      <c r="R6" t="n">
        <v>317.63</v>
      </c>
      <c r="S6" t="n">
        <v>122.72</v>
      </c>
      <c r="T6" t="n">
        <v>92043.06</v>
      </c>
      <c r="U6" t="n">
        <v>0.39</v>
      </c>
      <c r="V6" t="n">
        <v>0.83</v>
      </c>
      <c r="W6" t="n">
        <v>9.67</v>
      </c>
      <c r="X6" t="n">
        <v>5.55</v>
      </c>
      <c r="Y6" t="n">
        <v>0.5</v>
      </c>
      <c r="Z6" t="n">
        <v>10</v>
      </c>
      <c r="AA6" t="n">
        <v>2393.816058329345</v>
      </c>
      <c r="AB6" t="n">
        <v>3275.324738717472</v>
      </c>
      <c r="AC6" t="n">
        <v>2962.732342601295</v>
      </c>
      <c r="AD6" t="n">
        <v>2393816.058329345</v>
      </c>
      <c r="AE6" t="n">
        <v>3275324.738717472</v>
      </c>
      <c r="AF6" t="n">
        <v>2.855707068472954e-06</v>
      </c>
      <c r="AG6" t="n">
        <v>57</v>
      </c>
      <c r="AH6" t="n">
        <v>2962732.342601296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1.1882</v>
      </c>
      <c r="E7" t="n">
        <v>84.16</v>
      </c>
      <c r="F7" t="n">
        <v>77.15000000000001</v>
      </c>
      <c r="G7" t="n">
        <v>37.94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1005.08</v>
      </c>
      <c r="Q7" t="n">
        <v>2326.93</v>
      </c>
      <c r="R7" t="n">
        <v>283.84</v>
      </c>
      <c r="S7" t="n">
        <v>122.72</v>
      </c>
      <c r="T7" t="n">
        <v>75283.39999999999</v>
      </c>
      <c r="U7" t="n">
        <v>0.43</v>
      </c>
      <c r="V7" t="n">
        <v>0.84</v>
      </c>
      <c r="W7" t="n">
        <v>9.619999999999999</v>
      </c>
      <c r="X7" t="n">
        <v>4.54</v>
      </c>
      <c r="Y7" t="n">
        <v>0.5</v>
      </c>
      <c r="Z7" t="n">
        <v>10</v>
      </c>
      <c r="AA7" t="n">
        <v>2298.20096572785</v>
      </c>
      <c r="AB7" t="n">
        <v>3144.499950779921</v>
      </c>
      <c r="AC7" t="n">
        <v>2844.393288810766</v>
      </c>
      <c r="AD7" t="n">
        <v>2298200.965727849</v>
      </c>
      <c r="AE7" t="n">
        <v>3144499.950779921</v>
      </c>
      <c r="AF7" t="n">
        <v>2.924373988416413e-06</v>
      </c>
      <c r="AG7" t="n">
        <v>55</v>
      </c>
      <c r="AH7" t="n">
        <v>2844393.288810766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1.2102</v>
      </c>
      <c r="E8" t="n">
        <v>82.63</v>
      </c>
      <c r="F8" t="n">
        <v>76.37</v>
      </c>
      <c r="G8" t="n">
        <v>44.92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986.47</v>
      </c>
      <c r="Q8" t="n">
        <v>2326.93</v>
      </c>
      <c r="R8" t="n">
        <v>257.83</v>
      </c>
      <c r="S8" t="n">
        <v>122.72</v>
      </c>
      <c r="T8" t="n">
        <v>62379.59</v>
      </c>
      <c r="U8" t="n">
        <v>0.48</v>
      </c>
      <c r="V8" t="n">
        <v>0.85</v>
      </c>
      <c r="W8" t="n">
        <v>9.58</v>
      </c>
      <c r="X8" t="n">
        <v>3.75</v>
      </c>
      <c r="Y8" t="n">
        <v>0.5</v>
      </c>
      <c r="Z8" t="n">
        <v>10</v>
      </c>
      <c r="AA8" t="n">
        <v>2229.519631842702</v>
      </c>
      <c r="AB8" t="n">
        <v>3050.527119751654</v>
      </c>
      <c r="AC8" t="n">
        <v>2759.389092884144</v>
      </c>
      <c r="AD8" t="n">
        <v>2229519.631842703</v>
      </c>
      <c r="AE8" t="n">
        <v>3050527.119751655</v>
      </c>
      <c r="AF8" t="n">
        <v>2.978519946794768e-06</v>
      </c>
      <c r="AG8" t="n">
        <v>54</v>
      </c>
      <c r="AH8" t="n">
        <v>2759389.092884144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1.2254</v>
      </c>
      <c r="E9" t="n">
        <v>81.59999999999999</v>
      </c>
      <c r="F9" t="n">
        <v>75.86</v>
      </c>
      <c r="G9" t="n">
        <v>51.72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971.63</v>
      </c>
      <c r="Q9" t="n">
        <v>2327.02</v>
      </c>
      <c r="R9" t="n">
        <v>240.78</v>
      </c>
      <c r="S9" t="n">
        <v>122.72</v>
      </c>
      <c r="T9" t="n">
        <v>53925.18</v>
      </c>
      <c r="U9" t="n">
        <v>0.51</v>
      </c>
      <c r="V9" t="n">
        <v>0.85</v>
      </c>
      <c r="W9" t="n">
        <v>9.56</v>
      </c>
      <c r="X9" t="n">
        <v>3.25</v>
      </c>
      <c r="Y9" t="n">
        <v>0.5</v>
      </c>
      <c r="Z9" t="n">
        <v>10</v>
      </c>
      <c r="AA9" t="n">
        <v>2188.134153872805</v>
      </c>
      <c r="AB9" t="n">
        <v>2993.901682994636</v>
      </c>
      <c r="AC9" t="n">
        <v>2708.16790833703</v>
      </c>
      <c r="AD9" t="n">
        <v>2188134.153872805</v>
      </c>
      <c r="AE9" t="n">
        <v>2993901.682994636</v>
      </c>
      <c r="AF9" t="n">
        <v>3.015929881674359e-06</v>
      </c>
      <c r="AG9" t="n">
        <v>54</v>
      </c>
      <c r="AH9" t="n">
        <v>2708167.908337031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1.2368</v>
      </c>
      <c r="E10" t="n">
        <v>80.86</v>
      </c>
      <c r="F10" t="n">
        <v>75.48</v>
      </c>
      <c r="G10" t="n">
        <v>58.06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958.48</v>
      </c>
      <c r="Q10" t="n">
        <v>2326.95</v>
      </c>
      <c r="R10" t="n">
        <v>228.77</v>
      </c>
      <c r="S10" t="n">
        <v>122.72</v>
      </c>
      <c r="T10" t="n">
        <v>47968.5</v>
      </c>
      <c r="U10" t="n">
        <v>0.54</v>
      </c>
      <c r="V10" t="n">
        <v>0.86</v>
      </c>
      <c r="W10" t="n">
        <v>9.539999999999999</v>
      </c>
      <c r="X10" t="n">
        <v>2.87</v>
      </c>
      <c r="Y10" t="n">
        <v>0.5</v>
      </c>
      <c r="Z10" t="n">
        <v>10</v>
      </c>
      <c r="AA10" t="n">
        <v>2145.696086319546</v>
      </c>
      <c r="AB10" t="n">
        <v>2935.836046732863</v>
      </c>
      <c r="AC10" t="n">
        <v>2655.643974904448</v>
      </c>
      <c r="AD10" t="n">
        <v>2145696.086319546</v>
      </c>
      <c r="AE10" t="n">
        <v>2935836.046732862</v>
      </c>
      <c r="AF10" t="n">
        <v>3.043987332834051e-06</v>
      </c>
      <c r="AG10" t="n">
        <v>53</v>
      </c>
      <c r="AH10" t="n">
        <v>2655643.974904448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1.2468</v>
      </c>
      <c r="E11" t="n">
        <v>80.20999999999999</v>
      </c>
      <c r="F11" t="n">
        <v>75.17</v>
      </c>
      <c r="G11" t="n">
        <v>65.36</v>
      </c>
      <c r="H11" t="n">
        <v>0.89</v>
      </c>
      <c r="I11" t="n">
        <v>69</v>
      </c>
      <c r="J11" t="n">
        <v>199.53</v>
      </c>
      <c r="K11" t="n">
        <v>53.44</v>
      </c>
      <c r="L11" t="n">
        <v>10</v>
      </c>
      <c r="M11" t="n">
        <v>67</v>
      </c>
      <c r="N11" t="n">
        <v>41.1</v>
      </c>
      <c r="O11" t="n">
        <v>24842.77</v>
      </c>
      <c r="P11" t="n">
        <v>947.27</v>
      </c>
      <c r="Q11" t="n">
        <v>2326.91</v>
      </c>
      <c r="R11" t="n">
        <v>217.52</v>
      </c>
      <c r="S11" t="n">
        <v>122.72</v>
      </c>
      <c r="T11" t="n">
        <v>42389.31</v>
      </c>
      <c r="U11" t="n">
        <v>0.5600000000000001</v>
      </c>
      <c r="V11" t="n">
        <v>0.86</v>
      </c>
      <c r="W11" t="n">
        <v>9.539999999999999</v>
      </c>
      <c r="X11" t="n">
        <v>2.56</v>
      </c>
      <c r="Y11" t="n">
        <v>0.5</v>
      </c>
      <c r="Z11" t="n">
        <v>10</v>
      </c>
      <c r="AA11" t="n">
        <v>2118.141014058685</v>
      </c>
      <c r="AB11" t="n">
        <v>2898.13398122156</v>
      </c>
      <c r="AC11" t="n">
        <v>2621.540141610363</v>
      </c>
      <c r="AD11" t="n">
        <v>2118141.014058684</v>
      </c>
      <c r="AE11" t="n">
        <v>2898133.98122156</v>
      </c>
      <c r="AF11" t="n">
        <v>3.068599132096939e-06</v>
      </c>
      <c r="AG11" t="n">
        <v>53</v>
      </c>
      <c r="AH11" t="n">
        <v>2621540.141610363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1.2551</v>
      </c>
      <c r="E12" t="n">
        <v>79.67</v>
      </c>
      <c r="F12" t="n">
        <v>74.90000000000001</v>
      </c>
      <c r="G12" t="n">
        <v>72.48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934.9</v>
      </c>
      <c r="Q12" t="n">
        <v>2327</v>
      </c>
      <c r="R12" t="n">
        <v>209.29</v>
      </c>
      <c r="S12" t="n">
        <v>122.72</v>
      </c>
      <c r="T12" t="n">
        <v>38308.94</v>
      </c>
      <c r="U12" t="n">
        <v>0.59</v>
      </c>
      <c r="V12" t="n">
        <v>0.87</v>
      </c>
      <c r="W12" t="n">
        <v>9.51</v>
      </c>
      <c r="X12" t="n">
        <v>2.28</v>
      </c>
      <c r="Y12" t="n">
        <v>0.5</v>
      </c>
      <c r="Z12" t="n">
        <v>10</v>
      </c>
      <c r="AA12" t="n">
        <v>2082.323205076229</v>
      </c>
      <c r="AB12" t="n">
        <v>2849.126474801555</v>
      </c>
      <c r="AC12" t="n">
        <v>2577.209842820616</v>
      </c>
      <c r="AD12" t="n">
        <v>2082323.205076229</v>
      </c>
      <c r="AE12" t="n">
        <v>2849126.474801555</v>
      </c>
      <c r="AF12" t="n">
        <v>3.089026925485137e-06</v>
      </c>
      <c r="AG12" t="n">
        <v>52</v>
      </c>
      <c r="AH12" t="n">
        <v>2577209.842820616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1.2613</v>
      </c>
      <c r="E13" t="n">
        <v>79.28</v>
      </c>
      <c r="F13" t="n">
        <v>74.69</v>
      </c>
      <c r="G13" t="n">
        <v>78.62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923.9299999999999</v>
      </c>
      <c r="Q13" t="n">
        <v>2326.97</v>
      </c>
      <c r="R13" t="n">
        <v>202.44</v>
      </c>
      <c r="S13" t="n">
        <v>122.72</v>
      </c>
      <c r="T13" t="n">
        <v>34907.68</v>
      </c>
      <c r="U13" t="n">
        <v>0.61</v>
      </c>
      <c r="V13" t="n">
        <v>0.87</v>
      </c>
      <c r="W13" t="n">
        <v>9.5</v>
      </c>
      <c r="X13" t="n">
        <v>2.08</v>
      </c>
      <c r="Y13" t="n">
        <v>0.5</v>
      </c>
      <c r="Z13" t="n">
        <v>10</v>
      </c>
      <c r="AA13" t="n">
        <v>2061.231285284617</v>
      </c>
      <c r="AB13" t="n">
        <v>2820.267579632842</v>
      </c>
      <c r="AC13" t="n">
        <v>2551.105200103092</v>
      </c>
      <c r="AD13" t="n">
        <v>2061231.285284617</v>
      </c>
      <c r="AE13" t="n">
        <v>2820267.579632842</v>
      </c>
      <c r="AF13" t="n">
        <v>3.104286241028128e-06</v>
      </c>
      <c r="AG13" t="n">
        <v>52</v>
      </c>
      <c r="AH13" t="n">
        <v>2551105.200103092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1.2669</v>
      </c>
      <c r="E14" t="n">
        <v>78.93000000000001</v>
      </c>
      <c r="F14" t="n">
        <v>74.53</v>
      </c>
      <c r="G14" t="n">
        <v>85.98999999999999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913.01</v>
      </c>
      <c r="Q14" t="n">
        <v>2327.02</v>
      </c>
      <c r="R14" t="n">
        <v>196.85</v>
      </c>
      <c r="S14" t="n">
        <v>122.72</v>
      </c>
      <c r="T14" t="n">
        <v>32137.66</v>
      </c>
      <c r="U14" t="n">
        <v>0.62</v>
      </c>
      <c r="V14" t="n">
        <v>0.87</v>
      </c>
      <c r="W14" t="n">
        <v>9.49</v>
      </c>
      <c r="X14" t="n">
        <v>1.91</v>
      </c>
      <c r="Y14" t="n">
        <v>0.5</v>
      </c>
      <c r="Z14" t="n">
        <v>10</v>
      </c>
      <c r="AA14" t="n">
        <v>2041.489535645455</v>
      </c>
      <c r="AB14" t="n">
        <v>2793.256046832014</v>
      </c>
      <c r="AC14" t="n">
        <v>2526.671610081849</v>
      </c>
      <c r="AD14" t="n">
        <v>2041489.535645455</v>
      </c>
      <c r="AE14" t="n">
        <v>2793256.046832014</v>
      </c>
      <c r="AF14" t="n">
        <v>3.118068848615346e-06</v>
      </c>
      <c r="AG14" t="n">
        <v>52</v>
      </c>
      <c r="AH14" t="n">
        <v>2526671.61008185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1.2718</v>
      </c>
      <c r="E15" t="n">
        <v>78.63</v>
      </c>
      <c r="F15" t="n">
        <v>74.37</v>
      </c>
      <c r="G15" t="n">
        <v>92.95999999999999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903.11</v>
      </c>
      <c r="Q15" t="n">
        <v>2326.95</v>
      </c>
      <c r="R15" t="n">
        <v>191.63</v>
      </c>
      <c r="S15" t="n">
        <v>122.72</v>
      </c>
      <c r="T15" t="n">
        <v>29551.98</v>
      </c>
      <c r="U15" t="n">
        <v>0.64</v>
      </c>
      <c r="V15" t="n">
        <v>0.87</v>
      </c>
      <c r="W15" t="n">
        <v>9.49</v>
      </c>
      <c r="X15" t="n">
        <v>1.76</v>
      </c>
      <c r="Y15" t="n">
        <v>0.5</v>
      </c>
      <c r="Z15" t="n">
        <v>10</v>
      </c>
      <c r="AA15" t="n">
        <v>2023.84276722619</v>
      </c>
      <c r="AB15" t="n">
        <v>2769.110959760299</v>
      </c>
      <c r="AC15" t="n">
        <v>2504.830896232417</v>
      </c>
      <c r="AD15" t="n">
        <v>2023842.76722619</v>
      </c>
      <c r="AE15" t="n">
        <v>2769110.959760299</v>
      </c>
      <c r="AF15" t="n">
        <v>3.130128630254161e-06</v>
      </c>
      <c r="AG15" t="n">
        <v>52</v>
      </c>
      <c r="AH15" t="n">
        <v>2504830.896232417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1.2768</v>
      </c>
      <c r="E16" t="n">
        <v>78.31999999999999</v>
      </c>
      <c r="F16" t="n">
        <v>74.20999999999999</v>
      </c>
      <c r="G16" t="n">
        <v>101.2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892.27</v>
      </c>
      <c r="Q16" t="n">
        <v>2326.9</v>
      </c>
      <c r="R16" t="n">
        <v>186.06</v>
      </c>
      <c r="S16" t="n">
        <v>122.72</v>
      </c>
      <c r="T16" t="n">
        <v>26785.48</v>
      </c>
      <c r="U16" t="n">
        <v>0.66</v>
      </c>
      <c r="V16" t="n">
        <v>0.87</v>
      </c>
      <c r="W16" t="n">
        <v>9.49</v>
      </c>
      <c r="X16" t="n">
        <v>1.6</v>
      </c>
      <c r="Y16" t="n">
        <v>0.5</v>
      </c>
      <c r="Z16" t="n">
        <v>10</v>
      </c>
      <c r="AA16" t="n">
        <v>1995.349634074654</v>
      </c>
      <c r="AB16" t="n">
        <v>2730.12539795405</v>
      </c>
      <c r="AC16" t="n">
        <v>2469.566061728377</v>
      </c>
      <c r="AD16" t="n">
        <v>1995349.634074654</v>
      </c>
      <c r="AE16" t="n">
        <v>2730125.39795405</v>
      </c>
      <c r="AF16" t="n">
        <v>3.142434529885605e-06</v>
      </c>
      <c r="AG16" t="n">
        <v>51</v>
      </c>
      <c r="AH16" t="n">
        <v>2469566.061728376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1.2803</v>
      </c>
      <c r="E17" t="n">
        <v>78.11</v>
      </c>
      <c r="F17" t="n">
        <v>74.11</v>
      </c>
      <c r="G17" t="n">
        <v>108.46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882.14</v>
      </c>
      <c r="Q17" t="n">
        <v>2326.92</v>
      </c>
      <c r="R17" t="n">
        <v>182.9</v>
      </c>
      <c r="S17" t="n">
        <v>122.72</v>
      </c>
      <c r="T17" t="n">
        <v>25220.99</v>
      </c>
      <c r="U17" t="n">
        <v>0.67</v>
      </c>
      <c r="V17" t="n">
        <v>0.87</v>
      </c>
      <c r="W17" t="n">
        <v>9.48</v>
      </c>
      <c r="X17" t="n">
        <v>1.5</v>
      </c>
      <c r="Y17" t="n">
        <v>0.5</v>
      </c>
      <c r="Z17" t="n">
        <v>10</v>
      </c>
      <c r="AA17" t="n">
        <v>1979.781315551667</v>
      </c>
      <c r="AB17" t="n">
        <v>2708.824137725157</v>
      </c>
      <c r="AC17" t="n">
        <v>2450.297763879224</v>
      </c>
      <c r="AD17" t="n">
        <v>1979781.315551667</v>
      </c>
      <c r="AE17" t="n">
        <v>2708824.137725158</v>
      </c>
      <c r="AF17" t="n">
        <v>3.151048659627616e-06</v>
      </c>
      <c r="AG17" t="n">
        <v>51</v>
      </c>
      <c r="AH17" t="n">
        <v>2450297.763879224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1.2843</v>
      </c>
      <c r="E18" t="n">
        <v>77.87</v>
      </c>
      <c r="F18" t="n">
        <v>73.98</v>
      </c>
      <c r="G18" t="n">
        <v>116.81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870.26</v>
      </c>
      <c r="Q18" t="n">
        <v>2326.92</v>
      </c>
      <c r="R18" t="n">
        <v>178.91</v>
      </c>
      <c r="S18" t="n">
        <v>122.72</v>
      </c>
      <c r="T18" t="n">
        <v>23237.15</v>
      </c>
      <c r="U18" t="n">
        <v>0.6899999999999999</v>
      </c>
      <c r="V18" t="n">
        <v>0.88</v>
      </c>
      <c r="W18" t="n">
        <v>9.460000000000001</v>
      </c>
      <c r="X18" t="n">
        <v>1.37</v>
      </c>
      <c r="Y18" t="n">
        <v>0.5</v>
      </c>
      <c r="Z18" t="n">
        <v>10</v>
      </c>
      <c r="AA18" t="n">
        <v>1961.658204753483</v>
      </c>
      <c r="AB18" t="n">
        <v>2684.027297995863</v>
      </c>
      <c r="AC18" t="n">
        <v>2427.86749973111</v>
      </c>
      <c r="AD18" t="n">
        <v>1961658.204753483</v>
      </c>
      <c r="AE18" t="n">
        <v>2684027.297995863</v>
      </c>
      <c r="AF18" t="n">
        <v>3.160893379332772e-06</v>
      </c>
      <c r="AG18" t="n">
        <v>51</v>
      </c>
      <c r="AH18" t="n">
        <v>2427867.499731109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1.2864</v>
      </c>
      <c r="E19" t="n">
        <v>77.73999999999999</v>
      </c>
      <c r="F19" t="n">
        <v>73.93000000000001</v>
      </c>
      <c r="G19" t="n">
        <v>123.21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858.24</v>
      </c>
      <c r="Q19" t="n">
        <v>2326.94</v>
      </c>
      <c r="R19" t="n">
        <v>176.73</v>
      </c>
      <c r="S19" t="n">
        <v>122.72</v>
      </c>
      <c r="T19" t="n">
        <v>22160.82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1946.204597472142</v>
      </c>
      <c r="AB19" t="n">
        <v>2662.882990748496</v>
      </c>
      <c r="AC19" t="n">
        <v>2408.741175491209</v>
      </c>
      <c r="AD19" t="n">
        <v>1946204.597472142</v>
      </c>
      <c r="AE19" t="n">
        <v>2662882.990748496</v>
      </c>
      <c r="AF19" t="n">
        <v>3.166061857177978e-06</v>
      </c>
      <c r="AG19" t="n">
        <v>51</v>
      </c>
      <c r="AH19" t="n">
        <v>2408741.175491209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1.2904</v>
      </c>
      <c r="E20" t="n">
        <v>77.5</v>
      </c>
      <c r="F20" t="n">
        <v>73.8</v>
      </c>
      <c r="G20" t="n">
        <v>134.18</v>
      </c>
      <c r="H20" t="n">
        <v>1.58</v>
      </c>
      <c r="I20" t="n">
        <v>33</v>
      </c>
      <c r="J20" t="n">
        <v>213.87</v>
      </c>
      <c r="K20" t="n">
        <v>53.44</v>
      </c>
      <c r="L20" t="n">
        <v>19</v>
      </c>
      <c r="M20" t="n">
        <v>31</v>
      </c>
      <c r="N20" t="n">
        <v>46.44</v>
      </c>
      <c r="O20" t="n">
        <v>26611.98</v>
      </c>
      <c r="P20" t="n">
        <v>846.58</v>
      </c>
      <c r="Q20" t="n">
        <v>2326.93</v>
      </c>
      <c r="R20" t="n">
        <v>172.36</v>
      </c>
      <c r="S20" t="n">
        <v>122.72</v>
      </c>
      <c r="T20" t="n">
        <v>19987.11</v>
      </c>
      <c r="U20" t="n">
        <v>0.71</v>
      </c>
      <c r="V20" t="n">
        <v>0.88</v>
      </c>
      <c r="W20" t="n">
        <v>9.470000000000001</v>
      </c>
      <c r="X20" t="n">
        <v>1.19</v>
      </c>
      <c r="Y20" t="n">
        <v>0.5</v>
      </c>
      <c r="Z20" t="n">
        <v>10</v>
      </c>
      <c r="AA20" t="n">
        <v>1928.503189688039</v>
      </c>
      <c r="AB20" t="n">
        <v>2638.66314368729</v>
      </c>
      <c r="AC20" t="n">
        <v>2386.832836640756</v>
      </c>
      <c r="AD20" t="n">
        <v>1928503.189688039</v>
      </c>
      <c r="AE20" t="n">
        <v>2638663.14368729</v>
      </c>
      <c r="AF20" t="n">
        <v>3.175906576883134e-06</v>
      </c>
      <c r="AG20" t="n">
        <v>51</v>
      </c>
      <c r="AH20" t="n">
        <v>2386832.836640756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1.2928</v>
      </c>
      <c r="E21" t="n">
        <v>77.34999999999999</v>
      </c>
      <c r="F21" t="n">
        <v>73.73</v>
      </c>
      <c r="G21" t="n">
        <v>142.7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836.97</v>
      </c>
      <c r="Q21" t="n">
        <v>2326.93</v>
      </c>
      <c r="R21" t="n">
        <v>170.3</v>
      </c>
      <c r="S21" t="n">
        <v>122.72</v>
      </c>
      <c r="T21" t="n">
        <v>18972.01</v>
      </c>
      <c r="U21" t="n">
        <v>0.72</v>
      </c>
      <c r="V21" t="n">
        <v>0.88</v>
      </c>
      <c r="W21" t="n">
        <v>9.460000000000001</v>
      </c>
      <c r="X21" t="n">
        <v>1.12</v>
      </c>
      <c r="Y21" t="n">
        <v>0.5</v>
      </c>
      <c r="Z21" t="n">
        <v>10</v>
      </c>
      <c r="AA21" t="n">
        <v>1915.241623989665</v>
      </c>
      <c r="AB21" t="n">
        <v>2620.518084439788</v>
      </c>
      <c r="AC21" t="n">
        <v>2370.419516381085</v>
      </c>
      <c r="AD21" t="n">
        <v>1915241.623989665</v>
      </c>
      <c r="AE21" t="n">
        <v>2620518.084439788</v>
      </c>
      <c r="AF21" t="n">
        <v>3.181813408706227e-06</v>
      </c>
      <c r="AG21" t="n">
        <v>51</v>
      </c>
      <c r="AH21" t="n">
        <v>2370419.516381085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1.294</v>
      </c>
      <c r="E22" t="n">
        <v>77.28</v>
      </c>
      <c r="F22" t="n">
        <v>73.69</v>
      </c>
      <c r="G22" t="n">
        <v>147.39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828.15</v>
      </c>
      <c r="Q22" t="n">
        <v>2326.92</v>
      </c>
      <c r="R22" t="n">
        <v>169.03</v>
      </c>
      <c r="S22" t="n">
        <v>122.72</v>
      </c>
      <c r="T22" t="n">
        <v>18340.8</v>
      </c>
      <c r="U22" t="n">
        <v>0.73</v>
      </c>
      <c r="V22" t="n">
        <v>0.88</v>
      </c>
      <c r="W22" t="n">
        <v>9.460000000000001</v>
      </c>
      <c r="X22" t="n">
        <v>1.08</v>
      </c>
      <c r="Y22" t="n">
        <v>0.5</v>
      </c>
      <c r="Z22" t="n">
        <v>10</v>
      </c>
      <c r="AA22" t="n">
        <v>1904.37203969049</v>
      </c>
      <c r="AB22" t="n">
        <v>2605.645839669441</v>
      </c>
      <c r="AC22" t="n">
        <v>2356.966657778293</v>
      </c>
      <c r="AD22" t="n">
        <v>1904372.03969049</v>
      </c>
      <c r="AE22" t="n">
        <v>2605645.839669441</v>
      </c>
      <c r="AF22" t="n">
        <v>3.184766824617773e-06</v>
      </c>
      <c r="AG22" t="n">
        <v>51</v>
      </c>
      <c r="AH22" t="n">
        <v>2356966.657778293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1.2966</v>
      </c>
      <c r="E23" t="n">
        <v>77.12</v>
      </c>
      <c r="F23" t="n">
        <v>73.61</v>
      </c>
      <c r="G23" t="n">
        <v>157.74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820.4</v>
      </c>
      <c r="Q23" t="n">
        <v>2326.91</v>
      </c>
      <c r="R23" t="n">
        <v>165.91</v>
      </c>
      <c r="S23" t="n">
        <v>122.72</v>
      </c>
      <c r="T23" t="n">
        <v>16787.17</v>
      </c>
      <c r="U23" t="n">
        <v>0.74</v>
      </c>
      <c r="V23" t="n">
        <v>0.88</v>
      </c>
      <c r="W23" t="n">
        <v>9.460000000000001</v>
      </c>
      <c r="X23" t="n">
        <v>1</v>
      </c>
      <c r="Y23" t="n">
        <v>0.5</v>
      </c>
      <c r="Z23" t="n">
        <v>10</v>
      </c>
      <c r="AA23" t="n">
        <v>1892.857887841934</v>
      </c>
      <c r="AB23" t="n">
        <v>2589.891669141717</v>
      </c>
      <c r="AC23" t="n">
        <v>2342.716043174618</v>
      </c>
      <c r="AD23" t="n">
        <v>1892857.887841934</v>
      </c>
      <c r="AE23" t="n">
        <v>2589891.669141717</v>
      </c>
      <c r="AF23" t="n">
        <v>3.191165892426124e-06</v>
      </c>
      <c r="AG23" t="n">
        <v>51</v>
      </c>
      <c r="AH23" t="n">
        <v>2342716.043174618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1.2978</v>
      </c>
      <c r="E24" t="n">
        <v>77.05</v>
      </c>
      <c r="F24" t="n">
        <v>73.58</v>
      </c>
      <c r="G24" t="n">
        <v>163.5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812.54</v>
      </c>
      <c r="Q24" t="n">
        <v>2326.92</v>
      </c>
      <c r="R24" t="n">
        <v>164.86</v>
      </c>
      <c r="S24" t="n">
        <v>122.72</v>
      </c>
      <c r="T24" t="n">
        <v>16268.53</v>
      </c>
      <c r="U24" t="n">
        <v>0.74</v>
      </c>
      <c r="V24" t="n">
        <v>0.88</v>
      </c>
      <c r="W24" t="n">
        <v>9.460000000000001</v>
      </c>
      <c r="X24" t="n">
        <v>0.97</v>
      </c>
      <c r="Y24" t="n">
        <v>0.5</v>
      </c>
      <c r="Z24" t="n">
        <v>10</v>
      </c>
      <c r="AA24" t="n">
        <v>1883.118880616035</v>
      </c>
      <c r="AB24" t="n">
        <v>2576.566329800567</v>
      </c>
      <c r="AC24" t="n">
        <v>2330.662455517957</v>
      </c>
      <c r="AD24" t="n">
        <v>1883118.880616035</v>
      </c>
      <c r="AE24" t="n">
        <v>2576566.329800568</v>
      </c>
      <c r="AF24" t="n">
        <v>3.194119308337672e-06</v>
      </c>
      <c r="AG24" t="n">
        <v>51</v>
      </c>
      <c r="AH24" t="n">
        <v>2330662.455517957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1.2987</v>
      </c>
      <c r="E25" t="n">
        <v>77</v>
      </c>
      <c r="F25" t="n">
        <v>73.56</v>
      </c>
      <c r="G25" t="n">
        <v>169.77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808.36</v>
      </c>
      <c r="Q25" t="n">
        <v>2326.91</v>
      </c>
      <c r="R25" t="n">
        <v>163.94</v>
      </c>
      <c r="S25" t="n">
        <v>122.72</v>
      </c>
      <c r="T25" t="n">
        <v>15816.64</v>
      </c>
      <c r="U25" t="n">
        <v>0.75</v>
      </c>
      <c r="V25" t="n">
        <v>0.88</v>
      </c>
      <c r="W25" t="n">
        <v>9.48</v>
      </c>
      <c r="X25" t="n">
        <v>0.95</v>
      </c>
      <c r="Y25" t="n">
        <v>0.5</v>
      </c>
      <c r="Z25" t="n">
        <v>10</v>
      </c>
      <c r="AA25" t="n">
        <v>1877.640940483778</v>
      </c>
      <c r="AB25" t="n">
        <v>2569.07117044195</v>
      </c>
      <c r="AC25" t="n">
        <v>2323.882623649004</v>
      </c>
      <c r="AD25" t="n">
        <v>1877640.940483778</v>
      </c>
      <c r="AE25" t="n">
        <v>2569071.17044195</v>
      </c>
      <c r="AF25" t="n">
        <v>3.196334370271331e-06</v>
      </c>
      <c r="AG25" t="n">
        <v>51</v>
      </c>
      <c r="AH25" t="n">
        <v>2323882.623649004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1.2988</v>
      </c>
      <c r="E26" t="n">
        <v>76.98999999999999</v>
      </c>
      <c r="F26" t="n">
        <v>73.56</v>
      </c>
      <c r="G26" t="n">
        <v>169.75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810.86</v>
      </c>
      <c r="Q26" t="n">
        <v>2326.89</v>
      </c>
      <c r="R26" t="n">
        <v>163.51</v>
      </c>
      <c r="S26" t="n">
        <v>122.72</v>
      </c>
      <c r="T26" t="n">
        <v>15597.2</v>
      </c>
      <c r="U26" t="n">
        <v>0.75</v>
      </c>
      <c r="V26" t="n">
        <v>0.88</v>
      </c>
      <c r="W26" t="n">
        <v>9.48</v>
      </c>
      <c r="X26" t="n">
        <v>0.95</v>
      </c>
      <c r="Y26" t="n">
        <v>0.5</v>
      </c>
      <c r="Z26" t="n">
        <v>10</v>
      </c>
      <c r="AA26" t="n">
        <v>1880.153913901103</v>
      </c>
      <c r="AB26" t="n">
        <v>2572.509531536098</v>
      </c>
      <c r="AC26" t="n">
        <v>2326.992832386096</v>
      </c>
      <c r="AD26" t="n">
        <v>1880153.913901103</v>
      </c>
      <c r="AE26" t="n">
        <v>2572509.531536098</v>
      </c>
      <c r="AF26" t="n">
        <v>3.19658048826396e-06</v>
      </c>
      <c r="AG26" t="n">
        <v>51</v>
      </c>
      <c r="AH26" t="n">
        <v>2326992.832386096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0.8329</v>
      </c>
      <c r="E2" t="n">
        <v>120.07</v>
      </c>
      <c r="F2" t="n">
        <v>100.66</v>
      </c>
      <c r="G2" t="n">
        <v>8.33</v>
      </c>
      <c r="H2" t="n">
        <v>0.15</v>
      </c>
      <c r="I2" t="n">
        <v>725</v>
      </c>
      <c r="J2" t="n">
        <v>116.05</v>
      </c>
      <c r="K2" t="n">
        <v>43.4</v>
      </c>
      <c r="L2" t="n">
        <v>1</v>
      </c>
      <c r="M2" t="n">
        <v>723</v>
      </c>
      <c r="N2" t="n">
        <v>16.65</v>
      </c>
      <c r="O2" t="n">
        <v>14546.17</v>
      </c>
      <c r="P2" t="n">
        <v>998.26</v>
      </c>
      <c r="Q2" t="n">
        <v>2327.35</v>
      </c>
      <c r="R2" t="n">
        <v>1070.68</v>
      </c>
      <c r="S2" t="n">
        <v>122.72</v>
      </c>
      <c r="T2" t="n">
        <v>465691.46</v>
      </c>
      <c r="U2" t="n">
        <v>0.11</v>
      </c>
      <c r="V2" t="n">
        <v>0.64</v>
      </c>
      <c r="W2" t="n">
        <v>10.59</v>
      </c>
      <c r="X2" t="n">
        <v>28.04</v>
      </c>
      <c r="Y2" t="n">
        <v>0.5</v>
      </c>
      <c r="Z2" t="n">
        <v>10</v>
      </c>
      <c r="AA2" t="n">
        <v>3293.310647278185</v>
      </c>
      <c r="AB2" t="n">
        <v>4506.052918217931</v>
      </c>
      <c r="AC2" t="n">
        <v>4076.001551988033</v>
      </c>
      <c r="AD2" t="n">
        <v>3293310.647278185</v>
      </c>
      <c r="AE2" t="n">
        <v>4506052.918217931</v>
      </c>
      <c r="AF2" t="n">
        <v>2.555524369380214e-06</v>
      </c>
      <c r="AG2" t="n">
        <v>79</v>
      </c>
      <c r="AH2" t="n">
        <v>4076001.551988033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1.0776</v>
      </c>
      <c r="E3" t="n">
        <v>92.8</v>
      </c>
      <c r="F3" t="n">
        <v>83.69</v>
      </c>
      <c r="G3" t="n">
        <v>17.08</v>
      </c>
      <c r="H3" t="n">
        <v>0.3</v>
      </c>
      <c r="I3" t="n">
        <v>294</v>
      </c>
      <c r="J3" t="n">
        <v>117.34</v>
      </c>
      <c r="K3" t="n">
        <v>43.4</v>
      </c>
      <c r="L3" t="n">
        <v>2</v>
      </c>
      <c r="M3" t="n">
        <v>292</v>
      </c>
      <c r="N3" t="n">
        <v>16.94</v>
      </c>
      <c r="O3" t="n">
        <v>14705.49</v>
      </c>
      <c r="P3" t="n">
        <v>814.52</v>
      </c>
      <c r="Q3" t="n">
        <v>2327.17</v>
      </c>
      <c r="R3" t="n">
        <v>501.81</v>
      </c>
      <c r="S3" t="n">
        <v>122.72</v>
      </c>
      <c r="T3" t="n">
        <v>183407.31</v>
      </c>
      <c r="U3" t="n">
        <v>0.24</v>
      </c>
      <c r="V3" t="n">
        <v>0.77</v>
      </c>
      <c r="W3" t="n">
        <v>9.92</v>
      </c>
      <c r="X3" t="n">
        <v>11.08</v>
      </c>
      <c r="Y3" t="n">
        <v>0.5</v>
      </c>
      <c r="Z3" t="n">
        <v>10</v>
      </c>
      <c r="AA3" t="n">
        <v>2195.59246761194</v>
      </c>
      <c r="AB3" t="n">
        <v>3004.106476890272</v>
      </c>
      <c r="AC3" t="n">
        <v>2717.398771025672</v>
      </c>
      <c r="AD3" t="n">
        <v>2195592.46761194</v>
      </c>
      <c r="AE3" t="n">
        <v>3004106.476890272</v>
      </c>
      <c r="AF3" t="n">
        <v>3.306318958391305e-06</v>
      </c>
      <c r="AG3" t="n">
        <v>61</v>
      </c>
      <c r="AH3" t="n">
        <v>2717398.771025672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1.1642</v>
      </c>
      <c r="E4" t="n">
        <v>85.90000000000001</v>
      </c>
      <c r="F4" t="n">
        <v>79.44</v>
      </c>
      <c r="G4" t="n">
        <v>26.05</v>
      </c>
      <c r="H4" t="n">
        <v>0.45</v>
      </c>
      <c r="I4" t="n">
        <v>183</v>
      </c>
      <c r="J4" t="n">
        <v>118.63</v>
      </c>
      <c r="K4" t="n">
        <v>43.4</v>
      </c>
      <c r="L4" t="n">
        <v>3</v>
      </c>
      <c r="M4" t="n">
        <v>181</v>
      </c>
      <c r="N4" t="n">
        <v>17.23</v>
      </c>
      <c r="O4" t="n">
        <v>14865.24</v>
      </c>
      <c r="P4" t="n">
        <v>757.5</v>
      </c>
      <c r="Q4" t="n">
        <v>2327.03</v>
      </c>
      <c r="R4" t="n">
        <v>360.13</v>
      </c>
      <c r="S4" t="n">
        <v>122.72</v>
      </c>
      <c r="T4" t="n">
        <v>113122.86</v>
      </c>
      <c r="U4" t="n">
        <v>0.34</v>
      </c>
      <c r="V4" t="n">
        <v>0.82</v>
      </c>
      <c r="W4" t="n">
        <v>9.720000000000001</v>
      </c>
      <c r="X4" t="n">
        <v>6.83</v>
      </c>
      <c r="Y4" t="n">
        <v>0.5</v>
      </c>
      <c r="Z4" t="n">
        <v>10</v>
      </c>
      <c r="AA4" t="n">
        <v>1934.011830420144</v>
      </c>
      <c r="AB4" t="n">
        <v>2646.200308961033</v>
      </c>
      <c r="AC4" t="n">
        <v>2393.650665439251</v>
      </c>
      <c r="AD4" t="n">
        <v>1934011.830420144</v>
      </c>
      <c r="AE4" t="n">
        <v>2646200.308961033</v>
      </c>
      <c r="AF4" t="n">
        <v>3.572027219152893e-06</v>
      </c>
      <c r="AG4" t="n">
        <v>56</v>
      </c>
      <c r="AH4" t="n">
        <v>2393650.665439251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77.48</v>
      </c>
      <c r="G5" t="n">
        <v>35.49</v>
      </c>
      <c r="H5" t="n">
        <v>0.59</v>
      </c>
      <c r="I5" t="n">
        <v>131</v>
      </c>
      <c r="J5" t="n">
        <v>119.93</v>
      </c>
      <c r="K5" t="n">
        <v>43.4</v>
      </c>
      <c r="L5" t="n">
        <v>4</v>
      </c>
      <c r="M5" t="n">
        <v>129</v>
      </c>
      <c r="N5" t="n">
        <v>17.53</v>
      </c>
      <c r="O5" t="n">
        <v>15025.44</v>
      </c>
      <c r="P5" t="n">
        <v>723.41</v>
      </c>
      <c r="Q5" t="n">
        <v>2326.95</v>
      </c>
      <c r="R5" t="n">
        <v>294.82</v>
      </c>
      <c r="S5" t="n">
        <v>122.72</v>
      </c>
      <c r="T5" t="n">
        <v>80730.14</v>
      </c>
      <c r="U5" t="n">
        <v>0.42</v>
      </c>
      <c r="V5" t="n">
        <v>0.84</v>
      </c>
      <c r="W5" t="n">
        <v>9.640000000000001</v>
      </c>
      <c r="X5" t="n">
        <v>4.87</v>
      </c>
      <c r="Y5" t="n">
        <v>0.5</v>
      </c>
      <c r="Z5" t="n">
        <v>10</v>
      </c>
      <c r="AA5" t="n">
        <v>1812.321233660217</v>
      </c>
      <c r="AB5" t="n">
        <v>2479.69786586387</v>
      </c>
      <c r="AC5" t="n">
        <v>2243.038981823634</v>
      </c>
      <c r="AD5" t="n">
        <v>1812321.233660217</v>
      </c>
      <c r="AE5" t="n">
        <v>2479697.865863869</v>
      </c>
      <c r="AF5" t="n">
        <v>3.710404154029887e-06</v>
      </c>
      <c r="AG5" t="n">
        <v>54</v>
      </c>
      <c r="AH5" t="n">
        <v>2243038.981823634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1.2374</v>
      </c>
      <c r="E6" t="n">
        <v>80.81999999999999</v>
      </c>
      <c r="F6" t="n">
        <v>76.31999999999999</v>
      </c>
      <c r="G6" t="n">
        <v>45.34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696.15</v>
      </c>
      <c r="Q6" t="n">
        <v>2326.96</v>
      </c>
      <c r="R6" t="n">
        <v>256.76</v>
      </c>
      <c r="S6" t="n">
        <v>122.72</v>
      </c>
      <c r="T6" t="n">
        <v>61851.59</v>
      </c>
      <c r="U6" t="n">
        <v>0.48</v>
      </c>
      <c r="V6" t="n">
        <v>0.85</v>
      </c>
      <c r="W6" t="n">
        <v>9.57</v>
      </c>
      <c r="X6" t="n">
        <v>3.71</v>
      </c>
      <c r="Y6" t="n">
        <v>0.5</v>
      </c>
      <c r="Z6" t="n">
        <v>10</v>
      </c>
      <c r="AA6" t="n">
        <v>1736.394872797555</v>
      </c>
      <c r="AB6" t="n">
        <v>2375.81206929694</v>
      </c>
      <c r="AC6" t="n">
        <v>2149.067899876422</v>
      </c>
      <c r="AD6" t="n">
        <v>1736394.872797555</v>
      </c>
      <c r="AE6" t="n">
        <v>2375812.06929694</v>
      </c>
      <c r="AF6" t="n">
        <v>3.796621268664998e-06</v>
      </c>
      <c r="AG6" t="n">
        <v>53</v>
      </c>
      <c r="AH6" t="n">
        <v>2149067.899876421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1.2548</v>
      </c>
      <c r="E7" t="n">
        <v>79.69</v>
      </c>
      <c r="F7" t="n">
        <v>75.65000000000001</v>
      </c>
      <c r="G7" t="n">
        <v>55.35</v>
      </c>
      <c r="H7" t="n">
        <v>0.86</v>
      </c>
      <c r="I7" t="n">
        <v>82</v>
      </c>
      <c r="J7" t="n">
        <v>122.54</v>
      </c>
      <c r="K7" t="n">
        <v>43.4</v>
      </c>
      <c r="L7" t="n">
        <v>6</v>
      </c>
      <c r="M7" t="n">
        <v>80</v>
      </c>
      <c r="N7" t="n">
        <v>18.14</v>
      </c>
      <c r="O7" t="n">
        <v>15347.16</v>
      </c>
      <c r="P7" t="n">
        <v>673.1900000000001</v>
      </c>
      <c r="Q7" t="n">
        <v>2326.97</v>
      </c>
      <c r="R7" t="n">
        <v>233.84</v>
      </c>
      <c r="S7" t="n">
        <v>122.72</v>
      </c>
      <c r="T7" t="n">
        <v>50486.35</v>
      </c>
      <c r="U7" t="n">
        <v>0.52</v>
      </c>
      <c r="V7" t="n">
        <v>0.86</v>
      </c>
      <c r="W7" t="n">
        <v>9.550000000000001</v>
      </c>
      <c r="X7" t="n">
        <v>3.04</v>
      </c>
      <c r="Y7" t="n">
        <v>0.5</v>
      </c>
      <c r="Z7" t="n">
        <v>10</v>
      </c>
      <c r="AA7" t="n">
        <v>1680.900477067276</v>
      </c>
      <c r="AB7" t="n">
        <v>2299.882188818821</v>
      </c>
      <c r="AC7" t="n">
        <v>2080.384660622878</v>
      </c>
      <c r="AD7" t="n">
        <v>1680900.477067276</v>
      </c>
      <c r="AE7" t="n">
        <v>2299882.188818821</v>
      </c>
      <c r="AF7" t="n">
        <v>3.850008378794924e-06</v>
      </c>
      <c r="AG7" t="n">
        <v>52</v>
      </c>
      <c r="AH7" t="n">
        <v>2080384.660622878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1.2686</v>
      </c>
      <c r="E8" t="n">
        <v>78.83</v>
      </c>
      <c r="F8" t="n">
        <v>75.12</v>
      </c>
      <c r="G8" t="n">
        <v>66.28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650.5700000000001</v>
      </c>
      <c r="Q8" t="n">
        <v>2326.96</v>
      </c>
      <c r="R8" t="n">
        <v>217.24</v>
      </c>
      <c r="S8" t="n">
        <v>122.72</v>
      </c>
      <c r="T8" t="n">
        <v>42256.36</v>
      </c>
      <c r="U8" t="n">
        <v>0.5600000000000001</v>
      </c>
      <c r="V8" t="n">
        <v>0.86</v>
      </c>
      <c r="W8" t="n">
        <v>9.5</v>
      </c>
      <c r="X8" t="n">
        <v>2.51</v>
      </c>
      <c r="Y8" t="n">
        <v>0.5</v>
      </c>
      <c r="Z8" t="n">
        <v>10</v>
      </c>
      <c r="AA8" t="n">
        <v>1640.690621513846</v>
      </c>
      <c r="AB8" t="n">
        <v>2244.865290516988</v>
      </c>
      <c r="AC8" t="n">
        <v>2030.61849787827</v>
      </c>
      <c r="AD8" t="n">
        <v>1640690.621513846</v>
      </c>
      <c r="AE8" t="n">
        <v>2244865.290516988</v>
      </c>
      <c r="AF8" t="n">
        <v>3.892349879932452e-06</v>
      </c>
      <c r="AG8" t="n">
        <v>52</v>
      </c>
      <c r="AH8" t="n">
        <v>2030618.49787827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1.2784</v>
      </c>
      <c r="E9" t="n">
        <v>78.22</v>
      </c>
      <c r="F9" t="n">
        <v>74.75</v>
      </c>
      <c r="G9" t="n">
        <v>77.33</v>
      </c>
      <c r="H9" t="n">
        <v>1.13</v>
      </c>
      <c r="I9" t="n">
        <v>58</v>
      </c>
      <c r="J9" t="n">
        <v>125.16</v>
      </c>
      <c r="K9" t="n">
        <v>43.4</v>
      </c>
      <c r="L9" t="n">
        <v>8</v>
      </c>
      <c r="M9" t="n">
        <v>56</v>
      </c>
      <c r="N9" t="n">
        <v>18.76</v>
      </c>
      <c r="O9" t="n">
        <v>15670.68</v>
      </c>
      <c r="P9" t="n">
        <v>629.8</v>
      </c>
      <c r="Q9" t="n">
        <v>2326.91</v>
      </c>
      <c r="R9" t="n">
        <v>204.63</v>
      </c>
      <c r="S9" t="n">
        <v>122.72</v>
      </c>
      <c r="T9" t="n">
        <v>36001.72</v>
      </c>
      <c r="U9" t="n">
        <v>0.6</v>
      </c>
      <c r="V9" t="n">
        <v>0.87</v>
      </c>
      <c r="W9" t="n">
        <v>9.5</v>
      </c>
      <c r="X9" t="n">
        <v>2.14</v>
      </c>
      <c r="Y9" t="n">
        <v>0.5</v>
      </c>
      <c r="Z9" t="n">
        <v>10</v>
      </c>
      <c r="AA9" t="n">
        <v>1598.07120079293</v>
      </c>
      <c r="AB9" t="n">
        <v>2186.55151885049</v>
      </c>
      <c r="AC9" t="n">
        <v>1977.870110735729</v>
      </c>
      <c r="AD9" t="n">
        <v>1598071.20079293</v>
      </c>
      <c r="AE9" t="n">
        <v>2186551.51885049</v>
      </c>
      <c r="AF9" t="n">
        <v>3.922418482189537e-06</v>
      </c>
      <c r="AG9" t="n">
        <v>51</v>
      </c>
      <c r="AH9" t="n">
        <v>1977870.110735729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1.2865</v>
      </c>
      <c r="E10" t="n">
        <v>77.73</v>
      </c>
      <c r="F10" t="n">
        <v>74.45</v>
      </c>
      <c r="G10" t="n">
        <v>89.34999999999999</v>
      </c>
      <c r="H10" t="n">
        <v>1.26</v>
      </c>
      <c r="I10" t="n">
        <v>50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606.97</v>
      </c>
      <c r="Q10" t="n">
        <v>2326.94</v>
      </c>
      <c r="R10" t="n">
        <v>194.22</v>
      </c>
      <c r="S10" t="n">
        <v>122.72</v>
      </c>
      <c r="T10" t="n">
        <v>30834.77</v>
      </c>
      <c r="U10" t="n">
        <v>0.63</v>
      </c>
      <c r="V10" t="n">
        <v>0.87</v>
      </c>
      <c r="W10" t="n">
        <v>9.5</v>
      </c>
      <c r="X10" t="n">
        <v>1.84</v>
      </c>
      <c r="Y10" t="n">
        <v>0.5</v>
      </c>
      <c r="Z10" t="n">
        <v>10</v>
      </c>
      <c r="AA10" t="n">
        <v>1565.220930597804</v>
      </c>
      <c r="AB10" t="n">
        <v>2141.60432991788</v>
      </c>
      <c r="AC10" t="n">
        <v>1937.212618431072</v>
      </c>
      <c r="AD10" t="n">
        <v>1565220.930597804</v>
      </c>
      <c r="AE10" t="n">
        <v>2141604.32991788</v>
      </c>
      <c r="AF10" t="n">
        <v>3.947271102422434e-06</v>
      </c>
      <c r="AG10" t="n">
        <v>51</v>
      </c>
      <c r="AH10" t="n">
        <v>1937212.618431072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1.291</v>
      </c>
      <c r="E11" t="n">
        <v>77.45999999999999</v>
      </c>
      <c r="F11" t="n">
        <v>74.3</v>
      </c>
      <c r="G11" t="n">
        <v>99.06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20</v>
      </c>
      <c r="N11" t="n">
        <v>19.4</v>
      </c>
      <c r="O11" t="n">
        <v>15996.02</v>
      </c>
      <c r="P11" t="n">
        <v>590.08</v>
      </c>
      <c r="Q11" t="n">
        <v>2326.96</v>
      </c>
      <c r="R11" t="n">
        <v>188.09</v>
      </c>
      <c r="S11" t="n">
        <v>122.72</v>
      </c>
      <c r="T11" t="n">
        <v>27794.45</v>
      </c>
      <c r="U11" t="n">
        <v>0.65</v>
      </c>
      <c r="V11" t="n">
        <v>0.87</v>
      </c>
      <c r="W11" t="n">
        <v>9.52</v>
      </c>
      <c r="X11" t="n">
        <v>1.69</v>
      </c>
      <c r="Y11" t="n">
        <v>0.5</v>
      </c>
      <c r="Z11" t="n">
        <v>10</v>
      </c>
      <c r="AA11" t="n">
        <v>1542.812140890958</v>
      </c>
      <c r="AB11" t="n">
        <v>2110.943635234944</v>
      </c>
      <c r="AC11" t="n">
        <v>1909.47813741612</v>
      </c>
      <c r="AD11" t="n">
        <v>1542812.140890958</v>
      </c>
      <c r="AE11" t="n">
        <v>2110943.635234944</v>
      </c>
      <c r="AF11" t="n">
        <v>3.961078113662932e-06</v>
      </c>
      <c r="AG11" t="n">
        <v>51</v>
      </c>
      <c r="AH11" t="n">
        <v>1909478.13741612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1.2926</v>
      </c>
      <c r="E12" t="n">
        <v>77.36</v>
      </c>
      <c r="F12" t="n">
        <v>74.23</v>
      </c>
      <c r="G12" t="n">
        <v>101.22</v>
      </c>
      <c r="H12" t="n">
        <v>1.5</v>
      </c>
      <c r="I12" t="n">
        <v>44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592.25</v>
      </c>
      <c r="Q12" t="n">
        <v>2326.92</v>
      </c>
      <c r="R12" t="n">
        <v>185.03</v>
      </c>
      <c r="S12" t="n">
        <v>122.72</v>
      </c>
      <c r="T12" t="n">
        <v>26270.28</v>
      </c>
      <c r="U12" t="n">
        <v>0.66</v>
      </c>
      <c r="V12" t="n">
        <v>0.87</v>
      </c>
      <c r="W12" t="n">
        <v>9.529999999999999</v>
      </c>
      <c r="X12" t="n">
        <v>1.62</v>
      </c>
      <c r="Y12" t="n">
        <v>0.5</v>
      </c>
      <c r="Z12" t="n">
        <v>10</v>
      </c>
      <c r="AA12" t="n">
        <v>1543.390670304122</v>
      </c>
      <c r="AB12" t="n">
        <v>2111.735204700951</v>
      </c>
      <c r="AC12" t="n">
        <v>1910.194160603267</v>
      </c>
      <c r="AD12" t="n">
        <v>1543390.670304122</v>
      </c>
      <c r="AE12" t="n">
        <v>2111735.204700951</v>
      </c>
      <c r="AF12" t="n">
        <v>3.96598727321511e-06</v>
      </c>
      <c r="AG12" t="n">
        <v>51</v>
      </c>
      <c r="AH12" t="n">
        <v>1910194.160603267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1.2923</v>
      </c>
      <c r="E13" t="n">
        <v>77.38</v>
      </c>
      <c r="F13" t="n">
        <v>74.25</v>
      </c>
      <c r="G13" t="n">
        <v>101.25</v>
      </c>
      <c r="H13" t="n">
        <v>1.63</v>
      </c>
      <c r="I13" t="n">
        <v>44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596.8</v>
      </c>
      <c r="Q13" t="n">
        <v>2326.93</v>
      </c>
      <c r="R13" t="n">
        <v>185.74</v>
      </c>
      <c r="S13" t="n">
        <v>122.72</v>
      </c>
      <c r="T13" t="n">
        <v>26625.79</v>
      </c>
      <c r="U13" t="n">
        <v>0.66</v>
      </c>
      <c r="V13" t="n">
        <v>0.87</v>
      </c>
      <c r="W13" t="n">
        <v>9.529999999999999</v>
      </c>
      <c r="X13" t="n">
        <v>1.64</v>
      </c>
      <c r="Y13" t="n">
        <v>0.5</v>
      </c>
      <c r="Z13" t="n">
        <v>10</v>
      </c>
      <c r="AA13" t="n">
        <v>1548.540434118492</v>
      </c>
      <c r="AB13" t="n">
        <v>2118.781338743317</v>
      </c>
      <c r="AC13" t="n">
        <v>1916.56782150194</v>
      </c>
      <c r="AD13" t="n">
        <v>1548540.434118492</v>
      </c>
      <c r="AE13" t="n">
        <v>2118781.338743317</v>
      </c>
      <c r="AF13" t="n">
        <v>3.965066805799076e-06</v>
      </c>
      <c r="AG13" t="n">
        <v>51</v>
      </c>
      <c r="AH13" t="n">
        <v>1916567.82150194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0.9348</v>
      </c>
      <c r="E2" t="n">
        <v>106.97</v>
      </c>
      <c r="F2" t="n">
        <v>94.31999999999999</v>
      </c>
      <c r="G2" t="n">
        <v>9.98</v>
      </c>
      <c r="H2" t="n">
        <v>0.2</v>
      </c>
      <c r="I2" t="n">
        <v>567</v>
      </c>
      <c r="J2" t="n">
        <v>89.87</v>
      </c>
      <c r="K2" t="n">
        <v>37.55</v>
      </c>
      <c r="L2" t="n">
        <v>1</v>
      </c>
      <c r="M2" t="n">
        <v>565</v>
      </c>
      <c r="N2" t="n">
        <v>11.32</v>
      </c>
      <c r="O2" t="n">
        <v>11317.98</v>
      </c>
      <c r="P2" t="n">
        <v>782.4299999999999</v>
      </c>
      <c r="Q2" t="n">
        <v>2327.1</v>
      </c>
      <c r="R2" t="n">
        <v>858.72</v>
      </c>
      <c r="S2" t="n">
        <v>122.72</v>
      </c>
      <c r="T2" t="n">
        <v>360499.27</v>
      </c>
      <c r="U2" t="n">
        <v>0.14</v>
      </c>
      <c r="V2" t="n">
        <v>0.6899999999999999</v>
      </c>
      <c r="W2" t="n">
        <v>10.32</v>
      </c>
      <c r="X2" t="n">
        <v>21.7</v>
      </c>
      <c r="Y2" t="n">
        <v>0.5</v>
      </c>
      <c r="Z2" t="n">
        <v>10</v>
      </c>
      <c r="AA2" t="n">
        <v>2466.869329108476</v>
      </c>
      <c r="AB2" t="n">
        <v>3375.279446680333</v>
      </c>
      <c r="AC2" t="n">
        <v>3053.14751352349</v>
      </c>
      <c r="AD2" t="n">
        <v>2466869.329108476</v>
      </c>
      <c r="AE2" t="n">
        <v>3375279.446680333</v>
      </c>
      <c r="AF2" t="n">
        <v>3.261315034684833e-06</v>
      </c>
      <c r="AG2" t="n">
        <v>70</v>
      </c>
      <c r="AH2" t="n">
        <v>3053147.513523491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1.1372</v>
      </c>
      <c r="E3" t="n">
        <v>87.93000000000001</v>
      </c>
      <c r="F3" t="n">
        <v>81.52</v>
      </c>
      <c r="G3" t="n">
        <v>20.64</v>
      </c>
      <c r="H3" t="n">
        <v>0.39</v>
      </c>
      <c r="I3" t="n">
        <v>237</v>
      </c>
      <c r="J3" t="n">
        <v>91.09999999999999</v>
      </c>
      <c r="K3" t="n">
        <v>37.55</v>
      </c>
      <c r="L3" t="n">
        <v>2</v>
      </c>
      <c r="M3" t="n">
        <v>235</v>
      </c>
      <c r="N3" t="n">
        <v>11.54</v>
      </c>
      <c r="O3" t="n">
        <v>11468.97</v>
      </c>
      <c r="P3" t="n">
        <v>655.45</v>
      </c>
      <c r="Q3" t="n">
        <v>2326.98</v>
      </c>
      <c r="R3" t="n">
        <v>429.75</v>
      </c>
      <c r="S3" t="n">
        <v>122.72</v>
      </c>
      <c r="T3" t="n">
        <v>147663.04</v>
      </c>
      <c r="U3" t="n">
        <v>0.29</v>
      </c>
      <c r="V3" t="n">
        <v>0.8</v>
      </c>
      <c r="W3" t="n">
        <v>9.800000000000001</v>
      </c>
      <c r="X3" t="n">
        <v>8.9</v>
      </c>
      <c r="Y3" t="n">
        <v>0.5</v>
      </c>
      <c r="Z3" t="n">
        <v>10</v>
      </c>
      <c r="AA3" t="n">
        <v>1806.545774594341</v>
      </c>
      <c r="AB3" t="n">
        <v>2471.795627974667</v>
      </c>
      <c r="AC3" t="n">
        <v>2235.890922427717</v>
      </c>
      <c r="AD3" t="n">
        <v>1806545.774594341</v>
      </c>
      <c r="AE3" t="n">
        <v>2471795.627974667</v>
      </c>
      <c r="AF3" t="n">
        <v>3.967444862477099e-06</v>
      </c>
      <c r="AG3" t="n">
        <v>58</v>
      </c>
      <c r="AH3" t="n">
        <v>2235890.922427717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1.2087</v>
      </c>
      <c r="E4" t="n">
        <v>82.73</v>
      </c>
      <c r="F4" t="n">
        <v>78.04000000000001</v>
      </c>
      <c r="G4" t="n">
        <v>32.07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144</v>
      </c>
      <c r="N4" t="n">
        <v>11.77</v>
      </c>
      <c r="O4" t="n">
        <v>11620.34</v>
      </c>
      <c r="P4" t="n">
        <v>606.28</v>
      </c>
      <c r="Q4" t="n">
        <v>2327</v>
      </c>
      <c r="R4" t="n">
        <v>313.25</v>
      </c>
      <c r="S4" t="n">
        <v>122.72</v>
      </c>
      <c r="T4" t="n">
        <v>89870.10000000001</v>
      </c>
      <c r="U4" t="n">
        <v>0.39</v>
      </c>
      <c r="V4" t="n">
        <v>0.83</v>
      </c>
      <c r="W4" t="n">
        <v>9.66</v>
      </c>
      <c r="X4" t="n">
        <v>5.42</v>
      </c>
      <c r="Y4" t="n">
        <v>0.5</v>
      </c>
      <c r="Z4" t="n">
        <v>10</v>
      </c>
      <c r="AA4" t="n">
        <v>1620.085625736854</v>
      </c>
      <c r="AB4" t="n">
        <v>2216.67262626665</v>
      </c>
      <c r="AC4" t="n">
        <v>2005.116501935331</v>
      </c>
      <c r="AD4" t="n">
        <v>1620085.625736854</v>
      </c>
      <c r="AE4" t="n">
        <v>2216672.62626665</v>
      </c>
      <c r="AF4" t="n">
        <v>4.216892899468932e-06</v>
      </c>
      <c r="AG4" t="n">
        <v>54</v>
      </c>
      <c r="AH4" t="n">
        <v>2005116.501935331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1.2447</v>
      </c>
      <c r="E5" t="n">
        <v>80.34</v>
      </c>
      <c r="F5" t="n">
        <v>76.43000000000001</v>
      </c>
      <c r="G5" t="n">
        <v>44.1</v>
      </c>
      <c r="H5" t="n">
        <v>0.75</v>
      </c>
      <c r="I5" t="n">
        <v>104</v>
      </c>
      <c r="J5" t="n">
        <v>93.55</v>
      </c>
      <c r="K5" t="n">
        <v>37.55</v>
      </c>
      <c r="L5" t="n">
        <v>4</v>
      </c>
      <c r="M5" t="n">
        <v>102</v>
      </c>
      <c r="N5" t="n">
        <v>12</v>
      </c>
      <c r="O5" t="n">
        <v>11772.07</v>
      </c>
      <c r="P5" t="n">
        <v>572.01</v>
      </c>
      <c r="Q5" t="n">
        <v>2326.99</v>
      </c>
      <c r="R5" t="n">
        <v>260.26</v>
      </c>
      <c r="S5" t="n">
        <v>122.72</v>
      </c>
      <c r="T5" t="n">
        <v>63586.65</v>
      </c>
      <c r="U5" t="n">
        <v>0.47</v>
      </c>
      <c r="V5" t="n">
        <v>0.85</v>
      </c>
      <c r="W5" t="n">
        <v>9.58</v>
      </c>
      <c r="X5" t="n">
        <v>3.82</v>
      </c>
      <c r="Y5" t="n">
        <v>0.5</v>
      </c>
      <c r="Z5" t="n">
        <v>10</v>
      </c>
      <c r="AA5" t="n">
        <v>1532.644983960048</v>
      </c>
      <c r="AB5" t="n">
        <v>2097.032482578766</v>
      </c>
      <c r="AC5" t="n">
        <v>1896.894645645023</v>
      </c>
      <c r="AD5" t="n">
        <v>1532644.983960048</v>
      </c>
      <c r="AE5" t="n">
        <v>2097032.482578766</v>
      </c>
      <c r="AF5" t="n">
        <v>4.342489113898386e-06</v>
      </c>
      <c r="AG5" t="n">
        <v>53</v>
      </c>
      <c r="AH5" t="n">
        <v>1896894.645645023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1.2674</v>
      </c>
      <c r="E6" t="n">
        <v>78.90000000000001</v>
      </c>
      <c r="F6" t="n">
        <v>75.48999999999999</v>
      </c>
      <c r="G6" t="n">
        <v>58.07</v>
      </c>
      <c r="H6" t="n">
        <v>0.93</v>
      </c>
      <c r="I6" t="n">
        <v>78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537.61</v>
      </c>
      <c r="Q6" t="n">
        <v>2326.95</v>
      </c>
      <c r="R6" t="n">
        <v>228.8</v>
      </c>
      <c r="S6" t="n">
        <v>122.72</v>
      </c>
      <c r="T6" t="n">
        <v>47983.15</v>
      </c>
      <c r="U6" t="n">
        <v>0.54</v>
      </c>
      <c r="V6" t="n">
        <v>0.86</v>
      </c>
      <c r="W6" t="n">
        <v>9.539999999999999</v>
      </c>
      <c r="X6" t="n">
        <v>2.88</v>
      </c>
      <c r="Y6" t="n">
        <v>0.5</v>
      </c>
      <c r="Z6" t="n">
        <v>10</v>
      </c>
      <c r="AA6" t="n">
        <v>1462.933747339646</v>
      </c>
      <c r="AB6" t="n">
        <v>2001.650493192026</v>
      </c>
      <c r="AC6" t="n">
        <v>1810.61577945589</v>
      </c>
      <c r="AD6" t="n">
        <v>1462933.747339646</v>
      </c>
      <c r="AE6" t="n">
        <v>2001650.493192026</v>
      </c>
      <c r="AF6" t="n">
        <v>4.421684504663626e-06</v>
      </c>
      <c r="AG6" t="n">
        <v>52</v>
      </c>
      <c r="AH6" t="n">
        <v>1810615.77945589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1.2809</v>
      </c>
      <c r="E7" t="n">
        <v>78.06999999999999</v>
      </c>
      <c r="F7" t="n">
        <v>74.94</v>
      </c>
      <c r="G7" t="n">
        <v>71.37</v>
      </c>
      <c r="H7" t="n">
        <v>1.1</v>
      </c>
      <c r="I7" t="n">
        <v>63</v>
      </c>
      <c r="J7" t="n">
        <v>96.02</v>
      </c>
      <c r="K7" t="n">
        <v>37.55</v>
      </c>
      <c r="L7" t="n">
        <v>6</v>
      </c>
      <c r="M7" t="n">
        <v>37</v>
      </c>
      <c r="N7" t="n">
        <v>12.47</v>
      </c>
      <c r="O7" t="n">
        <v>12076.67</v>
      </c>
      <c r="P7" t="n">
        <v>511.43</v>
      </c>
      <c r="Q7" t="n">
        <v>2327.01</v>
      </c>
      <c r="R7" t="n">
        <v>209.58</v>
      </c>
      <c r="S7" t="n">
        <v>122.72</v>
      </c>
      <c r="T7" t="n">
        <v>38449.67</v>
      </c>
      <c r="U7" t="n">
        <v>0.59</v>
      </c>
      <c r="V7" t="n">
        <v>0.87</v>
      </c>
      <c r="W7" t="n">
        <v>9.539999999999999</v>
      </c>
      <c r="X7" t="n">
        <v>2.33</v>
      </c>
      <c r="Y7" t="n">
        <v>0.5</v>
      </c>
      <c r="Z7" t="n">
        <v>10</v>
      </c>
      <c r="AA7" t="n">
        <v>1412.605592637627</v>
      </c>
      <c r="AB7" t="n">
        <v>1932.789291607241</v>
      </c>
      <c r="AC7" t="n">
        <v>1748.326594303054</v>
      </c>
      <c r="AD7" t="n">
        <v>1412605.592637627</v>
      </c>
      <c r="AE7" t="n">
        <v>1932789.291607241</v>
      </c>
      <c r="AF7" t="n">
        <v>4.46878308507467e-06</v>
      </c>
      <c r="AG7" t="n">
        <v>51</v>
      </c>
      <c r="AH7" t="n">
        <v>1748326.594303054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1.283</v>
      </c>
      <c r="E8" t="n">
        <v>77.94</v>
      </c>
      <c r="F8" t="n">
        <v>74.87</v>
      </c>
      <c r="G8" t="n">
        <v>74.87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3</v>
      </c>
      <c r="N8" t="n">
        <v>12.71</v>
      </c>
      <c r="O8" t="n">
        <v>12229.54</v>
      </c>
      <c r="P8" t="n">
        <v>508.42</v>
      </c>
      <c r="Q8" t="n">
        <v>2326.97</v>
      </c>
      <c r="R8" t="n">
        <v>205.72</v>
      </c>
      <c r="S8" t="n">
        <v>122.72</v>
      </c>
      <c r="T8" t="n">
        <v>36533.59</v>
      </c>
      <c r="U8" t="n">
        <v>0.6</v>
      </c>
      <c r="V8" t="n">
        <v>0.87</v>
      </c>
      <c r="W8" t="n">
        <v>9.58</v>
      </c>
      <c r="X8" t="n">
        <v>2.26</v>
      </c>
      <c r="Y8" t="n">
        <v>0.5</v>
      </c>
      <c r="Z8" t="n">
        <v>10</v>
      </c>
      <c r="AA8" t="n">
        <v>1407.53816677077</v>
      </c>
      <c r="AB8" t="n">
        <v>1925.855815977157</v>
      </c>
      <c r="AC8" t="n">
        <v>1742.05483985591</v>
      </c>
      <c r="AD8" t="n">
        <v>1407538.16677077</v>
      </c>
      <c r="AE8" t="n">
        <v>1925855.815977157</v>
      </c>
      <c r="AF8" t="n">
        <v>4.476109530916389e-06</v>
      </c>
      <c r="AG8" t="n">
        <v>51</v>
      </c>
      <c r="AH8" t="n">
        <v>1742054.83985591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1.2828</v>
      </c>
      <c r="E9" t="n">
        <v>77.95999999999999</v>
      </c>
      <c r="F9" t="n">
        <v>74.88</v>
      </c>
      <c r="G9" t="n">
        <v>74.88</v>
      </c>
      <c r="H9" t="n">
        <v>1.43</v>
      </c>
      <c r="I9" t="n">
        <v>60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514.01</v>
      </c>
      <c r="Q9" t="n">
        <v>2327.01</v>
      </c>
      <c r="R9" t="n">
        <v>206.1</v>
      </c>
      <c r="S9" t="n">
        <v>122.72</v>
      </c>
      <c r="T9" t="n">
        <v>36726.64</v>
      </c>
      <c r="U9" t="n">
        <v>0.6</v>
      </c>
      <c r="V9" t="n">
        <v>0.87</v>
      </c>
      <c r="W9" t="n">
        <v>9.59</v>
      </c>
      <c r="X9" t="n">
        <v>2.27</v>
      </c>
      <c r="Y9" t="n">
        <v>0.5</v>
      </c>
      <c r="Z9" t="n">
        <v>10</v>
      </c>
      <c r="AA9" t="n">
        <v>1413.66163375117</v>
      </c>
      <c r="AB9" t="n">
        <v>1934.234213648035</v>
      </c>
      <c r="AC9" t="n">
        <v>1749.633615012235</v>
      </c>
      <c r="AD9" t="n">
        <v>1413661.63375117</v>
      </c>
      <c r="AE9" t="n">
        <v>1934234.213648035</v>
      </c>
      <c r="AF9" t="n">
        <v>4.475411774169558e-06</v>
      </c>
      <c r="AG9" t="n">
        <v>51</v>
      </c>
      <c r="AH9" t="n">
        <v>1749633.615012235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0.9348</v>
      </c>
      <c r="E32" t="n">
        <v>106.97</v>
      </c>
      <c r="F32" t="n">
        <v>94.31999999999999</v>
      </c>
      <c r="G32" t="n">
        <v>9.98</v>
      </c>
      <c r="H32" t="n">
        <v>0.2</v>
      </c>
      <c r="I32" t="n">
        <v>567</v>
      </c>
      <c r="J32" t="n">
        <v>89.87</v>
      </c>
      <c r="K32" t="n">
        <v>37.55</v>
      </c>
      <c r="L32" t="n">
        <v>1</v>
      </c>
      <c r="M32" t="n">
        <v>565</v>
      </c>
      <c r="N32" t="n">
        <v>11.32</v>
      </c>
      <c r="O32" t="n">
        <v>11317.98</v>
      </c>
      <c r="P32" t="n">
        <v>782.4299999999999</v>
      </c>
      <c r="Q32" t="n">
        <v>2327.1</v>
      </c>
      <c r="R32" t="n">
        <v>858.72</v>
      </c>
      <c r="S32" t="n">
        <v>122.72</v>
      </c>
      <c r="T32" t="n">
        <v>360499.27</v>
      </c>
      <c r="U32" t="n">
        <v>0.14</v>
      </c>
      <c r="V32" t="n">
        <v>0.6899999999999999</v>
      </c>
      <c r="W32" t="n">
        <v>10.32</v>
      </c>
      <c r="X32" t="n">
        <v>21.7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1.1372</v>
      </c>
      <c r="E33" t="n">
        <v>87.93000000000001</v>
      </c>
      <c r="F33" t="n">
        <v>81.52</v>
      </c>
      <c r="G33" t="n">
        <v>20.64</v>
      </c>
      <c r="H33" t="n">
        <v>0.39</v>
      </c>
      <c r="I33" t="n">
        <v>237</v>
      </c>
      <c r="J33" t="n">
        <v>91.09999999999999</v>
      </c>
      <c r="K33" t="n">
        <v>37.55</v>
      </c>
      <c r="L33" t="n">
        <v>2</v>
      </c>
      <c r="M33" t="n">
        <v>235</v>
      </c>
      <c r="N33" t="n">
        <v>11.54</v>
      </c>
      <c r="O33" t="n">
        <v>11468.97</v>
      </c>
      <c r="P33" t="n">
        <v>655.45</v>
      </c>
      <c r="Q33" t="n">
        <v>2326.98</v>
      </c>
      <c r="R33" t="n">
        <v>429.75</v>
      </c>
      <c r="S33" t="n">
        <v>122.72</v>
      </c>
      <c r="T33" t="n">
        <v>147663.04</v>
      </c>
      <c r="U33" t="n">
        <v>0.29</v>
      </c>
      <c r="V33" t="n">
        <v>0.8</v>
      </c>
      <c r="W33" t="n">
        <v>9.800000000000001</v>
      </c>
      <c r="X33" t="n">
        <v>8.9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1.2087</v>
      </c>
      <c r="E34" t="n">
        <v>82.73</v>
      </c>
      <c r="F34" t="n">
        <v>78.04000000000001</v>
      </c>
      <c r="G34" t="n">
        <v>32.07</v>
      </c>
      <c r="H34" t="n">
        <v>0.57</v>
      </c>
      <c r="I34" t="n">
        <v>146</v>
      </c>
      <c r="J34" t="n">
        <v>92.31999999999999</v>
      </c>
      <c r="K34" t="n">
        <v>37.55</v>
      </c>
      <c r="L34" t="n">
        <v>3</v>
      </c>
      <c r="M34" t="n">
        <v>144</v>
      </c>
      <c r="N34" t="n">
        <v>11.77</v>
      </c>
      <c r="O34" t="n">
        <v>11620.34</v>
      </c>
      <c r="P34" t="n">
        <v>606.28</v>
      </c>
      <c r="Q34" t="n">
        <v>2327</v>
      </c>
      <c r="R34" t="n">
        <v>313.25</v>
      </c>
      <c r="S34" t="n">
        <v>122.72</v>
      </c>
      <c r="T34" t="n">
        <v>89870.10000000001</v>
      </c>
      <c r="U34" t="n">
        <v>0.39</v>
      </c>
      <c r="V34" t="n">
        <v>0.83</v>
      </c>
      <c r="W34" t="n">
        <v>9.66</v>
      </c>
      <c r="X34" t="n">
        <v>5.42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1.2447</v>
      </c>
      <c r="E35" t="n">
        <v>80.34</v>
      </c>
      <c r="F35" t="n">
        <v>76.43000000000001</v>
      </c>
      <c r="G35" t="n">
        <v>44.1</v>
      </c>
      <c r="H35" t="n">
        <v>0.75</v>
      </c>
      <c r="I35" t="n">
        <v>104</v>
      </c>
      <c r="J35" t="n">
        <v>93.55</v>
      </c>
      <c r="K35" t="n">
        <v>37.55</v>
      </c>
      <c r="L35" t="n">
        <v>4</v>
      </c>
      <c r="M35" t="n">
        <v>102</v>
      </c>
      <c r="N35" t="n">
        <v>12</v>
      </c>
      <c r="O35" t="n">
        <v>11772.07</v>
      </c>
      <c r="P35" t="n">
        <v>572.01</v>
      </c>
      <c r="Q35" t="n">
        <v>2326.99</v>
      </c>
      <c r="R35" t="n">
        <v>260.26</v>
      </c>
      <c r="S35" t="n">
        <v>122.72</v>
      </c>
      <c r="T35" t="n">
        <v>63586.65</v>
      </c>
      <c r="U35" t="n">
        <v>0.47</v>
      </c>
      <c r="V35" t="n">
        <v>0.85</v>
      </c>
      <c r="W35" t="n">
        <v>9.58</v>
      </c>
      <c r="X35" t="n">
        <v>3.82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1.2674</v>
      </c>
      <c r="E36" t="n">
        <v>78.90000000000001</v>
      </c>
      <c r="F36" t="n">
        <v>75.48999999999999</v>
      </c>
      <c r="G36" t="n">
        <v>58.07</v>
      </c>
      <c r="H36" t="n">
        <v>0.93</v>
      </c>
      <c r="I36" t="n">
        <v>78</v>
      </c>
      <c r="J36" t="n">
        <v>94.79000000000001</v>
      </c>
      <c r="K36" t="n">
        <v>37.55</v>
      </c>
      <c r="L36" t="n">
        <v>5</v>
      </c>
      <c r="M36" t="n">
        <v>76</v>
      </c>
      <c r="N36" t="n">
        <v>12.23</v>
      </c>
      <c r="O36" t="n">
        <v>11924.18</v>
      </c>
      <c r="P36" t="n">
        <v>537.61</v>
      </c>
      <c r="Q36" t="n">
        <v>2326.95</v>
      </c>
      <c r="R36" t="n">
        <v>228.8</v>
      </c>
      <c r="S36" t="n">
        <v>122.72</v>
      </c>
      <c r="T36" t="n">
        <v>47983.15</v>
      </c>
      <c r="U36" t="n">
        <v>0.54</v>
      </c>
      <c r="V36" t="n">
        <v>0.86</v>
      </c>
      <c r="W36" t="n">
        <v>9.539999999999999</v>
      </c>
      <c r="X36" t="n">
        <v>2.88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1.2809</v>
      </c>
      <c r="E37" t="n">
        <v>78.06999999999999</v>
      </c>
      <c r="F37" t="n">
        <v>74.94</v>
      </c>
      <c r="G37" t="n">
        <v>71.37</v>
      </c>
      <c r="H37" t="n">
        <v>1.1</v>
      </c>
      <c r="I37" t="n">
        <v>63</v>
      </c>
      <c r="J37" t="n">
        <v>96.02</v>
      </c>
      <c r="K37" t="n">
        <v>37.55</v>
      </c>
      <c r="L37" t="n">
        <v>6</v>
      </c>
      <c r="M37" t="n">
        <v>37</v>
      </c>
      <c r="N37" t="n">
        <v>12.47</v>
      </c>
      <c r="O37" t="n">
        <v>12076.67</v>
      </c>
      <c r="P37" t="n">
        <v>511.43</v>
      </c>
      <c r="Q37" t="n">
        <v>2327.01</v>
      </c>
      <c r="R37" t="n">
        <v>209.58</v>
      </c>
      <c r="S37" t="n">
        <v>122.72</v>
      </c>
      <c r="T37" t="n">
        <v>38449.67</v>
      </c>
      <c r="U37" t="n">
        <v>0.59</v>
      </c>
      <c r="V37" t="n">
        <v>0.87</v>
      </c>
      <c r="W37" t="n">
        <v>9.539999999999999</v>
      </c>
      <c r="X37" t="n">
        <v>2.33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1.283</v>
      </c>
      <c r="E38" t="n">
        <v>77.94</v>
      </c>
      <c r="F38" t="n">
        <v>74.87</v>
      </c>
      <c r="G38" t="n">
        <v>74.87</v>
      </c>
      <c r="H38" t="n">
        <v>1.27</v>
      </c>
      <c r="I38" t="n">
        <v>60</v>
      </c>
      <c r="J38" t="n">
        <v>97.26000000000001</v>
      </c>
      <c r="K38" t="n">
        <v>37.55</v>
      </c>
      <c r="L38" t="n">
        <v>7</v>
      </c>
      <c r="M38" t="n">
        <v>3</v>
      </c>
      <c r="N38" t="n">
        <v>12.71</v>
      </c>
      <c r="O38" t="n">
        <v>12229.54</v>
      </c>
      <c r="P38" t="n">
        <v>508.42</v>
      </c>
      <c r="Q38" t="n">
        <v>2326.97</v>
      </c>
      <c r="R38" t="n">
        <v>205.72</v>
      </c>
      <c r="S38" t="n">
        <v>122.72</v>
      </c>
      <c r="T38" t="n">
        <v>36533.59</v>
      </c>
      <c r="U38" t="n">
        <v>0.6</v>
      </c>
      <c r="V38" t="n">
        <v>0.87</v>
      </c>
      <c r="W38" t="n">
        <v>9.58</v>
      </c>
      <c r="X38" t="n">
        <v>2.26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1.2828</v>
      </c>
      <c r="E39" t="n">
        <v>77.95999999999999</v>
      </c>
      <c r="F39" t="n">
        <v>74.88</v>
      </c>
      <c r="G39" t="n">
        <v>74.88</v>
      </c>
      <c r="H39" t="n">
        <v>1.43</v>
      </c>
      <c r="I39" t="n">
        <v>60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514.01</v>
      </c>
      <c r="Q39" t="n">
        <v>2327.01</v>
      </c>
      <c r="R39" t="n">
        <v>206.1</v>
      </c>
      <c r="S39" t="n">
        <v>122.72</v>
      </c>
      <c r="T39" t="n">
        <v>36726.64</v>
      </c>
      <c r="U39" t="n">
        <v>0.6</v>
      </c>
      <c r="V39" t="n">
        <v>0.87</v>
      </c>
      <c r="W39" t="n">
        <v>9.59</v>
      </c>
      <c r="X39" t="n">
        <v>2.27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1.0105</v>
      </c>
      <c r="E40" t="n">
        <v>98.95999999999999</v>
      </c>
      <c r="F40" t="n">
        <v>90.01000000000001</v>
      </c>
      <c r="G40" t="n">
        <v>11.82</v>
      </c>
      <c r="H40" t="n">
        <v>0.24</v>
      </c>
      <c r="I40" t="n">
        <v>457</v>
      </c>
      <c r="J40" t="n">
        <v>71.52</v>
      </c>
      <c r="K40" t="n">
        <v>32.27</v>
      </c>
      <c r="L40" t="n">
        <v>1</v>
      </c>
      <c r="M40" t="n">
        <v>455</v>
      </c>
      <c r="N40" t="n">
        <v>8.25</v>
      </c>
      <c r="O40" t="n">
        <v>9054.6</v>
      </c>
      <c r="P40" t="n">
        <v>630.92</v>
      </c>
      <c r="Q40" t="n">
        <v>2327.28</v>
      </c>
      <c r="R40" t="n">
        <v>713.97</v>
      </c>
      <c r="S40" t="n">
        <v>122.72</v>
      </c>
      <c r="T40" t="n">
        <v>288672.73</v>
      </c>
      <c r="U40" t="n">
        <v>0.17</v>
      </c>
      <c r="V40" t="n">
        <v>0.72</v>
      </c>
      <c r="W40" t="n">
        <v>10.15</v>
      </c>
      <c r="X40" t="n">
        <v>17.38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1.181</v>
      </c>
      <c r="E41" t="n">
        <v>84.68000000000001</v>
      </c>
      <c r="F41" t="n">
        <v>79.83</v>
      </c>
      <c r="G41" t="n">
        <v>24.82</v>
      </c>
      <c r="H41" t="n">
        <v>0.48</v>
      </c>
      <c r="I41" t="n">
        <v>193</v>
      </c>
      <c r="J41" t="n">
        <v>72.7</v>
      </c>
      <c r="K41" t="n">
        <v>32.27</v>
      </c>
      <c r="L41" t="n">
        <v>2</v>
      </c>
      <c r="M41" t="n">
        <v>191</v>
      </c>
      <c r="N41" t="n">
        <v>8.43</v>
      </c>
      <c r="O41" t="n">
        <v>9200.25</v>
      </c>
      <c r="P41" t="n">
        <v>532.71</v>
      </c>
      <c r="Q41" t="n">
        <v>2326.98</v>
      </c>
      <c r="R41" t="n">
        <v>373.94</v>
      </c>
      <c r="S41" t="n">
        <v>122.72</v>
      </c>
      <c r="T41" t="n">
        <v>119979.77</v>
      </c>
      <c r="U41" t="n">
        <v>0.33</v>
      </c>
      <c r="V41" t="n">
        <v>0.8100000000000001</v>
      </c>
      <c r="W41" t="n">
        <v>9.720000000000001</v>
      </c>
      <c r="X41" t="n">
        <v>7.22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1.2403</v>
      </c>
      <c r="E42" t="n">
        <v>80.63</v>
      </c>
      <c r="F42" t="n">
        <v>76.95999999999999</v>
      </c>
      <c r="G42" t="n">
        <v>39.47</v>
      </c>
      <c r="H42" t="n">
        <v>0.71</v>
      </c>
      <c r="I42" t="n">
        <v>117</v>
      </c>
      <c r="J42" t="n">
        <v>73.88</v>
      </c>
      <c r="K42" t="n">
        <v>32.27</v>
      </c>
      <c r="L42" t="n">
        <v>3</v>
      </c>
      <c r="M42" t="n">
        <v>115</v>
      </c>
      <c r="N42" t="n">
        <v>8.609999999999999</v>
      </c>
      <c r="O42" t="n">
        <v>9346.23</v>
      </c>
      <c r="P42" t="n">
        <v>484.06</v>
      </c>
      <c r="Q42" t="n">
        <v>2326.95</v>
      </c>
      <c r="R42" t="n">
        <v>277.74</v>
      </c>
      <c r="S42" t="n">
        <v>122.72</v>
      </c>
      <c r="T42" t="n">
        <v>72258.64</v>
      </c>
      <c r="U42" t="n">
        <v>0.44</v>
      </c>
      <c r="V42" t="n">
        <v>0.84</v>
      </c>
      <c r="W42" t="n">
        <v>9.609999999999999</v>
      </c>
      <c r="X42" t="n">
        <v>4.35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1.2686</v>
      </c>
      <c r="E43" t="n">
        <v>78.83</v>
      </c>
      <c r="F43" t="n">
        <v>75.69</v>
      </c>
      <c r="G43" t="n">
        <v>54.72</v>
      </c>
      <c r="H43" t="n">
        <v>0.93</v>
      </c>
      <c r="I43" t="n">
        <v>83</v>
      </c>
      <c r="J43" t="n">
        <v>75.06999999999999</v>
      </c>
      <c r="K43" t="n">
        <v>32.27</v>
      </c>
      <c r="L43" t="n">
        <v>4</v>
      </c>
      <c r="M43" t="n">
        <v>49</v>
      </c>
      <c r="N43" t="n">
        <v>8.800000000000001</v>
      </c>
      <c r="O43" t="n">
        <v>9492.549999999999</v>
      </c>
      <c r="P43" t="n">
        <v>446.77</v>
      </c>
      <c r="Q43" t="n">
        <v>2326.96</v>
      </c>
      <c r="R43" t="n">
        <v>233.83</v>
      </c>
      <c r="S43" t="n">
        <v>122.72</v>
      </c>
      <c r="T43" t="n">
        <v>50475.65</v>
      </c>
      <c r="U43" t="n">
        <v>0.52</v>
      </c>
      <c r="V43" t="n">
        <v>0.86</v>
      </c>
      <c r="W43" t="n">
        <v>9.6</v>
      </c>
      <c r="X43" t="n">
        <v>3.08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1.2711</v>
      </c>
      <c r="E44" t="n">
        <v>78.67</v>
      </c>
      <c r="F44" t="n">
        <v>75.59999999999999</v>
      </c>
      <c r="G44" t="n">
        <v>57.42</v>
      </c>
      <c r="H44" t="n">
        <v>1.15</v>
      </c>
      <c r="I44" t="n">
        <v>79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446.77</v>
      </c>
      <c r="Q44" t="n">
        <v>2327.01</v>
      </c>
      <c r="R44" t="n">
        <v>228.83</v>
      </c>
      <c r="S44" t="n">
        <v>122.72</v>
      </c>
      <c r="T44" t="n">
        <v>47996.52</v>
      </c>
      <c r="U44" t="n">
        <v>0.54</v>
      </c>
      <c r="V44" t="n">
        <v>0.86</v>
      </c>
      <c r="W44" t="n">
        <v>9.65</v>
      </c>
      <c r="X44" t="n">
        <v>2.99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1.1561</v>
      </c>
      <c r="E45" t="n">
        <v>86.5</v>
      </c>
      <c r="F45" t="n">
        <v>82.01000000000001</v>
      </c>
      <c r="G45" t="n">
        <v>19.6</v>
      </c>
      <c r="H45" t="n">
        <v>0.43</v>
      </c>
      <c r="I45" t="n">
        <v>251</v>
      </c>
      <c r="J45" t="n">
        <v>39.78</v>
      </c>
      <c r="K45" t="n">
        <v>19.54</v>
      </c>
      <c r="L45" t="n">
        <v>1</v>
      </c>
      <c r="M45" t="n">
        <v>248</v>
      </c>
      <c r="N45" t="n">
        <v>4.24</v>
      </c>
      <c r="O45" t="n">
        <v>5140</v>
      </c>
      <c r="P45" t="n">
        <v>347.45</v>
      </c>
      <c r="Q45" t="n">
        <v>2327.03</v>
      </c>
      <c r="R45" t="n">
        <v>446.52</v>
      </c>
      <c r="S45" t="n">
        <v>122.72</v>
      </c>
      <c r="T45" t="n">
        <v>155980.96</v>
      </c>
      <c r="U45" t="n">
        <v>0.27</v>
      </c>
      <c r="V45" t="n">
        <v>0.79</v>
      </c>
      <c r="W45" t="n">
        <v>9.82</v>
      </c>
      <c r="X45" t="n">
        <v>9.390000000000001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1.2202</v>
      </c>
      <c r="E46" t="n">
        <v>81.95</v>
      </c>
      <c r="F46" t="n">
        <v>78.52</v>
      </c>
      <c r="G46" t="n">
        <v>30.2</v>
      </c>
      <c r="H46" t="n">
        <v>0.84</v>
      </c>
      <c r="I46" t="n">
        <v>156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312.16</v>
      </c>
      <c r="Q46" t="n">
        <v>2327.14</v>
      </c>
      <c r="R46" t="n">
        <v>323.16</v>
      </c>
      <c r="S46" t="n">
        <v>122.72</v>
      </c>
      <c r="T46" t="n">
        <v>94773.60000000001</v>
      </c>
      <c r="U46" t="n">
        <v>0.38</v>
      </c>
      <c r="V46" t="n">
        <v>0.83</v>
      </c>
      <c r="W46" t="n">
        <v>9.859999999999999</v>
      </c>
      <c r="X46" t="n">
        <v>5.91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0.7408</v>
      </c>
      <c r="E47" t="n">
        <v>135</v>
      </c>
      <c r="F47" t="n">
        <v>107.2</v>
      </c>
      <c r="G47" t="n">
        <v>7.27</v>
      </c>
      <c r="H47" t="n">
        <v>0.12</v>
      </c>
      <c r="I47" t="n">
        <v>885</v>
      </c>
      <c r="J47" t="n">
        <v>141.81</v>
      </c>
      <c r="K47" t="n">
        <v>47.83</v>
      </c>
      <c r="L47" t="n">
        <v>1</v>
      </c>
      <c r="M47" t="n">
        <v>883</v>
      </c>
      <c r="N47" t="n">
        <v>22.98</v>
      </c>
      <c r="O47" t="n">
        <v>17723.39</v>
      </c>
      <c r="P47" t="n">
        <v>1216.83</v>
      </c>
      <c r="Q47" t="n">
        <v>2327.52</v>
      </c>
      <c r="R47" t="n">
        <v>1288.5</v>
      </c>
      <c r="S47" t="n">
        <v>122.72</v>
      </c>
      <c r="T47" t="n">
        <v>573797.53</v>
      </c>
      <c r="U47" t="n">
        <v>0.1</v>
      </c>
      <c r="V47" t="n">
        <v>0.6</v>
      </c>
      <c r="W47" t="n">
        <v>10.9</v>
      </c>
      <c r="X47" t="n">
        <v>34.57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1.0207</v>
      </c>
      <c r="E48" t="n">
        <v>97.97</v>
      </c>
      <c r="F48" t="n">
        <v>85.72</v>
      </c>
      <c r="G48" t="n">
        <v>14.82</v>
      </c>
      <c r="H48" t="n">
        <v>0.25</v>
      </c>
      <c r="I48" t="n">
        <v>347</v>
      </c>
      <c r="J48" t="n">
        <v>143.17</v>
      </c>
      <c r="K48" t="n">
        <v>47.83</v>
      </c>
      <c r="L48" t="n">
        <v>2</v>
      </c>
      <c r="M48" t="n">
        <v>345</v>
      </c>
      <c r="N48" t="n">
        <v>23.34</v>
      </c>
      <c r="O48" t="n">
        <v>17891.86</v>
      </c>
      <c r="P48" t="n">
        <v>960.64</v>
      </c>
      <c r="Q48" t="n">
        <v>2327.3</v>
      </c>
      <c r="R48" t="n">
        <v>569.8</v>
      </c>
      <c r="S48" t="n">
        <v>122.72</v>
      </c>
      <c r="T48" t="n">
        <v>217140.72</v>
      </c>
      <c r="U48" t="n">
        <v>0.22</v>
      </c>
      <c r="V48" t="n">
        <v>0.76</v>
      </c>
      <c r="W48" t="n">
        <v>9.98</v>
      </c>
      <c r="X48" t="n">
        <v>13.09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1.1225</v>
      </c>
      <c r="E49" t="n">
        <v>89.08</v>
      </c>
      <c r="F49" t="n">
        <v>80.64</v>
      </c>
      <c r="G49" t="n">
        <v>22.51</v>
      </c>
      <c r="H49" t="n">
        <v>0.37</v>
      </c>
      <c r="I49" t="n">
        <v>215</v>
      </c>
      <c r="J49" t="n">
        <v>144.54</v>
      </c>
      <c r="K49" t="n">
        <v>47.83</v>
      </c>
      <c r="L49" t="n">
        <v>3</v>
      </c>
      <c r="M49" t="n">
        <v>213</v>
      </c>
      <c r="N49" t="n">
        <v>23.71</v>
      </c>
      <c r="O49" t="n">
        <v>18060.85</v>
      </c>
      <c r="P49" t="n">
        <v>891.66</v>
      </c>
      <c r="Q49" t="n">
        <v>2327.01</v>
      </c>
      <c r="R49" t="n">
        <v>400.61</v>
      </c>
      <c r="S49" t="n">
        <v>122.72</v>
      </c>
      <c r="T49" t="n">
        <v>133202.7</v>
      </c>
      <c r="U49" t="n">
        <v>0.31</v>
      </c>
      <c r="V49" t="n">
        <v>0.8</v>
      </c>
      <c r="W49" t="n">
        <v>9.77</v>
      </c>
      <c r="X49" t="n">
        <v>8.029999999999999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1.1755</v>
      </c>
      <c r="E50" t="n">
        <v>85.06999999999999</v>
      </c>
      <c r="F50" t="n">
        <v>78.36</v>
      </c>
      <c r="G50" t="n">
        <v>30.33</v>
      </c>
      <c r="H50" t="n">
        <v>0.49</v>
      </c>
      <c r="I50" t="n">
        <v>155</v>
      </c>
      <c r="J50" t="n">
        <v>145.92</v>
      </c>
      <c r="K50" t="n">
        <v>47.83</v>
      </c>
      <c r="L50" t="n">
        <v>4</v>
      </c>
      <c r="M50" t="n">
        <v>153</v>
      </c>
      <c r="N50" t="n">
        <v>24.09</v>
      </c>
      <c r="O50" t="n">
        <v>18230.35</v>
      </c>
      <c r="P50" t="n">
        <v>855.0599999999999</v>
      </c>
      <c r="Q50" t="n">
        <v>2326.95</v>
      </c>
      <c r="R50" t="n">
        <v>325.46</v>
      </c>
      <c r="S50" t="n">
        <v>122.72</v>
      </c>
      <c r="T50" t="n">
        <v>95930.34</v>
      </c>
      <c r="U50" t="n">
        <v>0.38</v>
      </c>
      <c r="V50" t="n">
        <v>0.83</v>
      </c>
      <c r="W50" t="n">
        <v>9.640000000000001</v>
      </c>
      <c r="X50" t="n">
        <v>5.75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1.2086</v>
      </c>
      <c r="E51" t="n">
        <v>82.73999999999999</v>
      </c>
      <c r="F51" t="n">
        <v>77.05</v>
      </c>
      <c r="G51" t="n">
        <v>38.52</v>
      </c>
      <c r="H51" t="n">
        <v>0.6</v>
      </c>
      <c r="I51" t="n">
        <v>120</v>
      </c>
      <c r="J51" t="n">
        <v>147.3</v>
      </c>
      <c r="K51" t="n">
        <v>47.83</v>
      </c>
      <c r="L51" t="n">
        <v>5</v>
      </c>
      <c r="M51" t="n">
        <v>118</v>
      </c>
      <c r="N51" t="n">
        <v>24.47</v>
      </c>
      <c r="O51" t="n">
        <v>18400.38</v>
      </c>
      <c r="P51" t="n">
        <v>827.66</v>
      </c>
      <c r="Q51" t="n">
        <v>2326.98</v>
      </c>
      <c r="R51" t="n">
        <v>280.14</v>
      </c>
      <c r="S51" t="n">
        <v>122.72</v>
      </c>
      <c r="T51" t="n">
        <v>73443.5</v>
      </c>
      <c r="U51" t="n">
        <v>0.44</v>
      </c>
      <c r="V51" t="n">
        <v>0.84</v>
      </c>
      <c r="W51" t="n">
        <v>9.619999999999999</v>
      </c>
      <c r="X51" t="n">
        <v>4.43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1.2299</v>
      </c>
      <c r="E52" t="n">
        <v>81.31</v>
      </c>
      <c r="F52" t="n">
        <v>76.25</v>
      </c>
      <c r="G52" t="n">
        <v>46.68</v>
      </c>
      <c r="H52" t="n">
        <v>0.71</v>
      </c>
      <c r="I52" t="n">
        <v>98</v>
      </c>
      <c r="J52" t="n">
        <v>148.68</v>
      </c>
      <c r="K52" t="n">
        <v>47.83</v>
      </c>
      <c r="L52" t="n">
        <v>6</v>
      </c>
      <c r="M52" t="n">
        <v>96</v>
      </c>
      <c r="N52" t="n">
        <v>24.85</v>
      </c>
      <c r="O52" t="n">
        <v>18570.94</v>
      </c>
      <c r="P52" t="n">
        <v>807.48</v>
      </c>
      <c r="Q52" t="n">
        <v>2326.96</v>
      </c>
      <c r="R52" t="n">
        <v>253.88</v>
      </c>
      <c r="S52" t="n">
        <v>122.72</v>
      </c>
      <c r="T52" t="n">
        <v>60423.05</v>
      </c>
      <c r="U52" t="n">
        <v>0.48</v>
      </c>
      <c r="V52" t="n">
        <v>0.85</v>
      </c>
      <c r="W52" t="n">
        <v>9.58</v>
      </c>
      <c r="X52" t="n">
        <v>3.63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1.2467</v>
      </c>
      <c r="E53" t="n">
        <v>80.20999999999999</v>
      </c>
      <c r="F53" t="n">
        <v>75.61</v>
      </c>
      <c r="G53" t="n">
        <v>55.33</v>
      </c>
      <c r="H53" t="n">
        <v>0.83</v>
      </c>
      <c r="I53" t="n">
        <v>82</v>
      </c>
      <c r="J53" t="n">
        <v>150.07</v>
      </c>
      <c r="K53" t="n">
        <v>47.83</v>
      </c>
      <c r="L53" t="n">
        <v>7</v>
      </c>
      <c r="M53" t="n">
        <v>80</v>
      </c>
      <c r="N53" t="n">
        <v>25.24</v>
      </c>
      <c r="O53" t="n">
        <v>18742.03</v>
      </c>
      <c r="P53" t="n">
        <v>786.78</v>
      </c>
      <c r="Q53" t="n">
        <v>2327</v>
      </c>
      <c r="R53" t="n">
        <v>233.23</v>
      </c>
      <c r="S53" t="n">
        <v>122.72</v>
      </c>
      <c r="T53" t="n">
        <v>50179.05</v>
      </c>
      <c r="U53" t="n">
        <v>0.53</v>
      </c>
      <c r="V53" t="n">
        <v>0.86</v>
      </c>
      <c r="W53" t="n">
        <v>9.529999999999999</v>
      </c>
      <c r="X53" t="n">
        <v>3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1.2589</v>
      </c>
      <c r="E54" t="n">
        <v>79.43000000000001</v>
      </c>
      <c r="F54" t="n">
        <v>75.18000000000001</v>
      </c>
      <c r="G54" t="n">
        <v>64.44</v>
      </c>
      <c r="H54" t="n">
        <v>0.9399999999999999</v>
      </c>
      <c r="I54" t="n">
        <v>70</v>
      </c>
      <c r="J54" t="n">
        <v>151.46</v>
      </c>
      <c r="K54" t="n">
        <v>47.83</v>
      </c>
      <c r="L54" t="n">
        <v>8</v>
      </c>
      <c r="M54" t="n">
        <v>68</v>
      </c>
      <c r="N54" t="n">
        <v>25.63</v>
      </c>
      <c r="O54" t="n">
        <v>18913.66</v>
      </c>
      <c r="P54" t="n">
        <v>769.72</v>
      </c>
      <c r="Q54" t="n">
        <v>2326.92</v>
      </c>
      <c r="R54" t="n">
        <v>218.54</v>
      </c>
      <c r="S54" t="n">
        <v>122.72</v>
      </c>
      <c r="T54" t="n">
        <v>42895.55</v>
      </c>
      <c r="U54" t="n">
        <v>0.5600000000000001</v>
      </c>
      <c r="V54" t="n">
        <v>0.86</v>
      </c>
      <c r="W54" t="n">
        <v>9.529999999999999</v>
      </c>
      <c r="X54" t="n">
        <v>2.57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1.269</v>
      </c>
      <c r="E55" t="n">
        <v>78.8</v>
      </c>
      <c r="F55" t="n">
        <v>74.81</v>
      </c>
      <c r="G55" t="n">
        <v>73.58</v>
      </c>
      <c r="H55" t="n">
        <v>1.04</v>
      </c>
      <c r="I55" t="n">
        <v>61</v>
      </c>
      <c r="J55" t="n">
        <v>152.85</v>
      </c>
      <c r="K55" t="n">
        <v>47.83</v>
      </c>
      <c r="L55" t="n">
        <v>9</v>
      </c>
      <c r="M55" t="n">
        <v>59</v>
      </c>
      <c r="N55" t="n">
        <v>26.03</v>
      </c>
      <c r="O55" t="n">
        <v>19085.83</v>
      </c>
      <c r="P55" t="n">
        <v>752.45</v>
      </c>
      <c r="Q55" t="n">
        <v>2326.92</v>
      </c>
      <c r="R55" t="n">
        <v>206.21</v>
      </c>
      <c r="S55" t="n">
        <v>122.72</v>
      </c>
      <c r="T55" t="n">
        <v>36774.09</v>
      </c>
      <c r="U55" t="n">
        <v>0.6</v>
      </c>
      <c r="V55" t="n">
        <v>0.87</v>
      </c>
      <c r="W55" t="n">
        <v>9.51</v>
      </c>
      <c r="X55" t="n">
        <v>2.2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1.2758</v>
      </c>
      <c r="E56" t="n">
        <v>78.38</v>
      </c>
      <c r="F56" t="n">
        <v>74.59</v>
      </c>
      <c r="G56" t="n">
        <v>82.88</v>
      </c>
      <c r="H56" t="n">
        <v>1.15</v>
      </c>
      <c r="I56" t="n">
        <v>54</v>
      </c>
      <c r="J56" t="n">
        <v>154.25</v>
      </c>
      <c r="K56" t="n">
        <v>47.83</v>
      </c>
      <c r="L56" t="n">
        <v>10</v>
      </c>
      <c r="M56" t="n">
        <v>52</v>
      </c>
      <c r="N56" t="n">
        <v>26.43</v>
      </c>
      <c r="O56" t="n">
        <v>19258.55</v>
      </c>
      <c r="P56" t="n">
        <v>736.12</v>
      </c>
      <c r="Q56" t="n">
        <v>2326.92</v>
      </c>
      <c r="R56" t="n">
        <v>199.05</v>
      </c>
      <c r="S56" t="n">
        <v>122.72</v>
      </c>
      <c r="T56" t="n">
        <v>33231.68</v>
      </c>
      <c r="U56" t="n">
        <v>0.62</v>
      </c>
      <c r="V56" t="n">
        <v>0.87</v>
      </c>
      <c r="W56" t="n">
        <v>9.5</v>
      </c>
      <c r="X56" t="n">
        <v>1.98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1.2826</v>
      </c>
      <c r="E57" t="n">
        <v>77.95999999999999</v>
      </c>
      <c r="F57" t="n">
        <v>74.34999999999999</v>
      </c>
      <c r="G57" t="n">
        <v>92.94</v>
      </c>
      <c r="H57" t="n">
        <v>1.25</v>
      </c>
      <c r="I57" t="n">
        <v>48</v>
      </c>
      <c r="J57" t="n">
        <v>155.66</v>
      </c>
      <c r="K57" t="n">
        <v>47.83</v>
      </c>
      <c r="L57" t="n">
        <v>11</v>
      </c>
      <c r="M57" t="n">
        <v>46</v>
      </c>
      <c r="N57" t="n">
        <v>26.83</v>
      </c>
      <c r="O57" t="n">
        <v>19431.82</v>
      </c>
      <c r="P57" t="n">
        <v>720.29</v>
      </c>
      <c r="Q57" t="n">
        <v>2326.94</v>
      </c>
      <c r="R57" t="n">
        <v>190.77</v>
      </c>
      <c r="S57" t="n">
        <v>122.72</v>
      </c>
      <c r="T57" t="n">
        <v>29118.81</v>
      </c>
      <c r="U57" t="n">
        <v>0.64</v>
      </c>
      <c r="V57" t="n">
        <v>0.87</v>
      </c>
      <c r="W57" t="n">
        <v>9.49</v>
      </c>
      <c r="X57" t="n">
        <v>1.74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1.288</v>
      </c>
      <c r="E58" t="n">
        <v>77.64</v>
      </c>
      <c r="F58" t="n">
        <v>74.17</v>
      </c>
      <c r="G58" t="n">
        <v>103.49</v>
      </c>
      <c r="H58" t="n">
        <v>1.35</v>
      </c>
      <c r="I58" t="n">
        <v>43</v>
      </c>
      <c r="J58" t="n">
        <v>157.07</v>
      </c>
      <c r="K58" t="n">
        <v>47.83</v>
      </c>
      <c r="L58" t="n">
        <v>12</v>
      </c>
      <c r="M58" t="n">
        <v>41</v>
      </c>
      <c r="N58" t="n">
        <v>27.24</v>
      </c>
      <c r="O58" t="n">
        <v>19605.66</v>
      </c>
      <c r="P58" t="n">
        <v>702.72</v>
      </c>
      <c r="Q58" t="n">
        <v>2326.9</v>
      </c>
      <c r="R58" t="n">
        <v>184.57</v>
      </c>
      <c r="S58" t="n">
        <v>122.72</v>
      </c>
      <c r="T58" t="n">
        <v>26043.13</v>
      </c>
      <c r="U58" t="n">
        <v>0.66</v>
      </c>
      <c r="V58" t="n">
        <v>0.87</v>
      </c>
      <c r="W58" t="n">
        <v>9.49</v>
      </c>
      <c r="X58" t="n">
        <v>1.56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1.2917</v>
      </c>
      <c r="E59" t="n">
        <v>77.42</v>
      </c>
      <c r="F59" t="n">
        <v>74.06</v>
      </c>
      <c r="G59" t="n">
        <v>113.94</v>
      </c>
      <c r="H59" t="n">
        <v>1.45</v>
      </c>
      <c r="I59" t="n">
        <v>39</v>
      </c>
      <c r="J59" t="n">
        <v>158.48</v>
      </c>
      <c r="K59" t="n">
        <v>47.83</v>
      </c>
      <c r="L59" t="n">
        <v>13</v>
      </c>
      <c r="M59" t="n">
        <v>36</v>
      </c>
      <c r="N59" t="n">
        <v>27.65</v>
      </c>
      <c r="O59" t="n">
        <v>19780.06</v>
      </c>
      <c r="P59" t="n">
        <v>688.92</v>
      </c>
      <c r="Q59" t="n">
        <v>2326.89</v>
      </c>
      <c r="R59" t="n">
        <v>181.19</v>
      </c>
      <c r="S59" t="n">
        <v>122.72</v>
      </c>
      <c r="T59" t="n">
        <v>24375.31</v>
      </c>
      <c r="U59" t="n">
        <v>0.68</v>
      </c>
      <c r="V59" t="n">
        <v>0.88</v>
      </c>
      <c r="W59" t="n">
        <v>9.48</v>
      </c>
      <c r="X59" t="n">
        <v>1.45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1.2955</v>
      </c>
      <c r="E60" t="n">
        <v>77.19</v>
      </c>
      <c r="F60" t="n">
        <v>73.92</v>
      </c>
      <c r="G60" t="n">
        <v>123.21</v>
      </c>
      <c r="H60" t="n">
        <v>1.55</v>
      </c>
      <c r="I60" t="n">
        <v>36</v>
      </c>
      <c r="J60" t="n">
        <v>159.9</v>
      </c>
      <c r="K60" t="n">
        <v>47.83</v>
      </c>
      <c r="L60" t="n">
        <v>14</v>
      </c>
      <c r="M60" t="n">
        <v>22</v>
      </c>
      <c r="N60" t="n">
        <v>28.07</v>
      </c>
      <c r="O60" t="n">
        <v>19955.16</v>
      </c>
      <c r="P60" t="n">
        <v>672.9400000000001</v>
      </c>
      <c r="Q60" t="n">
        <v>2326.91</v>
      </c>
      <c r="R60" t="n">
        <v>176.09</v>
      </c>
      <c r="S60" t="n">
        <v>122.72</v>
      </c>
      <c r="T60" t="n">
        <v>21839.29</v>
      </c>
      <c r="U60" t="n">
        <v>0.7</v>
      </c>
      <c r="V60" t="n">
        <v>0.88</v>
      </c>
      <c r="W60" t="n">
        <v>9.49</v>
      </c>
      <c r="X60" t="n">
        <v>1.31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1.2959</v>
      </c>
      <c r="E61" t="n">
        <v>77.16</v>
      </c>
      <c r="F61" t="n">
        <v>73.92</v>
      </c>
      <c r="G61" t="n">
        <v>126.73</v>
      </c>
      <c r="H61" t="n">
        <v>1.65</v>
      </c>
      <c r="I61" t="n">
        <v>35</v>
      </c>
      <c r="J61" t="n">
        <v>161.32</v>
      </c>
      <c r="K61" t="n">
        <v>47.83</v>
      </c>
      <c r="L61" t="n">
        <v>15</v>
      </c>
      <c r="M61" t="n">
        <v>5</v>
      </c>
      <c r="N61" t="n">
        <v>28.5</v>
      </c>
      <c r="O61" t="n">
        <v>20130.71</v>
      </c>
      <c r="P61" t="n">
        <v>672.47</v>
      </c>
      <c r="Q61" t="n">
        <v>2326.9</v>
      </c>
      <c r="R61" t="n">
        <v>175.36</v>
      </c>
      <c r="S61" t="n">
        <v>122.72</v>
      </c>
      <c r="T61" t="n">
        <v>21481.57</v>
      </c>
      <c r="U61" t="n">
        <v>0.7</v>
      </c>
      <c r="V61" t="n">
        <v>0.88</v>
      </c>
      <c r="W61" t="n">
        <v>9.51</v>
      </c>
      <c r="X61" t="n">
        <v>1.31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1.2963</v>
      </c>
      <c r="E62" t="n">
        <v>77.14</v>
      </c>
      <c r="F62" t="n">
        <v>73.90000000000001</v>
      </c>
      <c r="G62" t="n">
        <v>126.69</v>
      </c>
      <c r="H62" t="n">
        <v>1.74</v>
      </c>
      <c r="I62" t="n">
        <v>35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675.75</v>
      </c>
      <c r="Q62" t="n">
        <v>2326.93</v>
      </c>
      <c r="R62" t="n">
        <v>174.54</v>
      </c>
      <c r="S62" t="n">
        <v>122.72</v>
      </c>
      <c r="T62" t="n">
        <v>21070.19</v>
      </c>
      <c r="U62" t="n">
        <v>0.7</v>
      </c>
      <c r="V62" t="n">
        <v>0.88</v>
      </c>
      <c r="W62" t="n">
        <v>9.51</v>
      </c>
      <c r="X62" t="n">
        <v>1.29</v>
      </c>
      <c r="Y62" t="n">
        <v>0.5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1.2962</v>
      </c>
      <c r="E63" t="n">
        <v>77.15000000000001</v>
      </c>
      <c r="F63" t="n">
        <v>73.91</v>
      </c>
      <c r="G63" t="n">
        <v>126.7</v>
      </c>
      <c r="H63" t="n">
        <v>1.83</v>
      </c>
      <c r="I63" t="n">
        <v>35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681.23</v>
      </c>
      <c r="Q63" t="n">
        <v>2326.96</v>
      </c>
      <c r="R63" t="n">
        <v>174.74</v>
      </c>
      <c r="S63" t="n">
        <v>122.72</v>
      </c>
      <c r="T63" t="n">
        <v>21170.17</v>
      </c>
      <c r="U63" t="n">
        <v>0.7</v>
      </c>
      <c r="V63" t="n">
        <v>0.88</v>
      </c>
      <c r="W63" t="n">
        <v>9.51</v>
      </c>
      <c r="X63" t="n">
        <v>1.3</v>
      </c>
      <c r="Y63" t="n">
        <v>0.5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0.6286</v>
      </c>
      <c r="E64" t="n">
        <v>159.08</v>
      </c>
      <c r="F64" t="n">
        <v>116.91</v>
      </c>
      <c r="G64" t="n">
        <v>6.27</v>
      </c>
      <c r="H64" t="n">
        <v>0.1</v>
      </c>
      <c r="I64" t="n">
        <v>1118</v>
      </c>
      <c r="J64" t="n">
        <v>176.73</v>
      </c>
      <c r="K64" t="n">
        <v>52.44</v>
      </c>
      <c r="L64" t="n">
        <v>1</v>
      </c>
      <c r="M64" t="n">
        <v>1116</v>
      </c>
      <c r="N64" t="n">
        <v>33.29</v>
      </c>
      <c r="O64" t="n">
        <v>22031.19</v>
      </c>
      <c r="P64" t="n">
        <v>1533.32</v>
      </c>
      <c r="Q64" t="n">
        <v>2327.68</v>
      </c>
      <c r="R64" t="n">
        <v>1614.18</v>
      </c>
      <c r="S64" t="n">
        <v>122.72</v>
      </c>
      <c r="T64" t="n">
        <v>735475.17</v>
      </c>
      <c r="U64" t="n">
        <v>0.08</v>
      </c>
      <c r="V64" t="n">
        <v>0.55</v>
      </c>
      <c r="W64" t="n">
        <v>11.29</v>
      </c>
      <c r="X64" t="n">
        <v>44.28</v>
      </c>
      <c r="Y64" t="n">
        <v>0.5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0.9471000000000001</v>
      </c>
      <c r="E65" t="n">
        <v>105.59</v>
      </c>
      <c r="F65" t="n">
        <v>88.37</v>
      </c>
      <c r="G65" t="n">
        <v>12.75</v>
      </c>
      <c r="H65" t="n">
        <v>0.2</v>
      </c>
      <c r="I65" t="n">
        <v>416</v>
      </c>
      <c r="J65" t="n">
        <v>178.21</v>
      </c>
      <c r="K65" t="n">
        <v>52.44</v>
      </c>
      <c r="L65" t="n">
        <v>2</v>
      </c>
      <c r="M65" t="n">
        <v>414</v>
      </c>
      <c r="N65" t="n">
        <v>33.77</v>
      </c>
      <c r="O65" t="n">
        <v>22213.89</v>
      </c>
      <c r="P65" t="n">
        <v>1149.39</v>
      </c>
      <c r="Q65" t="n">
        <v>2327.09</v>
      </c>
      <c r="R65" t="n">
        <v>658.67</v>
      </c>
      <c r="S65" t="n">
        <v>122.72</v>
      </c>
      <c r="T65" t="n">
        <v>261227.1</v>
      </c>
      <c r="U65" t="n">
        <v>0.19</v>
      </c>
      <c r="V65" t="n">
        <v>0.73</v>
      </c>
      <c r="W65" t="n">
        <v>10.1</v>
      </c>
      <c r="X65" t="n">
        <v>15.75</v>
      </c>
      <c r="Y65" t="n">
        <v>0.5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1.0675</v>
      </c>
      <c r="E66" t="n">
        <v>93.67</v>
      </c>
      <c r="F66" t="n">
        <v>82.19</v>
      </c>
      <c r="G66" t="n">
        <v>19.34</v>
      </c>
      <c r="H66" t="n">
        <v>0.3</v>
      </c>
      <c r="I66" t="n">
        <v>255</v>
      </c>
      <c r="J66" t="n">
        <v>179.7</v>
      </c>
      <c r="K66" t="n">
        <v>52.44</v>
      </c>
      <c r="L66" t="n">
        <v>3</v>
      </c>
      <c r="M66" t="n">
        <v>253</v>
      </c>
      <c r="N66" t="n">
        <v>34.26</v>
      </c>
      <c r="O66" t="n">
        <v>22397.24</v>
      </c>
      <c r="P66" t="n">
        <v>1059.9</v>
      </c>
      <c r="Q66" t="n">
        <v>2327.07</v>
      </c>
      <c r="R66" t="n">
        <v>451.66</v>
      </c>
      <c r="S66" t="n">
        <v>122.72</v>
      </c>
      <c r="T66" t="n">
        <v>158531.66</v>
      </c>
      <c r="U66" t="n">
        <v>0.27</v>
      </c>
      <c r="V66" t="n">
        <v>0.79</v>
      </c>
      <c r="W66" t="n">
        <v>9.84</v>
      </c>
      <c r="X66" t="n">
        <v>9.57</v>
      </c>
      <c r="Y66" t="n">
        <v>0.5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1.1308</v>
      </c>
      <c r="E67" t="n">
        <v>88.44</v>
      </c>
      <c r="F67" t="n">
        <v>79.47</v>
      </c>
      <c r="G67" t="n">
        <v>25.92</v>
      </c>
      <c r="H67" t="n">
        <v>0.39</v>
      </c>
      <c r="I67" t="n">
        <v>184</v>
      </c>
      <c r="J67" t="n">
        <v>181.19</v>
      </c>
      <c r="K67" t="n">
        <v>52.44</v>
      </c>
      <c r="L67" t="n">
        <v>4</v>
      </c>
      <c r="M67" t="n">
        <v>182</v>
      </c>
      <c r="N67" t="n">
        <v>34.75</v>
      </c>
      <c r="O67" t="n">
        <v>22581.25</v>
      </c>
      <c r="P67" t="n">
        <v>1016.01</v>
      </c>
      <c r="Q67" t="n">
        <v>2326.96</v>
      </c>
      <c r="R67" t="n">
        <v>361.26</v>
      </c>
      <c r="S67" t="n">
        <v>122.72</v>
      </c>
      <c r="T67" t="n">
        <v>113683.25</v>
      </c>
      <c r="U67" t="n">
        <v>0.34</v>
      </c>
      <c r="V67" t="n">
        <v>0.82</v>
      </c>
      <c r="W67" t="n">
        <v>9.73</v>
      </c>
      <c r="X67" t="n">
        <v>6.86</v>
      </c>
      <c r="Y67" t="n">
        <v>0.5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1.1707</v>
      </c>
      <c r="E68" t="n">
        <v>85.42</v>
      </c>
      <c r="F68" t="n">
        <v>77.91</v>
      </c>
      <c r="G68" t="n">
        <v>32.69</v>
      </c>
      <c r="H68" t="n">
        <v>0.49</v>
      </c>
      <c r="I68" t="n">
        <v>143</v>
      </c>
      <c r="J68" t="n">
        <v>182.69</v>
      </c>
      <c r="K68" t="n">
        <v>52.44</v>
      </c>
      <c r="L68" t="n">
        <v>5</v>
      </c>
      <c r="M68" t="n">
        <v>141</v>
      </c>
      <c r="N68" t="n">
        <v>35.25</v>
      </c>
      <c r="O68" t="n">
        <v>22766.06</v>
      </c>
      <c r="P68" t="n">
        <v>987.63</v>
      </c>
      <c r="Q68" t="n">
        <v>2327.01</v>
      </c>
      <c r="R68" t="n">
        <v>309.39</v>
      </c>
      <c r="S68" t="n">
        <v>122.72</v>
      </c>
      <c r="T68" t="n">
        <v>87956.58</v>
      </c>
      <c r="U68" t="n">
        <v>0.4</v>
      </c>
      <c r="V68" t="n">
        <v>0.83</v>
      </c>
      <c r="W68" t="n">
        <v>9.65</v>
      </c>
      <c r="X68" t="n">
        <v>5.3</v>
      </c>
      <c r="Y68" t="n">
        <v>0.5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1.1975</v>
      </c>
      <c r="E69" t="n">
        <v>83.51000000000001</v>
      </c>
      <c r="F69" t="n">
        <v>76.93000000000001</v>
      </c>
      <c r="G69" t="n">
        <v>39.45</v>
      </c>
      <c r="H69" t="n">
        <v>0.58</v>
      </c>
      <c r="I69" t="n">
        <v>117</v>
      </c>
      <c r="J69" t="n">
        <v>184.19</v>
      </c>
      <c r="K69" t="n">
        <v>52.44</v>
      </c>
      <c r="L69" t="n">
        <v>6</v>
      </c>
      <c r="M69" t="n">
        <v>115</v>
      </c>
      <c r="N69" t="n">
        <v>35.75</v>
      </c>
      <c r="O69" t="n">
        <v>22951.43</v>
      </c>
      <c r="P69" t="n">
        <v>965.9</v>
      </c>
      <c r="Q69" t="n">
        <v>2326.99</v>
      </c>
      <c r="R69" t="n">
        <v>276.33</v>
      </c>
      <c r="S69" t="n">
        <v>122.72</v>
      </c>
      <c r="T69" t="n">
        <v>71554.64</v>
      </c>
      <c r="U69" t="n">
        <v>0.44</v>
      </c>
      <c r="V69" t="n">
        <v>0.84</v>
      </c>
      <c r="W69" t="n">
        <v>9.609999999999999</v>
      </c>
      <c r="X69" t="n">
        <v>4.31</v>
      </c>
      <c r="Y69" t="n">
        <v>0.5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1.2162</v>
      </c>
      <c r="E70" t="n">
        <v>82.22</v>
      </c>
      <c r="F70" t="n">
        <v>76.28</v>
      </c>
      <c r="G70" t="n">
        <v>46.23</v>
      </c>
      <c r="H70" t="n">
        <v>0.67</v>
      </c>
      <c r="I70" t="n">
        <v>99</v>
      </c>
      <c r="J70" t="n">
        <v>185.7</v>
      </c>
      <c r="K70" t="n">
        <v>52.44</v>
      </c>
      <c r="L70" t="n">
        <v>7</v>
      </c>
      <c r="M70" t="n">
        <v>97</v>
      </c>
      <c r="N70" t="n">
        <v>36.26</v>
      </c>
      <c r="O70" t="n">
        <v>23137.49</v>
      </c>
      <c r="P70" t="n">
        <v>949.95</v>
      </c>
      <c r="Q70" t="n">
        <v>2326.97</v>
      </c>
      <c r="R70" t="n">
        <v>255.41</v>
      </c>
      <c r="S70" t="n">
        <v>122.72</v>
      </c>
      <c r="T70" t="n">
        <v>61185.71</v>
      </c>
      <c r="U70" t="n">
        <v>0.48</v>
      </c>
      <c r="V70" t="n">
        <v>0.85</v>
      </c>
      <c r="W70" t="n">
        <v>9.57</v>
      </c>
      <c r="X70" t="n">
        <v>3.67</v>
      </c>
      <c r="Y70" t="n">
        <v>0.5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1.232</v>
      </c>
      <c r="E71" t="n">
        <v>81.17</v>
      </c>
      <c r="F71" t="n">
        <v>75.73</v>
      </c>
      <c r="G71" t="n">
        <v>53.45</v>
      </c>
      <c r="H71" t="n">
        <v>0.76</v>
      </c>
      <c r="I71" t="n">
        <v>85</v>
      </c>
      <c r="J71" t="n">
        <v>187.22</v>
      </c>
      <c r="K71" t="n">
        <v>52.44</v>
      </c>
      <c r="L71" t="n">
        <v>8</v>
      </c>
      <c r="M71" t="n">
        <v>83</v>
      </c>
      <c r="N71" t="n">
        <v>36.78</v>
      </c>
      <c r="O71" t="n">
        <v>23324.24</v>
      </c>
      <c r="P71" t="n">
        <v>933.8200000000001</v>
      </c>
      <c r="Q71" t="n">
        <v>2326.95</v>
      </c>
      <c r="R71" t="n">
        <v>236.93</v>
      </c>
      <c r="S71" t="n">
        <v>122.72</v>
      </c>
      <c r="T71" t="n">
        <v>52016.74</v>
      </c>
      <c r="U71" t="n">
        <v>0.52</v>
      </c>
      <c r="V71" t="n">
        <v>0.86</v>
      </c>
      <c r="W71" t="n">
        <v>9.539999999999999</v>
      </c>
      <c r="X71" t="n">
        <v>3.11</v>
      </c>
      <c r="Y71" t="n">
        <v>0.5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1.2428</v>
      </c>
      <c r="E72" t="n">
        <v>80.47</v>
      </c>
      <c r="F72" t="n">
        <v>75.38</v>
      </c>
      <c r="G72" t="n">
        <v>60.3</v>
      </c>
      <c r="H72" t="n">
        <v>0.85</v>
      </c>
      <c r="I72" t="n">
        <v>75</v>
      </c>
      <c r="J72" t="n">
        <v>188.74</v>
      </c>
      <c r="K72" t="n">
        <v>52.44</v>
      </c>
      <c r="L72" t="n">
        <v>9</v>
      </c>
      <c r="M72" t="n">
        <v>73</v>
      </c>
      <c r="N72" t="n">
        <v>37.3</v>
      </c>
      <c r="O72" t="n">
        <v>23511.69</v>
      </c>
      <c r="P72" t="n">
        <v>919.63</v>
      </c>
      <c r="Q72" t="n">
        <v>2326.95</v>
      </c>
      <c r="R72" t="n">
        <v>224.93</v>
      </c>
      <c r="S72" t="n">
        <v>122.72</v>
      </c>
      <c r="T72" t="n">
        <v>46063.84</v>
      </c>
      <c r="U72" t="n">
        <v>0.55</v>
      </c>
      <c r="V72" t="n">
        <v>0.86</v>
      </c>
      <c r="W72" t="n">
        <v>9.539999999999999</v>
      </c>
      <c r="X72" t="n">
        <v>2.77</v>
      </c>
      <c r="Y72" t="n">
        <v>0.5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1.2529</v>
      </c>
      <c r="E73" t="n">
        <v>79.81999999999999</v>
      </c>
      <c r="F73" t="n">
        <v>75.05</v>
      </c>
      <c r="G73" t="n">
        <v>68.23</v>
      </c>
      <c r="H73" t="n">
        <v>0.93</v>
      </c>
      <c r="I73" t="n">
        <v>66</v>
      </c>
      <c r="J73" t="n">
        <v>190.26</v>
      </c>
      <c r="K73" t="n">
        <v>52.44</v>
      </c>
      <c r="L73" t="n">
        <v>10</v>
      </c>
      <c r="M73" t="n">
        <v>64</v>
      </c>
      <c r="N73" t="n">
        <v>37.82</v>
      </c>
      <c r="O73" t="n">
        <v>23699.85</v>
      </c>
      <c r="P73" t="n">
        <v>905.66</v>
      </c>
      <c r="Q73" t="n">
        <v>2326.99</v>
      </c>
      <c r="R73" t="n">
        <v>213.91</v>
      </c>
      <c r="S73" t="n">
        <v>122.72</v>
      </c>
      <c r="T73" t="n">
        <v>40599.25</v>
      </c>
      <c r="U73" t="n">
        <v>0.57</v>
      </c>
      <c r="V73" t="n">
        <v>0.86</v>
      </c>
      <c r="W73" t="n">
        <v>9.52</v>
      </c>
      <c r="X73" t="n">
        <v>2.44</v>
      </c>
      <c r="Y73" t="n">
        <v>0.5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1.2606</v>
      </c>
      <c r="E74" t="n">
        <v>79.33</v>
      </c>
      <c r="F74" t="n">
        <v>74.78</v>
      </c>
      <c r="G74" t="n">
        <v>74.78</v>
      </c>
      <c r="H74" t="n">
        <v>1.02</v>
      </c>
      <c r="I74" t="n">
        <v>60</v>
      </c>
      <c r="J74" t="n">
        <v>191.79</v>
      </c>
      <c r="K74" t="n">
        <v>52.44</v>
      </c>
      <c r="L74" t="n">
        <v>11</v>
      </c>
      <c r="M74" t="n">
        <v>58</v>
      </c>
      <c r="N74" t="n">
        <v>38.35</v>
      </c>
      <c r="O74" t="n">
        <v>23888.73</v>
      </c>
      <c r="P74" t="n">
        <v>895.95</v>
      </c>
      <c r="Q74" t="n">
        <v>2326.94</v>
      </c>
      <c r="R74" t="n">
        <v>205.04</v>
      </c>
      <c r="S74" t="n">
        <v>122.72</v>
      </c>
      <c r="T74" t="n">
        <v>36194.28</v>
      </c>
      <c r="U74" t="n">
        <v>0.6</v>
      </c>
      <c r="V74" t="n">
        <v>0.87</v>
      </c>
      <c r="W74" t="n">
        <v>9.51</v>
      </c>
      <c r="X74" t="n">
        <v>2.16</v>
      </c>
      <c r="Y74" t="n">
        <v>0.5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1.2669</v>
      </c>
      <c r="E75" t="n">
        <v>78.93000000000001</v>
      </c>
      <c r="F75" t="n">
        <v>74.59</v>
      </c>
      <c r="G75" t="n">
        <v>82.88</v>
      </c>
      <c r="H75" t="n">
        <v>1.1</v>
      </c>
      <c r="I75" t="n">
        <v>54</v>
      </c>
      <c r="J75" t="n">
        <v>193.33</v>
      </c>
      <c r="K75" t="n">
        <v>52.44</v>
      </c>
      <c r="L75" t="n">
        <v>12</v>
      </c>
      <c r="M75" t="n">
        <v>52</v>
      </c>
      <c r="N75" t="n">
        <v>38.89</v>
      </c>
      <c r="O75" t="n">
        <v>24078.33</v>
      </c>
      <c r="P75" t="n">
        <v>881.55</v>
      </c>
      <c r="Q75" t="n">
        <v>2326.95</v>
      </c>
      <c r="R75" t="n">
        <v>198.69</v>
      </c>
      <c r="S75" t="n">
        <v>122.72</v>
      </c>
      <c r="T75" t="n">
        <v>33050.45</v>
      </c>
      <c r="U75" t="n">
        <v>0.62</v>
      </c>
      <c r="V75" t="n">
        <v>0.87</v>
      </c>
      <c r="W75" t="n">
        <v>9.5</v>
      </c>
      <c r="X75" t="n">
        <v>1.98</v>
      </c>
      <c r="Y75" t="n">
        <v>0.5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1.2726</v>
      </c>
      <c r="E76" t="n">
        <v>78.58</v>
      </c>
      <c r="F76" t="n">
        <v>74.42</v>
      </c>
      <c r="G76" t="n">
        <v>91.12</v>
      </c>
      <c r="H76" t="n">
        <v>1.18</v>
      </c>
      <c r="I76" t="n">
        <v>49</v>
      </c>
      <c r="J76" t="n">
        <v>194.88</v>
      </c>
      <c r="K76" t="n">
        <v>52.44</v>
      </c>
      <c r="L76" t="n">
        <v>13</v>
      </c>
      <c r="M76" t="n">
        <v>47</v>
      </c>
      <c r="N76" t="n">
        <v>39.43</v>
      </c>
      <c r="O76" t="n">
        <v>24268.67</v>
      </c>
      <c r="P76" t="n">
        <v>870.9400000000001</v>
      </c>
      <c r="Q76" t="n">
        <v>2326.99</v>
      </c>
      <c r="R76" t="n">
        <v>192.86</v>
      </c>
      <c r="S76" t="n">
        <v>122.72</v>
      </c>
      <c r="T76" t="n">
        <v>30161.4</v>
      </c>
      <c r="U76" t="n">
        <v>0.64</v>
      </c>
      <c r="V76" t="n">
        <v>0.87</v>
      </c>
      <c r="W76" t="n">
        <v>9.5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1.2777</v>
      </c>
      <c r="E77" t="n">
        <v>78.27</v>
      </c>
      <c r="F77" t="n">
        <v>74.25</v>
      </c>
      <c r="G77" t="n">
        <v>99</v>
      </c>
      <c r="H77" t="n">
        <v>1.27</v>
      </c>
      <c r="I77" t="n">
        <v>45</v>
      </c>
      <c r="J77" t="n">
        <v>196.42</v>
      </c>
      <c r="K77" t="n">
        <v>52.44</v>
      </c>
      <c r="L77" t="n">
        <v>14</v>
      </c>
      <c r="M77" t="n">
        <v>43</v>
      </c>
      <c r="N77" t="n">
        <v>39.98</v>
      </c>
      <c r="O77" t="n">
        <v>24459.75</v>
      </c>
      <c r="P77" t="n">
        <v>859.5</v>
      </c>
      <c r="Q77" t="n">
        <v>2326.95</v>
      </c>
      <c r="R77" t="n">
        <v>187.54</v>
      </c>
      <c r="S77" t="n">
        <v>122.72</v>
      </c>
      <c r="T77" t="n">
        <v>27517.91</v>
      </c>
      <c r="U77" t="n">
        <v>0.65</v>
      </c>
      <c r="V77" t="n">
        <v>0.87</v>
      </c>
      <c r="W77" t="n">
        <v>9.48</v>
      </c>
      <c r="X77" t="n">
        <v>1.63</v>
      </c>
      <c r="Y77" t="n">
        <v>0.5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1.2812</v>
      </c>
      <c r="E78" t="n">
        <v>78.05</v>
      </c>
      <c r="F78" t="n">
        <v>74.14</v>
      </c>
      <c r="G78" t="n">
        <v>105.91</v>
      </c>
      <c r="H78" t="n">
        <v>1.35</v>
      </c>
      <c r="I78" t="n">
        <v>42</v>
      </c>
      <c r="J78" t="n">
        <v>197.98</v>
      </c>
      <c r="K78" t="n">
        <v>52.44</v>
      </c>
      <c r="L78" t="n">
        <v>15</v>
      </c>
      <c r="M78" t="n">
        <v>40</v>
      </c>
      <c r="N78" t="n">
        <v>40.54</v>
      </c>
      <c r="O78" t="n">
        <v>24651.58</v>
      </c>
      <c r="P78" t="n">
        <v>848.34</v>
      </c>
      <c r="Q78" t="n">
        <v>2326.93</v>
      </c>
      <c r="R78" t="n">
        <v>183.49</v>
      </c>
      <c r="S78" t="n">
        <v>122.72</v>
      </c>
      <c r="T78" t="n">
        <v>25509.29</v>
      </c>
      <c r="U78" t="n">
        <v>0.67</v>
      </c>
      <c r="V78" t="n">
        <v>0.87</v>
      </c>
      <c r="W78" t="n">
        <v>9.49</v>
      </c>
      <c r="X78" t="n">
        <v>1.52</v>
      </c>
      <c r="Y78" t="n">
        <v>0.5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1.2852</v>
      </c>
      <c r="E79" t="n">
        <v>77.81</v>
      </c>
      <c r="F79" t="n">
        <v>74</v>
      </c>
      <c r="G79" t="n">
        <v>113.85</v>
      </c>
      <c r="H79" t="n">
        <v>1.42</v>
      </c>
      <c r="I79" t="n">
        <v>39</v>
      </c>
      <c r="J79" t="n">
        <v>199.54</v>
      </c>
      <c r="K79" t="n">
        <v>52.44</v>
      </c>
      <c r="L79" t="n">
        <v>16</v>
      </c>
      <c r="M79" t="n">
        <v>37</v>
      </c>
      <c r="N79" t="n">
        <v>41.1</v>
      </c>
      <c r="O79" t="n">
        <v>24844.17</v>
      </c>
      <c r="P79" t="n">
        <v>839.2</v>
      </c>
      <c r="Q79" t="n">
        <v>2326.9</v>
      </c>
      <c r="R79" t="n">
        <v>179.03</v>
      </c>
      <c r="S79" t="n">
        <v>122.72</v>
      </c>
      <c r="T79" t="n">
        <v>23294.9</v>
      </c>
      <c r="U79" t="n">
        <v>0.6899999999999999</v>
      </c>
      <c r="V79" t="n">
        <v>0.88</v>
      </c>
      <c r="W79" t="n">
        <v>9.48</v>
      </c>
      <c r="X79" t="n">
        <v>1.39</v>
      </c>
      <c r="Y79" t="n">
        <v>0.5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1.2885</v>
      </c>
      <c r="E80" t="n">
        <v>77.61</v>
      </c>
      <c r="F80" t="n">
        <v>73.91</v>
      </c>
      <c r="G80" t="n">
        <v>123.18</v>
      </c>
      <c r="H80" t="n">
        <v>1.5</v>
      </c>
      <c r="I80" t="n">
        <v>36</v>
      </c>
      <c r="J80" t="n">
        <v>201.11</v>
      </c>
      <c r="K80" t="n">
        <v>52.44</v>
      </c>
      <c r="L80" t="n">
        <v>17</v>
      </c>
      <c r="M80" t="n">
        <v>34</v>
      </c>
      <c r="N80" t="n">
        <v>41.67</v>
      </c>
      <c r="O80" t="n">
        <v>25037.53</v>
      </c>
      <c r="P80" t="n">
        <v>825.77</v>
      </c>
      <c r="Q80" t="n">
        <v>2326.89</v>
      </c>
      <c r="R80" t="n">
        <v>176.24</v>
      </c>
      <c r="S80" t="n">
        <v>122.72</v>
      </c>
      <c r="T80" t="n">
        <v>21915.34</v>
      </c>
      <c r="U80" t="n">
        <v>0.7</v>
      </c>
      <c r="V80" t="n">
        <v>0.88</v>
      </c>
      <c r="W80" t="n">
        <v>9.460000000000001</v>
      </c>
      <c r="X80" t="n">
        <v>1.3</v>
      </c>
      <c r="Y80" t="n">
        <v>0.5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1.2911</v>
      </c>
      <c r="E81" t="n">
        <v>77.45</v>
      </c>
      <c r="F81" t="n">
        <v>73.81999999999999</v>
      </c>
      <c r="G81" t="n">
        <v>130.27</v>
      </c>
      <c r="H81" t="n">
        <v>1.58</v>
      </c>
      <c r="I81" t="n">
        <v>34</v>
      </c>
      <c r="J81" t="n">
        <v>202.68</v>
      </c>
      <c r="K81" t="n">
        <v>52.44</v>
      </c>
      <c r="L81" t="n">
        <v>18</v>
      </c>
      <c r="M81" t="n">
        <v>32</v>
      </c>
      <c r="N81" t="n">
        <v>42.24</v>
      </c>
      <c r="O81" t="n">
        <v>25231.66</v>
      </c>
      <c r="P81" t="n">
        <v>809.96</v>
      </c>
      <c r="Q81" t="n">
        <v>2326.91</v>
      </c>
      <c r="R81" t="n">
        <v>173.27</v>
      </c>
      <c r="S81" t="n">
        <v>122.72</v>
      </c>
      <c r="T81" t="n">
        <v>20437.61</v>
      </c>
      <c r="U81" t="n">
        <v>0.71</v>
      </c>
      <c r="V81" t="n">
        <v>0.88</v>
      </c>
      <c r="W81" t="n">
        <v>9.460000000000001</v>
      </c>
      <c r="X81" t="n">
        <v>1.21</v>
      </c>
      <c r="Y81" t="n">
        <v>0.5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1.293</v>
      </c>
      <c r="E82" t="n">
        <v>77.34</v>
      </c>
      <c r="F82" t="n">
        <v>73.78</v>
      </c>
      <c r="G82" t="n">
        <v>138.33</v>
      </c>
      <c r="H82" t="n">
        <v>1.65</v>
      </c>
      <c r="I82" t="n">
        <v>32</v>
      </c>
      <c r="J82" t="n">
        <v>204.26</v>
      </c>
      <c r="K82" t="n">
        <v>52.44</v>
      </c>
      <c r="L82" t="n">
        <v>19</v>
      </c>
      <c r="M82" t="n">
        <v>30</v>
      </c>
      <c r="N82" t="n">
        <v>42.82</v>
      </c>
      <c r="O82" t="n">
        <v>25426.72</v>
      </c>
      <c r="P82" t="n">
        <v>801.64</v>
      </c>
      <c r="Q82" t="n">
        <v>2326.92</v>
      </c>
      <c r="R82" t="n">
        <v>171.99</v>
      </c>
      <c r="S82" t="n">
        <v>122.72</v>
      </c>
      <c r="T82" t="n">
        <v>19810.73</v>
      </c>
      <c r="U82" t="n">
        <v>0.71</v>
      </c>
      <c r="V82" t="n">
        <v>0.88</v>
      </c>
      <c r="W82" t="n">
        <v>9.460000000000001</v>
      </c>
      <c r="X82" t="n">
        <v>1.17</v>
      </c>
      <c r="Y82" t="n">
        <v>0.5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1.2957</v>
      </c>
      <c r="E83" t="n">
        <v>77.18000000000001</v>
      </c>
      <c r="F83" t="n">
        <v>73.69</v>
      </c>
      <c r="G83" t="n">
        <v>147.38</v>
      </c>
      <c r="H83" t="n">
        <v>1.73</v>
      </c>
      <c r="I83" t="n">
        <v>30</v>
      </c>
      <c r="J83" t="n">
        <v>205.85</v>
      </c>
      <c r="K83" t="n">
        <v>52.44</v>
      </c>
      <c r="L83" t="n">
        <v>20</v>
      </c>
      <c r="M83" t="n">
        <v>25</v>
      </c>
      <c r="N83" t="n">
        <v>43.41</v>
      </c>
      <c r="O83" t="n">
        <v>25622.45</v>
      </c>
      <c r="P83" t="n">
        <v>789.63</v>
      </c>
      <c r="Q83" t="n">
        <v>2326.89</v>
      </c>
      <c r="R83" t="n">
        <v>168.67</v>
      </c>
      <c r="S83" t="n">
        <v>122.72</v>
      </c>
      <c r="T83" t="n">
        <v>18157.19</v>
      </c>
      <c r="U83" t="n">
        <v>0.73</v>
      </c>
      <c r="V83" t="n">
        <v>0.88</v>
      </c>
      <c r="W83" t="n">
        <v>9.460000000000001</v>
      </c>
      <c r="X83" t="n">
        <v>1.08</v>
      </c>
      <c r="Y83" t="n">
        <v>0.5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1.2983</v>
      </c>
      <c r="E84" t="n">
        <v>77.02</v>
      </c>
      <c r="F84" t="n">
        <v>73.61</v>
      </c>
      <c r="G84" t="n">
        <v>157.73</v>
      </c>
      <c r="H84" t="n">
        <v>1.8</v>
      </c>
      <c r="I84" t="n">
        <v>28</v>
      </c>
      <c r="J84" t="n">
        <v>207.45</v>
      </c>
      <c r="K84" t="n">
        <v>52.44</v>
      </c>
      <c r="L84" t="n">
        <v>21</v>
      </c>
      <c r="M84" t="n">
        <v>17</v>
      </c>
      <c r="N84" t="n">
        <v>44</v>
      </c>
      <c r="O84" t="n">
        <v>25818.99</v>
      </c>
      <c r="P84" t="n">
        <v>780.1</v>
      </c>
      <c r="Q84" t="n">
        <v>2326.92</v>
      </c>
      <c r="R84" t="n">
        <v>165.8</v>
      </c>
      <c r="S84" t="n">
        <v>122.72</v>
      </c>
      <c r="T84" t="n">
        <v>16733.97</v>
      </c>
      <c r="U84" t="n">
        <v>0.74</v>
      </c>
      <c r="V84" t="n">
        <v>0.88</v>
      </c>
      <c r="W84" t="n">
        <v>9.470000000000001</v>
      </c>
      <c r="X84" t="n">
        <v>1</v>
      </c>
      <c r="Y84" t="n">
        <v>0.5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1.2976</v>
      </c>
      <c r="E85" t="n">
        <v>77.06999999999999</v>
      </c>
      <c r="F85" t="n">
        <v>73.65000000000001</v>
      </c>
      <c r="G85" t="n">
        <v>157.82</v>
      </c>
      <c r="H85" t="n">
        <v>1.87</v>
      </c>
      <c r="I85" t="n">
        <v>28</v>
      </c>
      <c r="J85" t="n">
        <v>209.05</v>
      </c>
      <c r="K85" t="n">
        <v>52.44</v>
      </c>
      <c r="L85" t="n">
        <v>22</v>
      </c>
      <c r="M85" t="n">
        <v>7</v>
      </c>
      <c r="N85" t="n">
        <v>44.6</v>
      </c>
      <c r="O85" t="n">
        <v>26016.35</v>
      </c>
      <c r="P85" t="n">
        <v>781.49</v>
      </c>
      <c r="Q85" t="n">
        <v>2326.96</v>
      </c>
      <c r="R85" t="n">
        <v>166.52</v>
      </c>
      <c r="S85" t="n">
        <v>122.72</v>
      </c>
      <c r="T85" t="n">
        <v>17096.36</v>
      </c>
      <c r="U85" t="n">
        <v>0.74</v>
      </c>
      <c r="V85" t="n">
        <v>0.88</v>
      </c>
      <c r="W85" t="n">
        <v>9.49</v>
      </c>
      <c r="X85" t="n">
        <v>1.04</v>
      </c>
      <c r="Y85" t="n">
        <v>0.5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1.2989</v>
      </c>
      <c r="E86" t="n">
        <v>76.98999999999999</v>
      </c>
      <c r="F86" t="n">
        <v>73.61</v>
      </c>
      <c r="G86" t="n">
        <v>163.58</v>
      </c>
      <c r="H86" t="n">
        <v>1.94</v>
      </c>
      <c r="I86" t="n">
        <v>27</v>
      </c>
      <c r="J86" t="n">
        <v>210.65</v>
      </c>
      <c r="K86" t="n">
        <v>52.44</v>
      </c>
      <c r="L86" t="n">
        <v>23</v>
      </c>
      <c r="M86" t="n">
        <v>0</v>
      </c>
      <c r="N86" t="n">
        <v>45.21</v>
      </c>
      <c r="O86" t="n">
        <v>26214.54</v>
      </c>
      <c r="P86" t="n">
        <v>784.01</v>
      </c>
      <c r="Q86" t="n">
        <v>2326.91</v>
      </c>
      <c r="R86" t="n">
        <v>165.05</v>
      </c>
      <c r="S86" t="n">
        <v>122.72</v>
      </c>
      <c r="T86" t="n">
        <v>16366.7</v>
      </c>
      <c r="U86" t="n">
        <v>0.74</v>
      </c>
      <c r="V86" t="n">
        <v>0.88</v>
      </c>
      <c r="W86" t="n">
        <v>9.49</v>
      </c>
      <c r="X86" t="n">
        <v>1</v>
      </c>
      <c r="Y86" t="n">
        <v>0.5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1.1658</v>
      </c>
      <c r="E87" t="n">
        <v>85.78</v>
      </c>
      <c r="F87" t="n">
        <v>81.53</v>
      </c>
      <c r="G87" t="n">
        <v>20.91</v>
      </c>
      <c r="H87" t="n">
        <v>0.64</v>
      </c>
      <c r="I87" t="n">
        <v>234</v>
      </c>
      <c r="J87" t="n">
        <v>26.11</v>
      </c>
      <c r="K87" t="n">
        <v>12.1</v>
      </c>
      <c r="L87" t="n">
        <v>1</v>
      </c>
      <c r="M87" t="n">
        <v>1</v>
      </c>
      <c r="N87" t="n">
        <v>3.01</v>
      </c>
      <c r="O87" t="n">
        <v>3454.41</v>
      </c>
      <c r="P87" t="n">
        <v>235.57</v>
      </c>
      <c r="Q87" t="n">
        <v>2327.32</v>
      </c>
      <c r="R87" t="n">
        <v>420.08</v>
      </c>
      <c r="S87" t="n">
        <v>122.72</v>
      </c>
      <c r="T87" t="n">
        <v>142847</v>
      </c>
      <c r="U87" t="n">
        <v>0.29</v>
      </c>
      <c r="V87" t="n">
        <v>0.8</v>
      </c>
      <c r="W87" t="n">
        <v>10.09</v>
      </c>
      <c r="X87" t="n">
        <v>8.91</v>
      </c>
      <c r="Y87" t="n">
        <v>0.5</v>
      </c>
      <c r="Z87" t="n">
        <v>10</v>
      </c>
    </row>
    <row r="88">
      <c r="A88" t="n">
        <v>1</v>
      </c>
      <c r="B88" t="n">
        <v>10</v>
      </c>
      <c r="C88" t="inlineStr">
        <is>
          <t xml:space="preserve">CONCLUIDO	</t>
        </is>
      </c>
      <c r="D88" t="n">
        <v>1.1658</v>
      </c>
      <c r="E88" t="n">
        <v>85.78</v>
      </c>
      <c r="F88" t="n">
        <v>81.53</v>
      </c>
      <c r="G88" t="n">
        <v>20.91</v>
      </c>
      <c r="H88" t="n">
        <v>1.23</v>
      </c>
      <c r="I88" t="n">
        <v>234</v>
      </c>
      <c r="J88" t="n">
        <v>27.2</v>
      </c>
      <c r="K88" t="n">
        <v>12.1</v>
      </c>
      <c r="L88" t="n">
        <v>2</v>
      </c>
      <c r="M88" t="n">
        <v>0</v>
      </c>
      <c r="N88" t="n">
        <v>3.1</v>
      </c>
      <c r="O88" t="n">
        <v>3588.35</v>
      </c>
      <c r="P88" t="n">
        <v>244.64</v>
      </c>
      <c r="Q88" t="n">
        <v>2327.27</v>
      </c>
      <c r="R88" t="n">
        <v>419.97</v>
      </c>
      <c r="S88" t="n">
        <v>122.72</v>
      </c>
      <c r="T88" t="n">
        <v>142788.7</v>
      </c>
      <c r="U88" t="n">
        <v>0.29</v>
      </c>
      <c r="V88" t="n">
        <v>0.8</v>
      </c>
      <c r="W88" t="n">
        <v>10.09</v>
      </c>
      <c r="X88" t="n">
        <v>8.91</v>
      </c>
      <c r="Y88" t="n">
        <v>0.5</v>
      </c>
      <c r="Z88" t="n">
        <v>10</v>
      </c>
    </row>
    <row r="89">
      <c r="A89" t="n">
        <v>0</v>
      </c>
      <c r="B89" t="n">
        <v>45</v>
      </c>
      <c r="C89" t="inlineStr">
        <is>
          <t xml:space="preserve">CONCLUIDO	</t>
        </is>
      </c>
      <c r="D89" t="n">
        <v>0.8993</v>
      </c>
      <c r="E89" t="n">
        <v>111.2</v>
      </c>
      <c r="F89" t="n">
        <v>96.47</v>
      </c>
      <c r="G89" t="n">
        <v>9.34</v>
      </c>
      <c r="H89" t="n">
        <v>0.18</v>
      </c>
      <c r="I89" t="n">
        <v>620</v>
      </c>
      <c r="J89" t="n">
        <v>98.70999999999999</v>
      </c>
      <c r="K89" t="n">
        <v>39.72</v>
      </c>
      <c r="L89" t="n">
        <v>1</v>
      </c>
      <c r="M89" t="n">
        <v>618</v>
      </c>
      <c r="N89" t="n">
        <v>12.99</v>
      </c>
      <c r="O89" t="n">
        <v>12407.75</v>
      </c>
      <c r="P89" t="n">
        <v>855.26</v>
      </c>
      <c r="Q89" t="n">
        <v>2327.34</v>
      </c>
      <c r="R89" t="n">
        <v>929.64</v>
      </c>
      <c r="S89" t="n">
        <v>122.72</v>
      </c>
      <c r="T89" t="n">
        <v>395695.6</v>
      </c>
      <c r="U89" t="n">
        <v>0.13</v>
      </c>
      <c r="V89" t="n">
        <v>0.67</v>
      </c>
      <c r="W89" t="n">
        <v>10.44</v>
      </c>
      <c r="X89" t="n">
        <v>23.84</v>
      </c>
      <c r="Y89" t="n">
        <v>0.5</v>
      </c>
      <c r="Z89" t="n">
        <v>10</v>
      </c>
    </row>
    <row r="90">
      <c r="A90" t="n">
        <v>1</v>
      </c>
      <c r="B90" t="n">
        <v>45</v>
      </c>
      <c r="C90" t="inlineStr">
        <is>
          <t xml:space="preserve">CONCLUIDO	</t>
        </is>
      </c>
      <c r="D90" t="n">
        <v>1.1173</v>
      </c>
      <c r="E90" t="n">
        <v>89.5</v>
      </c>
      <c r="F90" t="n">
        <v>82.23</v>
      </c>
      <c r="G90" t="n">
        <v>19.2</v>
      </c>
      <c r="H90" t="n">
        <v>0.35</v>
      </c>
      <c r="I90" t="n">
        <v>257</v>
      </c>
      <c r="J90" t="n">
        <v>99.95</v>
      </c>
      <c r="K90" t="n">
        <v>39.72</v>
      </c>
      <c r="L90" t="n">
        <v>2</v>
      </c>
      <c r="M90" t="n">
        <v>255</v>
      </c>
      <c r="N90" t="n">
        <v>13.24</v>
      </c>
      <c r="O90" t="n">
        <v>12561.45</v>
      </c>
      <c r="P90" t="n">
        <v>710.28</v>
      </c>
      <c r="Q90" t="n">
        <v>2327.08</v>
      </c>
      <c r="R90" t="n">
        <v>453.61</v>
      </c>
      <c r="S90" t="n">
        <v>122.72</v>
      </c>
      <c r="T90" t="n">
        <v>159492.9</v>
      </c>
      <c r="U90" t="n">
        <v>0.27</v>
      </c>
      <c r="V90" t="n">
        <v>0.79</v>
      </c>
      <c r="W90" t="n">
        <v>9.84</v>
      </c>
      <c r="X90" t="n">
        <v>9.619999999999999</v>
      </c>
      <c r="Y90" t="n">
        <v>0.5</v>
      </c>
      <c r="Z90" t="n">
        <v>10</v>
      </c>
    </row>
    <row r="91">
      <c r="A91" t="n">
        <v>2</v>
      </c>
      <c r="B91" t="n">
        <v>45</v>
      </c>
      <c r="C91" t="inlineStr">
        <is>
          <t xml:space="preserve">CONCLUIDO	</t>
        </is>
      </c>
      <c r="D91" t="n">
        <v>1.1929</v>
      </c>
      <c r="E91" t="n">
        <v>83.83</v>
      </c>
      <c r="F91" t="n">
        <v>78.56999999999999</v>
      </c>
      <c r="G91" t="n">
        <v>29.65</v>
      </c>
      <c r="H91" t="n">
        <v>0.52</v>
      </c>
      <c r="I91" t="n">
        <v>159</v>
      </c>
      <c r="J91" t="n">
        <v>101.2</v>
      </c>
      <c r="K91" t="n">
        <v>39.72</v>
      </c>
      <c r="L91" t="n">
        <v>3</v>
      </c>
      <c r="M91" t="n">
        <v>157</v>
      </c>
      <c r="N91" t="n">
        <v>13.49</v>
      </c>
      <c r="O91" t="n">
        <v>12715.54</v>
      </c>
      <c r="P91" t="n">
        <v>658.85</v>
      </c>
      <c r="Q91" t="n">
        <v>2327</v>
      </c>
      <c r="R91" t="n">
        <v>331.33</v>
      </c>
      <c r="S91" t="n">
        <v>122.72</v>
      </c>
      <c r="T91" t="n">
        <v>98846.84</v>
      </c>
      <c r="U91" t="n">
        <v>0.37</v>
      </c>
      <c r="V91" t="n">
        <v>0.83</v>
      </c>
      <c r="W91" t="n">
        <v>9.68</v>
      </c>
      <c r="X91" t="n">
        <v>5.96</v>
      </c>
      <c r="Y91" t="n">
        <v>0.5</v>
      </c>
      <c r="Z91" t="n">
        <v>10</v>
      </c>
    </row>
    <row r="92">
      <c r="A92" t="n">
        <v>3</v>
      </c>
      <c r="B92" t="n">
        <v>45</v>
      </c>
      <c r="C92" t="inlineStr">
        <is>
          <t xml:space="preserve">CONCLUIDO	</t>
        </is>
      </c>
      <c r="D92" t="n">
        <v>1.2315</v>
      </c>
      <c r="E92" t="n">
        <v>81.2</v>
      </c>
      <c r="F92" t="n">
        <v>76.87</v>
      </c>
      <c r="G92" t="n">
        <v>40.46</v>
      </c>
      <c r="H92" t="n">
        <v>0.6899999999999999</v>
      </c>
      <c r="I92" t="n">
        <v>114</v>
      </c>
      <c r="J92" t="n">
        <v>102.45</v>
      </c>
      <c r="K92" t="n">
        <v>39.72</v>
      </c>
      <c r="L92" t="n">
        <v>4</v>
      </c>
      <c r="M92" t="n">
        <v>112</v>
      </c>
      <c r="N92" t="n">
        <v>13.74</v>
      </c>
      <c r="O92" t="n">
        <v>12870.03</v>
      </c>
      <c r="P92" t="n">
        <v>626.1799999999999</v>
      </c>
      <c r="Q92" t="n">
        <v>2326.99</v>
      </c>
      <c r="R92" t="n">
        <v>275.02</v>
      </c>
      <c r="S92" t="n">
        <v>122.72</v>
      </c>
      <c r="T92" t="n">
        <v>70916.87</v>
      </c>
      <c r="U92" t="n">
        <v>0.45</v>
      </c>
      <c r="V92" t="n">
        <v>0.84</v>
      </c>
      <c r="W92" t="n">
        <v>9.6</v>
      </c>
      <c r="X92" t="n">
        <v>4.26</v>
      </c>
      <c r="Y92" t="n">
        <v>0.5</v>
      </c>
      <c r="Z92" t="n">
        <v>10</v>
      </c>
    </row>
    <row r="93">
      <c r="A93" t="n">
        <v>4</v>
      </c>
      <c r="B93" t="n">
        <v>45</v>
      </c>
      <c r="C93" t="inlineStr">
        <is>
          <t xml:space="preserve">CONCLUIDO	</t>
        </is>
      </c>
      <c r="D93" t="n">
        <v>1.2563</v>
      </c>
      <c r="E93" t="n">
        <v>79.59999999999999</v>
      </c>
      <c r="F93" t="n">
        <v>75.81999999999999</v>
      </c>
      <c r="G93" t="n">
        <v>52.29</v>
      </c>
      <c r="H93" t="n">
        <v>0.85</v>
      </c>
      <c r="I93" t="n">
        <v>87</v>
      </c>
      <c r="J93" t="n">
        <v>103.71</v>
      </c>
      <c r="K93" t="n">
        <v>39.72</v>
      </c>
      <c r="L93" t="n">
        <v>5</v>
      </c>
      <c r="M93" t="n">
        <v>85</v>
      </c>
      <c r="N93" t="n">
        <v>14</v>
      </c>
      <c r="O93" t="n">
        <v>13024.91</v>
      </c>
      <c r="P93" t="n">
        <v>596.73</v>
      </c>
      <c r="Q93" t="n">
        <v>2327.03</v>
      </c>
      <c r="R93" t="n">
        <v>239.6</v>
      </c>
      <c r="S93" t="n">
        <v>122.72</v>
      </c>
      <c r="T93" t="n">
        <v>53337.14</v>
      </c>
      <c r="U93" t="n">
        <v>0.51</v>
      </c>
      <c r="V93" t="n">
        <v>0.86</v>
      </c>
      <c r="W93" t="n">
        <v>9.56</v>
      </c>
      <c r="X93" t="n">
        <v>3.21</v>
      </c>
      <c r="Y93" t="n">
        <v>0.5</v>
      </c>
      <c r="Z93" t="n">
        <v>10</v>
      </c>
    </row>
    <row r="94">
      <c r="A94" t="n">
        <v>5</v>
      </c>
      <c r="B94" t="n">
        <v>45</v>
      </c>
      <c r="C94" t="inlineStr">
        <is>
          <t xml:space="preserve">CONCLUIDO	</t>
        </is>
      </c>
      <c r="D94" t="n">
        <v>1.2725</v>
      </c>
      <c r="E94" t="n">
        <v>78.58</v>
      </c>
      <c r="F94" t="n">
        <v>75.18000000000001</v>
      </c>
      <c r="G94" t="n">
        <v>65.37</v>
      </c>
      <c r="H94" t="n">
        <v>1.01</v>
      </c>
      <c r="I94" t="n">
        <v>69</v>
      </c>
      <c r="J94" t="n">
        <v>104.97</v>
      </c>
      <c r="K94" t="n">
        <v>39.72</v>
      </c>
      <c r="L94" t="n">
        <v>6</v>
      </c>
      <c r="M94" t="n">
        <v>67</v>
      </c>
      <c r="N94" t="n">
        <v>14.25</v>
      </c>
      <c r="O94" t="n">
        <v>13180.19</v>
      </c>
      <c r="P94" t="n">
        <v>569.04</v>
      </c>
      <c r="Q94" t="n">
        <v>2326.94</v>
      </c>
      <c r="R94" t="n">
        <v>218.58</v>
      </c>
      <c r="S94" t="n">
        <v>122.72</v>
      </c>
      <c r="T94" t="n">
        <v>42918.58</v>
      </c>
      <c r="U94" t="n">
        <v>0.5600000000000001</v>
      </c>
      <c r="V94" t="n">
        <v>0.86</v>
      </c>
      <c r="W94" t="n">
        <v>9.52</v>
      </c>
      <c r="X94" t="n">
        <v>2.57</v>
      </c>
      <c r="Y94" t="n">
        <v>0.5</v>
      </c>
      <c r="Z94" t="n">
        <v>10</v>
      </c>
    </row>
    <row r="95">
      <c r="A95" t="n">
        <v>6</v>
      </c>
      <c r="B95" t="n">
        <v>45</v>
      </c>
      <c r="C95" t="inlineStr">
        <is>
          <t xml:space="preserve">CONCLUIDO	</t>
        </is>
      </c>
      <c r="D95" t="n">
        <v>1.2841</v>
      </c>
      <c r="E95" t="n">
        <v>77.88</v>
      </c>
      <c r="F95" t="n">
        <v>74.72</v>
      </c>
      <c r="G95" t="n">
        <v>78.65000000000001</v>
      </c>
      <c r="H95" t="n">
        <v>1.16</v>
      </c>
      <c r="I95" t="n">
        <v>57</v>
      </c>
      <c r="J95" t="n">
        <v>106.23</v>
      </c>
      <c r="K95" t="n">
        <v>39.72</v>
      </c>
      <c r="L95" t="n">
        <v>7</v>
      </c>
      <c r="M95" t="n">
        <v>44</v>
      </c>
      <c r="N95" t="n">
        <v>14.52</v>
      </c>
      <c r="O95" t="n">
        <v>13335.87</v>
      </c>
      <c r="P95" t="n">
        <v>543.23</v>
      </c>
      <c r="Q95" t="n">
        <v>2326.99</v>
      </c>
      <c r="R95" t="n">
        <v>202.59</v>
      </c>
      <c r="S95" t="n">
        <v>122.72</v>
      </c>
      <c r="T95" t="n">
        <v>34985.42</v>
      </c>
      <c r="U95" t="n">
        <v>0.61</v>
      </c>
      <c r="V95" t="n">
        <v>0.87</v>
      </c>
      <c r="W95" t="n">
        <v>9.52</v>
      </c>
      <c r="X95" t="n">
        <v>2.1</v>
      </c>
      <c r="Y95" t="n">
        <v>0.5</v>
      </c>
      <c r="Z95" t="n">
        <v>10</v>
      </c>
    </row>
    <row r="96">
      <c r="A96" t="n">
        <v>7</v>
      </c>
      <c r="B96" t="n">
        <v>45</v>
      </c>
      <c r="C96" t="inlineStr">
        <is>
          <t xml:space="preserve">CONCLUIDO	</t>
        </is>
      </c>
      <c r="D96" t="n">
        <v>1.2874</v>
      </c>
      <c r="E96" t="n">
        <v>77.68000000000001</v>
      </c>
      <c r="F96" t="n">
        <v>74.59999999999999</v>
      </c>
      <c r="G96" t="n">
        <v>84.45</v>
      </c>
      <c r="H96" t="n">
        <v>1.31</v>
      </c>
      <c r="I96" t="n">
        <v>53</v>
      </c>
      <c r="J96" t="n">
        <v>107.5</v>
      </c>
      <c r="K96" t="n">
        <v>39.72</v>
      </c>
      <c r="L96" t="n">
        <v>8</v>
      </c>
      <c r="M96" t="n">
        <v>2</v>
      </c>
      <c r="N96" t="n">
        <v>14.78</v>
      </c>
      <c r="O96" t="n">
        <v>13491.96</v>
      </c>
      <c r="P96" t="n">
        <v>536.36</v>
      </c>
      <c r="Q96" t="n">
        <v>2326.98</v>
      </c>
      <c r="R96" t="n">
        <v>197.14</v>
      </c>
      <c r="S96" t="n">
        <v>122.72</v>
      </c>
      <c r="T96" t="n">
        <v>32278.29</v>
      </c>
      <c r="U96" t="n">
        <v>0.62</v>
      </c>
      <c r="V96" t="n">
        <v>0.87</v>
      </c>
      <c r="W96" t="n">
        <v>9.56</v>
      </c>
      <c r="X96" t="n">
        <v>1.99</v>
      </c>
      <c r="Y96" t="n">
        <v>0.5</v>
      </c>
      <c r="Z96" t="n">
        <v>10</v>
      </c>
    </row>
    <row r="97">
      <c r="A97" t="n">
        <v>8</v>
      </c>
      <c r="B97" t="n">
        <v>45</v>
      </c>
      <c r="C97" t="inlineStr">
        <is>
          <t xml:space="preserve">CONCLUIDO	</t>
        </is>
      </c>
      <c r="D97" t="n">
        <v>1.2873</v>
      </c>
      <c r="E97" t="n">
        <v>77.68000000000001</v>
      </c>
      <c r="F97" t="n">
        <v>74.59999999999999</v>
      </c>
      <c r="G97" t="n">
        <v>84.45999999999999</v>
      </c>
      <c r="H97" t="n">
        <v>1.46</v>
      </c>
      <c r="I97" t="n">
        <v>53</v>
      </c>
      <c r="J97" t="n">
        <v>108.77</v>
      </c>
      <c r="K97" t="n">
        <v>39.72</v>
      </c>
      <c r="L97" t="n">
        <v>9</v>
      </c>
      <c r="M97" t="n">
        <v>0</v>
      </c>
      <c r="N97" t="n">
        <v>15.05</v>
      </c>
      <c r="O97" t="n">
        <v>13648.58</v>
      </c>
      <c r="P97" t="n">
        <v>542.15</v>
      </c>
      <c r="Q97" t="n">
        <v>2326.98</v>
      </c>
      <c r="R97" t="n">
        <v>197.13</v>
      </c>
      <c r="S97" t="n">
        <v>122.72</v>
      </c>
      <c r="T97" t="n">
        <v>32276.41</v>
      </c>
      <c r="U97" t="n">
        <v>0.62</v>
      </c>
      <c r="V97" t="n">
        <v>0.87</v>
      </c>
      <c r="W97" t="n">
        <v>9.56</v>
      </c>
      <c r="X97" t="n">
        <v>1.99</v>
      </c>
      <c r="Y97" t="n">
        <v>0.5</v>
      </c>
      <c r="Z97" t="n">
        <v>10</v>
      </c>
    </row>
    <row r="98">
      <c r="A98" t="n">
        <v>0</v>
      </c>
      <c r="B98" t="n">
        <v>60</v>
      </c>
      <c r="C98" t="inlineStr">
        <is>
          <t xml:space="preserve">CONCLUIDO	</t>
        </is>
      </c>
      <c r="D98" t="n">
        <v>0.8008</v>
      </c>
      <c r="E98" t="n">
        <v>124.87</v>
      </c>
      <c r="F98" t="n">
        <v>102.86</v>
      </c>
      <c r="G98" t="n">
        <v>7.93</v>
      </c>
      <c r="H98" t="n">
        <v>0.14</v>
      </c>
      <c r="I98" t="n">
        <v>778</v>
      </c>
      <c r="J98" t="n">
        <v>124.63</v>
      </c>
      <c r="K98" t="n">
        <v>45</v>
      </c>
      <c r="L98" t="n">
        <v>1</v>
      </c>
      <c r="M98" t="n">
        <v>776</v>
      </c>
      <c r="N98" t="n">
        <v>18.64</v>
      </c>
      <c r="O98" t="n">
        <v>15605.44</v>
      </c>
      <c r="P98" t="n">
        <v>1070.74</v>
      </c>
      <c r="Q98" t="n">
        <v>2327.32</v>
      </c>
      <c r="R98" t="n">
        <v>1142.14</v>
      </c>
      <c r="S98" t="n">
        <v>122.72</v>
      </c>
      <c r="T98" t="n">
        <v>501153.37</v>
      </c>
      <c r="U98" t="n">
        <v>0.11</v>
      </c>
      <c r="V98" t="n">
        <v>0.63</v>
      </c>
      <c r="W98" t="n">
        <v>10.74</v>
      </c>
      <c r="X98" t="n">
        <v>30.23</v>
      </c>
      <c r="Y98" t="n">
        <v>0.5</v>
      </c>
      <c r="Z98" t="n">
        <v>10</v>
      </c>
    </row>
    <row r="99">
      <c r="A99" t="n">
        <v>1</v>
      </c>
      <c r="B99" t="n">
        <v>60</v>
      </c>
      <c r="C99" t="inlineStr">
        <is>
          <t xml:space="preserve">CONCLUIDO	</t>
        </is>
      </c>
      <c r="D99" t="n">
        <v>1.0582</v>
      </c>
      <c r="E99" t="n">
        <v>94.5</v>
      </c>
      <c r="F99" t="n">
        <v>84.40000000000001</v>
      </c>
      <c r="G99" t="n">
        <v>16.23</v>
      </c>
      <c r="H99" t="n">
        <v>0.28</v>
      </c>
      <c r="I99" t="n">
        <v>312</v>
      </c>
      <c r="J99" t="n">
        <v>125.95</v>
      </c>
      <c r="K99" t="n">
        <v>45</v>
      </c>
      <c r="L99" t="n">
        <v>2</v>
      </c>
      <c r="M99" t="n">
        <v>310</v>
      </c>
      <c r="N99" t="n">
        <v>18.95</v>
      </c>
      <c r="O99" t="n">
        <v>15767.7</v>
      </c>
      <c r="P99" t="n">
        <v>864.1</v>
      </c>
      <c r="Q99" t="n">
        <v>2327.12</v>
      </c>
      <c r="R99" t="n">
        <v>525.34</v>
      </c>
      <c r="S99" t="n">
        <v>122.72</v>
      </c>
      <c r="T99" t="n">
        <v>195086.06</v>
      </c>
      <c r="U99" t="n">
        <v>0.23</v>
      </c>
      <c r="V99" t="n">
        <v>0.77</v>
      </c>
      <c r="W99" t="n">
        <v>9.949999999999999</v>
      </c>
      <c r="X99" t="n">
        <v>11.78</v>
      </c>
      <c r="Y99" t="n">
        <v>0.5</v>
      </c>
      <c r="Z99" t="n">
        <v>10</v>
      </c>
    </row>
    <row r="100">
      <c r="A100" t="n">
        <v>2</v>
      </c>
      <c r="B100" t="n">
        <v>60</v>
      </c>
      <c r="C100" t="inlineStr">
        <is>
          <t xml:space="preserve">CONCLUIDO	</t>
        </is>
      </c>
      <c r="D100" t="n">
        <v>1.1502</v>
      </c>
      <c r="E100" t="n">
        <v>86.94</v>
      </c>
      <c r="F100" t="n">
        <v>79.84999999999999</v>
      </c>
      <c r="G100" t="n">
        <v>24.7</v>
      </c>
      <c r="H100" t="n">
        <v>0.42</v>
      </c>
      <c r="I100" t="n">
        <v>194</v>
      </c>
      <c r="J100" t="n">
        <v>127.27</v>
      </c>
      <c r="K100" t="n">
        <v>45</v>
      </c>
      <c r="L100" t="n">
        <v>3</v>
      </c>
      <c r="M100" t="n">
        <v>192</v>
      </c>
      <c r="N100" t="n">
        <v>19.27</v>
      </c>
      <c r="O100" t="n">
        <v>15930.42</v>
      </c>
      <c r="P100" t="n">
        <v>803.62</v>
      </c>
      <c r="Q100" t="n">
        <v>2326.98</v>
      </c>
      <c r="R100" t="n">
        <v>373.99</v>
      </c>
      <c r="S100" t="n">
        <v>122.72</v>
      </c>
      <c r="T100" t="n">
        <v>120001.3</v>
      </c>
      <c r="U100" t="n">
        <v>0.33</v>
      </c>
      <c r="V100" t="n">
        <v>0.8100000000000001</v>
      </c>
      <c r="W100" t="n">
        <v>9.74</v>
      </c>
      <c r="X100" t="n">
        <v>7.24</v>
      </c>
      <c r="Y100" t="n">
        <v>0.5</v>
      </c>
      <c r="Z100" t="n">
        <v>10</v>
      </c>
    </row>
    <row r="101">
      <c r="A101" t="n">
        <v>3</v>
      </c>
      <c r="B101" t="n">
        <v>60</v>
      </c>
      <c r="C101" t="inlineStr">
        <is>
          <t xml:space="preserve">CONCLUIDO	</t>
        </is>
      </c>
      <c r="D101" t="n">
        <v>1.1984</v>
      </c>
      <c r="E101" t="n">
        <v>83.44</v>
      </c>
      <c r="F101" t="n">
        <v>77.76000000000001</v>
      </c>
      <c r="G101" t="n">
        <v>33.56</v>
      </c>
      <c r="H101" t="n">
        <v>0.55</v>
      </c>
      <c r="I101" t="n">
        <v>139</v>
      </c>
      <c r="J101" t="n">
        <v>128.59</v>
      </c>
      <c r="K101" t="n">
        <v>45</v>
      </c>
      <c r="L101" t="n">
        <v>4</v>
      </c>
      <c r="M101" t="n">
        <v>137</v>
      </c>
      <c r="N101" t="n">
        <v>19.59</v>
      </c>
      <c r="O101" t="n">
        <v>16093.6</v>
      </c>
      <c r="P101" t="n">
        <v>768</v>
      </c>
      <c r="Q101" t="n">
        <v>2326.98</v>
      </c>
      <c r="R101" t="n">
        <v>304.1</v>
      </c>
      <c r="S101" t="n">
        <v>122.72</v>
      </c>
      <c r="T101" t="n">
        <v>85327.64</v>
      </c>
      <c r="U101" t="n">
        <v>0.4</v>
      </c>
      <c r="V101" t="n">
        <v>0.83</v>
      </c>
      <c r="W101" t="n">
        <v>9.65</v>
      </c>
      <c r="X101" t="n">
        <v>5.14</v>
      </c>
      <c r="Y101" t="n">
        <v>0.5</v>
      </c>
      <c r="Z101" t="n">
        <v>10</v>
      </c>
    </row>
    <row r="102">
      <c r="A102" t="n">
        <v>4</v>
      </c>
      <c r="B102" t="n">
        <v>60</v>
      </c>
      <c r="C102" t="inlineStr">
        <is>
          <t xml:space="preserve">CONCLUIDO	</t>
        </is>
      </c>
      <c r="D102" t="n">
        <v>1.2271</v>
      </c>
      <c r="E102" t="n">
        <v>81.5</v>
      </c>
      <c r="F102" t="n">
        <v>76.59999999999999</v>
      </c>
      <c r="G102" t="n">
        <v>42.56</v>
      </c>
      <c r="H102" t="n">
        <v>0.68</v>
      </c>
      <c r="I102" t="n">
        <v>108</v>
      </c>
      <c r="J102" t="n">
        <v>129.92</v>
      </c>
      <c r="K102" t="n">
        <v>45</v>
      </c>
      <c r="L102" t="n">
        <v>5</v>
      </c>
      <c r="M102" t="n">
        <v>106</v>
      </c>
      <c r="N102" t="n">
        <v>19.92</v>
      </c>
      <c r="O102" t="n">
        <v>16257.24</v>
      </c>
      <c r="P102" t="n">
        <v>742.6</v>
      </c>
      <c r="Q102" t="n">
        <v>2326.92</v>
      </c>
      <c r="R102" t="n">
        <v>265.91</v>
      </c>
      <c r="S102" t="n">
        <v>122.72</v>
      </c>
      <c r="T102" t="n">
        <v>66388.7</v>
      </c>
      <c r="U102" t="n">
        <v>0.46</v>
      </c>
      <c r="V102" t="n">
        <v>0.85</v>
      </c>
      <c r="W102" t="n">
        <v>9.59</v>
      </c>
      <c r="X102" t="n">
        <v>3.99</v>
      </c>
      <c r="Y102" t="n">
        <v>0.5</v>
      </c>
      <c r="Z102" t="n">
        <v>10</v>
      </c>
    </row>
    <row r="103">
      <c r="A103" t="n">
        <v>5</v>
      </c>
      <c r="B103" t="n">
        <v>60</v>
      </c>
      <c r="C103" t="inlineStr">
        <is>
          <t xml:space="preserve">CONCLUIDO	</t>
        </is>
      </c>
      <c r="D103" t="n">
        <v>1.2471</v>
      </c>
      <c r="E103" t="n">
        <v>80.19</v>
      </c>
      <c r="F103" t="n">
        <v>75.83</v>
      </c>
      <c r="G103" t="n">
        <v>52.3</v>
      </c>
      <c r="H103" t="n">
        <v>0.8100000000000001</v>
      </c>
      <c r="I103" t="n">
        <v>87</v>
      </c>
      <c r="J103" t="n">
        <v>131.25</v>
      </c>
      <c r="K103" t="n">
        <v>45</v>
      </c>
      <c r="L103" t="n">
        <v>6</v>
      </c>
      <c r="M103" t="n">
        <v>85</v>
      </c>
      <c r="N103" t="n">
        <v>20.25</v>
      </c>
      <c r="O103" t="n">
        <v>16421.36</v>
      </c>
      <c r="P103" t="n">
        <v>719.2</v>
      </c>
      <c r="Q103" t="n">
        <v>2326.94</v>
      </c>
      <c r="R103" t="n">
        <v>239.83</v>
      </c>
      <c r="S103" t="n">
        <v>122.72</v>
      </c>
      <c r="T103" t="n">
        <v>53455.7</v>
      </c>
      <c r="U103" t="n">
        <v>0.51</v>
      </c>
      <c r="V103" t="n">
        <v>0.85</v>
      </c>
      <c r="W103" t="n">
        <v>9.56</v>
      </c>
      <c r="X103" t="n">
        <v>3.22</v>
      </c>
      <c r="Y103" t="n">
        <v>0.5</v>
      </c>
      <c r="Z103" t="n">
        <v>10</v>
      </c>
    </row>
    <row r="104">
      <c r="A104" t="n">
        <v>6</v>
      </c>
      <c r="B104" t="n">
        <v>60</v>
      </c>
      <c r="C104" t="inlineStr">
        <is>
          <t xml:space="preserve">CONCLUIDO	</t>
        </is>
      </c>
      <c r="D104" t="n">
        <v>1.2613</v>
      </c>
      <c r="E104" t="n">
        <v>79.28</v>
      </c>
      <c r="F104" t="n">
        <v>75.29000000000001</v>
      </c>
      <c r="G104" t="n">
        <v>61.88</v>
      </c>
      <c r="H104" t="n">
        <v>0.93</v>
      </c>
      <c r="I104" t="n">
        <v>73</v>
      </c>
      <c r="J104" t="n">
        <v>132.58</v>
      </c>
      <c r="K104" t="n">
        <v>45</v>
      </c>
      <c r="L104" t="n">
        <v>7</v>
      </c>
      <c r="M104" t="n">
        <v>71</v>
      </c>
      <c r="N104" t="n">
        <v>20.59</v>
      </c>
      <c r="O104" t="n">
        <v>16585.95</v>
      </c>
      <c r="P104" t="n">
        <v>698.99</v>
      </c>
      <c r="Q104" t="n">
        <v>2326.91</v>
      </c>
      <c r="R104" t="n">
        <v>222.33</v>
      </c>
      <c r="S104" t="n">
        <v>122.72</v>
      </c>
      <c r="T104" t="n">
        <v>44772.68</v>
      </c>
      <c r="U104" t="n">
        <v>0.55</v>
      </c>
      <c r="V104" t="n">
        <v>0.86</v>
      </c>
      <c r="W104" t="n">
        <v>9.52</v>
      </c>
      <c r="X104" t="n">
        <v>2.67</v>
      </c>
      <c r="Y104" t="n">
        <v>0.5</v>
      </c>
      <c r="Z104" t="n">
        <v>10</v>
      </c>
    </row>
    <row r="105">
      <c r="A105" t="n">
        <v>7</v>
      </c>
      <c r="B105" t="n">
        <v>60</v>
      </c>
      <c r="C105" t="inlineStr">
        <is>
          <t xml:space="preserve">CONCLUIDO	</t>
        </is>
      </c>
      <c r="D105" t="n">
        <v>1.2721</v>
      </c>
      <c r="E105" t="n">
        <v>78.61</v>
      </c>
      <c r="F105" t="n">
        <v>74.89</v>
      </c>
      <c r="G105" t="n">
        <v>72.48</v>
      </c>
      <c r="H105" t="n">
        <v>1.06</v>
      </c>
      <c r="I105" t="n">
        <v>62</v>
      </c>
      <c r="J105" t="n">
        <v>133.92</v>
      </c>
      <c r="K105" t="n">
        <v>45</v>
      </c>
      <c r="L105" t="n">
        <v>8</v>
      </c>
      <c r="M105" t="n">
        <v>60</v>
      </c>
      <c r="N105" t="n">
        <v>20.93</v>
      </c>
      <c r="O105" t="n">
        <v>16751.02</v>
      </c>
      <c r="P105" t="n">
        <v>679.26</v>
      </c>
      <c r="Q105" t="n">
        <v>2326.92</v>
      </c>
      <c r="R105" t="n">
        <v>208.89</v>
      </c>
      <c r="S105" t="n">
        <v>122.72</v>
      </c>
      <c r="T105" t="n">
        <v>38107.93</v>
      </c>
      <c r="U105" t="n">
        <v>0.59</v>
      </c>
      <c r="V105" t="n">
        <v>0.87</v>
      </c>
      <c r="W105" t="n">
        <v>9.52</v>
      </c>
      <c r="X105" t="n">
        <v>2.28</v>
      </c>
      <c r="Y105" t="n">
        <v>0.5</v>
      </c>
      <c r="Z105" t="n">
        <v>10</v>
      </c>
    </row>
    <row r="106">
      <c r="A106" t="n">
        <v>8</v>
      </c>
      <c r="B106" t="n">
        <v>60</v>
      </c>
      <c r="C106" t="inlineStr">
        <is>
          <t xml:space="preserve">CONCLUIDO	</t>
        </is>
      </c>
      <c r="D106" t="n">
        <v>1.2797</v>
      </c>
      <c r="E106" t="n">
        <v>78.15000000000001</v>
      </c>
      <c r="F106" t="n">
        <v>74.63</v>
      </c>
      <c r="G106" t="n">
        <v>82.93000000000001</v>
      </c>
      <c r="H106" t="n">
        <v>1.18</v>
      </c>
      <c r="I106" t="n">
        <v>54</v>
      </c>
      <c r="J106" t="n">
        <v>135.27</v>
      </c>
      <c r="K106" t="n">
        <v>45</v>
      </c>
      <c r="L106" t="n">
        <v>9</v>
      </c>
      <c r="M106" t="n">
        <v>52</v>
      </c>
      <c r="N106" t="n">
        <v>21.27</v>
      </c>
      <c r="O106" t="n">
        <v>16916.71</v>
      </c>
      <c r="P106" t="n">
        <v>660.3099999999999</v>
      </c>
      <c r="Q106" t="n">
        <v>2326.9</v>
      </c>
      <c r="R106" t="n">
        <v>200.1</v>
      </c>
      <c r="S106" t="n">
        <v>122.72</v>
      </c>
      <c r="T106" t="n">
        <v>33754.2</v>
      </c>
      <c r="U106" t="n">
        <v>0.61</v>
      </c>
      <c r="V106" t="n">
        <v>0.87</v>
      </c>
      <c r="W106" t="n">
        <v>9.51</v>
      </c>
      <c r="X106" t="n">
        <v>2.02</v>
      </c>
      <c r="Y106" t="n">
        <v>0.5</v>
      </c>
      <c r="Z106" t="n">
        <v>10</v>
      </c>
    </row>
    <row r="107">
      <c r="A107" t="n">
        <v>9</v>
      </c>
      <c r="B107" t="n">
        <v>60</v>
      </c>
      <c r="C107" t="inlineStr">
        <is>
          <t xml:space="preserve">CONCLUIDO	</t>
        </is>
      </c>
      <c r="D107" t="n">
        <v>1.2878</v>
      </c>
      <c r="E107" t="n">
        <v>77.65000000000001</v>
      </c>
      <c r="F107" t="n">
        <v>74.31999999999999</v>
      </c>
      <c r="G107" t="n">
        <v>94.87</v>
      </c>
      <c r="H107" t="n">
        <v>1.29</v>
      </c>
      <c r="I107" t="n">
        <v>47</v>
      </c>
      <c r="J107" t="n">
        <v>136.61</v>
      </c>
      <c r="K107" t="n">
        <v>45</v>
      </c>
      <c r="L107" t="n">
        <v>10</v>
      </c>
      <c r="M107" t="n">
        <v>44</v>
      </c>
      <c r="N107" t="n">
        <v>21.61</v>
      </c>
      <c r="O107" t="n">
        <v>17082.76</v>
      </c>
      <c r="P107" t="n">
        <v>638.2</v>
      </c>
      <c r="Q107" t="n">
        <v>2326.92</v>
      </c>
      <c r="R107" t="n">
        <v>189.68</v>
      </c>
      <c r="S107" t="n">
        <v>122.72</v>
      </c>
      <c r="T107" t="n">
        <v>28581.74</v>
      </c>
      <c r="U107" t="n">
        <v>0.65</v>
      </c>
      <c r="V107" t="n">
        <v>0.87</v>
      </c>
      <c r="W107" t="n">
        <v>9.49</v>
      </c>
      <c r="X107" t="n">
        <v>1.7</v>
      </c>
      <c r="Y107" t="n">
        <v>0.5</v>
      </c>
      <c r="Z107" t="n">
        <v>10</v>
      </c>
    </row>
    <row r="108">
      <c r="A108" t="n">
        <v>10</v>
      </c>
      <c r="B108" t="n">
        <v>60</v>
      </c>
      <c r="C108" t="inlineStr">
        <is>
          <t xml:space="preserve">CONCLUIDO	</t>
        </is>
      </c>
      <c r="D108" t="n">
        <v>1.2925</v>
      </c>
      <c r="E108" t="n">
        <v>77.37</v>
      </c>
      <c r="F108" t="n">
        <v>74.17</v>
      </c>
      <c r="G108" t="n">
        <v>105.95</v>
      </c>
      <c r="H108" t="n">
        <v>1.41</v>
      </c>
      <c r="I108" t="n">
        <v>42</v>
      </c>
      <c r="J108" t="n">
        <v>137.96</v>
      </c>
      <c r="K108" t="n">
        <v>45</v>
      </c>
      <c r="L108" t="n">
        <v>11</v>
      </c>
      <c r="M108" t="n">
        <v>27</v>
      </c>
      <c r="N108" t="n">
        <v>21.96</v>
      </c>
      <c r="O108" t="n">
        <v>17249.3</v>
      </c>
      <c r="P108" t="n">
        <v>619.54</v>
      </c>
      <c r="Q108" t="n">
        <v>2326.91</v>
      </c>
      <c r="R108" t="n">
        <v>184.12</v>
      </c>
      <c r="S108" t="n">
        <v>122.72</v>
      </c>
      <c r="T108" t="n">
        <v>25826.95</v>
      </c>
      <c r="U108" t="n">
        <v>0.67</v>
      </c>
      <c r="V108" t="n">
        <v>0.87</v>
      </c>
      <c r="W108" t="n">
        <v>9.5</v>
      </c>
      <c r="X108" t="n">
        <v>1.55</v>
      </c>
      <c r="Y108" t="n">
        <v>0.5</v>
      </c>
      <c r="Z108" t="n">
        <v>10</v>
      </c>
    </row>
    <row r="109">
      <c r="A109" t="n">
        <v>11</v>
      </c>
      <c r="B109" t="n">
        <v>60</v>
      </c>
      <c r="C109" t="inlineStr">
        <is>
          <t xml:space="preserve">CONCLUIDO	</t>
        </is>
      </c>
      <c r="D109" t="n">
        <v>1.2945</v>
      </c>
      <c r="E109" t="n">
        <v>77.25</v>
      </c>
      <c r="F109" t="n">
        <v>74.09</v>
      </c>
      <c r="G109" t="n">
        <v>111.14</v>
      </c>
      <c r="H109" t="n">
        <v>1.52</v>
      </c>
      <c r="I109" t="n">
        <v>40</v>
      </c>
      <c r="J109" t="n">
        <v>139.32</v>
      </c>
      <c r="K109" t="n">
        <v>45</v>
      </c>
      <c r="L109" t="n">
        <v>12</v>
      </c>
      <c r="M109" t="n">
        <v>3</v>
      </c>
      <c r="N109" t="n">
        <v>22.32</v>
      </c>
      <c r="O109" t="n">
        <v>17416.34</v>
      </c>
      <c r="P109" t="n">
        <v>617.21</v>
      </c>
      <c r="Q109" t="n">
        <v>2326.94</v>
      </c>
      <c r="R109" t="n">
        <v>180.67</v>
      </c>
      <c r="S109" t="n">
        <v>122.72</v>
      </c>
      <c r="T109" t="n">
        <v>24107.88</v>
      </c>
      <c r="U109" t="n">
        <v>0.68</v>
      </c>
      <c r="V109" t="n">
        <v>0.87</v>
      </c>
      <c r="W109" t="n">
        <v>9.52</v>
      </c>
      <c r="X109" t="n">
        <v>1.48</v>
      </c>
      <c r="Y109" t="n">
        <v>0.5</v>
      </c>
      <c r="Z109" t="n">
        <v>10</v>
      </c>
    </row>
    <row r="110">
      <c r="A110" t="n">
        <v>12</v>
      </c>
      <c r="B110" t="n">
        <v>60</v>
      </c>
      <c r="C110" t="inlineStr">
        <is>
          <t xml:space="preserve">CONCLUIDO	</t>
        </is>
      </c>
      <c r="D110" t="n">
        <v>1.2944</v>
      </c>
      <c r="E110" t="n">
        <v>77.26000000000001</v>
      </c>
      <c r="F110" t="n">
        <v>74.09999999999999</v>
      </c>
      <c r="G110" t="n">
        <v>111.15</v>
      </c>
      <c r="H110" t="n">
        <v>1.63</v>
      </c>
      <c r="I110" t="n">
        <v>40</v>
      </c>
      <c r="J110" t="n">
        <v>140.67</v>
      </c>
      <c r="K110" t="n">
        <v>45</v>
      </c>
      <c r="L110" t="n">
        <v>13</v>
      </c>
      <c r="M110" t="n">
        <v>0</v>
      </c>
      <c r="N110" t="n">
        <v>22.68</v>
      </c>
      <c r="O110" t="n">
        <v>17583.88</v>
      </c>
      <c r="P110" t="n">
        <v>623.04</v>
      </c>
      <c r="Q110" t="n">
        <v>2326.92</v>
      </c>
      <c r="R110" t="n">
        <v>181.05</v>
      </c>
      <c r="S110" t="n">
        <v>122.72</v>
      </c>
      <c r="T110" t="n">
        <v>24299.55</v>
      </c>
      <c r="U110" t="n">
        <v>0.68</v>
      </c>
      <c r="V110" t="n">
        <v>0.87</v>
      </c>
      <c r="W110" t="n">
        <v>9.52</v>
      </c>
      <c r="X110" t="n">
        <v>1.49</v>
      </c>
      <c r="Y110" t="n">
        <v>0.5</v>
      </c>
      <c r="Z110" t="n">
        <v>10</v>
      </c>
    </row>
    <row r="111">
      <c r="A111" t="n">
        <v>0</v>
      </c>
      <c r="B111" t="n">
        <v>80</v>
      </c>
      <c r="C111" t="inlineStr">
        <is>
          <t xml:space="preserve">CONCLUIDO	</t>
        </is>
      </c>
      <c r="D111" t="n">
        <v>0.6832</v>
      </c>
      <c r="E111" t="n">
        <v>146.36</v>
      </c>
      <c r="F111" t="n">
        <v>111.88</v>
      </c>
      <c r="G111" t="n">
        <v>6.73</v>
      </c>
      <c r="H111" t="n">
        <v>0.11</v>
      </c>
      <c r="I111" t="n">
        <v>998</v>
      </c>
      <c r="J111" t="n">
        <v>159.12</v>
      </c>
      <c r="K111" t="n">
        <v>50.28</v>
      </c>
      <c r="L111" t="n">
        <v>1</v>
      </c>
      <c r="M111" t="n">
        <v>996</v>
      </c>
      <c r="N111" t="n">
        <v>27.84</v>
      </c>
      <c r="O111" t="n">
        <v>19859.16</v>
      </c>
      <c r="P111" t="n">
        <v>1370.3</v>
      </c>
      <c r="Q111" t="n">
        <v>2327.71</v>
      </c>
      <c r="R111" t="n">
        <v>1445.9</v>
      </c>
      <c r="S111" t="n">
        <v>122.72</v>
      </c>
      <c r="T111" t="n">
        <v>651935.7</v>
      </c>
      <c r="U111" t="n">
        <v>0.08</v>
      </c>
      <c r="V111" t="n">
        <v>0.58</v>
      </c>
      <c r="W111" t="n">
        <v>11.08</v>
      </c>
      <c r="X111" t="n">
        <v>39.24</v>
      </c>
      <c r="Y111" t="n">
        <v>0.5</v>
      </c>
      <c r="Z111" t="n">
        <v>10</v>
      </c>
    </row>
    <row r="112">
      <c r="A112" t="n">
        <v>1</v>
      </c>
      <c r="B112" t="n">
        <v>80</v>
      </c>
      <c r="C112" t="inlineStr">
        <is>
          <t xml:space="preserve">CONCLUIDO	</t>
        </is>
      </c>
      <c r="D112" t="n">
        <v>0.9833</v>
      </c>
      <c r="E112" t="n">
        <v>101.7</v>
      </c>
      <c r="F112" t="n">
        <v>87.06999999999999</v>
      </c>
      <c r="G112" t="n">
        <v>13.68</v>
      </c>
      <c r="H112" t="n">
        <v>0.22</v>
      </c>
      <c r="I112" t="n">
        <v>382</v>
      </c>
      <c r="J112" t="n">
        <v>160.54</v>
      </c>
      <c r="K112" t="n">
        <v>50.28</v>
      </c>
      <c r="L112" t="n">
        <v>2</v>
      </c>
      <c r="M112" t="n">
        <v>380</v>
      </c>
      <c r="N112" t="n">
        <v>28.26</v>
      </c>
      <c r="O112" t="n">
        <v>20034.4</v>
      </c>
      <c r="P112" t="n">
        <v>1055.5</v>
      </c>
      <c r="Q112" t="n">
        <v>2327.18</v>
      </c>
      <c r="R112" t="n">
        <v>615.59</v>
      </c>
      <c r="S112" t="n">
        <v>122.72</v>
      </c>
      <c r="T112" t="n">
        <v>239861.99</v>
      </c>
      <c r="U112" t="n">
        <v>0.2</v>
      </c>
      <c r="V112" t="n">
        <v>0.74</v>
      </c>
      <c r="W112" t="n">
        <v>10.03</v>
      </c>
      <c r="X112" t="n">
        <v>14.45</v>
      </c>
      <c r="Y112" t="n">
        <v>0.5</v>
      </c>
      <c r="Z112" t="n">
        <v>10</v>
      </c>
    </row>
    <row r="113">
      <c r="A113" t="n">
        <v>2</v>
      </c>
      <c r="B113" t="n">
        <v>80</v>
      </c>
      <c r="C113" t="inlineStr">
        <is>
          <t xml:space="preserve">CONCLUIDO	</t>
        </is>
      </c>
      <c r="D113" t="n">
        <v>1.095</v>
      </c>
      <c r="E113" t="n">
        <v>91.31999999999999</v>
      </c>
      <c r="F113" t="n">
        <v>81.43000000000001</v>
      </c>
      <c r="G113" t="n">
        <v>20.79</v>
      </c>
      <c r="H113" t="n">
        <v>0.33</v>
      </c>
      <c r="I113" t="n">
        <v>235</v>
      </c>
      <c r="J113" t="n">
        <v>161.97</v>
      </c>
      <c r="K113" t="n">
        <v>50.28</v>
      </c>
      <c r="L113" t="n">
        <v>3</v>
      </c>
      <c r="M113" t="n">
        <v>233</v>
      </c>
      <c r="N113" t="n">
        <v>28.69</v>
      </c>
      <c r="O113" t="n">
        <v>20210.21</v>
      </c>
      <c r="P113" t="n">
        <v>976.4299999999999</v>
      </c>
      <c r="Q113" t="n">
        <v>2327.02</v>
      </c>
      <c r="R113" t="n">
        <v>426.68</v>
      </c>
      <c r="S113" t="n">
        <v>122.72</v>
      </c>
      <c r="T113" t="n">
        <v>146141.41</v>
      </c>
      <c r="U113" t="n">
        <v>0.29</v>
      </c>
      <c r="V113" t="n">
        <v>0.8</v>
      </c>
      <c r="W113" t="n">
        <v>9.800000000000001</v>
      </c>
      <c r="X113" t="n">
        <v>8.81</v>
      </c>
      <c r="Y113" t="n">
        <v>0.5</v>
      </c>
      <c r="Z113" t="n">
        <v>10</v>
      </c>
    </row>
    <row r="114">
      <c r="A114" t="n">
        <v>3</v>
      </c>
      <c r="B114" t="n">
        <v>80</v>
      </c>
      <c r="C114" t="inlineStr">
        <is>
          <t xml:space="preserve">CONCLUIDO	</t>
        </is>
      </c>
      <c r="D114" t="n">
        <v>1.154</v>
      </c>
      <c r="E114" t="n">
        <v>86.65000000000001</v>
      </c>
      <c r="F114" t="n">
        <v>78.88</v>
      </c>
      <c r="G114" t="n">
        <v>28.01</v>
      </c>
      <c r="H114" t="n">
        <v>0.43</v>
      </c>
      <c r="I114" t="n">
        <v>169</v>
      </c>
      <c r="J114" t="n">
        <v>163.4</v>
      </c>
      <c r="K114" t="n">
        <v>50.28</v>
      </c>
      <c r="L114" t="n">
        <v>4</v>
      </c>
      <c r="M114" t="n">
        <v>167</v>
      </c>
      <c r="N114" t="n">
        <v>29.12</v>
      </c>
      <c r="O114" t="n">
        <v>20386.62</v>
      </c>
      <c r="P114" t="n">
        <v>935.84</v>
      </c>
      <c r="Q114" t="n">
        <v>2327</v>
      </c>
      <c r="R114" t="n">
        <v>342.33</v>
      </c>
      <c r="S114" t="n">
        <v>122.72</v>
      </c>
      <c r="T114" t="n">
        <v>104294.12</v>
      </c>
      <c r="U114" t="n">
        <v>0.36</v>
      </c>
      <c r="V114" t="n">
        <v>0.82</v>
      </c>
      <c r="W114" t="n">
        <v>9.68</v>
      </c>
      <c r="X114" t="n">
        <v>6.27</v>
      </c>
      <c r="Y114" t="n">
        <v>0.5</v>
      </c>
      <c r="Z114" t="n">
        <v>10</v>
      </c>
    </row>
    <row r="115">
      <c r="A115" t="n">
        <v>4</v>
      </c>
      <c r="B115" t="n">
        <v>80</v>
      </c>
      <c r="C115" t="inlineStr">
        <is>
          <t xml:space="preserve">CONCLUIDO	</t>
        </is>
      </c>
      <c r="D115" t="n">
        <v>1.1894</v>
      </c>
      <c r="E115" t="n">
        <v>84.08</v>
      </c>
      <c r="F115" t="n">
        <v>77.5</v>
      </c>
      <c r="G115" t="n">
        <v>35.23</v>
      </c>
      <c r="H115" t="n">
        <v>0.54</v>
      </c>
      <c r="I115" t="n">
        <v>132</v>
      </c>
      <c r="J115" t="n">
        <v>164.83</v>
      </c>
      <c r="K115" t="n">
        <v>50.28</v>
      </c>
      <c r="L115" t="n">
        <v>5</v>
      </c>
      <c r="M115" t="n">
        <v>130</v>
      </c>
      <c r="N115" t="n">
        <v>29.55</v>
      </c>
      <c r="O115" t="n">
        <v>20563.61</v>
      </c>
      <c r="P115" t="n">
        <v>909.75</v>
      </c>
      <c r="Q115" t="n">
        <v>2327.07</v>
      </c>
      <c r="R115" t="n">
        <v>296.27</v>
      </c>
      <c r="S115" t="n">
        <v>122.72</v>
      </c>
      <c r="T115" t="n">
        <v>81451.59</v>
      </c>
      <c r="U115" t="n">
        <v>0.41</v>
      </c>
      <c r="V115" t="n">
        <v>0.84</v>
      </c>
      <c r="W115" t="n">
        <v>9.619999999999999</v>
      </c>
      <c r="X115" t="n">
        <v>4.89</v>
      </c>
      <c r="Y115" t="n">
        <v>0.5</v>
      </c>
      <c r="Z115" t="n">
        <v>10</v>
      </c>
    </row>
    <row r="116">
      <c r="A116" t="n">
        <v>5</v>
      </c>
      <c r="B116" t="n">
        <v>80</v>
      </c>
      <c r="C116" t="inlineStr">
        <is>
          <t xml:space="preserve">CONCLUIDO	</t>
        </is>
      </c>
      <c r="D116" t="n">
        <v>1.2132</v>
      </c>
      <c r="E116" t="n">
        <v>82.43000000000001</v>
      </c>
      <c r="F116" t="n">
        <v>76.63</v>
      </c>
      <c r="G116" t="n">
        <v>42.57</v>
      </c>
      <c r="H116" t="n">
        <v>0.64</v>
      </c>
      <c r="I116" t="n">
        <v>108</v>
      </c>
      <c r="J116" t="n">
        <v>166.27</v>
      </c>
      <c r="K116" t="n">
        <v>50.28</v>
      </c>
      <c r="L116" t="n">
        <v>6</v>
      </c>
      <c r="M116" t="n">
        <v>106</v>
      </c>
      <c r="N116" t="n">
        <v>29.99</v>
      </c>
      <c r="O116" t="n">
        <v>20741.2</v>
      </c>
      <c r="P116" t="n">
        <v>888.45</v>
      </c>
      <c r="Q116" t="n">
        <v>2326.98</v>
      </c>
      <c r="R116" t="n">
        <v>266.68</v>
      </c>
      <c r="S116" t="n">
        <v>122.72</v>
      </c>
      <c r="T116" t="n">
        <v>66776.41</v>
      </c>
      <c r="U116" t="n">
        <v>0.46</v>
      </c>
      <c r="V116" t="n">
        <v>0.85</v>
      </c>
      <c r="W116" t="n">
        <v>9.59</v>
      </c>
      <c r="X116" t="n">
        <v>4.01</v>
      </c>
      <c r="Y116" t="n">
        <v>0.5</v>
      </c>
      <c r="Z116" t="n">
        <v>10</v>
      </c>
    </row>
    <row r="117">
      <c r="A117" t="n">
        <v>6</v>
      </c>
      <c r="B117" t="n">
        <v>80</v>
      </c>
      <c r="C117" t="inlineStr">
        <is>
          <t xml:space="preserve">CONCLUIDO	</t>
        </is>
      </c>
      <c r="D117" t="n">
        <v>1.2309</v>
      </c>
      <c r="E117" t="n">
        <v>81.23999999999999</v>
      </c>
      <c r="F117" t="n">
        <v>75.98</v>
      </c>
      <c r="G117" t="n">
        <v>50.1</v>
      </c>
      <c r="H117" t="n">
        <v>0.74</v>
      </c>
      <c r="I117" t="n">
        <v>91</v>
      </c>
      <c r="J117" t="n">
        <v>167.72</v>
      </c>
      <c r="K117" t="n">
        <v>50.28</v>
      </c>
      <c r="L117" t="n">
        <v>7</v>
      </c>
      <c r="M117" t="n">
        <v>89</v>
      </c>
      <c r="N117" t="n">
        <v>30.44</v>
      </c>
      <c r="O117" t="n">
        <v>20919.39</v>
      </c>
      <c r="P117" t="n">
        <v>871.16</v>
      </c>
      <c r="Q117" t="n">
        <v>2326.92</v>
      </c>
      <c r="R117" t="n">
        <v>245.09</v>
      </c>
      <c r="S117" t="n">
        <v>122.72</v>
      </c>
      <c r="T117" t="n">
        <v>56065.79</v>
      </c>
      <c r="U117" t="n">
        <v>0.5</v>
      </c>
      <c r="V117" t="n">
        <v>0.85</v>
      </c>
      <c r="W117" t="n">
        <v>9.57</v>
      </c>
      <c r="X117" t="n">
        <v>3.37</v>
      </c>
      <c r="Y117" t="n">
        <v>0.5</v>
      </c>
      <c r="Z117" t="n">
        <v>10</v>
      </c>
    </row>
    <row r="118">
      <c r="A118" t="n">
        <v>7</v>
      </c>
      <c r="B118" t="n">
        <v>80</v>
      </c>
      <c r="C118" t="inlineStr">
        <is>
          <t xml:space="preserve">CONCLUIDO	</t>
        </is>
      </c>
      <c r="D118" t="n">
        <v>1.2451</v>
      </c>
      <c r="E118" t="n">
        <v>80.31999999999999</v>
      </c>
      <c r="F118" t="n">
        <v>75.48</v>
      </c>
      <c r="G118" t="n">
        <v>58.06</v>
      </c>
      <c r="H118" t="n">
        <v>0.84</v>
      </c>
      <c r="I118" t="n">
        <v>78</v>
      </c>
      <c r="J118" t="n">
        <v>169.17</v>
      </c>
      <c r="K118" t="n">
        <v>50.28</v>
      </c>
      <c r="L118" t="n">
        <v>8</v>
      </c>
      <c r="M118" t="n">
        <v>76</v>
      </c>
      <c r="N118" t="n">
        <v>30.89</v>
      </c>
      <c r="O118" t="n">
        <v>21098.19</v>
      </c>
      <c r="P118" t="n">
        <v>854.52</v>
      </c>
      <c r="Q118" t="n">
        <v>2326.93</v>
      </c>
      <c r="R118" t="n">
        <v>228.91</v>
      </c>
      <c r="S118" t="n">
        <v>122.72</v>
      </c>
      <c r="T118" t="n">
        <v>48038.51</v>
      </c>
      <c r="U118" t="n">
        <v>0.54</v>
      </c>
      <c r="V118" t="n">
        <v>0.86</v>
      </c>
      <c r="W118" t="n">
        <v>9.529999999999999</v>
      </c>
      <c r="X118" t="n">
        <v>2.87</v>
      </c>
      <c r="Y118" t="n">
        <v>0.5</v>
      </c>
      <c r="Z118" t="n">
        <v>10</v>
      </c>
    </row>
    <row r="119">
      <c r="A119" t="n">
        <v>8</v>
      </c>
      <c r="B119" t="n">
        <v>80</v>
      </c>
      <c r="C119" t="inlineStr">
        <is>
          <t xml:space="preserve">CONCLUIDO	</t>
        </is>
      </c>
      <c r="D119" t="n">
        <v>1.2558</v>
      </c>
      <c r="E119" t="n">
        <v>79.63</v>
      </c>
      <c r="F119" t="n">
        <v>75.12</v>
      </c>
      <c r="G119" t="n">
        <v>66.28</v>
      </c>
      <c r="H119" t="n">
        <v>0.9399999999999999</v>
      </c>
      <c r="I119" t="n">
        <v>68</v>
      </c>
      <c r="J119" t="n">
        <v>170.62</v>
      </c>
      <c r="K119" t="n">
        <v>50.28</v>
      </c>
      <c r="L119" t="n">
        <v>9</v>
      </c>
      <c r="M119" t="n">
        <v>66</v>
      </c>
      <c r="N119" t="n">
        <v>31.34</v>
      </c>
      <c r="O119" t="n">
        <v>21277.6</v>
      </c>
      <c r="P119" t="n">
        <v>840</v>
      </c>
      <c r="Q119" t="n">
        <v>2326.95</v>
      </c>
      <c r="R119" t="n">
        <v>216.76</v>
      </c>
      <c r="S119" t="n">
        <v>122.72</v>
      </c>
      <c r="T119" t="n">
        <v>42013.86</v>
      </c>
      <c r="U119" t="n">
        <v>0.57</v>
      </c>
      <c r="V119" t="n">
        <v>0.86</v>
      </c>
      <c r="W119" t="n">
        <v>9.51</v>
      </c>
      <c r="X119" t="n">
        <v>2.51</v>
      </c>
      <c r="Y119" t="n">
        <v>0.5</v>
      </c>
      <c r="Z119" t="n">
        <v>10</v>
      </c>
    </row>
    <row r="120">
      <c r="A120" t="n">
        <v>9</v>
      </c>
      <c r="B120" t="n">
        <v>80</v>
      </c>
      <c r="C120" t="inlineStr">
        <is>
          <t xml:space="preserve">CONCLUIDO	</t>
        </is>
      </c>
      <c r="D120" t="n">
        <v>1.2637</v>
      </c>
      <c r="E120" t="n">
        <v>79.13</v>
      </c>
      <c r="F120" t="n">
        <v>74.84</v>
      </c>
      <c r="G120" t="n">
        <v>73.61</v>
      </c>
      <c r="H120" t="n">
        <v>1.03</v>
      </c>
      <c r="I120" t="n">
        <v>61</v>
      </c>
      <c r="J120" t="n">
        <v>172.08</v>
      </c>
      <c r="K120" t="n">
        <v>50.28</v>
      </c>
      <c r="L120" t="n">
        <v>10</v>
      </c>
      <c r="M120" t="n">
        <v>59</v>
      </c>
      <c r="N120" t="n">
        <v>31.8</v>
      </c>
      <c r="O120" t="n">
        <v>21457.64</v>
      </c>
      <c r="P120" t="n">
        <v>825.79</v>
      </c>
      <c r="Q120" t="n">
        <v>2326.97</v>
      </c>
      <c r="R120" t="n">
        <v>207.03</v>
      </c>
      <c r="S120" t="n">
        <v>122.72</v>
      </c>
      <c r="T120" t="n">
        <v>37185.38</v>
      </c>
      <c r="U120" t="n">
        <v>0.59</v>
      </c>
      <c r="V120" t="n">
        <v>0.87</v>
      </c>
      <c r="W120" t="n">
        <v>9.52</v>
      </c>
      <c r="X120" t="n">
        <v>2.23</v>
      </c>
      <c r="Y120" t="n">
        <v>0.5</v>
      </c>
      <c r="Z120" t="n">
        <v>10</v>
      </c>
    </row>
    <row r="121">
      <c r="A121" t="n">
        <v>10</v>
      </c>
      <c r="B121" t="n">
        <v>80</v>
      </c>
      <c r="C121" t="inlineStr">
        <is>
          <t xml:space="preserve">CONCLUIDO	</t>
        </is>
      </c>
      <c r="D121" t="n">
        <v>1.2713</v>
      </c>
      <c r="E121" t="n">
        <v>78.66</v>
      </c>
      <c r="F121" t="n">
        <v>74.59999999999999</v>
      </c>
      <c r="G121" t="n">
        <v>82.89</v>
      </c>
      <c r="H121" t="n">
        <v>1.12</v>
      </c>
      <c r="I121" t="n">
        <v>54</v>
      </c>
      <c r="J121" t="n">
        <v>173.55</v>
      </c>
      <c r="K121" t="n">
        <v>50.28</v>
      </c>
      <c r="L121" t="n">
        <v>11</v>
      </c>
      <c r="M121" t="n">
        <v>52</v>
      </c>
      <c r="N121" t="n">
        <v>32.27</v>
      </c>
      <c r="O121" t="n">
        <v>21638.31</v>
      </c>
      <c r="P121" t="n">
        <v>810.37</v>
      </c>
      <c r="Q121" t="n">
        <v>2326.9</v>
      </c>
      <c r="R121" t="n">
        <v>198.95</v>
      </c>
      <c r="S121" t="n">
        <v>122.72</v>
      </c>
      <c r="T121" t="n">
        <v>33179.97</v>
      </c>
      <c r="U121" t="n">
        <v>0.62</v>
      </c>
      <c r="V121" t="n">
        <v>0.87</v>
      </c>
      <c r="W121" t="n">
        <v>9.51</v>
      </c>
      <c r="X121" t="n">
        <v>1.99</v>
      </c>
      <c r="Y121" t="n">
        <v>0.5</v>
      </c>
      <c r="Z121" t="n">
        <v>10</v>
      </c>
    </row>
    <row r="122">
      <c r="A122" t="n">
        <v>11</v>
      </c>
      <c r="B122" t="n">
        <v>80</v>
      </c>
      <c r="C122" t="inlineStr">
        <is>
          <t xml:space="preserve">CONCLUIDO	</t>
        </is>
      </c>
      <c r="D122" t="n">
        <v>1.2771</v>
      </c>
      <c r="E122" t="n">
        <v>78.3</v>
      </c>
      <c r="F122" t="n">
        <v>74.40000000000001</v>
      </c>
      <c r="G122" t="n">
        <v>91.09999999999999</v>
      </c>
      <c r="H122" t="n">
        <v>1.22</v>
      </c>
      <c r="I122" t="n">
        <v>49</v>
      </c>
      <c r="J122" t="n">
        <v>175.02</v>
      </c>
      <c r="K122" t="n">
        <v>50.28</v>
      </c>
      <c r="L122" t="n">
        <v>12</v>
      </c>
      <c r="M122" t="n">
        <v>47</v>
      </c>
      <c r="N122" t="n">
        <v>32.74</v>
      </c>
      <c r="O122" t="n">
        <v>21819.6</v>
      </c>
      <c r="P122" t="n">
        <v>798.73</v>
      </c>
      <c r="Q122" t="n">
        <v>2326.91</v>
      </c>
      <c r="R122" t="n">
        <v>192.53</v>
      </c>
      <c r="S122" t="n">
        <v>122.72</v>
      </c>
      <c r="T122" t="n">
        <v>29995.43</v>
      </c>
      <c r="U122" t="n">
        <v>0.64</v>
      </c>
      <c r="V122" t="n">
        <v>0.87</v>
      </c>
      <c r="W122" t="n">
        <v>9.49</v>
      </c>
      <c r="X122" t="n">
        <v>1.79</v>
      </c>
      <c r="Y122" t="n">
        <v>0.5</v>
      </c>
      <c r="Z122" t="n">
        <v>10</v>
      </c>
    </row>
    <row r="123">
      <c r="A123" t="n">
        <v>12</v>
      </c>
      <c r="B123" t="n">
        <v>80</v>
      </c>
      <c r="C123" t="inlineStr">
        <is>
          <t xml:space="preserve">CONCLUIDO	</t>
        </is>
      </c>
      <c r="D123" t="n">
        <v>1.2812</v>
      </c>
      <c r="E123" t="n">
        <v>78.05</v>
      </c>
      <c r="F123" t="n">
        <v>74.28</v>
      </c>
      <c r="G123" t="n">
        <v>99.03</v>
      </c>
      <c r="H123" t="n">
        <v>1.31</v>
      </c>
      <c r="I123" t="n">
        <v>45</v>
      </c>
      <c r="J123" t="n">
        <v>176.49</v>
      </c>
      <c r="K123" t="n">
        <v>50.28</v>
      </c>
      <c r="L123" t="n">
        <v>13</v>
      </c>
      <c r="M123" t="n">
        <v>43</v>
      </c>
      <c r="N123" t="n">
        <v>33.21</v>
      </c>
      <c r="O123" t="n">
        <v>22001.54</v>
      </c>
      <c r="P123" t="n">
        <v>785.8099999999999</v>
      </c>
      <c r="Q123" t="n">
        <v>2326.92</v>
      </c>
      <c r="R123" t="n">
        <v>188.27</v>
      </c>
      <c r="S123" t="n">
        <v>122.72</v>
      </c>
      <c r="T123" t="n">
        <v>27885.55</v>
      </c>
      <c r="U123" t="n">
        <v>0.65</v>
      </c>
      <c r="V123" t="n">
        <v>0.87</v>
      </c>
      <c r="W123" t="n">
        <v>9.49</v>
      </c>
      <c r="X123" t="n">
        <v>1.66</v>
      </c>
      <c r="Y123" t="n">
        <v>0.5</v>
      </c>
      <c r="Z123" t="n">
        <v>10</v>
      </c>
    </row>
    <row r="124">
      <c r="A124" t="n">
        <v>13</v>
      </c>
      <c r="B124" t="n">
        <v>80</v>
      </c>
      <c r="C124" t="inlineStr">
        <is>
          <t xml:space="preserve">CONCLUIDO	</t>
        </is>
      </c>
      <c r="D124" t="n">
        <v>1.286</v>
      </c>
      <c r="E124" t="n">
        <v>77.76000000000001</v>
      </c>
      <c r="F124" t="n">
        <v>74.11</v>
      </c>
      <c r="G124" t="n">
        <v>108.46</v>
      </c>
      <c r="H124" t="n">
        <v>1.4</v>
      </c>
      <c r="I124" t="n">
        <v>41</v>
      </c>
      <c r="J124" t="n">
        <v>177.97</v>
      </c>
      <c r="K124" t="n">
        <v>50.28</v>
      </c>
      <c r="L124" t="n">
        <v>14</v>
      </c>
      <c r="M124" t="n">
        <v>39</v>
      </c>
      <c r="N124" t="n">
        <v>33.69</v>
      </c>
      <c r="O124" t="n">
        <v>22184.13</v>
      </c>
      <c r="P124" t="n">
        <v>770.61</v>
      </c>
      <c r="Q124" t="n">
        <v>2326.91</v>
      </c>
      <c r="R124" t="n">
        <v>182.8</v>
      </c>
      <c r="S124" t="n">
        <v>122.72</v>
      </c>
      <c r="T124" t="n">
        <v>25171.15</v>
      </c>
      <c r="U124" t="n">
        <v>0.67</v>
      </c>
      <c r="V124" t="n">
        <v>0.87</v>
      </c>
      <c r="W124" t="n">
        <v>9.48</v>
      </c>
      <c r="X124" t="n">
        <v>1.5</v>
      </c>
      <c r="Y124" t="n">
        <v>0.5</v>
      </c>
      <c r="Z124" t="n">
        <v>10</v>
      </c>
    </row>
    <row r="125">
      <c r="A125" t="n">
        <v>14</v>
      </c>
      <c r="B125" t="n">
        <v>80</v>
      </c>
      <c r="C125" t="inlineStr">
        <is>
          <t xml:space="preserve">CONCLUIDO	</t>
        </is>
      </c>
      <c r="D125" t="n">
        <v>1.2896</v>
      </c>
      <c r="E125" t="n">
        <v>77.55</v>
      </c>
      <c r="F125" t="n">
        <v>74</v>
      </c>
      <c r="G125" t="n">
        <v>116.84</v>
      </c>
      <c r="H125" t="n">
        <v>1.48</v>
      </c>
      <c r="I125" t="n">
        <v>38</v>
      </c>
      <c r="J125" t="n">
        <v>179.46</v>
      </c>
      <c r="K125" t="n">
        <v>50.28</v>
      </c>
      <c r="L125" t="n">
        <v>15</v>
      </c>
      <c r="M125" t="n">
        <v>36</v>
      </c>
      <c r="N125" t="n">
        <v>34.18</v>
      </c>
      <c r="O125" t="n">
        <v>22367.38</v>
      </c>
      <c r="P125" t="n">
        <v>756.77</v>
      </c>
      <c r="Q125" t="n">
        <v>2326.9</v>
      </c>
      <c r="R125" t="n">
        <v>178.94</v>
      </c>
      <c r="S125" t="n">
        <v>122.72</v>
      </c>
      <c r="T125" t="n">
        <v>23252.55</v>
      </c>
      <c r="U125" t="n">
        <v>0.6899999999999999</v>
      </c>
      <c r="V125" t="n">
        <v>0.88</v>
      </c>
      <c r="W125" t="n">
        <v>9.48</v>
      </c>
      <c r="X125" t="n">
        <v>1.39</v>
      </c>
      <c r="Y125" t="n">
        <v>0.5</v>
      </c>
      <c r="Z125" t="n">
        <v>10</v>
      </c>
    </row>
    <row r="126">
      <c r="A126" t="n">
        <v>15</v>
      </c>
      <c r="B126" t="n">
        <v>80</v>
      </c>
      <c r="C126" t="inlineStr">
        <is>
          <t xml:space="preserve">CONCLUIDO	</t>
        </is>
      </c>
      <c r="D126" t="n">
        <v>1.2933</v>
      </c>
      <c r="E126" t="n">
        <v>77.31999999999999</v>
      </c>
      <c r="F126" t="n">
        <v>73.87</v>
      </c>
      <c r="G126" t="n">
        <v>126.63</v>
      </c>
      <c r="H126" t="n">
        <v>1.57</v>
      </c>
      <c r="I126" t="n">
        <v>35</v>
      </c>
      <c r="J126" t="n">
        <v>180.95</v>
      </c>
      <c r="K126" t="n">
        <v>50.28</v>
      </c>
      <c r="L126" t="n">
        <v>16</v>
      </c>
      <c r="M126" t="n">
        <v>33</v>
      </c>
      <c r="N126" t="n">
        <v>34.67</v>
      </c>
      <c r="O126" t="n">
        <v>22551.28</v>
      </c>
      <c r="P126" t="n">
        <v>739.5599999999999</v>
      </c>
      <c r="Q126" t="n">
        <v>2326.92</v>
      </c>
      <c r="R126" t="n">
        <v>174.64</v>
      </c>
      <c r="S126" t="n">
        <v>122.72</v>
      </c>
      <c r="T126" t="n">
        <v>21118.79</v>
      </c>
      <c r="U126" t="n">
        <v>0.7</v>
      </c>
      <c r="V126" t="n">
        <v>0.88</v>
      </c>
      <c r="W126" t="n">
        <v>9.470000000000001</v>
      </c>
      <c r="X126" t="n">
        <v>1.26</v>
      </c>
      <c r="Y126" t="n">
        <v>0.5</v>
      </c>
      <c r="Z126" t="n">
        <v>10</v>
      </c>
    </row>
    <row r="127">
      <c r="A127" t="n">
        <v>16</v>
      </c>
      <c r="B127" t="n">
        <v>80</v>
      </c>
      <c r="C127" t="inlineStr">
        <is>
          <t xml:space="preserve">CONCLUIDO	</t>
        </is>
      </c>
      <c r="D127" t="n">
        <v>1.2967</v>
      </c>
      <c r="E127" t="n">
        <v>77.12</v>
      </c>
      <c r="F127" t="n">
        <v>73.76000000000001</v>
      </c>
      <c r="G127" t="n">
        <v>138.31</v>
      </c>
      <c r="H127" t="n">
        <v>1.65</v>
      </c>
      <c r="I127" t="n">
        <v>32</v>
      </c>
      <c r="J127" t="n">
        <v>182.45</v>
      </c>
      <c r="K127" t="n">
        <v>50.28</v>
      </c>
      <c r="L127" t="n">
        <v>17</v>
      </c>
      <c r="M127" t="n">
        <v>22</v>
      </c>
      <c r="N127" t="n">
        <v>35.17</v>
      </c>
      <c r="O127" t="n">
        <v>22735.98</v>
      </c>
      <c r="P127" t="n">
        <v>727.34</v>
      </c>
      <c r="Q127" t="n">
        <v>2326.92</v>
      </c>
      <c r="R127" t="n">
        <v>171.25</v>
      </c>
      <c r="S127" t="n">
        <v>122.72</v>
      </c>
      <c r="T127" t="n">
        <v>19439.09</v>
      </c>
      <c r="U127" t="n">
        <v>0.72</v>
      </c>
      <c r="V127" t="n">
        <v>0.88</v>
      </c>
      <c r="W127" t="n">
        <v>9.470000000000001</v>
      </c>
      <c r="X127" t="n">
        <v>1.15</v>
      </c>
      <c r="Y127" t="n">
        <v>0.5</v>
      </c>
      <c r="Z127" t="n">
        <v>10</v>
      </c>
    </row>
    <row r="128">
      <c r="A128" t="n">
        <v>17</v>
      </c>
      <c r="B128" t="n">
        <v>80</v>
      </c>
      <c r="C128" t="inlineStr">
        <is>
          <t xml:space="preserve">CONCLUIDO	</t>
        </is>
      </c>
      <c r="D128" t="n">
        <v>1.2976</v>
      </c>
      <c r="E128" t="n">
        <v>77.06</v>
      </c>
      <c r="F128" t="n">
        <v>73.73999999999999</v>
      </c>
      <c r="G128" t="n">
        <v>142.72</v>
      </c>
      <c r="H128" t="n">
        <v>1.74</v>
      </c>
      <c r="I128" t="n">
        <v>31</v>
      </c>
      <c r="J128" t="n">
        <v>183.95</v>
      </c>
      <c r="K128" t="n">
        <v>50.28</v>
      </c>
      <c r="L128" t="n">
        <v>18</v>
      </c>
      <c r="M128" t="n">
        <v>9</v>
      </c>
      <c r="N128" t="n">
        <v>35.67</v>
      </c>
      <c r="O128" t="n">
        <v>22921.24</v>
      </c>
      <c r="P128" t="n">
        <v>723.0700000000001</v>
      </c>
      <c r="Q128" t="n">
        <v>2326.94</v>
      </c>
      <c r="R128" t="n">
        <v>169.56</v>
      </c>
      <c r="S128" t="n">
        <v>122.72</v>
      </c>
      <c r="T128" t="n">
        <v>18597.98</v>
      </c>
      <c r="U128" t="n">
        <v>0.72</v>
      </c>
      <c r="V128" t="n">
        <v>0.88</v>
      </c>
      <c r="W128" t="n">
        <v>9.49</v>
      </c>
      <c r="X128" t="n">
        <v>1.13</v>
      </c>
      <c r="Y128" t="n">
        <v>0.5</v>
      </c>
      <c r="Z128" t="n">
        <v>10</v>
      </c>
    </row>
    <row r="129">
      <c r="A129" t="n">
        <v>18</v>
      </c>
      <c r="B129" t="n">
        <v>80</v>
      </c>
      <c r="C129" t="inlineStr">
        <is>
          <t xml:space="preserve">CONCLUIDO	</t>
        </is>
      </c>
      <c r="D129" t="n">
        <v>1.2974</v>
      </c>
      <c r="E129" t="n">
        <v>77.08</v>
      </c>
      <c r="F129" t="n">
        <v>73.75</v>
      </c>
      <c r="G129" t="n">
        <v>142.75</v>
      </c>
      <c r="H129" t="n">
        <v>1.82</v>
      </c>
      <c r="I129" t="n">
        <v>31</v>
      </c>
      <c r="J129" t="n">
        <v>185.46</v>
      </c>
      <c r="K129" t="n">
        <v>50.28</v>
      </c>
      <c r="L129" t="n">
        <v>19</v>
      </c>
      <c r="M129" t="n">
        <v>2</v>
      </c>
      <c r="N129" t="n">
        <v>36.18</v>
      </c>
      <c r="O129" t="n">
        <v>23107.19</v>
      </c>
      <c r="P129" t="n">
        <v>725.95</v>
      </c>
      <c r="Q129" t="n">
        <v>2326.94</v>
      </c>
      <c r="R129" t="n">
        <v>169.84</v>
      </c>
      <c r="S129" t="n">
        <v>122.72</v>
      </c>
      <c r="T129" t="n">
        <v>18740.8</v>
      </c>
      <c r="U129" t="n">
        <v>0.72</v>
      </c>
      <c r="V129" t="n">
        <v>0.88</v>
      </c>
      <c r="W129" t="n">
        <v>9.5</v>
      </c>
      <c r="X129" t="n">
        <v>1.14</v>
      </c>
      <c r="Y129" t="n">
        <v>0.5</v>
      </c>
      <c r="Z129" t="n">
        <v>10</v>
      </c>
    </row>
    <row r="130">
      <c r="A130" t="n">
        <v>19</v>
      </c>
      <c r="B130" t="n">
        <v>80</v>
      </c>
      <c r="C130" t="inlineStr">
        <is>
          <t xml:space="preserve">CONCLUIDO	</t>
        </is>
      </c>
      <c r="D130" t="n">
        <v>1.2972</v>
      </c>
      <c r="E130" t="n">
        <v>77.09</v>
      </c>
      <c r="F130" t="n">
        <v>73.77</v>
      </c>
      <c r="G130" t="n">
        <v>142.77</v>
      </c>
      <c r="H130" t="n">
        <v>1.9</v>
      </c>
      <c r="I130" t="n">
        <v>31</v>
      </c>
      <c r="J130" t="n">
        <v>186.97</v>
      </c>
      <c r="K130" t="n">
        <v>50.28</v>
      </c>
      <c r="L130" t="n">
        <v>20</v>
      </c>
      <c r="M130" t="n">
        <v>1</v>
      </c>
      <c r="N130" t="n">
        <v>36.69</v>
      </c>
      <c r="O130" t="n">
        <v>23293.82</v>
      </c>
      <c r="P130" t="n">
        <v>729.78</v>
      </c>
      <c r="Q130" t="n">
        <v>2326.94</v>
      </c>
      <c r="R130" t="n">
        <v>169.96</v>
      </c>
      <c r="S130" t="n">
        <v>122.72</v>
      </c>
      <c r="T130" t="n">
        <v>18798.38</v>
      </c>
      <c r="U130" t="n">
        <v>0.72</v>
      </c>
      <c r="V130" t="n">
        <v>0.88</v>
      </c>
      <c r="W130" t="n">
        <v>9.5</v>
      </c>
      <c r="X130" t="n">
        <v>1.16</v>
      </c>
      <c r="Y130" t="n">
        <v>0.5</v>
      </c>
      <c r="Z130" t="n">
        <v>10</v>
      </c>
    </row>
    <row r="131">
      <c r="A131" t="n">
        <v>20</v>
      </c>
      <c r="B131" t="n">
        <v>80</v>
      </c>
      <c r="C131" t="inlineStr">
        <is>
          <t xml:space="preserve">CONCLUIDO	</t>
        </is>
      </c>
      <c r="D131" t="n">
        <v>1.2973</v>
      </c>
      <c r="E131" t="n">
        <v>77.08</v>
      </c>
      <c r="F131" t="n">
        <v>73.76000000000001</v>
      </c>
      <c r="G131" t="n">
        <v>142.76</v>
      </c>
      <c r="H131" t="n">
        <v>1.98</v>
      </c>
      <c r="I131" t="n">
        <v>31</v>
      </c>
      <c r="J131" t="n">
        <v>188.49</v>
      </c>
      <c r="K131" t="n">
        <v>50.28</v>
      </c>
      <c r="L131" t="n">
        <v>21</v>
      </c>
      <c r="M131" t="n">
        <v>0</v>
      </c>
      <c r="N131" t="n">
        <v>37.21</v>
      </c>
      <c r="O131" t="n">
        <v>23481.16</v>
      </c>
      <c r="P131" t="n">
        <v>735.11</v>
      </c>
      <c r="Q131" t="n">
        <v>2326.95</v>
      </c>
      <c r="R131" t="n">
        <v>170.03</v>
      </c>
      <c r="S131" t="n">
        <v>122.72</v>
      </c>
      <c r="T131" t="n">
        <v>18834.15</v>
      </c>
      <c r="U131" t="n">
        <v>0.72</v>
      </c>
      <c r="V131" t="n">
        <v>0.88</v>
      </c>
      <c r="W131" t="n">
        <v>9.5</v>
      </c>
      <c r="X131" t="n">
        <v>1.15</v>
      </c>
      <c r="Y131" t="n">
        <v>0.5</v>
      </c>
      <c r="Z131" t="n">
        <v>10</v>
      </c>
    </row>
    <row r="132">
      <c r="A132" t="n">
        <v>0</v>
      </c>
      <c r="B132" t="n">
        <v>35</v>
      </c>
      <c r="C132" t="inlineStr">
        <is>
          <t xml:space="preserve">CONCLUIDO	</t>
        </is>
      </c>
      <c r="D132" t="n">
        <v>0.9714</v>
      </c>
      <c r="E132" t="n">
        <v>102.94</v>
      </c>
      <c r="F132" t="n">
        <v>92.22</v>
      </c>
      <c r="G132" t="n">
        <v>10.79</v>
      </c>
      <c r="H132" t="n">
        <v>0.22</v>
      </c>
      <c r="I132" t="n">
        <v>513</v>
      </c>
      <c r="J132" t="n">
        <v>80.84</v>
      </c>
      <c r="K132" t="n">
        <v>35.1</v>
      </c>
      <c r="L132" t="n">
        <v>1</v>
      </c>
      <c r="M132" t="n">
        <v>511</v>
      </c>
      <c r="N132" t="n">
        <v>9.74</v>
      </c>
      <c r="O132" t="n">
        <v>10204.21</v>
      </c>
      <c r="P132" t="n">
        <v>708.36</v>
      </c>
      <c r="Q132" t="n">
        <v>2327.32</v>
      </c>
      <c r="R132" t="n">
        <v>786.92</v>
      </c>
      <c r="S132" t="n">
        <v>122.72</v>
      </c>
      <c r="T132" t="n">
        <v>324870.74</v>
      </c>
      <c r="U132" t="n">
        <v>0.16</v>
      </c>
      <c r="V132" t="n">
        <v>0.7</v>
      </c>
      <c r="W132" t="n">
        <v>10.28</v>
      </c>
      <c r="X132" t="n">
        <v>19.6</v>
      </c>
      <c r="Y132" t="n">
        <v>0.5</v>
      </c>
      <c r="Z132" t="n">
        <v>10</v>
      </c>
    </row>
    <row r="133">
      <c r="A133" t="n">
        <v>1</v>
      </c>
      <c r="B133" t="n">
        <v>35</v>
      </c>
      <c r="C133" t="inlineStr">
        <is>
          <t xml:space="preserve">CONCLUIDO	</t>
        </is>
      </c>
      <c r="D133" t="n">
        <v>1.1582</v>
      </c>
      <c r="E133" t="n">
        <v>86.34</v>
      </c>
      <c r="F133" t="n">
        <v>80.73</v>
      </c>
      <c r="G133" t="n">
        <v>22.42</v>
      </c>
      <c r="H133" t="n">
        <v>0.43</v>
      </c>
      <c r="I133" t="n">
        <v>216</v>
      </c>
      <c r="J133" t="n">
        <v>82.04000000000001</v>
      </c>
      <c r="K133" t="n">
        <v>35.1</v>
      </c>
      <c r="L133" t="n">
        <v>2</v>
      </c>
      <c r="M133" t="n">
        <v>214</v>
      </c>
      <c r="N133" t="n">
        <v>9.94</v>
      </c>
      <c r="O133" t="n">
        <v>10352.53</v>
      </c>
      <c r="P133" t="n">
        <v>596.49</v>
      </c>
      <c r="Q133" t="n">
        <v>2327.06</v>
      </c>
      <c r="R133" t="n">
        <v>402.68</v>
      </c>
      <c r="S133" t="n">
        <v>122.72</v>
      </c>
      <c r="T133" t="n">
        <v>134233.3</v>
      </c>
      <c r="U133" t="n">
        <v>0.3</v>
      </c>
      <c r="V133" t="n">
        <v>0.8</v>
      </c>
      <c r="W133" t="n">
        <v>9.789999999999999</v>
      </c>
      <c r="X133" t="n">
        <v>8.109999999999999</v>
      </c>
      <c r="Y133" t="n">
        <v>0.5</v>
      </c>
      <c r="Z133" t="n">
        <v>10</v>
      </c>
    </row>
    <row r="134">
      <c r="A134" t="n">
        <v>2</v>
      </c>
      <c r="B134" t="n">
        <v>35</v>
      </c>
      <c r="C134" t="inlineStr">
        <is>
          <t xml:space="preserve">CONCLUIDO	</t>
        </is>
      </c>
      <c r="D134" t="n">
        <v>1.2242</v>
      </c>
      <c r="E134" t="n">
        <v>81.69</v>
      </c>
      <c r="F134" t="n">
        <v>77.52</v>
      </c>
      <c r="G134" t="n">
        <v>35.24</v>
      </c>
      <c r="H134" t="n">
        <v>0.63</v>
      </c>
      <c r="I134" t="n">
        <v>132</v>
      </c>
      <c r="J134" t="n">
        <v>83.25</v>
      </c>
      <c r="K134" t="n">
        <v>35.1</v>
      </c>
      <c r="L134" t="n">
        <v>3</v>
      </c>
      <c r="M134" t="n">
        <v>130</v>
      </c>
      <c r="N134" t="n">
        <v>10.15</v>
      </c>
      <c r="O134" t="n">
        <v>10501.19</v>
      </c>
      <c r="P134" t="n">
        <v>547.64</v>
      </c>
      <c r="Q134" t="n">
        <v>2326.95</v>
      </c>
      <c r="R134" t="n">
        <v>296.38</v>
      </c>
      <c r="S134" t="n">
        <v>122.72</v>
      </c>
      <c r="T134" t="n">
        <v>81505.75999999999</v>
      </c>
      <c r="U134" t="n">
        <v>0.41</v>
      </c>
      <c r="V134" t="n">
        <v>0.84</v>
      </c>
      <c r="W134" t="n">
        <v>9.640000000000001</v>
      </c>
      <c r="X134" t="n">
        <v>4.91</v>
      </c>
      <c r="Y134" t="n">
        <v>0.5</v>
      </c>
      <c r="Z134" t="n">
        <v>10</v>
      </c>
    </row>
    <row r="135">
      <c r="A135" t="n">
        <v>3</v>
      </c>
      <c r="B135" t="n">
        <v>35</v>
      </c>
      <c r="C135" t="inlineStr">
        <is>
          <t xml:space="preserve">CONCLUIDO	</t>
        </is>
      </c>
      <c r="D135" t="n">
        <v>1.257</v>
      </c>
      <c r="E135" t="n">
        <v>79.55</v>
      </c>
      <c r="F135" t="n">
        <v>76.06</v>
      </c>
      <c r="G135" t="n">
        <v>49.07</v>
      </c>
      <c r="H135" t="n">
        <v>0.83</v>
      </c>
      <c r="I135" t="n">
        <v>93</v>
      </c>
      <c r="J135" t="n">
        <v>84.45999999999999</v>
      </c>
      <c r="K135" t="n">
        <v>35.1</v>
      </c>
      <c r="L135" t="n">
        <v>4</v>
      </c>
      <c r="M135" t="n">
        <v>91</v>
      </c>
      <c r="N135" t="n">
        <v>10.36</v>
      </c>
      <c r="O135" t="n">
        <v>10650.22</v>
      </c>
      <c r="P135" t="n">
        <v>511.44</v>
      </c>
      <c r="Q135" t="n">
        <v>2327</v>
      </c>
      <c r="R135" t="n">
        <v>247.74</v>
      </c>
      <c r="S135" t="n">
        <v>122.72</v>
      </c>
      <c r="T135" t="n">
        <v>57380.9</v>
      </c>
      <c r="U135" t="n">
        <v>0.5</v>
      </c>
      <c r="V135" t="n">
        <v>0.85</v>
      </c>
      <c r="W135" t="n">
        <v>9.57</v>
      </c>
      <c r="X135" t="n">
        <v>3.45</v>
      </c>
      <c r="Y135" t="n">
        <v>0.5</v>
      </c>
      <c r="Z135" t="n">
        <v>10</v>
      </c>
    </row>
    <row r="136">
      <c r="A136" t="n">
        <v>4</v>
      </c>
      <c r="B136" t="n">
        <v>35</v>
      </c>
      <c r="C136" t="inlineStr">
        <is>
          <t xml:space="preserve">CONCLUIDO	</t>
        </is>
      </c>
      <c r="D136" t="n">
        <v>1.2762</v>
      </c>
      <c r="E136" t="n">
        <v>78.36</v>
      </c>
      <c r="F136" t="n">
        <v>75.23999999999999</v>
      </c>
      <c r="G136" t="n">
        <v>63.59</v>
      </c>
      <c r="H136" t="n">
        <v>1.02</v>
      </c>
      <c r="I136" t="n">
        <v>71</v>
      </c>
      <c r="J136" t="n">
        <v>85.67</v>
      </c>
      <c r="K136" t="n">
        <v>35.1</v>
      </c>
      <c r="L136" t="n">
        <v>5</v>
      </c>
      <c r="M136" t="n">
        <v>42</v>
      </c>
      <c r="N136" t="n">
        <v>10.57</v>
      </c>
      <c r="O136" t="n">
        <v>10799.59</v>
      </c>
      <c r="P136" t="n">
        <v>479.46</v>
      </c>
      <c r="Q136" t="n">
        <v>2327.01</v>
      </c>
      <c r="R136" t="n">
        <v>219.52</v>
      </c>
      <c r="S136" t="n">
        <v>122.72</v>
      </c>
      <c r="T136" t="n">
        <v>43377.84</v>
      </c>
      <c r="U136" t="n">
        <v>0.5600000000000001</v>
      </c>
      <c r="V136" t="n">
        <v>0.86</v>
      </c>
      <c r="W136" t="n">
        <v>9.56</v>
      </c>
      <c r="X136" t="n">
        <v>2.63</v>
      </c>
      <c r="Y136" t="n">
        <v>0.5</v>
      </c>
      <c r="Z136" t="n">
        <v>10</v>
      </c>
    </row>
    <row r="137">
      <c r="A137" t="n">
        <v>5</v>
      </c>
      <c r="B137" t="n">
        <v>35</v>
      </c>
      <c r="C137" t="inlineStr">
        <is>
          <t xml:space="preserve">CONCLUIDO	</t>
        </is>
      </c>
      <c r="D137" t="n">
        <v>1.2782</v>
      </c>
      <c r="E137" t="n">
        <v>78.23999999999999</v>
      </c>
      <c r="F137" t="n">
        <v>75.17</v>
      </c>
      <c r="G137" t="n">
        <v>66.33</v>
      </c>
      <c r="H137" t="n">
        <v>1.21</v>
      </c>
      <c r="I137" t="n">
        <v>68</v>
      </c>
      <c r="J137" t="n">
        <v>86.88</v>
      </c>
      <c r="K137" t="n">
        <v>35.1</v>
      </c>
      <c r="L137" t="n">
        <v>6</v>
      </c>
      <c r="M137" t="n">
        <v>1</v>
      </c>
      <c r="N137" t="n">
        <v>10.78</v>
      </c>
      <c r="O137" t="n">
        <v>10949.33</v>
      </c>
      <c r="P137" t="n">
        <v>479.74</v>
      </c>
      <c r="Q137" t="n">
        <v>2326.94</v>
      </c>
      <c r="R137" t="n">
        <v>215.54</v>
      </c>
      <c r="S137" t="n">
        <v>122.72</v>
      </c>
      <c r="T137" t="n">
        <v>41404.28</v>
      </c>
      <c r="U137" t="n">
        <v>0.57</v>
      </c>
      <c r="V137" t="n">
        <v>0.86</v>
      </c>
      <c r="W137" t="n">
        <v>9.6</v>
      </c>
      <c r="X137" t="n">
        <v>2.56</v>
      </c>
      <c r="Y137" t="n">
        <v>0.5</v>
      </c>
      <c r="Z137" t="n">
        <v>10</v>
      </c>
    </row>
    <row r="138">
      <c r="A138" t="n">
        <v>6</v>
      </c>
      <c r="B138" t="n">
        <v>35</v>
      </c>
      <c r="C138" t="inlineStr">
        <is>
          <t xml:space="preserve">CONCLUIDO	</t>
        </is>
      </c>
      <c r="D138" t="n">
        <v>1.2781</v>
      </c>
      <c r="E138" t="n">
        <v>78.23999999999999</v>
      </c>
      <c r="F138" t="n">
        <v>75.18000000000001</v>
      </c>
      <c r="G138" t="n">
        <v>66.33</v>
      </c>
      <c r="H138" t="n">
        <v>1.39</v>
      </c>
      <c r="I138" t="n">
        <v>68</v>
      </c>
      <c r="J138" t="n">
        <v>88.09999999999999</v>
      </c>
      <c r="K138" t="n">
        <v>35.1</v>
      </c>
      <c r="L138" t="n">
        <v>7</v>
      </c>
      <c r="M138" t="n">
        <v>0</v>
      </c>
      <c r="N138" t="n">
        <v>11</v>
      </c>
      <c r="O138" t="n">
        <v>11099.43</v>
      </c>
      <c r="P138" t="n">
        <v>485.91</v>
      </c>
      <c r="Q138" t="n">
        <v>2326.94</v>
      </c>
      <c r="R138" t="n">
        <v>215.56</v>
      </c>
      <c r="S138" t="n">
        <v>122.72</v>
      </c>
      <c r="T138" t="n">
        <v>41414.91</v>
      </c>
      <c r="U138" t="n">
        <v>0.57</v>
      </c>
      <c r="V138" t="n">
        <v>0.86</v>
      </c>
      <c r="W138" t="n">
        <v>9.609999999999999</v>
      </c>
      <c r="X138" t="n">
        <v>2.56</v>
      </c>
      <c r="Y138" t="n">
        <v>0.5</v>
      </c>
      <c r="Z138" t="n">
        <v>10</v>
      </c>
    </row>
    <row r="139">
      <c r="A139" t="n">
        <v>0</v>
      </c>
      <c r="B139" t="n">
        <v>50</v>
      </c>
      <c r="C139" t="inlineStr">
        <is>
          <t xml:space="preserve">CONCLUIDO	</t>
        </is>
      </c>
      <c r="D139" t="n">
        <v>0.8653</v>
      </c>
      <c r="E139" t="n">
        <v>115.57</v>
      </c>
      <c r="F139" t="n">
        <v>98.58</v>
      </c>
      <c r="G139" t="n">
        <v>8.789999999999999</v>
      </c>
      <c r="H139" t="n">
        <v>0.16</v>
      </c>
      <c r="I139" t="n">
        <v>673</v>
      </c>
      <c r="J139" t="n">
        <v>107.41</v>
      </c>
      <c r="K139" t="n">
        <v>41.65</v>
      </c>
      <c r="L139" t="n">
        <v>1</v>
      </c>
      <c r="M139" t="n">
        <v>671</v>
      </c>
      <c r="N139" t="n">
        <v>14.77</v>
      </c>
      <c r="O139" t="n">
        <v>13481.73</v>
      </c>
      <c r="P139" t="n">
        <v>927.16</v>
      </c>
      <c r="Q139" t="n">
        <v>2327.26</v>
      </c>
      <c r="R139" t="n">
        <v>999.96</v>
      </c>
      <c r="S139" t="n">
        <v>122.72</v>
      </c>
      <c r="T139" t="n">
        <v>430591.73</v>
      </c>
      <c r="U139" t="n">
        <v>0.12</v>
      </c>
      <c r="V139" t="n">
        <v>0.66</v>
      </c>
      <c r="W139" t="n">
        <v>10.53</v>
      </c>
      <c r="X139" t="n">
        <v>25.96</v>
      </c>
      <c r="Y139" t="n">
        <v>0.5</v>
      </c>
      <c r="Z139" t="n">
        <v>10</v>
      </c>
    </row>
    <row r="140">
      <c r="A140" t="n">
        <v>1</v>
      </c>
      <c r="B140" t="n">
        <v>50</v>
      </c>
      <c r="C140" t="inlineStr">
        <is>
          <t xml:space="preserve">CONCLUIDO	</t>
        </is>
      </c>
      <c r="D140" t="n">
        <v>1.0971</v>
      </c>
      <c r="E140" t="n">
        <v>91.15000000000001</v>
      </c>
      <c r="F140" t="n">
        <v>82.98</v>
      </c>
      <c r="G140" t="n">
        <v>18.04</v>
      </c>
      <c r="H140" t="n">
        <v>0.32</v>
      </c>
      <c r="I140" t="n">
        <v>276</v>
      </c>
      <c r="J140" t="n">
        <v>108.68</v>
      </c>
      <c r="K140" t="n">
        <v>41.65</v>
      </c>
      <c r="L140" t="n">
        <v>2</v>
      </c>
      <c r="M140" t="n">
        <v>274</v>
      </c>
      <c r="N140" t="n">
        <v>15.03</v>
      </c>
      <c r="O140" t="n">
        <v>13638.32</v>
      </c>
      <c r="P140" t="n">
        <v>763.4</v>
      </c>
      <c r="Q140" t="n">
        <v>2327.06</v>
      </c>
      <c r="R140" t="n">
        <v>478.67</v>
      </c>
      <c r="S140" t="n">
        <v>122.72</v>
      </c>
      <c r="T140" t="n">
        <v>171931.61</v>
      </c>
      <c r="U140" t="n">
        <v>0.26</v>
      </c>
      <c r="V140" t="n">
        <v>0.78</v>
      </c>
      <c r="W140" t="n">
        <v>9.869999999999999</v>
      </c>
      <c r="X140" t="n">
        <v>10.36</v>
      </c>
      <c r="Y140" t="n">
        <v>0.5</v>
      </c>
      <c r="Z140" t="n">
        <v>10</v>
      </c>
    </row>
    <row r="141">
      <c r="A141" t="n">
        <v>2</v>
      </c>
      <c r="B141" t="n">
        <v>50</v>
      </c>
      <c r="C141" t="inlineStr">
        <is>
          <t xml:space="preserve">CONCLUIDO	</t>
        </is>
      </c>
      <c r="D141" t="n">
        <v>1.1787</v>
      </c>
      <c r="E141" t="n">
        <v>84.84</v>
      </c>
      <c r="F141" t="n">
        <v>79.01000000000001</v>
      </c>
      <c r="G141" t="n">
        <v>27.72</v>
      </c>
      <c r="H141" t="n">
        <v>0.48</v>
      </c>
      <c r="I141" t="n">
        <v>171</v>
      </c>
      <c r="J141" t="n">
        <v>109.96</v>
      </c>
      <c r="K141" t="n">
        <v>41.65</v>
      </c>
      <c r="L141" t="n">
        <v>3</v>
      </c>
      <c r="M141" t="n">
        <v>169</v>
      </c>
      <c r="N141" t="n">
        <v>15.31</v>
      </c>
      <c r="O141" t="n">
        <v>13795.21</v>
      </c>
      <c r="P141" t="n">
        <v>710.11</v>
      </c>
      <c r="Q141" t="n">
        <v>2327.05</v>
      </c>
      <c r="R141" t="n">
        <v>345.7</v>
      </c>
      <c r="S141" t="n">
        <v>122.72</v>
      </c>
      <c r="T141" t="n">
        <v>105971.71</v>
      </c>
      <c r="U141" t="n">
        <v>0.35</v>
      </c>
      <c r="V141" t="n">
        <v>0.82</v>
      </c>
      <c r="W141" t="n">
        <v>9.699999999999999</v>
      </c>
      <c r="X141" t="n">
        <v>6.39</v>
      </c>
      <c r="Y141" t="n">
        <v>0.5</v>
      </c>
      <c r="Z141" t="n">
        <v>10</v>
      </c>
    </row>
    <row r="142">
      <c r="A142" t="n">
        <v>3</v>
      </c>
      <c r="B142" t="n">
        <v>50</v>
      </c>
      <c r="C142" t="inlineStr">
        <is>
          <t xml:space="preserve">CONCLUIDO	</t>
        </is>
      </c>
      <c r="D142" t="n">
        <v>1.2205</v>
      </c>
      <c r="E142" t="n">
        <v>81.93000000000001</v>
      </c>
      <c r="F142" t="n">
        <v>77.16</v>
      </c>
      <c r="G142" t="n">
        <v>37.64</v>
      </c>
      <c r="H142" t="n">
        <v>0.63</v>
      </c>
      <c r="I142" t="n">
        <v>123</v>
      </c>
      <c r="J142" t="n">
        <v>111.23</v>
      </c>
      <c r="K142" t="n">
        <v>41.65</v>
      </c>
      <c r="L142" t="n">
        <v>4</v>
      </c>
      <c r="M142" t="n">
        <v>121</v>
      </c>
      <c r="N142" t="n">
        <v>15.58</v>
      </c>
      <c r="O142" t="n">
        <v>13952.52</v>
      </c>
      <c r="P142" t="n">
        <v>675.7</v>
      </c>
      <c r="Q142" t="n">
        <v>2326.94</v>
      </c>
      <c r="R142" t="n">
        <v>285.26</v>
      </c>
      <c r="S142" t="n">
        <v>122.72</v>
      </c>
      <c r="T142" t="n">
        <v>75991.63</v>
      </c>
      <c r="U142" t="n">
        <v>0.43</v>
      </c>
      <c r="V142" t="n">
        <v>0.84</v>
      </c>
      <c r="W142" t="n">
        <v>9.59</v>
      </c>
      <c r="X142" t="n">
        <v>4.55</v>
      </c>
      <c r="Y142" t="n">
        <v>0.5</v>
      </c>
      <c r="Z142" t="n">
        <v>10</v>
      </c>
    </row>
    <row r="143">
      <c r="A143" t="n">
        <v>4</v>
      </c>
      <c r="B143" t="n">
        <v>50</v>
      </c>
      <c r="C143" t="inlineStr">
        <is>
          <t xml:space="preserve">CONCLUIDO	</t>
        </is>
      </c>
      <c r="D143" t="n">
        <v>1.2469</v>
      </c>
      <c r="E143" t="n">
        <v>80.2</v>
      </c>
      <c r="F143" t="n">
        <v>76.06999999999999</v>
      </c>
      <c r="G143" t="n">
        <v>48.56</v>
      </c>
      <c r="H143" t="n">
        <v>0.78</v>
      </c>
      <c r="I143" t="n">
        <v>94</v>
      </c>
      <c r="J143" t="n">
        <v>112.51</v>
      </c>
      <c r="K143" t="n">
        <v>41.65</v>
      </c>
      <c r="L143" t="n">
        <v>5</v>
      </c>
      <c r="M143" t="n">
        <v>92</v>
      </c>
      <c r="N143" t="n">
        <v>15.86</v>
      </c>
      <c r="O143" t="n">
        <v>14110.24</v>
      </c>
      <c r="P143" t="n">
        <v>648.1799999999999</v>
      </c>
      <c r="Q143" t="n">
        <v>2326.99</v>
      </c>
      <c r="R143" t="n">
        <v>248.02</v>
      </c>
      <c r="S143" t="n">
        <v>122.72</v>
      </c>
      <c r="T143" t="n">
        <v>57513.64</v>
      </c>
      <c r="U143" t="n">
        <v>0.49</v>
      </c>
      <c r="V143" t="n">
        <v>0.85</v>
      </c>
      <c r="W143" t="n">
        <v>9.57</v>
      </c>
      <c r="X143" t="n">
        <v>3.46</v>
      </c>
      <c r="Y143" t="n">
        <v>0.5</v>
      </c>
      <c r="Z143" t="n">
        <v>10</v>
      </c>
    </row>
    <row r="144">
      <c r="A144" t="n">
        <v>5</v>
      </c>
      <c r="B144" t="n">
        <v>50</v>
      </c>
      <c r="C144" t="inlineStr">
        <is>
          <t xml:space="preserve">CONCLUIDO	</t>
        </is>
      </c>
      <c r="D144" t="n">
        <v>1.2636</v>
      </c>
      <c r="E144" t="n">
        <v>79.14</v>
      </c>
      <c r="F144" t="n">
        <v>75.42</v>
      </c>
      <c r="G144" t="n">
        <v>59.54</v>
      </c>
      <c r="H144" t="n">
        <v>0.93</v>
      </c>
      <c r="I144" t="n">
        <v>76</v>
      </c>
      <c r="J144" t="n">
        <v>113.79</v>
      </c>
      <c r="K144" t="n">
        <v>41.65</v>
      </c>
      <c r="L144" t="n">
        <v>6</v>
      </c>
      <c r="M144" t="n">
        <v>74</v>
      </c>
      <c r="N144" t="n">
        <v>16.14</v>
      </c>
      <c r="O144" t="n">
        <v>14268.39</v>
      </c>
      <c r="P144" t="n">
        <v>622.87</v>
      </c>
      <c r="Q144" t="n">
        <v>2326.94</v>
      </c>
      <c r="R144" t="n">
        <v>226.2</v>
      </c>
      <c r="S144" t="n">
        <v>122.72</v>
      </c>
      <c r="T144" t="n">
        <v>46694.2</v>
      </c>
      <c r="U144" t="n">
        <v>0.54</v>
      </c>
      <c r="V144" t="n">
        <v>0.86</v>
      </c>
      <c r="W144" t="n">
        <v>9.539999999999999</v>
      </c>
      <c r="X144" t="n">
        <v>2.8</v>
      </c>
      <c r="Y144" t="n">
        <v>0.5</v>
      </c>
      <c r="Z144" t="n">
        <v>10</v>
      </c>
    </row>
    <row r="145">
      <c r="A145" t="n">
        <v>6</v>
      </c>
      <c r="B145" t="n">
        <v>50</v>
      </c>
      <c r="C145" t="inlineStr">
        <is>
          <t xml:space="preserve">CONCLUIDO	</t>
        </is>
      </c>
      <c r="D145" t="n">
        <v>1.2755</v>
      </c>
      <c r="E145" t="n">
        <v>78.40000000000001</v>
      </c>
      <c r="F145" t="n">
        <v>74.97</v>
      </c>
      <c r="G145" t="n">
        <v>71.40000000000001</v>
      </c>
      <c r="H145" t="n">
        <v>1.07</v>
      </c>
      <c r="I145" t="n">
        <v>63</v>
      </c>
      <c r="J145" t="n">
        <v>115.08</v>
      </c>
      <c r="K145" t="n">
        <v>41.65</v>
      </c>
      <c r="L145" t="n">
        <v>7</v>
      </c>
      <c r="M145" t="n">
        <v>61</v>
      </c>
      <c r="N145" t="n">
        <v>16.43</v>
      </c>
      <c r="O145" t="n">
        <v>14426.96</v>
      </c>
      <c r="P145" t="n">
        <v>598.1900000000001</v>
      </c>
      <c r="Q145" t="n">
        <v>2326.91</v>
      </c>
      <c r="R145" t="n">
        <v>211.59</v>
      </c>
      <c r="S145" t="n">
        <v>122.72</v>
      </c>
      <c r="T145" t="n">
        <v>39455.07</v>
      </c>
      <c r="U145" t="n">
        <v>0.58</v>
      </c>
      <c r="V145" t="n">
        <v>0.86</v>
      </c>
      <c r="W145" t="n">
        <v>9.51</v>
      </c>
      <c r="X145" t="n">
        <v>2.35</v>
      </c>
      <c r="Y145" t="n">
        <v>0.5</v>
      </c>
      <c r="Z145" t="n">
        <v>10</v>
      </c>
    </row>
    <row r="146">
      <c r="A146" t="n">
        <v>7</v>
      </c>
      <c r="B146" t="n">
        <v>50</v>
      </c>
      <c r="C146" t="inlineStr">
        <is>
          <t xml:space="preserve">CONCLUIDO	</t>
        </is>
      </c>
      <c r="D146" t="n">
        <v>1.286</v>
      </c>
      <c r="E146" t="n">
        <v>77.76000000000001</v>
      </c>
      <c r="F146" t="n">
        <v>74.55</v>
      </c>
      <c r="G146" t="n">
        <v>84.39</v>
      </c>
      <c r="H146" t="n">
        <v>1.21</v>
      </c>
      <c r="I146" t="n">
        <v>53</v>
      </c>
      <c r="J146" t="n">
        <v>116.37</v>
      </c>
      <c r="K146" t="n">
        <v>41.65</v>
      </c>
      <c r="L146" t="n">
        <v>8</v>
      </c>
      <c r="M146" t="n">
        <v>47</v>
      </c>
      <c r="N146" t="n">
        <v>16.72</v>
      </c>
      <c r="O146" t="n">
        <v>14585.96</v>
      </c>
      <c r="P146" t="n">
        <v>575.34</v>
      </c>
      <c r="Q146" t="n">
        <v>2326.9</v>
      </c>
      <c r="R146" t="n">
        <v>197.5</v>
      </c>
      <c r="S146" t="n">
        <v>122.72</v>
      </c>
      <c r="T146" t="n">
        <v>32459.68</v>
      </c>
      <c r="U146" t="n">
        <v>0.62</v>
      </c>
      <c r="V146" t="n">
        <v>0.87</v>
      </c>
      <c r="W146" t="n">
        <v>9.49</v>
      </c>
      <c r="X146" t="n">
        <v>1.94</v>
      </c>
      <c r="Y146" t="n">
        <v>0.5</v>
      </c>
      <c r="Z146" t="n">
        <v>10</v>
      </c>
    </row>
    <row r="147">
      <c r="A147" t="n">
        <v>8</v>
      </c>
      <c r="B147" t="n">
        <v>50</v>
      </c>
      <c r="C147" t="inlineStr">
        <is>
          <t xml:space="preserve">CONCLUIDO	</t>
        </is>
      </c>
      <c r="D147" t="n">
        <v>1.2886</v>
      </c>
      <c r="E147" t="n">
        <v>77.59999999999999</v>
      </c>
      <c r="F147" t="n">
        <v>74.48</v>
      </c>
      <c r="G147" t="n">
        <v>91.2</v>
      </c>
      <c r="H147" t="n">
        <v>1.35</v>
      </c>
      <c r="I147" t="n">
        <v>49</v>
      </c>
      <c r="J147" t="n">
        <v>117.66</v>
      </c>
      <c r="K147" t="n">
        <v>41.65</v>
      </c>
      <c r="L147" t="n">
        <v>9</v>
      </c>
      <c r="M147" t="n">
        <v>10</v>
      </c>
      <c r="N147" t="n">
        <v>17.01</v>
      </c>
      <c r="O147" t="n">
        <v>14745.39</v>
      </c>
      <c r="P147" t="n">
        <v>565.14</v>
      </c>
      <c r="Q147" t="n">
        <v>2326.91</v>
      </c>
      <c r="R147" t="n">
        <v>193.34</v>
      </c>
      <c r="S147" t="n">
        <v>122.72</v>
      </c>
      <c r="T147" t="n">
        <v>30398.02</v>
      </c>
      <c r="U147" t="n">
        <v>0.63</v>
      </c>
      <c r="V147" t="n">
        <v>0.87</v>
      </c>
      <c r="W147" t="n">
        <v>9.550000000000001</v>
      </c>
      <c r="X147" t="n">
        <v>1.87</v>
      </c>
      <c r="Y147" t="n">
        <v>0.5</v>
      </c>
      <c r="Z147" t="n">
        <v>10</v>
      </c>
    </row>
    <row r="148">
      <c r="A148" t="n">
        <v>9</v>
      </c>
      <c r="B148" t="n">
        <v>50</v>
      </c>
      <c r="C148" t="inlineStr">
        <is>
          <t xml:space="preserve">CONCLUIDO	</t>
        </is>
      </c>
      <c r="D148" t="n">
        <v>1.2902</v>
      </c>
      <c r="E148" t="n">
        <v>77.51000000000001</v>
      </c>
      <c r="F148" t="n">
        <v>74.41</v>
      </c>
      <c r="G148" t="n">
        <v>93.01000000000001</v>
      </c>
      <c r="H148" t="n">
        <v>1.48</v>
      </c>
      <c r="I148" t="n">
        <v>48</v>
      </c>
      <c r="J148" t="n">
        <v>118.96</v>
      </c>
      <c r="K148" t="n">
        <v>41.65</v>
      </c>
      <c r="L148" t="n">
        <v>10</v>
      </c>
      <c r="M148" t="n">
        <v>1</v>
      </c>
      <c r="N148" t="n">
        <v>17.31</v>
      </c>
      <c r="O148" t="n">
        <v>14905.25</v>
      </c>
      <c r="P148" t="n">
        <v>569.3200000000001</v>
      </c>
      <c r="Q148" t="n">
        <v>2326.94</v>
      </c>
      <c r="R148" t="n">
        <v>190.9</v>
      </c>
      <c r="S148" t="n">
        <v>122.72</v>
      </c>
      <c r="T148" t="n">
        <v>29183.19</v>
      </c>
      <c r="U148" t="n">
        <v>0.64</v>
      </c>
      <c r="V148" t="n">
        <v>0.87</v>
      </c>
      <c r="W148" t="n">
        <v>9.539999999999999</v>
      </c>
      <c r="X148" t="n">
        <v>1.79</v>
      </c>
      <c r="Y148" t="n">
        <v>0.5</v>
      </c>
      <c r="Z148" t="n">
        <v>10</v>
      </c>
    </row>
    <row r="149">
      <c r="A149" t="n">
        <v>10</v>
      </c>
      <c r="B149" t="n">
        <v>50</v>
      </c>
      <c r="C149" t="inlineStr">
        <is>
          <t xml:space="preserve">CONCLUIDO	</t>
        </is>
      </c>
      <c r="D149" t="n">
        <v>1.2902</v>
      </c>
      <c r="E149" t="n">
        <v>77.51000000000001</v>
      </c>
      <c r="F149" t="n">
        <v>74.41</v>
      </c>
      <c r="G149" t="n">
        <v>93.01000000000001</v>
      </c>
      <c r="H149" t="n">
        <v>1.61</v>
      </c>
      <c r="I149" t="n">
        <v>48</v>
      </c>
      <c r="J149" t="n">
        <v>120.26</v>
      </c>
      <c r="K149" t="n">
        <v>41.65</v>
      </c>
      <c r="L149" t="n">
        <v>11</v>
      </c>
      <c r="M149" t="n">
        <v>0</v>
      </c>
      <c r="N149" t="n">
        <v>17.61</v>
      </c>
      <c r="O149" t="n">
        <v>15065.56</v>
      </c>
      <c r="P149" t="n">
        <v>575.11</v>
      </c>
      <c r="Q149" t="n">
        <v>2326.92</v>
      </c>
      <c r="R149" t="n">
        <v>190.78</v>
      </c>
      <c r="S149" t="n">
        <v>122.72</v>
      </c>
      <c r="T149" t="n">
        <v>29126.02</v>
      </c>
      <c r="U149" t="n">
        <v>0.64</v>
      </c>
      <c r="V149" t="n">
        <v>0.87</v>
      </c>
      <c r="W149" t="n">
        <v>9.550000000000001</v>
      </c>
      <c r="X149" t="n">
        <v>1.79</v>
      </c>
      <c r="Y149" t="n">
        <v>0.5</v>
      </c>
      <c r="Z149" t="n">
        <v>10</v>
      </c>
    </row>
    <row r="150">
      <c r="A150" t="n">
        <v>0</v>
      </c>
      <c r="B150" t="n">
        <v>25</v>
      </c>
      <c r="C150" t="inlineStr">
        <is>
          <t xml:space="preserve">CONCLUIDO	</t>
        </is>
      </c>
      <c r="D150" t="n">
        <v>1.0524</v>
      </c>
      <c r="E150" t="n">
        <v>95.02</v>
      </c>
      <c r="F150" t="n">
        <v>87.70999999999999</v>
      </c>
      <c r="G150" t="n">
        <v>13.26</v>
      </c>
      <c r="H150" t="n">
        <v>0.28</v>
      </c>
      <c r="I150" t="n">
        <v>397</v>
      </c>
      <c r="J150" t="n">
        <v>61.76</v>
      </c>
      <c r="K150" t="n">
        <v>28.92</v>
      </c>
      <c r="L150" t="n">
        <v>1</v>
      </c>
      <c r="M150" t="n">
        <v>395</v>
      </c>
      <c r="N150" t="n">
        <v>6.84</v>
      </c>
      <c r="O150" t="n">
        <v>7851.41</v>
      </c>
      <c r="P150" t="n">
        <v>548.78</v>
      </c>
      <c r="Q150" t="n">
        <v>2327.14</v>
      </c>
      <c r="R150" t="n">
        <v>635.54</v>
      </c>
      <c r="S150" t="n">
        <v>122.72</v>
      </c>
      <c r="T150" t="n">
        <v>249759.87</v>
      </c>
      <c r="U150" t="n">
        <v>0.19</v>
      </c>
      <c r="V150" t="n">
        <v>0.74</v>
      </c>
      <c r="W150" t="n">
        <v>10.1</v>
      </c>
      <c r="X150" t="n">
        <v>15.09</v>
      </c>
      <c r="Y150" t="n">
        <v>0.5</v>
      </c>
      <c r="Z150" t="n">
        <v>10</v>
      </c>
    </row>
    <row r="151">
      <c r="A151" t="n">
        <v>1</v>
      </c>
      <c r="B151" t="n">
        <v>25</v>
      </c>
      <c r="C151" t="inlineStr">
        <is>
          <t xml:space="preserve">CONCLUIDO	</t>
        </is>
      </c>
      <c r="D151" t="n">
        <v>1.2055</v>
      </c>
      <c r="E151" t="n">
        <v>82.95</v>
      </c>
      <c r="F151" t="n">
        <v>78.84</v>
      </c>
      <c r="G151" t="n">
        <v>28.33</v>
      </c>
      <c r="H151" t="n">
        <v>0.55</v>
      </c>
      <c r="I151" t="n">
        <v>167</v>
      </c>
      <c r="J151" t="n">
        <v>62.92</v>
      </c>
      <c r="K151" t="n">
        <v>28.92</v>
      </c>
      <c r="L151" t="n">
        <v>2</v>
      </c>
      <c r="M151" t="n">
        <v>165</v>
      </c>
      <c r="N151" t="n">
        <v>7</v>
      </c>
      <c r="O151" t="n">
        <v>7994.37</v>
      </c>
      <c r="P151" t="n">
        <v>461.07</v>
      </c>
      <c r="Q151" t="n">
        <v>2327.09</v>
      </c>
      <c r="R151" t="n">
        <v>340.31</v>
      </c>
      <c r="S151" t="n">
        <v>122.72</v>
      </c>
      <c r="T151" t="n">
        <v>103292.56</v>
      </c>
      <c r="U151" t="n">
        <v>0.36</v>
      </c>
      <c r="V151" t="n">
        <v>0.82</v>
      </c>
      <c r="W151" t="n">
        <v>9.69</v>
      </c>
      <c r="X151" t="n">
        <v>6.23</v>
      </c>
      <c r="Y151" t="n">
        <v>0.5</v>
      </c>
      <c r="Z151" t="n">
        <v>10</v>
      </c>
    </row>
    <row r="152">
      <c r="A152" t="n">
        <v>2</v>
      </c>
      <c r="B152" t="n">
        <v>25</v>
      </c>
      <c r="C152" t="inlineStr">
        <is>
          <t xml:space="preserve">CONCLUIDO	</t>
        </is>
      </c>
      <c r="D152" t="n">
        <v>1.2563</v>
      </c>
      <c r="E152" t="n">
        <v>79.59999999999999</v>
      </c>
      <c r="F152" t="n">
        <v>76.40000000000001</v>
      </c>
      <c r="G152" t="n">
        <v>45.39</v>
      </c>
      <c r="H152" t="n">
        <v>0.8100000000000001</v>
      </c>
      <c r="I152" t="n">
        <v>101</v>
      </c>
      <c r="J152" t="n">
        <v>64.08</v>
      </c>
      <c r="K152" t="n">
        <v>28.92</v>
      </c>
      <c r="L152" t="n">
        <v>3</v>
      </c>
      <c r="M152" t="n">
        <v>61</v>
      </c>
      <c r="N152" t="n">
        <v>7.16</v>
      </c>
      <c r="O152" t="n">
        <v>8137.65</v>
      </c>
      <c r="P152" t="n">
        <v>410.58</v>
      </c>
      <c r="Q152" t="n">
        <v>2326.93</v>
      </c>
      <c r="R152" t="n">
        <v>257.38</v>
      </c>
      <c r="S152" t="n">
        <v>122.72</v>
      </c>
      <c r="T152" t="n">
        <v>62161.01</v>
      </c>
      <c r="U152" t="n">
        <v>0.48</v>
      </c>
      <c r="V152" t="n">
        <v>0.85</v>
      </c>
      <c r="W152" t="n">
        <v>9.630000000000001</v>
      </c>
      <c r="X152" t="n">
        <v>3.79</v>
      </c>
      <c r="Y152" t="n">
        <v>0.5</v>
      </c>
      <c r="Z152" t="n">
        <v>10</v>
      </c>
    </row>
    <row r="153">
      <c r="A153" t="n">
        <v>3</v>
      </c>
      <c r="B153" t="n">
        <v>25</v>
      </c>
      <c r="C153" t="inlineStr">
        <is>
          <t xml:space="preserve">CONCLUIDO	</t>
        </is>
      </c>
      <c r="D153" t="n">
        <v>1.261</v>
      </c>
      <c r="E153" t="n">
        <v>79.3</v>
      </c>
      <c r="F153" t="n">
        <v>76.19</v>
      </c>
      <c r="G153" t="n">
        <v>48.12</v>
      </c>
      <c r="H153" t="n">
        <v>1.07</v>
      </c>
      <c r="I153" t="n">
        <v>95</v>
      </c>
      <c r="J153" t="n">
        <v>65.25</v>
      </c>
      <c r="K153" t="n">
        <v>28.92</v>
      </c>
      <c r="L153" t="n">
        <v>4</v>
      </c>
      <c r="M153" t="n">
        <v>1</v>
      </c>
      <c r="N153" t="n">
        <v>7.33</v>
      </c>
      <c r="O153" t="n">
        <v>8281.25</v>
      </c>
      <c r="P153" t="n">
        <v>409.75</v>
      </c>
      <c r="Q153" t="n">
        <v>2326.97</v>
      </c>
      <c r="R153" t="n">
        <v>248.08</v>
      </c>
      <c r="S153" t="n">
        <v>122.72</v>
      </c>
      <c r="T153" t="n">
        <v>57540.06</v>
      </c>
      <c r="U153" t="n">
        <v>0.49</v>
      </c>
      <c r="V153" t="n">
        <v>0.85</v>
      </c>
      <c r="W153" t="n">
        <v>9.68</v>
      </c>
      <c r="X153" t="n">
        <v>3.58</v>
      </c>
      <c r="Y153" t="n">
        <v>0.5</v>
      </c>
      <c r="Z153" t="n">
        <v>10</v>
      </c>
    </row>
    <row r="154">
      <c r="A154" t="n">
        <v>4</v>
      </c>
      <c r="B154" t="n">
        <v>25</v>
      </c>
      <c r="C154" t="inlineStr">
        <is>
          <t xml:space="preserve">CONCLUIDO	</t>
        </is>
      </c>
      <c r="D154" t="n">
        <v>1.261</v>
      </c>
      <c r="E154" t="n">
        <v>79.3</v>
      </c>
      <c r="F154" t="n">
        <v>76.18000000000001</v>
      </c>
      <c r="G154" t="n">
        <v>48.12</v>
      </c>
      <c r="H154" t="n">
        <v>1.31</v>
      </c>
      <c r="I154" t="n">
        <v>95</v>
      </c>
      <c r="J154" t="n">
        <v>66.42</v>
      </c>
      <c r="K154" t="n">
        <v>28.92</v>
      </c>
      <c r="L154" t="n">
        <v>5</v>
      </c>
      <c r="M154" t="n">
        <v>0</v>
      </c>
      <c r="N154" t="n">
        <v>7.49</v>
      </c>
      <c r="O154" t="n">
        <v>8425.16</v>
      </c>
      <c r="P154" t="n">
        <v>416.42</v>
      </c>
      <c r="Q154" t="n">
        <v>2327.05</v>
      </c>
      <c r="R154" t="n">
        <v>247.85</v>
      </c>
      <c r="S154" t="n">
        <v>122.72</v>
      </c>
      <c r="T154" t="n">
        <v>57422.81</v>
      </c>
      <c r="U154" t="n">
        <v>0.5</v>
      </c>
      <c r="V154" t="n">
        <v>0.85</v>
      </c>
      <c r="W154" t="n">
        <v>9.69</v>
      </c>
      <c r="X154" t="n">
        <v>3.57</v>
      </c>
      <c r="Y154" t="n">
        <v>0.5</v>
      </c>
      <c r="Z154" t="n">
        <v>10</v>
      </c>
    </row>
    <row r="155">
      <c r="A155" t="n">
        <v>0</v>
      </c>
      <c r="B155" t="n">
        <v>85</v>
      </c>
      <c r="C155" t="inlineStr">
        <is>
          <t xml:space="preserve">CONCLUIDO	</t>
        </is>
      </c>
      <c r="D155" t="n">
        <v>0.6558</v>
      </c>
      <c r="E155" t="n">
        <v>152.49</v>
      </c>
      <c r="F155" t="n">
        <v>114.3</v>
      </c>
      <c r="G155" t="n">
        <v>6.49</v>
      </c>
      <c r="H155" t="n">
        <v>0.11</v>
      </c>
      <c r="I155" t="n">
        <v>1057</v>
      </c>
      <c r="J155" t="n">
        <v>167.88</v>
      </c>
      <c r="K155" t="n">
        <v>51.39</v>
      </c>
      <c r="L155" t="n">
        <v>1</v>
      </c>
      <c r="M155" t="n">
        <v>1055</v>
      </c>
      <c r="N155" t="n">
        <v>30.49</v>
      </c>
      <c r="O155" t="n">
        <v>20939.59</v>
      </c>
      <c r="P155" t="n">
        <v>1449.83</v>
      </c>
      <c r="Q155" t="n">
        <v>2327.6</v>
      </c>
      <c r="R155" t="n">
        <v>1528.52</v>
      </c>
      <c r="S155" t="n">
        <v>122.72</v>
      </c>
      <c r="T155" t="n">
        <v>692949.86</v>
      </c>
      <c r="U155" t="n">
        <v>0.08</v>
      </c>
      <c r="V155" t="n">
        <v>0.57</v>
      </c>
      <c r="W155" t="n">
        <v>11.14</v>
      </c>
      <c r="X155" t="n">
        <v>41.67</v>
      </c>
      <c r="Y155" t="n">
        <v>0.5</v>
      </c>
      <c r="Z155" t="n">
        <v>10</v>
      </c>
    </row>
    <row r="156">
      <c r="A156" t="n">
        <v>1</v>
      </c>
      <c r="B156" t="n">
        <v>85</v>
      </c>
      <c r="C156" t="inlineStr">
        <is>
          <t xml:space="preserve">CONCLUIDO	</t>
        </is>
      </c>
      <c r="D156" t="n">
        <v>0.9649</v>
      </c>
      <c r="E156" t="n">
        <v>103.64</v>
      </c>
      <c r="F156" t="n">
        <v>87.73999999999999</v>
      </c>
      <c r="G156" t="n">
        <v>13.19</v>
      </c>
      <c r="H156" t="n">
        <v>0.21</v>
      </c>
      <c r="I156" t="n">
        <v>399</v>
      </c>
      <c r="J156" t="n">
        <v>169.33</v>
      </c>
      <c r="K156" t="n">
        <v>51.39</v>
      </c>
      <c r="L156" t="n">
        <v>2</v>
      </c>
      <c r="M156" t="n">
        <v>397</v>
      </c>
      <c r="N156" t="n">
        <v>30.94</v>
      </c>
      <c r="O156" t="n">
        <v>21118.46</v>
      </c>
      <c r="P156" t="n">
        <v>1102.72</v>
      </c>
      <c r="Q156" t="n">
        <v>2327.13</v>
      </c>
      <c r="R156" t="n">
        <v>637.74</v>
      </c>
      <c r="S156" t="n">
        <v>122.72</v>
      </c>
      <c r="T156" t="n">
        <v>250847.63</v>
      </c>
      <c r="U156" t="n">
        <v>0.19</v>
      </c>
      <c r="V156" t="n">
        <v>0.74</v>
      </c>
      <c r="W156" t="n">
        <v>10.07</v>
      </c>
      <c r="X156" t="n">
        <v>15.12</v>
      </c>
      <c r="Y156" t="n">
        <v>0.5</v>
      </c>
      <c r="Z156" t="n">
        <v>10</v>
      </c>
    </row>
    <row r="157">
      <c r="A157" t="n">
        <v>2</v>
      </c>
      <c r="B157" t="n">
        <v>85</v>
      </c>
      <c r="C157" t="inlineStr">
        <is>
          <t xml:space="preserve">CONCLUIDO	</t>
        </is>
      </c>
      <c r="D157" t="n">
        <v>1.0801</v>
      </c>
      <c r="E157" t="n">
        <v>92.58</v>
      </c>
      <c r="F157" t="n">
        <v>81.87</v>
      </c>
      <c r="G157" t="n">
        <v>19.97</v>
      </c>
      <c r="H157" t="n">
        <v>0.31</v>
      </c>
      <c r="I157" t="n">
        <v>246</v>
      </c>
      <c r="J157" t="n">
        <v>170.79</v>
      </c>
      <c r="K157" t="n">
        <v>51.39</v>
      </c>
      <c r="L157" t="n">
        <v>3</v>
      </c>
      <c r="M157" t="n">
        <v>244</v>
      </c>
      <c r="N157" t="n">
        <v>31.4</v>
      </c>
      <c r="O157" t="n">
        <v>21297.94</v>
      </c>
      <c r="P157" t="n">
        <v>1019.35</v>
      </c>
      <c r="Q157" t="n">
        <v>2327.2</v>
      </c>
      <c r="R157" t="n">
        <v>440.88</v>
      </c>
      <c r="S157" t="n">
        <v>122.72</v>
      </c>
      <c r="T157" t="n">
        <v>153182.81</v>
      </c>
      <c r="U157" t="n">
        <v>0.28</v>
      </c>
      <c r="V157" t="n">
        <v>0.79</v>
      </c>
      <c r="W157" t="n">
        <v>9.84</v>
      </c>
      <c r="X157" t="n">
        <v>9.25</v>
      </c>
      <c r="Y157" t="n">
        <v>0.5</v>
      </c>
      <c r="Z157" t="n">
        <v>10</v>
      </c>
    </row>
    <row r="158">
      <c r="A158" t="n">
        <v>3</v>
      </c>
      <c r="B158" t="n">
        <v>85</v>
      </c>
      <c r="C158" t="inlineStr">
        <is>
          <t xml:space="preserve">CONCLUIDO	</t>
        </is>
      </c>
      <c r="D158" t="n">
        <v>1.1417</v>
      </c>
      <c r="E158" t="n">
        <v>87.59</v>
      </c>
      <c r="F158" t="n">
        <v>79.22</v>
      </c>
      <c r="G158" t="n">
        <v>26.85</v>
      </c>
      <c r="H158" t="n">
        <v>0.41</v>
      </c>
      <c r="I158" t="n">
        <v>177</v>
      </c>
      <c r="J158" t="n">
        <v>172.25</v>
      </c>
      <c r="K158" t="n">
        <v>51.39</v>
      </c>
      <c r="L158" t="n">
        <v>4</v>
      </c>
      <c r="M158" t="n">
        <v>175</v>
      </c>
      <c r="N158" t="n">
        <v>31.86</v>
      </c>
      <c r="O158" t="n">
        <v>21478.05</v>
      </c>
      <c r="P158" t="n">
        <v>976.87</v>
      </c>
      <c r="Q158" t="n">
        <v>2326.97</v>
      </c>
      <c r="R158" t="n">
        <v>352.93</v>
      </c>
      <c r="S158" t="n">
        <v>122.72</v>
      </c>
      <c r="T158" t="n">
        <v>109555.52</v>
      </c>
      <c r="U158" t="n">
        <v>0.35</v>
      </c>
      <c r="V158" t="n">
        <v>0.82</v>
      </c>
      <c r="W158" t="n">
        <v>9.710000000000001</v>
      </c>
      <c r="X158" t="n">
        <v>6.6</v>
      </c>
      <c r="Y158" t="n">
        <v>0.5</v>
      </c>
      <c r="Z158" t="n">
        <v>10</v>
      </c>
    </row>
    <row r="159">
      <c r="A159" t="n">
        <v>4</v>
      </c>
      <c r="B159" t="n">
        <v>85</v>
      </c>
      <c r="C159" t="inlineStr">
        <is>
          <t xml:space="preserve">CONCLUIDO	</t>
        </is>
      </c>
      <c r="D159" t="n">
        <v>1.1807</v>
      </c>
      <c r="E159" t="n">
        <v>84.7</v>
      </c>
      <c r="F159" t="n">
        <v>77.68000000000001</v>
      </c>
      <c r="G159" t="n">
        <v>34.02</v>
      </c>
      <c r="H159" t="n">
        <v>0.51</v>
      </c>
      <c r="I159" t="n">
        <v>137</v>
      </c>
      <c r="J159" t="n">
        <v>173.71</v>
      </c>
      <c r="K159" t="n">
        <v>51.39</v>
      </c>
      <c r="L159" t="n">
        <v>5</v>
      </c>
      <c r="M159" t="n">
        <v>135</v>
      </c>
      <c r="N159" t="n">
        <v>32.32</v>
      </c>
      <c r="O159" t="n">
        <v>21658.78</v>
      </c>
      <c r="P159" t="n">
        <v>947.9</v>
      </c>
      <c r="Q159" t="n">
        <v>2326.99</v>
      </c>
      <c r="R159" t="n">
        <v>301.88</v>
      </c>
      <c r="S159" t="n">
        <v>122.72</v>
      </c>
      <c r="T159" t="n">
        <v>84227.58</v>
      </c>
      <c r="U159" t="n">
        <v>0.41</v>
      </c>
      <c r="V159" t="n">
        <v>0.83</v>
      </c>
      <c r="W159" t="n">
        <v>9.640000000000001</v>
      </c>
      <c r="X159" t="n">
        <v>5.07</v>
      </c>
      <c r="Y159" t="n">
        <v>0.5</v>
      </c>
      <c r="Z159" t="n">
        <v>10</v>
      </c>
    </row>
    <row r="160">
      <c r="A160" t="n">
        <v>5</v>
      </c>
      <c r="B160" t="n">
        <v>85</v>
      </c>
      <c r="C160" t="inlineStr">
        <is>
          <t xml:space="preserve">CONCLUIDO	</t>
        </is>
      </c>
      <c r="D160" t="n">
        <v>1.2059</v>
      </c>
      <c r="E160" t="n">
        <v>82.93000000000001</v>
      </c>
      <c r="F160" t="n">
        <v>76.76000000000001</v>
      </c>
      <c r="G160" t="n">
        <v>41.12</v>
      </c>
      <c r="H160" t="n">
        <v>0.61</v>
      </c>
      <c r="I160" t="n">
        <v>112</v>
      </c>
      <c r="J160" t="n">
        <v>175.18</v>
      </c>
      <c r="K160" t="n">
        <v>51.39</v>
      </c>
      <c r="L160" t="n">
        <v>6</v>
      </c>
      <c r="M160" t="n">
        <v>110</v>
      </c>
      <c r="N160" t="n">
        <v>32.79</v>
      </c>
      <c r="O160" t="n">
        <v>21840.16</v>
      </c>
      <c r="P160" t="n">
        <v>927.33</v>
      </c>
      <c r="Q160" t="n">
        <v>2326.93</v>
      </c>
      <c r="R160" t="n">
        <v>270.88</v>
      </c>
      <c r="S160" t="n">
        <v>122.72</v>
      </c>
      <c r="T160" t="n">
        <v>68856.28999999999</v>
      </c>
      <c r="U160" t="n">
        <v>0.45</v>
      </c>
      <c r="V160" t="n">
        <v>0.84</v>
      </c>
      <c r="W160" t="n">
        <v>9.6</v>
      </c>
      <c r="X160" t="n">
        <v>4.15</v>
      </c>
      <c r="Y160" t="n">
        <v>0.5</v>
      </c>
      <c r="Z160" t="n">
        <v>10</v>
      </c>
    </row>
    <row r="161">
      <c r="A161" t="n">
        <v>6</v>
      </c>
      <c r="B161" t="n">
        <v>85</v>
      </c>
      <c r="C161" t="inlineStr">
        <is>
          <t xml:space="preserve">CONCLUIDO	</t>
        </is>
      </c>
      <c r="D161" t="n">
        <v>1.2239</v>
      </c>
      <c r="E161" t="n">
        <v>81.7</v>
      </c>
      <c r="F161" t="n">
        <v>76.11</v>
      </c>
      <c r="G161" t="n">
        <v>48.07</v>
      </c>
      <c r="H161" t="n">
        <v>0.7</v>
      </c>
      <c r="I161" t="n">
        <v>95</v>
      </c>
      <c r="J161" t="n">
        <v>176.66</v>
      </c>
      <c r="K161" t="n">
        <v>51.39</v>
      </c>
      <c r="L161" t="n">
        <v>7</v>
      </c>
      <c r="M161" t="n">
        <v>93</v>
      </c>
      <c r="N161" t="n">
        <v>33.27</v>
      </c>
      <c r="O161" t="n">
        <v>22022.17</v>
      </c>
      <c r="P161" t="n">
        <v>909.9</v>
      </c>
      <c r="Q161" t="n">
        <v>2327</v>
      </c>
      <c r="R161" t="n">
        <v>249.87</v>
      </c>
      <c r="S161" t="n">
        <v>122.72</v>
      </c>
      <c r="T161" t="n">
        <v>58432.29</v>
      </c>
      <c r="U161" t="n">
        <v>0.49</v>
      </c>
      <c r="V161" t="n">
        <v>0.85</v>
      </c>
      <c r="W161" t="n">
        <v>9.56</v>
      </c>
      <c r="X161" t="n">
        <v>3.5</v>
      </c>
      <c r="Y161" t="n">
        <v>0.5</v>
      </c>
      <c r="Z161" t="n">
        <v>10</v>
      </c>
    </row>
    <row r="162">
      <c r="A162" t="n">
        <v>7</v>
      </c>
      <c r="B162" t="n">
        <v>85</v>
      </c>
      <c r="C162" t="inlineStr">
        <is>
          <t xml:space="preserve">CONCLUIDO	</t>
        </is>
      </c>
      <c r="D162" t="n">
        <v>1.2377</v>
      </c>
      <c r="E162" t="n">
        <v>80.79000000000001</v>
      </c>
      <c r="F162" t="n">
        <v>75.64</v>
      </c>
      <c r="G162" t="n">
        <v>55.35</v>
      </c>
      <c r="H162" t="n">
        <v>0.8</v>
      </c>
      <c r="I162" t="n">
        <v>82</v>
      </c>
      <c r="J162" t="n">
        <v>178.14</v>
      </c>
      <c r="K162" t="n">
        <v>51.39</v>
      </c>
      <c r="L162" t="n">
        <v>8</v>
      </c>
      <c r="M162" t="n">
        <v>80</v>
      </c>
      <c r="N162" t="n">
        <v>33.75</v>
      </c>
      <c r="O162" t="n">
        <v>22204.83</v>
      </c>
      <c r="P162" t="n">
        <v>894.83</v>
      </c>
      <c r="Q162" t="n">
        <v>2326.91</v>
      </c>
      <c r="R162" t="n">
        <v>233.45</v>
      </c>
      <c r="S162" t="n">
        <v>122.72</v>
      </c>
      <c r="T162" t="n">
        <v>50290.42</v>
      </c>
      <c r="U162" t="n">
        <v>0.53</v>
      </c>
      <c r="V162" t="n">
        <v>0.86</v>
      </c>
      <c r="W162" t="n">
        <v>9.56</v>
      </c>
      <c r="X162" t="n">
        <v>3.03</v>
      </c>
      <c r="Y162" t="n">
        <v>0.5</v>
      </c>
      <c r="Z162" t="n">
        <v>10</v>
      </c>
    </row>
    <row r="163">
      <c r="A163" t="n">
        <v>8</v>
      </c>
      <c r="B163" t="n">
        <v>85</v>
      </c>
      <c r="C163" t="inlineStr">
        <is>
          <t xml:space="preserve">CONCLUIDO	</t>
        </is>
      </c>
      <c r="D163" t="n">
        <v>1.2491</v>
      </c>
      <c r="E163" t="n">
        <v>80.06</v>
      </c>
      <c r="F163" t="n">
        <v>75.25</v>
      </c>
      <c r="G163" t="n">
        <v>62.71</v>
      </c>
      <c r="H163" t="n">
        <v>0.89</v>
      </c>
      <c r="I163" t="n">
        <v>72</v>
      </c>
      <c r="J163" t="n">
        <v>179.63</v>
      </c>
      <c r="K163" t="n">
        <v>51.39</v>
      </c>
      <c r="L163" t="n">
        <v>9</v>
      </c>
      <c r="M163" t="n">
        <v>70</v>
      </c>
      <c r="N163" t="n">
        <v>34.24</v>
      </c>
      <c r="O163" t="n">
        <v>22388.15</v>
      </c>
      <c r="P163" t="n">
        <v>880.79</v>
      </c>
      <c r="Q163" t="n">
        <v>2326.98</v>
      </c>
      <c r="R163" t="n">
        <v>221.14</v>
      </c>
      <c r="S163" t="n">
        <v>122.72</v>
      </c>
      <c r="T163" t="n">
        <v>44184.48</v>
      </c>
      <c r="U163" t="n">
        <v>0.55</v>
      </c>
      <c r="V163" t="n">
        <v>0.86</v>
      </c>
      <c r="W163" t="n">
        <v>9.52</v>
      </c>
      <c r="X163" t="n">
        <v>2.63</v>
      </c>
      <c r="Y163" t="n">
        <v>0.5</v>
      </c>
      <c r="Z163" t="n">
        <v>10</v>
      </c>
    </row>
    <row r="164">
      <c r="A164" t="n">
        <v>9</v>
      </c>
      <c r="B164" t="n">
        <v>85</v>
      </c>
      <c r="C164" t="inlineStr">
        <is>
          <t xml:space="preserve">CONCLUIDO	</t>
        </is>
      </c>
      <c r="D164" t="n">
        <v>1.2575</v>
      </c>
      <c r="E164" t="n">
        <v>79.52</v>
      </c>
      <c r="F164" t="n">
        <v>74.98</v>
      </c>
      <c r="G164" t="n">
        <v>70.29000000000001</v>
      </c>
      <c r="H164" t="n">
        <v>0.98</v>
      </c>
      <c r="I164" t="n">
        <v>64</v>
      </c>
      <c r="J164" t="n">
        <v>181.12</v>
      </c>
      <c r="K164" t="n">
        <v>51.39</v>
      </c>
      <c r="L164" t="n">
        <v>10</v>
      </c>
      <c r="M164" t="n">
        <v>62</v>
      </c>
      <c r="N164" t="n">
        <v>34.73</v>
      </c>
      <c r="O164" t="n">
        <v>22572.13</v>
      </c>
      <c r="P164" t="n">
        <v>866.74</v>
      </c>
      <c r="Q164" t="n">
        <v>2326.9</v>
      </c>
      <c r="R164" t="n">
        <v>212.03</v>
      </c>
      <c r="S164" t="n">
        <v>122.72</v>
      </c>
      <c r="T164" t="n">
        <v>39669.32</v>
      </c>
      <c r="U164" t="n">
        <v>0.58</v>
      </c>
      <c r="V164" t="n">
        <v>0.86</v>
      </c>
      <c r="W164" t="n">
        <v>9.51</v>
      </c>
      <c r="X164" t="n">
        <v>2.37</v>
      </c>
      <c r="Y164" t="n">
        <v>0.5</v>
      </c>
      <c r="Z164" t="n">
        <v>10</v>
      </c>
    </row>
    <row r="165">
      <c r="A165" t="n">
        <v>10</v>
      </c>
      <c r="B165" t="n">
        <v>85</v>
      </c>
      <c r="C165" t="inlineStr">
        <is>
          <t xml:space="preserve">CONCLUIDO	</t>
        </is>
      </c>
      <c r="D165" t="n">
        <v>1.2654</v>
      </c>
      <c r="E165" t="n">
        <v>79.03</v>
      </c>
      <c r="F165" t="n">
        <v>74.72</v>
      </c>
      <c r="G165" t="n">
        <v>78.65000000000001</v>
      </c>
      <c r="H165" t="n">
        <v>1.07</v>
      </c>
      <c r="I165" t="n">
        <v>57</v>
      </c>
      <c r="J165" t="n">
        <v>182.62</v>
      </c>
      <c r="K165" t="n">
        <v>51.39</v>
      </c>
      <c r="L165" t="n">
        <v>11</v>
      </c>
      <c r="M165" t="n">
        <v>55</v>
      </c>
      <c r="N165" t="n">
        <v>35.22</v>
      </c>
      <c r="O165" t="n">
        <v>22756.91</v>
      </c>
      <c r="P165" t="n">
        <v>852.85</v>
      </c>
      <c r="Q165" t="n">
        <v>2326.97</v>
      </c>
      <c r="R165" t="n">
        <v>203.02</v>
      </c>
      <c r="S165" t="n">
        <v>122.72</v>
      </c>
      <c r="T165" t="n">
        <v>35197.71</v>
      </c>
      <c r="U165" t="n">
        <v>0.6</v>
      </c>
      <c r="V165" t="n">
        <v>0.87</v>
      </c>
      <c r="W165" t="n">
        <v>9.51</v>
      </c>
      <c r="X165" t="n">
        <v>2.11</v>
      </c>
      <c r="Y165" t="n">
        <v>0.5</v>
      </c>
      <c r="Z165" t="n">
        <v>10</v>
      </c>
    </row>
    <row r="166">
      <c r="A166" t="n">
        <v>11</v>
      </c>
      <c r="B166" t="n">
        <v>85</v>
      </c>
      <c r="C166" t="inlineStr">
        <is>
          <t xml:space="preserve">CONCLUIDO	</t>
        </is>
      </c>
      <c r="D166" t="n">
        <v>1.2712</v>
      </c>
      <c r="E166" t="n">
        <v>78.66</v>
      </c>
      <c r="F166" t="n">
        <v>74.53</v>
      </c>
      <c r="G166" t="n">
        <v>85.98999999999999</v>
      </c>
      <c r="H166" t="n">
        <v>1.16</v>
      </c>
      <c r="I166" t="n">
        <v>52</v>
      </c>
      <c r="J166" t="n">
        <v>184.12</v>
      </c>
      <c r="K166" t="n">
        <v>51.39</v>
      </c>
      <c r="L166" t="n">
        <v>12</v>
      </c>
      <c r="M166" t="n">
        <v>50</v>
      </c>
      <c r="N166" t="n">
        <v>35.73</v>
      </c>
      <c r="O166" t="n">
        <v>22942.24</v>
      </c>
      <c r="P166" t="n">
        <v>841.46</v>
      </c>
      <c r="Q166" t="n">
        <v>2326.9</v>
      </c>
      <c r="R166" t="n">
        <v>196.5</v>
      </c>
      <c r="S166" t="n">
        <v>122.72</v>
      </c>
      <c r="T166" t="n">
        <v>31964.82</v>
      </c>
      <c r="U166" t="n">
        <v>0.62</v>
      </c>
      <c r="V166" t="n">
        <v>0.87</v>
      </c>
      <c r="W166" t="n">
        <v>9.51</v>
      </c>
      <c r="X166" t="n">
        <v>1.92</v>
      </c>
      <c r="Y166" t="n">
        <v>0.5</v>
      </c>
      <c r="Z166" t="n">
        <v>10</v>
      </c>
    </row>
    <row r="167">
      <c r="A167" t="n">
        <v>12</v>
      </c>
      <c r="B167" t="n">
        <v>85</v>
      </c>
      <c r="C167" t="inlineStr">
        <is>
          <t xml:space="preserve">CONCLUIDO	</t>
        </is>
      </c>
      <c r="D167" t="n">
        <v>1.2774</v>
      </c>
      <c r="E167" t="n">
        <v>78.29000000000001</v>
      </c>
      <c r="F167" t="n">
        <v>74.31999999999999</v>
      </c>
      <c r="G167" t="n">
        <v>94.88</v>
      </c>
      <c r="H167" t="n">
        <v>1.24</v>
      </c>
      <c r="I167" t="n">
        <v>47</v>
      </c>
      <c r="J167" t="n">
        <v>185.63</v>
      </c>
      <c r="K167" t="n">
        <v>51.39</v>
      </c>
      <c r="L167" t="n">
        <v>13</v>
      </c>
      <c r="M167" t="n">
        <v>45</v>
      </c>
      <c r="N167" t="n">
        <v>36.24</v>
      </c>
      <c r="O167" t="n">
        <v>23128.27</v>
      </c>
      <c r="P167" t="n">
        <v>828.1900000000001</v>
      </c>
      <c r="Q167" t="n">
        <v>2326.95</v>
      </c>
      <c r="R167" t="n">
        <v>189.69</v>
      </c>
      <c r="S167" t="n">
        <v>122.72</v>
      </c>
      <c r="T167" t="n">
        <v>28585.49</v>
      </c>
      <c r="U167" t="n">
        <v>0.65</v>
      </c>
      <c r="V167" t="n">
        <v>0.87</v>
      </c>
      <c r="W167" t="n">
        <v>9.49</v>
      </c>
      <c r="X167" t="n">
        <v>1.71</v>
      </c>
      <c r="Y167" t="n">
        <v>0.5</v>
      </c>
      <c r="Z167" t="n">
        <v>10</v>
      </c>
    </row>
    <row r="168">
      <c r="A168" t="n">
        <v>13</v>
      </c>
      <c r="B168" t="n">
        <v>85</v>
      </c>
      <c r="C168" t="inlineStr">
        <is>
          <t xml:space="preserve">CONCLUIDO	</t>
        </is>
      </c>
      <c r="D168" t="n">
        <v>1.2822</v>
      </c>
      <c r="E168" t="n">
        <v>77.98999999999999</v>
      </c>
      <c r="F168" t="n">
        <v>74.16</v>
      </c>
      <c r="G168" t="n">
        <v>103.48</v>
      </c>
      <c r="H168" t="n">
        <v>1.33</v>
      </c>
      <c r="I168" t="n">
        <v>43</v>
      </c>
      <c r="J168" t="n">
        <v>187.14</v>
      </c>
      <c r="K168" t="n">
        <v>51.39</v>
      </c>
      <c r="L168" t="n">
        <v>14</v>
      </c>
      <c r="M168" t="n">
        <v>41</v>
      </c>
      <c r="N168" t="n">
        <v>36.75</v>
      </c>
      <c r="O168" t="n">
        <v>23314.98</v>
      </c>
      <c r="P168" t="n">
        <v>814.64</v>
      </c>
      <c r="Q168" t="n">
        <v>2326.92</v>
      </c>
      <c r="R168" t="n">
        <v>184.56</v>
      </c>
      <c r="S168" t="n">
        <v>122.72</v>
      </c>
      <c r="T168" t="n">
        <v>26041.37</v>
      </c>
      <c r="U168" t="n">
        <v>0.66</v>
      </c>
      <c r="V168" t="n">
        <v>0.87</v>
      </c>
      <c r="W168" t="n">
        <v>9.48</v>
      </c>
      <c r="X168" t="n">
        <v>1.55</v>
      </c>
      <c r="Y168" t="n">
        <v>0.5</v>
      </c>
      <c r="Z168" t="n">
        <v>10</v>
      </c>
    </row>
    <row r="169">
      <c r="A169" t="n">
        <v>14</v>
      </c>
      <c r="B169" t="n">
        <v>85</v>
      </c>
      <c r="C169" t="inlineStr">
        <is>
          <t xml:space="preserve">CONCLUIDO	</t>
        </is>
      </c>
      <c r="D169" t="n">
        <v>1.2856</v>
      </c>
      <c r="E169" t="n">
        <v>77.78</v>
      </c>
      <c r="F169" t="n">
        <v>74.06</v>
      </c>
      <c r="G169" t="n">
        <v>111.08</v>
      </c>
      <c r="H169" t="n">
        <v>1.41</v>
      </c>
      <c r="I169" t="n">
        <v>40</v>
      </c>
      <c r="J169" t="n">
        <v>188.66</v>
      </c>
      <c r="K169" t="n">
        <v>51.39</v>
      </c>
      <c r="L169" t="n">
        <v>15</v>
      </c>
      <c r="M169" t="n">
        <v>38</v>
      </c>
      <c r="N169" t="n">
        <v>37.27</v>
      </c>
      <c r="O169" t="n">
        <v>23502.4</v>
      </c>
      <c r="P169" t="n">
        <v>801.5</v>
      </c>
      <c r="Q169" t="n">
        <v>2326.94</v>
      </c>
      <c r="R169" t="n">
        <v>181.16</v>
      </c>
      <c r="S169" t="n">
        <v>122.72</v>
      </c>
      <c r="T169" t="n">
        <v>24355.99</v>
      </c>
      <c r="U169" t="n">
        <v>0.68</v>
      </c>
      <c r="V169" t="n">
        <v>0.88</v>
      </c>
      <c r="W169" t="n">
        <v>9.470000000000001</v>
      </c>
      <c r="X169" t="n">
        <v>1.44</v>
      </c>
      <c r="Y169" t="n">
        <v>0.5</v>
      </c>
      <c r="Z169" t="n">
        <v>10</v>
      </c>
    </row>
    <row r="170">
      <c r="A170" t="n">
        <v>15</v>
      </c>
      <c r="B170" t="n">
        <v>85</v>
      </c>
      <c r="C170" t="inlineStr">
        <is>
          <t xml:space="preserve">CONCLUIDO	</t>
        </is>
      </c>
      <c r="D170" t="n">
        <v>1.289</v>
      </c>
      <c r="E170" t="n">
        <v>77.58</v>
      </c>
      <c r="F170" t="n">
        <v>73.95</v>
      </c>
      <c r="G170" t="n">
        <v>119.92</v>
      </c>
      <c r="H170" t="n">
        <v>1.49</v>
      </c>
      <c r="I170" t="n">
        <v>37</v>
      </c>
      <c r="J170" t="n">
        <v>190.19</v>
      </c>
      <c r="K170" t="n">
        <v>51.39</v>
      </c>
      <c r="L170" t="n">
        <v>16</v>
      </c>
      <c r="M170" t="n">
        <v>35</v>
      </c>
      <c r="N170" t="n">
        <v>37.79</v>
      </c>
      <c r="O170" t="n">
        <v>23690.52</v>
      </c>
      <c r="P170" t="n">
        <v>789.87</v>
      </c>
      <c r="Q170" t="n">
        <v>2326.94</v>
      </c>
      <c r="R170" t="n">
        <v>177.59</v>
      </c>
      <c r="S170" t="n">
        <v>122.72</v>
      </c>
      <c r="T170" t="n">
        <v>22583.32</v>
      </c>
      <c r="U170" t="n">
        <v>0.6899999999999999</v>
      </c>
      <c r="V170" t="n">
        <v>0.88</v>
      </c>
      <c r="W170" t="n">
        <v>9.470000000000001</v>
      </c>
      <c r="X170" t="n">
        <v>1.34</v>
      </c>
      <c r="Y170" t="n">
        <v>0.5</v>
      </c>
      <c r="Z170" t="n">
        <v>10</v>
      </c>
    </row>
    <row r="171">
      <c r="A171" t="n">
        <v>16</v>
      </c>
      <c r="B171" t="n">
        <v>85</v>
      </c>
      <c r="C171" t="inlineStr">
        <is>
          <t xml:space="preserve">CONCLUIDO	</t>
        </is>
      </c>
      <c r="D171" t="n">
        <v>1.2929</v>
      </c>
      <c r="E171" t="n">
        <v>77.34</v>
      </c>
      <c r="F171" t="n">
        <v>73.81999999999999</v>
      </c>
      <c r="G171" t="n">
        <v>130.27</v>
      </c>
      <c r="H171" t="n">
        <v>1.57</v>
      </c>
      <c r="I171" t="n">
        <v>34</v>
      </c>
      <c r="J171" t="n">
        <v>191.72</v>
      </c>
      <c r="K171" t="n">
        <v>51.39</v>
      </c>
      <c r="L171" t="n">
        <v>17</v>
      </c>
      <c r="M171" t="n">
        <v>32</v>
      </c>
      <c r="N171" t="n">
        <v>38.33</v>
      </c>
      <c r="O171" t="n">
        <v>23879.37</v>
      </c>
      <c r="P171" t="n">
        <v>776.3</v>
      </c>
      <c r="Q171" t="n">
        <v>2326.9</v>
      </c>
      <c r="R171" t="n">
        <v>173.27</v>
      </c>
      <c r="S171" t="n">
        <v>122.72</v>
      </c>
      <c r="T171" t="n">
        <v>20441.43</v>
      </c>
      <c r="U171" t="n">
        <v>0.71</v>
      </c>
      <c r="V171" t="n">
        <v>0.88</v>
      </c>
      <c r="W171" t="n">
        <v>9.460000000000001</v>
      </c>
      <c r="X171" t="n">
        <v>1.21</v>
      </c>
      <c r="Y171" t="n">
        <v>0.5</v>
      </c>
      <c r="Z171" t="n">
        <v>10</v>
      </c>
    </row>
    <row r="172">
      <c r="A172" t="n">
        <v>17</v>
      </c>
      <c r="B172" t="n">
        <v>85</v>
      </c>
      <c r="C172" t="inlineStr">
        <is>
          <t xml:space="preserve">CONCLUIDO	</t>
        </is>
      </c>
      <c r="D172" t="n">
        <v>1.2945</v>
      </c>
      <c r="E172" t="n">
        <v>77.25</v>
      </c>
      <c r="F172" t="n">
        <v>73.79000000000001</v>
      </c>
      <c r="G172" t="n">
        <v>138.36</v>
      </c>
      <c r="H172" t="n">
        <v>1.65</v>
      </c>
      <c r="I172" t="n">
        <v>32</v>
      </c>
      <c r="J172" t="n">
        <v>193.26</v>
      </c>
      <c r="K172" t="n">
        <v>51.39</v>
      </c>
      <c r="L172" t="n">
        <v>18</v>
      </c>
      <c r="M172" t="n">
        <v>27</v>
      </c>
      <c r="N172" t="n">
        <v>38.86</v>
      </c>
      <c r="O172" t="n">
        <v>24068.93</v>
      </c>
      <c r="P172" t="n">
        <v>764.76</v>
      </c>
      <c r="Q172" t="n">
        <v>2326.9</v>
      </c>
      <c r="R172" t="n">
        <v>171.97</v>
      </c>
      <c r="S172" t="n">
        <v>122.72</v>
      </c>
      <c r="T172" t="n">
        <v>19799.45</v>
      </c>
      <c r="U172" t="n">
        <v>0.71</v>
      </c>
      <c r="V172" t="n">
        <v>0.88</v>
      </c>
      <c r="W172" t="n">
        <v>9.470000000000001</v>
      </c>
      <c r="X172" t="n">
        <v>1.18</v>
      </c>
      <c r="Y172" t="n">
        <v>0.5</v>
      </c>
      <c r="Z172" t="n">
        <v>10</v>
      </c>
    </row>
    <row r="173">
      <c r="A173" t="n">
        <v>18</v>
      </c>
      <c r="B173" t="n">
        <v>85</v>
      </c>
      <c r="C173" t="inlineStr">
        <is>
          <t xml:space="preserve">CONCLUIDO	</t>
        </is>
      </c>
      <c r="D173" t="n">
        <v>1.2975</v>
      </c>
      <c r="E173" t="n">
        <v>77.06999999999999</v>
      </c>
      <c r="F173" t="n">
        <v>73.68000000000001</v>
      </c>
      <c r="G173" t="n">
        <v>147.37</v>
      </c>
      <c r="H173" t="n">
        <v>1.73</v>
      </c>
      <c r="I173" t="n">
        <v>30</v>
      </c>
      <c r="J173" t="n">
        <v>194.8</v>
      </c>
      <c r="K173" t="n">
        <v>51.39</v>
      </c>
      <c r="L173" t="n">
        <v>19</v>
      </c>
      <c r="M173" t="n">
        <v>20</v>
      </c>
      <c r="N173" t="n">
        <v>39.41</v>
      </c>
      <c r="O173" t="n">
        <v>24259.23</v>
      </c>
      <c r="P173" t="n">
        <v>754</v>
      </c>
      <c r="Q173" t="n">
        <v>2326.96</v>
      </c>
      <c r="R173" t="n">
        <v>168.54</v>
      </c>
      <c r="S173" t="n">
        <v>122.72</v>
      </c>
      <c r="T173" t="n">
        <v>18096.4</v>
      </c>
      <c r="U173" t="n">
        <v>0.73</v>
      </c>
      <c r="V173" t="n">
        <v>0.88</v>
      </c>
      <c r="W173" t="n">
        <v>9.460000000000001</v>
      </c>
      <c r="X173" t="n">
        <v>1.07</v>
      </c>
      <c r="Y173" t="n">
        <v>0.5</v>
      </c>
      <c r="Z173" t="n">
        <v>10</v>
      </c>
    </row>
    <row r="174">
      <c r="A174" t="n">
        <v>19</v>
      </c>
      <c r="B174" t="n">
        <v>85</v>
      </c>
      <c r="C174" t="inlineStr">
        <is>
          <t xml:space="preserve">CONCLUIDO	</t>
        </is>
      </c>
      <c r="D174" t="n">
        <v>1.2982</v>
      </c>
      <c r="E174" t="n">
        <v>77.03</v>
      </c>
      <c r="F174" t="n">
        <v>73.67</v>
      </c>
      <c r="G174" t="n">
        <v>152.42</v>
      </c>
      <c r="H174" t="n">
        <v>1.81</v>
      </c>
      <c r="I174" t="n">
        <v>29</v>
      </c>
      <c r="J174" t="n">
        <v>196.35</v>
      </c>
      <c r="K174" t="n">
        <v>51.39</v>
      </c>
      <c r="L174" t="n">
        <v>20</v>
      </c>
      <c r="M174" t="n">
        <v>6</v>
      </c>
      <c r="N174" t="n">
        <v>39.96</v>
      </c>
      <c r="O174" t="n">
        <v>24450.27</v>
      </c>
      <c r="P174" t="n">
        <v>752.35</v>
      </c>
      <c r="Q174" t="n">
        <v>2326.91</v>
      </c>
      <c r="R174" t="n">
        <v>167.27</v>
      </c>
      <c r="S174" t="n">
        <v>122.72</v>
      </c>
      <c r="T174" t="n">
        <v>17463.19</v>
      </c>
      <c r="U174" t="n">
        <v>0.73</v>
      </c>
      <c r="V174" t="n">
        <v>0.88</v>
      </c>
      <c r="W174" t="n">
        <v>9.49</v>
      </c>
      <c r="X174" t="n">
        <v>1.06</v>
      </c>
      <c r="Y174" t="n">
        <v>0.5</v>
      </c>
      <c r="Z174" t="n">
        <v>10</v>
      </c>
    </row>
    <row r="175">
      <c r="A175" t="n">
        <v>20</v>
      </c>
      <c r="B175" t="n">
        <v>85</v>
      </c>
      <c r="C175" t="inlineStr">
        <is>
          <t xml:space="preserve">CONCLUIDO	</t>
        </is>
      </c>
      <c r="D175" t="n">
        <v>1.2982</v>
      </c>
      <c r="E175" t="n">
        <v>77.03</v>
      </c>
      <c r="F175" t="n">
        <v>73.67</v>
      </c>
      <c r="G175" t="n">
        <v>152.43</v>
      </c>
      <c r="H175" t="n">
        <v>1.88</v>
      </c>
      <c r="I175" t="n">
        <v>29</v>
      </c>
      <c r="J175" t="n">
        <v>197.9</v>
      </c>
      <c r="K175" t="n">
        <v>51.39</v>
      </c>
      <c r="L175" t="n">
        <v>21</v>
      </c>
      <c r="M175" t="n">
        <v>1</v>
      </c>
      <c r="N175" t="n">
        <v>40.51</v>
      </c>
      <c r="O175" t="n">
        <v>24642.07</v>
      </c>
      <c r="P175" t="n">
        <v>754.79</v>
      </c>
      <c r="Q175" t="n">
        <v>2326.9</v>
      </c>
      <c r="R175" t="n">
        <v>167.4</v>
      </c>
      <c r="S175" t="n">
        <v>122.72</v>
      </c>
      <c r="T175" t="n">
        <v>17531.08</v>
      </c>
      <c r="U175" t="n">
        <v>0.73</v>
      </c>
      <c r="V175" t="n">
        <v>0.88</v>
      </c>
      <c r="W175" t="n">
        <v>9.49</v>
      </c>
      <c r="X175" t="n">
        <v>1.06</v>
      </c>
      <c r="Y175" t="n">
        <v>0.5</v>
      </c>
      <c r="Z175" t="n">
        <v>10</v>
      </c>
    </row>
    <row r="176">
      <c r="A176" t="n">
        <v>21</v>
      </c>
      <c r="B176" t="n">
        <v>85</v>
      </c>
      <c r="C176" t="inlineStr">
        <is>
          <t xml:space="preserve">CONCLUIDO	</t>
        </is>
      </c>
      <c r="D176" t="n">
        <v>1.298</v>
      </c>
      <c r="E176" t="n">
        <v>77.04000000000001</v>
      </c>
      <c r="F176" t="n">
        <v>73.68000000000001</v>
      </c>
      <c r="G176" t="n">
        <v>152.45</v>
      </c>
      <c r="H176" t="n">
        <v>1.96</v>
      </c>
      <c r="I176" t="n">
        <v>29</v>
      </c>
      <c r="J176" t="n">
        <v>199.46</v>
      </c>
      <c r="K176" t="n">
        <v>51.39</v>
      </c>
      <c r="L176" t="n">
        <v>22</v>
      </c>
      <c r="M176" t="n">
        <v>0</v>
      </c>
      <c r="N176" t="n">
        <v>41.07</v>
      </c>
      <c r="O176" t="n">
        <v>24834.62</v>
      </c>
      <c r="P176" t="n">
        <v>760.53</v>
      </c>
      <c r="Q176" t="n">
        <v>2326.95</v>
      </c>
      <c r="R176" t="n">
        <v>167.59</v>
      </c>
      <c r="S176" t="n">
        <v>122.72</v>
      </c>
      <c r="T176" t="n">
        <v>17623.55</v>
      </c>
      <c r="U176" t="n">
        <v>0.73</v>
      </c>
      <c r="V176" t="n">
        <v>0.88</v>
      </c>
      <c r="W176" t="n">
        <v>9.49</v>
      </c>
      <c r="X176" t="n">
        <v>1.07</v>
      </c>
      <c r="Y176" t="n">
        <v>0.5</v>
      </c>
      <c r="Z176" t="n">
        <v>10</v>
      </c>
    </row>
    <row r="177">
      <c r="A177" t="n">
        <v>0</v>
      </c>
      <c r="B177" t="n">
        <v>20</v>
      </c>
      <c r="C177" t="inlineStr">
        <is>
          <t xml:space="preserve">CONCLUIDO	</t>
        </is>
      </c>
      <c r="D177" t="n">
        <v>1.0998</v>
      </c>
      <c r="E177" t="n">
        <v>90.93000000000001</v>
      </c>
      <c r="F177" t="n">
        <v>85.13</v>
      </c>
      <c r="G177" t="n">
        <v>15.43</v>
      </c>
      <c r="H177" t="n">
        <v>0.34</v>
      </c>
      <c r="I177" t="n">
        <v>331</v>
      </c>
      <c r="J177" t="n">
        <v>51.33</v>
      </c>
      <c r="K177" t="n">
        <v>24.83</v>
      </c>
      <c r="L177" t="n">
        <v>1</v>
      </c>
      <c r="M177" t="n">
        <v>329</v>
      </c>
      <c r="N177" t="n">
        <v>5.51</v>
      </c>
      <c r="O177" t="n">
        <v>6564.78</v>
      </c>
      <c r="P177" t="n">
        <v>457.14</v>
      </c>
      <c r="Q177" t="n">
        <v>2327.06</v>
      </c>
      <c r="R177" t="n">
        <v>550.86</v>
      </c>
      <c r="S177" t="n">
        <v>122.72</v>
      </c>
      <c r="T177" t="n">
        <v>207751.14</v>
      </c>
      <c r="U177" t="n">
        <v>0.22</v>
      </c>
      <c r="V177" t="n">
        <v>0.76</v>
      </c>
      <c r="W177" t="n">
        <v>9.949999999999999</v>
      </c>
      <c r="X177" t="n">
        <v>12.52</v>
      </c>
      <c r="Y177" t="n">
        <v>0.5</v>
      </c>
      <c r="Z177" t="n">
        <v>10</v>
      </c>
    </row>
    <row r="178">
      <c r="A178" t="n">
        <v>1</v>
      </c>
      <c r="B178" t="n">
        <v>20</v>
      </c>
      <c r="C178" t="inlineStr">
        <is>
          <t xml:space="preserve">CONCLUIDO	</t>
        </is>
      </c>
      <c r="D178" t="n">
        <v>1.2322</v>
      </c>
      <c r="E178" t="n">
        <v>81.16</v>
      </c>
      <c r="F178" t="n">
        <v>77.73</v>
      </c>
      <c r="G178" t="n">
        <v>34.04</v>
      </c>
      <c r="H178" t="n">
        <v>0.66</v>
      </c>
      <c r="I178" t="n">
        <v>137</v>
      </c>
      <c r="J178" t="n">
        <v>52.47</v>
      </c>
      <c r="K178" t="n">
        <v>24.83</v>
      </c>
      <c r="L178" t="n">
        <v>2</v>
      </c>
      <c r="M178" t="n">
        <v>120</v>
      </c>
      <c r="N178" t="n">
        <v>5.64</v>
      </c>
      <c r="O178" t="n">
        <v>6705.1</v>
      </c>
      <c r="P178" t="n">
        <v>374.99</v>
      </c>
      <c r="Q178" t="n">
        <v>2326.97</v>
      </c>
      <c r="R178" t="n">
        <v>302.82</v>
      </c>
      <c r="S178" t="n">
        <v>122.72</v>
      </c>
      <c r="T178" t="n">
        <v>84697.19</v>
      </c>
      <c r="U178" t="n">
        <v>0.41</v>
      </c>
      <c r="V178" t="n">
        <v>0.83</v>
      </c>
      <c r="W178" t="n">
        <v>9.66</v>
      </c>
      <c r="X178" t="n">
        <v>5.12</v>
      </c>
      <c r="Y178" t="n">
        <v>0.5</v>
      </c>
      <c r="Z178" t="n">
        <v>10</v>
      </c>
    </row>
    <row r="179">
      <c r="A179" t="n">
        <v>2</v>
      </c>
      <c r="B179" t="n">
        <v>20</v>
      </c>
      <c r="C179" t="inlineStr">
        <is>
          <t xml:space="preserve">CONCLUIDO	</t>
        </is>
      </c>
      <c r="D179" t="n">
        <v>1.2458</v>
      </c>
      <c r="E179" t="n">
        <v>80.27</v>
      </c>
      <c r="F179" t="n">
        <v>77.08</v>
      </c>
      <c r="G179" t="n">
        <v>39.19</v>
      </c>
      <c r="H179" t="n">
        <v>0.97</v>
      </c>
      <c r="I179" t="n">
        <v>118</v>
      </c>
      <c r="J179" t="n">
        <v>53.61</v>
      </c>
      <c r="K179" t="n">
        <v>24.83</v>
      </c>
      <c r="L179" t="n">
        <v>3</v>
      </c>
      <c r="M179" t="n">
        <v>0</v>
      </c>
      <c r="N179" t="n">
        <v>5.78</v>
      </c>
      <c r="O179" t="n">
        <v>6845.59</v>
      </c>
      <c r="P179" t="n">
        <v>366.63</v>
      </c>
      <c r="Q179" t="n">
        <v>2327.09</v>
      </c>
      <c r="R179" t="n">
        <v>276.85</v>
      </c>
      <c r="S179" t="n">
        <v>122.72</v>
      </c>
      <c r="T179" t="n">
        <v>71811.99000000001</v>
      </c>
      <c r="U179" t="n">
        <v>0.44</v>
      </c>
      <c r="V179" t="n">
        <v>0.84</v>
      </c>
      <c r="W179" t="n">
        <v>9.75</v>
      </c>
      <c r="X179" t="n">
        <v>4.47</v>
      </c>
      <c r="Y179" t="n">
        <v>0.5</v>
      </c>
      <c r="Z179" t="n">
        <v>10</v>
      </c>
    </row>
    <row r="180">
      <c r="A180" t="n">
        <v>0</v>
      </c>
      <c r="B180" t="n">
        <v>65</v>
      </c>
      <c r="C180" t="inlineStr">
        <is>
          <t xml:space="preserve">CONCLUIDO	</t>
        </is>
      </c>
      <c r="D180" t="n">
        <v>0.7705</v>
      </c>
      <c r="E180" t="n">
        <v>129.79</v>
      </c>
      <c r="F180" t="n">
        <v>104.99</v>
      </c>
      <c r="G180" t="n">
        <v>7.58</v>
      </c>
      <c r="H180" t="n">
        <v>0.13</v>
      </c>
      <c r="I180" t="n">
        <v>831</v>
      </c>
      <c r="J180" t="n">
        <v>133.21</v>
      </c>
      <c r="K180" t="n">
        <v>46.47</v>
      </c>
      <c r="L180" t="n">
        <v>1</v>
      </c>
      <c r="M180" t="n">
        <v>829</v>
      </c>
      <c r="N180" t="n">
        <v>20.75</v>
      </c>
      <c r="O180" t="n">
        <v>16663.42</v>
      </c>
      <c r="P180" t="n">
        <v>1143.04</v>
      </c>
      <c r="Q180" t="n">
        <v>2327.61</v>
      </c>
      <c r="R180" t="n">
        <v>1214.98</v>
      </c>
      <c r="S180" t="n">
        <v>122.72</v>
      </c>
      <c r="T180" t="n">
        <v>537311.1</v>
      </c>
      <c r="U180" t="n">
        <v>0.1</v>
      </c>
      <c r="V180" t="n">
        <v>0.62</v>
      </c>
      <c r="W180" t="n">
        <v>10.79</v>
      </c>
      <c r="X180" t="n">
        <v>32.36</v>
      </c>
      <c r="Y180" t="n">
        <v>0.5</v>
      </c>
      <c r="Z180" t="n">
        <v>10</v>
      </c>
    </row>
    <row r="181">
      <c r="A181" t="n">
        <v>1</v>
      </c>
      <c r="B181" t="n">
        <v>65</v>
      </c>
      <c r="C181" t="inlineStr">
        <is>
          <t xml:space="preserve">CONCLUIDO	</t>
        </is>
      </c>
      <c r="D181" t="n">
        <v>1.0391</v>
      </c>
      <c r="E181" t="n">
        <v>96.23999999999999</v>
      </c>
      <c r="F181" t="n">
        <v>85.06999999999999</v>
      </c>
      <c r="G181" t="n">
        <v>15.47</v>
      </c>
      <c r="H181" t="n">
        <v>0.26</v>
      </c>
      <c r="I181" t="n">
        <v>330</v>
      </c>
      <c r="J181" t="n">
        <v>134.55</v>
      </c>
      <c r="K181" t="n">
        <v>46.47</v>
      </c>
      <c r="L181" t="n">
        <v>2</v>
      </c>
      <c r="M181" t="n">
        <v>328</v>
      </c>
      <c r="N181" t="n">
        <v>21.09</v>
      </c>
      <c r="O181" t="n">
        <v>16828.84</v>
      </c>
      <c r="P181" t="n">
        <v>912.97</v>
      </c>
      <c r="Q181" t="n">
        <v>2327.05</v>
      </c>
      <c r="R181" t="n">
        <v>547.9400000000001</v>
      </c>
      <c r="S181" t="n">
        <v>122.72</v>
      </c>
      <c r="T181" t="n">
        <v>206296.34</v>
      </c>
      <c r="U181" t="n">
        <v>0.22</v>
      </c>
      <c r="V181" t="n">
        <v>0.76</v>
      </c>
      <c r="W181" t="n">
        <v>9.970000000000001</v>
      </c>
      <c r="X181" t="n">
        <v>12.46</v>
      </c>
      <c r="Y181" t="n">
        <v>0.5</v>
      </c>
      <c r="Z181" t="n">
        <v>10</v>
      </c>
    </row>
    <row r="182">
      <c r="A182" t="n">
        <v>2</v>
      </c>
      <c r="B182" t="n">
        <v>65</v>
      </c>
      <c r="C182" t="inlineStr">
        <is>
          <t xml:space="preserve">CONCLUIDO	</t>
        </is>
      </c>
      <c r="D182" t="n">
        <v>1.1368</v>
      </c>
      <c r="E182" t="n">
        <v>87.95999999999999</v>
      </c>
      <c r="F182" t="n">
        <v>80.23</v>
      </c>
      <c r="G182" t="n">
        <v>23.6</v>
      </c>
      <c r="H182" t="n">
        <v>0.39</v>
      </c>
      <c r="I182" t="n">
        <v>204</v>
      </c>
      <c r="J182" t="n">
        <v>135.9</v>
      </c>
      <c r="K182" t="n">
        <v>46.47</v>
      </c>
      <c r="L182" t="n">
        <v>3</v>
      </c>
      <c r="M182" t="n">
        <v>202</v>
      </c>
      <c r="N182" t="n">
        <v>21.43</v>
      </c>
      <c r="O182" t="n">
        <v>16994.64</v>
      </c>
      <c r="P182" t="n">
        <v>847.72</v>
      </c>
      <c r="Q182" t="n">
        <v>2327.05</v>
      </c>
      <c r="R182" t="n">
        <v>386.7</v>
      </c>
      <c r="S182" t="n">
        <v>122.72</v>
      </c>
      <c r="T182" t="n">
        <v>126303.61</v>
      </c>
      <c r="U182" t="n">
        <v>0.32</v>
      </c>
      <c r="V182" t="n">
        <v>0.8100000000000001</v>
      </c>
      <c r="W182" t="n">
        <v>9.75</v>
      </c>
      <c r="X182" t="n">
        <v>7.61</v>
      </c>
      <c r="Y182" t="n">
        <v>0.5</v>
      </c>
      <c r="Z182" t="n">
        <v>10</v>
      </c>
    </row>
    <row r="183">
      <c r="A183" t="n">
        <v>3</v>
      </c>
      <c r="B183" t="n">
        <v>65</v>
      </c>
      <c r="C183" t="inlineStr">
        <is>
          <t xml:space="preserve">CONCLUIDO	</t>
        </is>
      </c>
      <c r="D183" t="n">
        <v>1.1868</v>
      </c>
      <c r="E183" t="n">
        <v>84.26000000000001</v>
      </c>
      <c r="F183" t="n">
        <v>78.08</v>
      </c>
      <c r="G183" t="n">
        <v>31.87</v>
      </c>
      <c r="H183" t="n">
        <v>0.52</v>
      </c>
      <c r="I183" t="n">
        <v>147</v>
      </c>
      <c r="J183" t="n">
        <v>137.25</v>
      </c>
      <c r="K183" t="n">
        <v>46.47</v>
      </c>
      <c r="L183" t="n">
        <v>4</v>
      </c>
      <c r="M183" t="n">
        <v>145</v>
      </c>
      <c r="N183" t="n">
        <v>21.78</v>
      </c>
      <c r="O183" t="n">
        <v>17160.92</v>
      </c>
      <c r="P183" t="n">
        <v>811.9</v>
      </c>
      <c r="Q183" t="n">
        <v>2326.96</v>
      </c>
      <c r="R183" t="n">
        <v>314.96</v>
      </c>
      <c r="S183" t="n">
        <v>122.72</v>
      </c>
      <c r="T183" t="n">
        <v>90719.94</v>
      </c>
      <c r="U183" t="n">
        <v>0.39</v>
      </c>
      <c r="V183" t="n">
        <v>0.83</v>
      </c>
      <c r="W183" t="n">
        <v>9.66</v>
      </c>
      <c r="X183" t="n">
        <v>5.47</v>
      </c>
      <c r="Y183" t="n">
        <v>0.5</v>
      </c>
      <c r="Z183" t="n">
        <v>10</v>
      </c>
    </row>
    <row r="184">
      <c r="A184" t="n">
        <v>4</v>
      </c>
      <c r="B184" t="n">
        <v>65</v>
      </c>
      <c r="C184" t="inlineStr">
        <is>
          <t xml:space="preserve">CONCLUIDO	</t>
        </is>
      </c>
      <c r="D184" t="n">
        <v>1.2174</v>
      </c>
      <c r="E184" t="n">
        <v>82.14</v>
      </c>
      <c r="F184" t="n">
        <v>76.86</v>
      </c>
      <c r="G184" t="n">
        <v>40.45</v>
      </c>
      <c r="H184" t="n">
        <v>0.64</v>
      </c>
      <c r="I184" t="n">
        <v>114</v>
      </c>
      <c r="J184" t="n">
        <v>138.6</v>
      </c>
      <c r="K184" t="n">
        <v>46.47</v>
      </c>
      <c r="L184" t="n">
        <v>5</v>
      </c>
      <c r="M184" t="n">
        <v>112</v>
      </c>
      <c r="N184" t="n">
        <v>22.13</v>
      </c>
      <c r="O184" t="n">
        <v>17327.69</v>
      </c>
      <c r="P184" t="n">
        <v>786.17</v>
      </c>
      <c r="Q184" t="n">
        <v>2326.91</v>
      </c>
      <c r="R184" t="n">
        <v>274.34</v>
      </c>
      <c r="S184" t="n">
        <v>122.72</v>
      </c>
      <c r="T184" t="n">
        <v>70574.95</v>
      </c>
      <c r="U184" t="n">
        <v>0.45</v>
      </c>
      <c r="V184" t="n">
        <v>0.84</v>
      </c>
      <c r="W184" t="n">
        <v>9.6</v>
      </c>
      <c r="X184" t="n">
        <v>4.25</v>
      </c>
      <c r="Y184" t="n">
        <v>0.5</v>
      </c>
      <c r="Z184" t="n">
        <v>10</v>
      </c>
    </row>
    <row r="185">
      <c r="A185" t="n">
        <v>5</v>
      </c>
      <c r="B185" t="n">
        <v>65</v>
      </c>
      <c r="C185" t="inlineStr">
        <is>
          <t xml:space="preserve">CONCLUIDO	</t>
        </is>
      </c>
      <c r="D185" t="n">
        <v>1.2379</v>
      </c>
      <c r="E185" t="n">
        <v>80.78</v>
      </c>
      <c r="F185" t="n">
        <v>76.06999999999999</v>
      </c>
      <c r="G185" t="n">
        <v>49.08</v>
      </c>
      <c r="H185" t="n">
        <v>0.76</v>
      </c>
      <c r="I185" t="n">
        <v>93</v>
      </c>
      <c r="J185" t="n">
        <v>139.95</v>
      </c>
      <c r="K185" t="n">
        <v>46.47</v>
      </c>
      <c r="L185" t="n">
        <v>6</v>
      </c>
      <c r="M185" t="n">
        <v>91</v>
      </c>
      <c r="N185" t="n">
        <v>22.49</v>
      </c>
      <c r="O185" t="n">
        <v>17494.97</v>
      </c>
      <c r="P185" t="n">
        <v>765.35</v>
      </c>
      <c r="Q185" t="n">
        <v>2326.95</v>
      </c>
      <c r="R185" t="n">
        <v>248.03</v>
      </c>
      <c r="S185" t="n">
        <v>122.72</v>
      </c>
      <c r="T185" t="n">
        <v>57525.71</v>
      </c>
      <c r="U185" t="n">
        <v>0.49</v>
      </c>
      <c r="V185" t="n">
        <v>0.85</v>
      </c>
      <c r="W185" t="n">
        <v>9.57</v>
      </c>
      <c r="X185" t="n">
        <v>3.46</v>
      </c>
      <c r="Y185" t="n">
        <v>0.5</v>
      </c>
      <c r="Z185" t="n">
        <v>10</v>
      </c>
    </row>
    <row r="186">
      <c r="A186" t="n">
        <v>6</v>
      </c>
      <c r="B186" t="n">
        <v>65</v>
      </c>
      <c r="C186" t="inlineStr">
        <is>
          <t xml:space="preserve">CONCLUIDO	</t>
        </is>
      </c>
      <c r="D186" t="n">
        <v>1.2532</v>
      </c>
      <c r="E186" t="n">
        <v>79.79000000000001</v>
      </c>
      <c r="F186" t="n">
        <v>75.48999999999999</v>
      </c>
      <c r="G186" t="n">
        <v>58.07</v>
      </c>
      <c r="H186" t="n">
        <v>0.88</v>
      </c>
      <c r="I186" t="n">
        <v>78</v>
      </c>
      <c r="J186" t="n">
        <v>141.31</v>
      </c>
      <c r="K186" t="n">
        <v>46.47</v>
      </c>
      <c r="L186" t="n">
        <v>7</v>
      </c>
      <c r="M186" t="n">
        <v>76</v>
      </c>
      <c r="N186" t="n">
        <v>22.85</v>
      </c>
      <c r="O186" t="n">
        <v>17662.75</v>
      </c>
      <c r="P186" t="n">
        <v>744.98</v>
      </c>
      <c r="Q186" t="n">
        <v>2326.97</v>
      </c>
      <c r="R186" t="n">
        <v>229.01</v>
      </c>
      <c r="S186" t="n">
        <v>122.72</v>
      </c>
      <c r="T186" t="n">
        <v>48091.84</v>
      </c>
      <c r="U186" t="n">
        <v>0.54</v>
      </c>
      <c r="V186" t="n">
        <v>0.86</v>
      </c>
      <c r="W186" t="n">
        <v>9.529999999999999</v>
      </c>
      <c r="X186" t="n">
        <v>2.88</v>
      </c>
      <c r="Y186" t="n">
        <v>0.5</v>
      </c>
      <c r="Z186" t="n">
        <v>10</v>
      </c>
    </row>
    <row r="187">
      <c r="A187" t="n">
        <v>7</v>
      </c>
      <c r="B187" t="n">
        <v>65</v>
      </c>
      <c r="C187" t="inlineStr">
        <is>
          <t xml:space="preserve">CONCLUIDO	</t>
        </is>
      </c>
      <c r="D187" t="n">
        <v>1.2654</v>
      </c>
      <c r="E187" t="n">
        <v>79.03</v>
      </c>
      <c r="F187" t="n">
        <v>75.05</v>
      </c>
      <c r="G187" t="n">
        <v>68.23</v>
      </c>
      <c r="H187" t="n">
        <v>0.99</v>
      </c>
      <c r="I187" t="n">
        <v>66</v>
      </c>
      <c r="J187" t="n">
        <v>142.68</v>
      </c>
      <c r="K187" t="n">
        <v>46.47</v>
      </c>
      <c r="L187" t="n">
        <v>8</v>
      </c>
      <c r="M187" t="n">
        <v>64</v>
      </c>
      <c r="N187" t="n">
        <v>23.21</v>
      </c>
      <c r="O187" t="n">
        <v>17831.04</v>
      </c>
      <c r="P187" t="n">
        <v>724.78</v>
      </c>
      <c r="Q187" t="n">
        <v>2326.97</v>
      </c>
      <c r="R187" t="n">
        <v>214.47</v>
      </c>
      <c r="S187" t="n">
        <v>122.72</v>
      </c>
      <c r="T187" t="n">
        <v>40878.92</v>
      </c>
      <c r="U187" t="n">
        <v>0.57</v>
      </c>
      <c r="V187" t="n">
        <v>0.86</v>
      </c>
      <c r="W187" t="n">
        <v>9.51</v>
      </c>
      <c r="X187" t="n">
        <v>2.44</v>
      </c>
      <c r="Y187" t="n">
        <v>0.5</v>
      </c>
      <c r="Z187" t="n">
        <v>10</v>
      </c>
    </row>
    <row r="188">
      <c r="A188" t="n">
        <v>8</v>
      </c>
      <c r="B188" t="n">
        <v>65</v>
      </c>
      <c r="C188" t="inlineStr">
        <is>
          <t xml:space="preserve">CONCLUIDO	</t>
        </is>
      </c>
      <c r="D188" t="n">
        <v>1.2737</v>
      </c>
      <c r="E188" t="n">
        <v>78.51000000000001</v>
      </c>
      <c r="F188" t="n">
        <v>74.75</v>
      </c>
      <c r="G188" t="n">
        <v>77.33</v>
      </c>
      <c r="H188" t="n">
        <v>1.11</v>
      </c>
      <c r="I188" t="n">
        <v>58</v>
      </c>
      <c r="J188" t="n">
        <v>144.05</v>
      </c>
      <c r="K188" t="n">
        <v>46.47</v>
      </c>
      <c r="L188" t="n">
        <v>9</v>
      </c>
      <c r="M188" t="n">
        <v>56</v>
      </c>
      <c r="N188" t="n">
        <v>23.58</v>
      </c>
      <c r="O188" t="n">
        <v>17999.83</v>
      </c>
      <c r="P188" t="n">
        <v>709.22</v>
      </c>
      <c r="Q188" t="n">
        <v>2326.9</v>
      </c>
      <c r="R188" t="n">
        <v>204.58</v>
      </c>
      <c r="S188" t="n">
        <v>122.72</v>
      </c>
      <c r="T188" t="n">
        <v>35972.93</v>
      </c>
      <c r="U188" t="n">
        <v>0.6</v>
      </c>
      <c r="V188" t="n">
        <v>0.87</v>
      </c>
      <c r="W188" t="n">
        <v>9.5</v>
      </c>
      <c r="X188" t="n">
        <v>2.14</v>
      </c>
      <c r="Y188" t="n">
        <v>0.5</v>
      </c>
      <c r="Z188" t="n">
        <v>10</v>
      </c>
    </row>
    <row r="189">
      <c r="A189" t="n">
        <v>9</v>
      </c>
      <c r="B189" t="n">
        <v>65</v>
      </c>
      <c r="C189" t="inlineStr">
        <is>
          <t xml:space="preserve">CONCLUIDO	</t>
        </is>
      </c>
      <c r="D189" t="n">
        <v>1.2818</v>
      </c>
      <c r="E189" t="n">
        <v>78.01000000000001</v>
      </c>
      <c r="F189" t="n">
        <v>74.44</v>
      </c>
      <c r="G189" t="n">
        <v>87.58</v>
      </c>
      <c r="H189" t="n">
        <v>1.22</v>
      </c>
      <c r="I189" t="n">
        <v>51</v>
      </c>
      <c r="J189" t="n">
        <v>145.42</v>
      </c>
      <c r="K189" t="n">
        <v>46.47</v>
      </c>
      <c r="L189" t="n">
        <v>10</v>
      </c>
      <c r="M189" t="n">
        <v>49</v>
      </c>
      <c r="N189" t="n">
        <v>23.95</v>
      </c>
      <c r="O189" t="n">
        <v>18169.15</v>
      </c>
      <c r="P189" t="n">
        <v>689.39</v>
      </c>
      <c r="Q189" t="n">
        <v>2326.98</v>
      </c>
      <c r="R189" t="n">
        <v>194.19</v>
      </c>
      <c r="S189" t="n">
        <v>122.72</v>
      </c>
      <c r="T189" t="n">
        <v>30812.2</v>
      </c>
      <c r="U189" t="n">
        <v>0.63</v>
      </c>
      <c r="V189" t="n">
        <v>0.87</v>
      </c>
      <c r="W189" t="n">
        <v>9.49</v>
      </c>
      <c r="X189" t="n">
        <v>1.83</v>
      </c>
      <c r="Y189" t="n">
        <v>0.5</v>
      </c>
      <c r="Z189" t="n">
        <v>10</v>
      </c>
    </row>
    <row r="190">
      <c r="A190" t="n">
        <v>10</v>
      </c>
      <c r="B190" t="n">
        <v>65</v>
      </c>
      <c r="C190" t="inlineStr">
        <is>
          <t xml:space="preserve">CONCLUIDO	</t>
        </is>
      </c>
      <c r="D190" t="n">
        <v>1.2877</v>
      </c>
      <c r="E190" t="n">
        <v>77.66</v>
      </c>
      <c r="F190" t="n">
        <v>74.25</v>
      </c>
      <c r="G190" t="n">
        <v>99</v>
      </c>
      <c r="H190" t="n">
        <v>1.33</v>
      </c>
      <c r="I190" t="n">
        <v>45</v>
      </c>
      <c r="J190" t="n">
        <v>146.8</v>
      </c>
      <c r="K190" t="n">
        <v>46.47</v>
      </c>
      <c r="L190" t="n">
        <v>11</v>
      </c>
      <c r="M190" t="n">
        <v>43</v>
      </c>
      <c r="N190" t="n">
        <v>24.33</v>
      </c>
      <c r="O190" t="n">
        <v>18338.99</v>
      </c>
      <c r="P190" t="n">
        <v>671.1900000000001</v>
      </c>
      <c r="Q190" t="n">
        <v>2326.91</v>
      </c>
      <c r="R190" t="n">
        <v>187.27</v>
      </c>
      <c r="S190" t="n">
        <v>122.72</v>
      </c>
      <c r="T190" t="n">
        <v>27383.6</v>
      </c>
      <c r="U190" t="n">
        <v>0.66</v>
      </c>
      <c r="V190" t="n">
        <v>0.87</v>
      </c>
      <c r="W190" t="n">
        <v>9.49</v>
      </c>
      <c r="X190" t="n">
        <v>1.64</v>
      </c>
      <c r="Y190" t="n">
        <v>0.5</v>
      </c>
      <c r="Z190" t="n">
        <v>10</v>
      </c>
    </row>
    <row r="191">
      <c r="A191" t="n">
        <v>11</v>
      </c>
      <c r="B191" t="n">
        <v>65</v>
      </c>
      <c r="C191" t="inlineStr">
        <is>
          <t xml:space="preserve">CONCLUIDO	</t>
        </is>
      </c>
      <c r="D191" t="n">
        <v>1.2931</v>
      </c>
      <c r="E191" t="n">
        <v>77.33</v>
      </c>
      <c r="F191" t="n">
        <v>74.06</v>
      </c>
      <c r="G191" t="n">
        <v>111.09</v>
      </c>
      <c r="H191" t="n">
        <v>1.43</v>
      </c>
      <c r="I191" t="n">
        <v>40</v>
      </c>
      <c r="J191" t="n">
        <v>148.18</v>
      </c>
      <c r="K191" t="n">
        <v>46.47</v>
      </c>
      <c r="L191" t="n">
        <v>12</v>
      </c>
      <c r="M191" t="n">
        <v>34</v>
      </c>
      <c r="N191" t="n">
        <v>24.71</v>
      </c>
      <c r="O191" t="n">
        <v>18509.36</v>
      </c>
      <c r="P191" t="n">
        <v>651.47</v>
      </c>
      <c r="Q191" t="n">
        <v>2326.93</v>
      </c>
      <c r="R191" t="n">
        <v>181.05</v>
      </c>
      <c r="S191" t="n">
        <v>122.72</v>
      </c>
      <c r="T191" t="n">
        <v>24298.04</v>
      </c>
      <c r="U191" t="n">
        <v>0.68</v>
      </c>
      <c r="V191" t="n">
        <v>0.88</v>
      </c>
      <c r="W191" t="n">
        <v>9.48</v>
      </c>
      <c r="X191" t="n">
        <v>1.45</v>
      </c>
      <c r="Y191" t="n">
        <v>0.5</v>
      </c>
      <c r="Z191" t="n">
        <v>10</v>
      </c>
    </row>
    <row r="192">
      <c r="A192" t="n">
        <v>12</v>
      </c>
      <c r="B192" t="n">
        <v>65</v>
      </c>
      <c r="C192" t="inlineStr">
        <is>
          <t xml:space="preserve">CONCLUIDO	</t>
        </is>
      </c>
      <c r="D192" t="n">
        <v>1.2948</v>
      </c>
      <c r="E192" t="n">
        <v>77.23</v>
      </c>
      <c r="F192" t="n">
        <v>74.02</v>
      </c>
      <c r="G192" t="n">
        <v>116.87</v>
      </c>
      <c r="H192" t="n">
        <v>1.54</v>
      </c>
      <c r="I192" t="n">
        <v>38</v>
      </c>
      <c r="J192" t="n">
        <v>149.56</v>
      </c>
      <c r="K192" t="n">
        <v>46.47</v>
      </c>
      <c r="L192" t="n">
        <v>13</v>
      </c>
      <c r="M192" t="n">
        <v>14</v>
      </c>
      <c r="N192" t="n">
        <v>25.1</v>
      </c>
      <c r="O192" t="n">
        <v>18680.25</v>
      </c>
      <c r="P192" t="n">
        <v>645.55</v>
      </c>
      <c r="Q192" t="n">
        <v>2326.97</v>
      </c>
      <c r="R192" t="n">
        <v>178.65</v>
      </c>
      <c r="S192" t="n">
        <v>122.72</v>
      </c>
      <c r="T192" t="n">
        <v>23111.32</v>
      </c>
      <c r="U192" t="n">
        <v>0.6899999999999999</v>
      </c>
      <c r="V192" t="n">
        <v>0.88</v>
      </c>
      <c r="W192" t="n">
        <v>9.51</v>
      </c>
      <c r="X192" t="n">
        <v>1.41</v>
      </c>
      <c r="Y192" t="n">
        <v>0.5</v>
      </c>
      <c r="Z192" t="n">
        <v>10</v>
      </c>
    </row>
    <row r="193">
      <c r="A193" t="n">
        <v>13</v>
      </c>
      <c r="B193" t="n">
        <v>65</v>
      </c>
      <c r="C193" t="inlineStr">
        <is>
          <t xml:space="preserve">CONCLUIDO	</t>
        </is>
      </c>
      <c r="D193" t="n">
        <v>1.2957</v>
      </c>
      <c r="E193" t="n">
        <v>77.18000000000001</v>
      </c>
      <c r="F193" t="n">
        <v>73.98999999999999</v>
      </c>
      <c r="G193" t="n">
        <v>119.98</v>
      </c>
      <c r="H193" t="n">
        <v>1.64</v>
      </c>
      <c r="I193" t="n">
        <v>37</v>
      </c>
      <c r="J193" t="n">
        <v>150.95</v>
      </c>
      <c r="K193" t="n">
        <v>46.47</v>
      </c>
      <c r="L193" t="n">
        <v>14</v>
      </c>
      <c r="M193" t="n">
        <v>0</v>
      </c>
      <c r="N193" t="n">
        <v>25.49</v>
      </c>
      <c r="O193" t="n">
        <v>18851.69</v>
      </c>
      <c r="P193" t="n">
        <v>646.67</v>
      </c>
      <c r="Q193" t="n">
        <v>2326.93</v>
      </c>
      <c r="R193" t="n">
        <v>177.37</v>
      </c>
      <c r="S193" t="n">
        <v>122.72</v>
      </c>
      <c r="T193" t="n">
        <v>22474.68</v>
      </c>
      <c r="U193" t="n">
        <v>0.6899999999999999</v>
      </c>
      <c r="V193" t="n">
        <v>0.88</v>
      </c>
      <c r="W193" t="n">
        <v>9.51</v>
      </c>
      <c r="X193" t="n">
        <v>1.38</v>
      </c>
      <c r="Y193" t="n">
        <v>0.5</v>
      </c>
      <c r="Z193" t="n">
        <v>10</v>
      </c>
    </row>
    <row r="194">
      <c r="A194" t="n">
        <v>0</v>
      </c>
      <c r="B194" t="n">
        <v>75</v>
      </c>
      <c r="C194" t="inlineStr">
        <is>
          <t xml:space="preserve">CONCLUIDO	</t>
        </is>
      </c>
      <c r="D194" t="n">
        <v>0.7115</v>
      </c>
      <c r="E194" t="n">
        <v>140.54</v>
      </c>
      <c r="F194" t="n">
        <v>109.51</v>
      </c>
      <c r="G194" t="n">
        <v>6.98</v>
      </c>
      <c r="H194" t="n">
        <v>0.12</v>
      </c>
      <c r="I194" t="n">
        <v>941</v>
      </c>
      <c r="J194" t="n">
        <v>150.44</v>
      </c>
      <c r="K194" t="n">
        <v>49.1</v>
      </c>
      <c r="L194" t="n">
        <v>1</v>
      </c>
      <c r="M194" t="n">
        <v>939</v>
      </c>
      <c r="N194" t="n">
        <v>25.34</v>
      </c>
      <c r="O194" t="n">
        <v>18787.76</v>
      </c>
      <c r="P194" t="n">
        <v>1292.57</v>
      </c>
      <c r="Q194" t="n">
        <v>2327.72</v>
      </c>
      <c r="R194" t="n">
        <v>1366.86</v>
      </c>
      <c r="S194" t="n">
        <v>122.72</v>
      </c>
      <c r="T194" t="n">
        <v>612698.9</v>
      </c>
      <c r="U194" t="n">
        <v>0.09</v>
      </c>
      <c r="V194" t="n">
        <v>0.59</v>
      </c>
      <c r="W194" t="n">
        <v>10.96</v>
      </c>
      <c r="X194" t="n">
        <v>36.88</v>
      </c>
      <c r="Y194" t="n">
        <v>0.5</v>
      </c>
      <c r="Z194" t="n">
        <v>10</v>
      </c>
    </row>
    <row r="195">
      <c r="A195" t="n">
        <v>1</v>
      </c>
      <c r="B195" t="n">
        <v>75</v>
      </c>
      <c r="C195" t="inlineStr">
        <is>
          <t xml:space="preserve">CONCLUIDO	</t>
        </is>
      </c>
      <c r="D195" t="n">
        <v>1.0025</v>
      </c>
      <c r="E195" t="n">
        <v>99.75</v>
      </c>
      <c r="F195" t="n">
        <v>86.34999999999999</v>
      </c>
      <c r="G195" t="n">
        <v>14.23</v>
      </c>
      <c r="H195" t="n">
        <v>0.23</v>
      </c>
      <c r="I195" t="n">
        <v>364</v>
      </c>
      <c r="J195" t="n">
        <v>151.83</v>
      </c>
      <c r="K195" t="n">
        <v>49.1</v>
      </c>
      <c r="L195" t="n">
        <v>2</v>
      </c>
      <c r="M195" t="n">
        <v>362</v>
      </c>
      <c r="N195" t="n">
        <v>25.73</v>
      </c>
      <c r="O195" t="n">
        <v>18959.54</v>
      </c>
      <c r="P195" t="n">
        <v>1007.52</v>
      </c>
      <c r="Q195" t="n">
        <v>2327.17</v>
      </c>
      <c r="R195" t="n">
        <v>592.15</v>
      </c>
      <c r="S195" t="n">
        <v>122.72</v>
      </c>
      <c r="T195" t="n">
        <v>228229.37</v>
      </c>
      <c r="U195" t="n">
        <v>0.21</v>
      </c>
      <c r="V195" t="n">
        <v>0.75</v>
      </c>
      <c r="W195" t="n">
        <v>9.99</v>
      </c>
      <c r="X195" t="n">
        <v>13.74</v>
      </c>
      <c r="Y195" t="n">
        <v>0.5</v>
      </c>
      <c r="Z195" t="n">
        <v>10</v>
      </c>
    </row>
    <row r="196">
      <c r="A196" t="n">
        <v>2</v>
      </c>
      <c r="B196" t="n">
        <v>75</v>
      </c>
      <c r="C196" t="inlineStr">
        <is>
          <t xml:space="preserve">CONCLUIDO	</t>
        </is>
      </c>
      <c r="D196" t="n">
        <v>1.1089</v>
      </c>
      <c r="E196" t="n">
        <v>90.18000000000001</v>
      </c>
      <c r="F196" t="n">
        <v>81.03</v>
      </c>
      <c r="G196" t="n">
        <v>21.61</v>
      </c>
      <c r="H196" t="n">
        <v>0.35</v>
      </c>
      <c r="I196" t="n">
        <v>225</v>
      </c>
      <c r="J196" t="n">
        <v>153.23</v>
      </c>
      <c r="K196" t="n">
        <v>49.1</v>
      </c>
      <c r="L196" t="n">
        <v>3</v>
      </c>
      <c r="M196" t="n">
        <v>223</v>
      </c>
      <c r="N196" t="n">
        <v>26.13</v>
      </c>
      <c r="O196" t="n">
        <v>19131.85</v>
      </c>
      <c r="P196" t="n">
        <v>934.58</v>
      </c>
      <c r="Q196" t="n">
        <v>2327</v>
      </c>
      <c r="R196" t="n">
        <v>413.73</v>
      </c>
      <c r="S196" t="n">
        <v>122.72</v>
      </c>
      <c r="T196" t="n">
        <v>139713.04</v>
      </c>
      <c r="U196" t="n">
        <v>0.3</v>
      </c>
      <c r="V196" t="n">
        <v>0.8</v>
      </c>
      <c r="W196" t="n">
        <v>9.779999999999999</v>
      </c>
      <c r="X196" t="n">
        <v>8.42</v>
      </c>
      <c r="Y196" t="n">
        <v>0.5</v>
      </c>
      <c r="Z196" t="n">
        <v>10</v>
      </c>
    </row>
    <row r="197">
      <c r="A197" t="n">
        <v>3</v>
      </c>
      <c r="B197" t="n">
        <v>75</v>
      </c>
      <c r="C197" t="inlineStr">
        <is>
          <t xml:space="preserve">CONCLUIDO	</t>
        </is>
      </c>
      <c r="D197" t="n">
        <v>1.1647</v>
      </c>
      <c r="E197" t="n">
        <v>85.86</v>
      </c>
      <c r="F197" t="n">
        <v>78.63</v>
      </c>
      <c r="G197" t="n">
        <v>29.12</v>
      </c>
      <c r="H197" t="n">
        <v>0.46</v>
      </c>
      <c r="I197" t="n">
        <v>162</v>
      </c>
      <c r="J197" t="n">
        <v>154.63</v>
      </c>
      <c r="K197" t="n">
        <v>49.1</v>
      </c>
      <c r="L197" t="n">
        <v>4</v>
      </c>
      <c r="M197" t="n">
        <v>160</v>
      </c>
      <c r="N197" t="n">
        <v>26.53</v>
      </c>
      <c r="O197" t="n">
        <v>19304.72</v>
      </c>
      <c r="P197" t="n">
        <v>895.97</v>
      </c>
      <c r="Q197" t="n">
        <v>2327.05</v>
      </c>
      <c r="R197" t="n">
        <v>333.78</v>
      </c>
      <c r="S197" t="n">
        <v>122.72</v>
      </c>
      <c r="T197" t="n">
        <v>100052.94</v>
      </c>
      <c r="U197" t="n">
        <v>0.37</v>
      </c>
      <c r="V197" t="n">
        <v>0.82</v>
      </c>
      <c r="W197" t="n">
        <v>9.67</v>
      </c>
      <c r="X197" t="n">
        <v>6.02</v>
      </c>
      <c r="Y197" t="n">
        <v>0.5</v>
      </c>
      <c r="Z197" t="n">
        <v>10</v>
      </c>
    </row>
    <row r="198">
      <c r="A198" t="n">
        <v>4</v>
      </c>
      <c r="B198" t="n">
        <v>75</v>
      </c>
      <c r="C198" t="inlineStr">
        <is>
          <t xml:space="preserve">CONCLUIDO	</t>
        </is>
      </c>
      <c r="D198" t="n">
        <v>1.1988</v>
      </c>
      <c r="E198" t="n">
        <v>83.42</v>
      </c>
      <c r="F198" t="n">
        <v>77.29000000000001</v>
      </c>
      <c r="G198" t="n">
        <v>36.81</v>
      </c>
      <c r="H198" t="n">
        <v>0.57</v>
      </c>
      <c r="I198" t="n">
        <v>126</v>
      </c>
      <c r="J198" t="n">
        <v>156.03</v>
      </c>
      <c r="K198" t="n">
        <v>49.1</v>
      </c>
      <c r="L198" t="n">
        <v>5</v>
      </c>
      <c r="M198" t="n">
        <v>124</v>
      </c>
      <c r="N198" t="n">
        <v>26.94</v>
      </c>
      <c r="O198" t="n">
        <v>19478.15</v>
      </c>
      <c r="P198" t="n">
        <v>869.47</v>
      </c>
      <c r="Q198" t="n">
        <v>2326.95</v>
      </c>
      <c r="R198" t="n">
        <v>288.89</v>
      </c>
      <c r="S198" t="n">
        <v>122.72</v>
      </c>
      <c r="T198" t="n">
        <v>77789.83</v>
      </c>
      <c r="U198" t="n">
        <v>0.42</v>
      </c>
      <c r="V198" t="n">
        <v>0.84</v>
      </c>
      <c r="W198" t="n">
        <v>9.619999999999999</v>
      </c>
      <c r="X198" t="n">
        <v>4.68</v>
      </c>
      <c r="Y198" t="n">
        <v>0.5</v>
      </c>
      <c r="Z198" t="n">
        <v>10</v>
      </c>
    </row>
    <row r="199">
      <c r="A199" t="n">
        <v>5</v>
      </c>
      <c r="B199" t="n">
        <v>75</v>
      </c>
      <c r="C199" t="inlineStr">
        <is>
          <t xml:space="preserve">CONCLUIDO	</t>
        </is>
      </c>
      <c r="D199" t="n">
        <v>1.2222</v>
      </c>
      <c r="E199" t="n">
        <v>81.81999999999999</v>
      </c>
      <c r="F199" t="n">
        <v>76.39</v>
      </c>
      <c r="G199" t="n">
        <v>44.5</v>
      </c>
      <c r="H199" t="n">
        <v>0.67</v>
      </c>
      <c r="I199" t="n">
        <v>103</v>
      </c>
      <c r="J199" t="n">
        <v>157.44</v>
      </c>
      <c r="K199" t="n">
        <v>49.1</v>
      </c>
      <c r="L199" t="n">
        <v>6</v>
      </c>
      <c r="M199" t="n">
        <v>101</v>
      </c>
      <c r="N199" t="n">
        <v>27.35</v>
      </c>
      <c r="O199" t="n">
        <v>19652.13</v>
      </c>
      <c r="P199" t="n">
        <v>848.15</v>
      </c>
      <c r="Q199" t="n">
        <v>2326.91</v>
      </c>
      <c r="R199" t="n">
        <v>259.08</v>
      </c>
      <c r="S199" t="n">
        <v>122.72</v>
      </c>
      <c r="T199" t="n">
        <v>62999.96</v>
      </c>
      <c r="U199" t="n">
        <v>0.47</v>
      </c>
      <c r="V199" t="n">
        <v>0.85</v>
      </c>
      <c r="W199" t="n">
        <v>9.58</v>
      </c>
      <c r="X199" t="n">
        <v>3.78</v>
      </c>
      <c r="Y199" t="n">
        <v>0.5</v>
      </c>
      <c r="Z199" t="n">
        <v>10</v>
      </c>
    </row>
    <row r="200">
      <c r="A200" t="n">
        <v>6</v>
      </c>
      <c r="B200" t="n">
        <v>75</v>
      </c>
      <c r="C200" t="inlineStr">
        <is>
          <t xml:space="preserve">CONCLUIDO	</t>
        </is>
      </c>
      <c r="D200" t="n">
        <v>1.2397</v>
      </c>
      <c r="E200" t="n">
        <v>80.67</v>
      </c>
      <c r="F200" t="n">
        <v>75.76000000000001</v>
      </c>
      <c r="G200" t="n">
        <v>52.86</v>
      </c>
      <c r="H200" t="n">
        <v>0.78</v>
      </c>
      <c r="I200" t="n">
        <v>86</v>
      </c>
      <c r="J200" t="n">
        <v>158.86</v>
      </c>
      <c r="K200" t="n">
        <v>49.1</v>
      </c>
      <c r="L200" t="n">
        <v>7</v>
      </c>
      <c r="M200" t="n">
        <v>84</v>
      </c>
      <c r="N200" t="n">
        <v>27.77</v>
      </c>
      <c r="O200" t="n">
        <v>19826.68</v>
      </c>
      <c r="P200" t="n">
        <v>830</v>
      </c>
      <c r="Q200" t="n">
        <v>2326.98</v>
      </c>
      <c r="R200" t="n">
        <v>237.76</v>
      </c>
      <c r="S200" t="n">
        <v>122.72</v>
      </c>
      <c r="T200" t="n">
        <v>52422.41</v>
      </c>
      <c r="U200" t="n">
        <v>0.52</v>
      </c>
      <c r="V200" t="n">
        <v>0.86</v>
      </c>
      <c r="W200" t="n">
        <v>9.56</v>
      </c>
      <c r="X200" t="n">
        <v>3.15</v>
      </c>
      <c r="Y200" t="n">
        <v>0.5</v>
      </c>
      <c r="Z200" t="n">
        <v>10</v>
      </c>
    </row>
    <row r="201">
      <c r="A201" t="n">
        <v>7</v>
      </c>
      <c r="B201" t="n">
        <v>75</v>
      </c>
      <c r="C201" t="inlineStr">
        <is>
          <t xml:space="preserve">CONCLUIDO	</t>
        </is>
      </c>
      <c r="D201" t="n">
        <v>1.2518</v>
      </c>
      <c r="E201" t="n">
        <v>79.88</v>
      </c>
      <c r="F201" t="n">
        <v>75.34999999999999</v>
      </c>
      <c r="G201" t="n">
        <v>61.09</v>
      </c>
      <c r="H201" t="n">
        <v>0.88</v>
      </c>
      <c r="I201" t="n">
        <v>74</v>
      </c>
      <c r="J201" t="n">
        <v>160.28</v>
      </c>
      <c r="K201" t="n">
        <v>49.1</v>
      </c>
      <c r="L201" t="n">
        <v>8</v>
      </c>
      <c r="M201" t="n">
        <v>72</v>
      </c>
      <c r="N201" t="n">
        <v>28.19</v>
      </c>
      <c r="O201" t="n">
        <v>20001.93</v>
      </c>
      <c r="P201" t="n">
        <v>813.9</v>
      </c>
      <c r="Q201" t="n">
        <v>2326.98</v>
      </c>
      <c r="R201" t="n">
        <v>224.16</v>
      </c>
      <c r="S201" t="n">
        <v>122.72</v>
      </c>
      <c r="T201" t="n">
        <v>45683.55</v>
      </c>
      <c r="U201" t="n">
        <v>0.55</v>
      </c>
      <c r="V201" t="n">
        <v>0.86</v>
      </c>
      <c r="W201" t="n">
        <v>9.529999999999999</v>
      </c>
      <c r="X201" t="n">
        <v>2.73</v>
      </c>
      <c r="Y201" t="n">
        <v>0.5</v>
      </c>
      <c r="Z201" t="n">
        <v>10</v>
      </c>
    </row>
    <row r="202">
      <c r="A202" t="n">
        <v>8</v>
      </c>
      <c r="B202" t="n">
        <v>75</v>
      </c>
      <c r="C202" t="inlineStr">
        <is>
          <t xml:space="preserve">CONCLUIDO	</t>
        </is>
      </c>
      <c r="D202" t="n">
        <v>1.2615</v>
      </c>
      <c r="E202" t="n">
        <v>79.27</v>
      </c>
      <c r="F202" t="n">
        <v>75.01000000000001</v>
      </c>
      <c r="G202" t="n">
        <v>69.23999999999999</v>
      </c>
      <c r="H202" t="n">
        <v>0.99</v>
      </c>
      <c r="I202" t="n">
        <v>65</v>
      </c>
      <c r="J202" t="n">
        <v>161.71</v>
      </c>
      <c r="K202" t="n">
        <v>49.1</v>
      </c>
      <c r="L202" t="n">
        <v>9</v>
      </c>
      <c r="M202" t="n">
        <v>63</v>
      </c>
      <c r="N202" t="n">
        <v>28.61</v>
      </c>
      <c r="O202" t="n">
        <v>20177.64</v>
      </c>
      <c r="P202" t="n">
        <v>798.99</v>
      </c>
      <c r="Q202" t="n">
        <v>2327</v>
      </c>
      <c r="R202" t="n">
        <v>212.35</v>
      </c>
      <c r="S202" t="n">
        <v>122.72</v>
      </c>
      <c r="T202" t="n">
        <v>39824.43</v>
      </c>
      <c r="U202" t="n">
        <v>0.58</v>
      </c>
      <c r="V202" t="n">
        <v>0.86</v>
      </c>
      <c r="W202" t="n">
        <v>9.529999999999999</v>
      </c>
      <c r="X202" t="n">
        <v>2.39</v>
      </c>
      <c r="Y202" t="n">
        <v>0.5</v>
      </c>
      <c r="Z202" t="n">
        <v>10</v>
      </c>
    </row>
    <row r="203">
      <c r="A203" t="n">
        <v>9</v>
      </c>
      <c r="B203" t="n">
        <v>75</v>
      </c>
      <c r="C203" t="inlineStr">
        <is>
          <t xml:space="preserve">CONCLUIDO	</t>
        </is>
      </c>
      <c r="D203" t="n">
        <v>1.2698</v>
      </c>
      <c r="E203" t="n">
        <v>78.75</v>
      </c>
      <c r="F203" t="n">
        <v>74.73</v>
      </c>
      <c r="G203" t="n">
        <v>78.67</v>
      </c>
      <c r="H203" t="n">
        <v>1.09</v>
      </c>
      <c r="I203" t="n">
        <v>57</v>
      </c>
      <c r="J203" t="n">
        <v>163.13</v>
      </c>
      <c r="K203" t="n">
        <v>49.1</v>
      </c>
      <c r="L203" t="n">
        <v>10</v>
      </c>
      <c r="M203" t="n">
        <v>55</v>
      </c>
      <c r="N203" t="n">
        <v>29.04</v>
      </c>
      <c r="O203" t="n">
        <v>20353.94</v>
      </c>
      <c r="P203" t="n">
        <v>782.16</v>
      </c>
      <c r="Q203" t="n">
        <v>2326.9</v>
      </c>
      <c r="R203" t="n">
        <v>203.58</v>
      </c>
      <c r="S203" t="n">
        <v>122.72</v>
      </c>
      <c r="T203" t="n">
        <v>35481.31</v>
      </c>
      <c r="U203" t="n">
        <v>0.6</v>
      </c>
      <c r="V203" t="n">
        <v>0.87</v>
      </c>
      <c r="W203" t="n">
        <v>9.51</v>
      </c>
      <c r="X203" t="n">
        <v>2.12</v>
      </c>
      <c r="Y203" t="n">
        <v>0.5</v>
      </c>
      <c r="Z203" t="n">
        <v>10</v>
      </c>
    </row>
    <row r="204">
      <c r="A204" t="n">
        <v>10</v>
      </c>
      <c r="B204" t="n">
        <v>75</v>
      </c>
      <c r="C204" t="inlineStr">
        <is>
          <t xml:space="preserve">CONCLUIDO	</t>
        </is>
      </c>
      <c r="D204" t="n">
        <v>1.2775</v>
      </c>
      <c r="E204" t="n">
        <v>78.28</v>
      </c>
      <c r="F204" t="n">
        <v>74.44</v>
      </c>
      <c r="G204" t="n">
        <v>87.58</v>
      </c>
      <c r="H204" t="n">
        <v>1.18</v>
      </c>
      <c r="I204" t="n">
        <v>51</v>
      </c>
      <c r="J204" t="n">
        <v>164.57</v>
      </c>
      <c r="K204" t="n">
        <v>49.1</v>
      </c>
      <c r="L204" t="n">
        <v>11</v>
      </c>
      <c r="M204" t="n">
        <v>49</v>
      </c>
      <c r="N204" t="n">
        <v>29.47</v>
      </c>
      <c r="O204" t="n">
        <v>20530.82</v>
      </c>
      <c r="P204" t="n">
        <v>766.8</v>
      </c>
      <c r="Q204" t="n">
        <v>2326.9</v>
      </c>
      <c r="R204" t="n">
        <v>194.13</v>
      </c>
      <c r="S204" t="n">
        <v>122.72</v>
      </c>
      <c r="T204" t="n">
        <v>30787.01</v>
      </c>
      <c r="U204" t="n">
        <v>0.63</v>
      </c>
      <c r="V204" t="n">
        <v>0.87</v>
      </c>
      <c r="W204" t="n">
        <v>9.49</v>
      </c>
      <c r="X204" t="n">
        <v>1.83</v>
      </c>
      <c r="Y204" t="n">
        <v>0.5</v>
      </c>
      <c r="Z204" t="n">
        <v>10</v>
      </c>
    </row>
    <row r="205">
      <c r="A205" t="n">
        <v>11</v>
      </c>
      <c r="B205" t="n">
        <v>75</v>
      </c>
      <c r="C205" t="inlineStr">
        <is>
          <t xml:space="preserve">CONCLUIDO	</t>
        </is>
      </c>
      <c r="D205" t="n">
        <v>1.2824</v>
      </c>
      <c r="E205" t="n">
        <v>77.98</v>
      </c>
      <c r="F205" t="n">
        <v>74.3</v>
      </c>
      <c r="G205" t="n">
        <v>96.91</v>
      </c>
      <c r="H205" t="n">
        <v>1.28</v>
      </c>
      <c r="I205" t="n">
        <v>46</v>
      </c>
      <c r="J205" t="n">
        <v>166.01</v>
      </c>
      <c r="K205" t="n">
        <v>49.1</v>
      </c>
      <c r="L205" t="n">
        <v>12</v>
      </c>
      <c r="M205" t="n">
        <v>44</v>
      </c>
      <c r="N205" t="n">
        <v>29.91</v>
      </c>
      <c r="O205" t="n">
        <v>20708.3</v>
      </c>
      <c r="P205" t="n">
        <v>749.8</v>
      </c>
      <c r="Q205" t="n">
        <v>2326.96</v>
      </c>
      <c r="R205" t="n">
        <v>188.75</v>
      </c>
      <c r="S205" t="n">
        <v>122.72</v>
      </c>
      <c r="T205" t="n">
        <v>28117.49</v>
      </c>
      <c r="U205" t="n">
        <v>0.65</v>
      </c>
      <c r="V205" t="n">
        <v>0.87</v>
      </c>
      <c r="W205" t="n">
        <v>9.5</v>
      </c>
      <c r="X205" t="n">
        <v>1.69</v>
      </c>
      <c r="Y205" t="n">
        <v>0.5</v>
      </c>
      <c r="Z205" t="n">
        <v>10</v>
      </c>
    </row>
    <row r="206">
      <c r="A206" t="n">
        <v>12</v>
      </c>
      <c r="B206" t="n">
        <v>75</v>
      </c>
      <c r="C206" t="inlineStr">
        <is>
          <t xml:space="preserve">CONCLUIDO	</t>
        </is>
      </c>
      <c r="D206" t="n">
        <v>1.2873</v>
      </c>
      <c r="E206" t="n">
        <v>77.68000000000001</v>
      </c>
      <c r="F206" t="n">
        <v>74.12</v>
      </c>
      <c r="G206" t="n">
        <v>105.89</v>
      </c>
      <c r="H206" t="n">
        <v>1.38</v>
      </c>
      <c r="I206" t="n">
        <v>42</v>
      </c>
      <c r="J206" t="n">
        <v>167.45</v>
      </c>
      <c r="K206" t="n">
        <v>49.1</v>
      </c>
      <c r="L206" t="n">
        <v>13</v>
      </c>
      <c r="M206" t="n">
        <v>40</v>
      </c>
      <c r="N206" t="n">
        <v>30.36</v>
      </c>
      <c r="O206" t="n">
        <v>20886.38</v>
      </c>
      <c r="P206" t="n">
        <v>736.59</v>
      </c>
      <c r="Q206" t="n">
        <v>2326.91</v>
      </c>
      <c r="R206" t="n">
        <v>183.33</v>
      </c>
      <c r="S206" t="n">
        <v>122.72</v>
      </c>
      <c r="T206" t="n">
        <v>25428.65</v>
      </c>
      <c r="U206" t="n">
        <v>0.67</v>
      </c>
      <c r="V206" t="n">
        <v>0.87</v>
      </c>
      <c r="W206" t="n">
        <v>9.48</v>
      </c>
      <c r="X206" t="n">
        <v>1.51</v>
      </c>
      <c r="Y206" t="n">
        <v>0.5</v>
      </c>
      <c r="Z206" t="n">
        <v>10</v>
      </c>
    </row>
    <row r="207">
      <c r="A207" t="n">
        <v>13</v>
      </c>
      <c r="B207" t="n">
        <v>75</v>
      </c>
      <c r="C207" t="inlineStr">
        <is>
          <t xml:space="preserve">CONCLUIDO	</t>
        </is>
      </c>
      <c r="D207" t="n">
        <v>1.2918</v>
      </c>
      <c r="E207" t="n">
        <v>77.41</v>
      </c>
      <c r="F207" t="n">
        <v>73.98</v>
      </c>
      <c r="G207" t="n">
        <v>116.8</v>
      </c>
      <c r="H207" t="n">
        <v>1.47</v>
      </c>
      <c r="I207" t="n">
        <v>38</v>
      </c>
      <c r="J207" t="n">
        <v>168.9</v>
      </c>
      <c r="K207" t="n">
        <v>49.1</v>
      </c>
      <c r="L207" t="n">
        <v>14</v>
      </c>
      <c r="M207" t="n">
        <v>36</v>
      </c>
      <c r="N207" t="n">
        <v>30.81</v>
      </c>
      <c r="O207" t="n">
        <v>21065.06</v>
      </c>
      <c r="P207" t="n">
        <v>720.5700000000001</v>
      </c>
      <c r="Q207" t="n">
        <v>2326.9</v>
      </c>
      <c r="R207" t="n">
        <v>178.39</v>
      </c>
      <c r="S207" t="n">
        <v>122.72</v>
      </c>
      <c r="T207" t="n">
        <v>22980.31</v>
      </c>
      <c r="U207" t="n">
        <v>0.6899999999999999</v>
      </c>
      <c r="V207" t="n">
        <v>0.88</v>
      </c>
      <c r="W207" t="n">
        <v>9.470000000000001</v>
      </c>
      <c r="X207" t="n">
        <v>1.36</v>
      </c>
      <c r="Y207" t="n">
        <v>0.5</v>
      </c>
      <c r="Z207" t="n">
        <v>10</v>
      </c>
    </row>
    <row r="208">
      <c r="A208" t="n">
        <v>14</v>
      </c>
      <c r="B208" t="n">
        <v>75</v>
      </c>
      <c r="C208" t="inlineStr">
        <is>
          <t xml:space="preserve">CONCLUIDO	</t>
        </is>
      </c>
      <c r="D208" t="n">
        <v>1.2953</v>
      </c>
      <c r="E208" t="n">
        <v>77.2</v>
      </c>
      <c r="F208" t="n">
        <v>73.86</v>
      </c>
      <c r="G208" t="n">
        <v>126.61</v>
      </c>
      <c r="H208" t="n">
        <v>1.56</v>
      </c>
      <c r="I208" t="n">
        <v>35</v>
      </c>
      <c r="J208" t="n">
        <v>170.35</v>
      </c>
      <c r="K208" t="n">
        <v>49.1</v>
      </c>
      <c r="L208" t="n">
        <v>15</v>
      </c>
      <c r="M208" t="n">
        <v>29</v>
      </c>
      <c r="N208" t="n">
        <v>31.26</v>
      </c>
      <c r="O208" t="n">
        <v>21244.37</v>
      </c>
      <c r="P208" t="n">
        <v>706.02</v>
      </c>
      <c r="Q208" t="n">
        <v>2326.91</v>
      </c>
      <c r="R208" t="n">
        <v>174.35</v>
      </c>
      <c r="S208" t="n">
        <v>122.72</v>
      </c>
      <c r="T208" t="n">
        <v>20972.23</v>
      </c>
      <c r="U208" t="n">
        <v>0.7</v>
      </c>
      <c r="V208" t="n">
        <v>0.88</v>
      </c>
      <c r="W208" t="n">
        <v>9.470000000000001</v>
      </c>
      <c r="X208" t="n">
        <v>1.25</v>
      </c>
      <c r="Y208" t="n">
        <v>0.5</v>
      </c>
      <c r="Z208" t="n">
        <v>10</v>
      </c>
    </row>
    <row r="209">
      <c r="A209" t="n">
        <v>15</v>
      </c>
      <c r="B209" t="n">
        <v>75</v>
      </c>
      <c r="C209" t="inlineStr">
        <is>
          <t xml:space="preserve">CONCLUIDO	</t>
        </is>
      </c>
      <c r="D209" t="n">
        <v>1.2968</v>
      </c>
      <c r="E209" t="n">
        <v>77.11</v>
      </c>
      <c r="F209" t="n">
        <v>73.83</v>
      </c>
      <c r="G209" t="n">
        <v>134.23</v>
      </c>
      <c r="H209" t="n">
        <v>1.65</v>
      </c>
      <c r="I209" t="n">
        <v>33</v>
      </c>
      <c r="J209" t="n">
        <v>171.81</v>
      </c>
      <c r="K209" t="n">
        <v>49.1</v>
      </c>
      <c r="L209" t="n">
        <v>16</v>
      </c>
      <c r="M209" t="n">
        <v>13</v>
      </c>
      <c r="N209" t="n">
        <v>31.72</v>
      </c>
      <c r="O209" t="n">
        <v>21424.29</v>
      </c>
      <c r="P209" t="n">
        <v>694.98</v>
      </c>
      <c r="Q209" t="n">
        <v>2326.92</v>
      </c>
      <c r="R209" t="n">
        <v>172.48</v>
      </c>
      <c r="S209" t="n">
        <v>122.72</v>
      </c>
      <c r="T209" t="n">
        <v>20052.06</v>
      </c>
      <c r="U209" t="n">
        <v>0.71</v>
      </c>
      <c r="V209" t="n">
        <v>0.88</v>
      </c>
      <c r="W209" t="n">
        <v>9.49</v>
      </c>
      <c r="X209" t="n">
        <v>1.22</v>
      </c>
      <c r="Y209" t="n">
        <v>0.5</v>
      </c>
      <c r="Z209" t="n">
        <v>10</v>
      </c>
    </row>
    <row r="210">
      <c r="A210" t="n">
        <v>16</v>
      </c>
      <c r="B210" t="n">
        <v>75</v>
      </c>
      <c r="C210" t="inlineStr">
        <is>
          <t xml:space="preserve">CONCLUIDO	</t>
        </is>
      </c>
      <c r="D210" t="n">
        <v>1.2965</v>
      </c>
      <c r="E210" t="n">
        <v>77.13</v>
      </c>
      <c r="F210" t="n">
        <v>73.84</v>
      </c>
      <c r="G210" t="n">
        <v>134.26</v>
      </c>
      <c r="H210" t="n">
        <v>1.74</v>
      </c>
      <c r="I210" t="n">
        <v>33</v>
      </c>
      <c r="J210" t="n">
        <v>173.28</v>
      </c>
      <c r="K210" t="n">
        <v>49.1</v>
      </c>
      <c r="L210" t="n">
        <v>17</v>
      </c>
      <c r="M210" t="n">
        <v>1</v>
      </c>
      <c r="N210" t="n">
        <v>32.18</v>
      </c>
      <c r="O210" t="n">
        <v>21604.83</v>
      </c>
      <c r="P210" t="n">
        <v>698.45</v>
      </c>
      <c r="Q210" t="n">
        <v>2326.94</v>
      </c>
      <c r="R210" t="n">
        <v>172.76</v>
      </c>
      <c r="S210" t="n">
        <v>122.72</v>
      </c>
      <c r="T210" t="n">
        <v>20190.81</v>
      </c>
      <c r="U210" t="n">
        <v>0.71</v>
      </c>
      <c r="V210" t="n">
        <v>0.88</v>
      </c>
      <c r="W210" t="n">
        <v>9.5</v>
      </c>
      <c r="X210" t="n">
        <v>1.23</v>
      </c>
      <c r="Y210" t="n">
        <v>0.5</v>
      </c>
      <c r="Z210" t="n">
        <v>10</v>
      </c>
    </row>
    <row r="211">
      <c r="A211" t="n">
        <v>17</v>
      </c>
      <c r="B211" t="n">
        <v>75</v>
      </c>
      <c r="C211" t="inlineStr">
        <is>
          <t xml:space="preserve">CONCLUIDO	</t>
        </is>
      </c>
      <c r="D211" t="n">
        <v>1.2966</v>
      </c>
      <c r="E211" t="n">
        <v>77.13</v>
      </c>
      <c r="F211" t="n">
        <v>73.84</v>
      </c>
      <c r="G211" t="n">
        <v>134.26</v>
      </c>
      <c r="H211" t="n">
        <v>1.83</v>
      </c>
      <c r="I211" t="n">
        <v>33</v>
      </c>
      <c r="J211" t="n">
        <v>174.75</v>
      </c>
      <c r="K211" t="n">
        <v>49.1</v>
      </c>
      <c r="L211" t="n">
        <v>18</v>
      </c>
      <c r="M211" t="n">
        <v>1</v>
      </c>
      <c r="N211" t="n">
        <v>32.65</v>
      </c>
      <c r="O211" t="n">
        <v>21786.02</v>
      </c>
      <c r="P211" t="n">
        <v>702.77</v>
      </c>
      <c r="Q211" t="n">
        <v>2326.94</v>
      </c>
      <c r="R211" t="n">
        <v>172.81</v>
      </c>
      <c r="S211" t="n">
        <v>122.72</v>
      </c>
      <c r="T211" t="n">
        <v>20216.52</v>
      </c>
      <c r="U211" t="n">
        <v>0.71</v>
      </c>
      <c r="V211" t="n">
        <v>0.88</v>
      </c>
      <c r="W211" t="n">
        <v>9.5</v>
      </c>
      <c r="X211" t="n">
        <v>1.23</v>
      </c>
      <c r="Y211" t="n">
        <v>0.5</v>
      </c>
      <c r="Z211" t="n">
        <v>10</v>
      </c>
    </row>
    <row r="212">
      <c r="A212" t="n">
        <v>18</v>
      </c>
      <c r="B212" t="n">
        <v>75</v>
      </c>
      <c r="C212" t="inlineStr">
        <is>
          <t xml:space="preserve">CONCLUIDO	</t>
        </is>
      </c>
      <c r="D212" t="n">
        <v>1.2965</v>
      </c>
      <c r="E212" t="n">
        <v>77.13</v>
      </c>
      <c r="F212" t="n">
        <v>73.84</v>
      </c>
      <c r="G212" t="n">
        <v>134.26</v>
      </c>
      <c r="H212" t="n">
        <v>1.91</v>
      </c>
      <c r="I212" t="n">
        <v>33</v>
      </c>
      <c r="J212" t="n">
        <v>176.22</v>
      </c>
      <c r="K212" t="n">
        <v>49.1</v>
      </c>
      <c r="L212" t="n">
        <v>19</v>
      </c>
      <c r="M212" t="n">
        <v>0</v>
      </c>
      <c r="N212" t="n">
        <v>33.13</v>
      </c>
      <c r="O212" t="n">
        <v>21967.84</v>
      </c>
      <c r="P212" t="n">
        <v>708.26</v>
      </c>
      <c r="Q212" t="n">
        <v>2326.94</v>
      </c>
      <c r="R212" t="n">
        <v>172.82</v>
      </c>
      <c r="S212" t="n">
        <v>122.72</v>
      </c>
      <c r="T212" t="n">
        <v>20218.06</v>
      </c>
      <c r="U212" t="n">
        <v>0.71</v>
      </c>
      <c r="V212" t="n">
        <v>0.88</v>
      </c>
      <c r="W212" t="n">
        <v>9.5</v>
      </c>
      <c r="X212" t="n">
        <v>1.23</v>
      </c>
      <c r="Y212" t="n">
        <v>0.5</v>
      </c>
      <c r="Z212" t="n">
        <v>10</v>
      </c>
    </row>
    <row r="213">
      <c r="A213" t="n">
        <v>0</v>
      </c>
      <c r="B213" t="n">
        <v>95</v>
      </c>
      <c r="C213" t="inlineStr">
        <is>
          <t xml:space="preserve">CONCLUIDO	</t>
        </is>
      </c>
      <c r="D213" t="n">
        <v>0.6022</v>
      </c>
      <c r="E213" t="n">
        <v>166.05</v>
      </c>
      <c r="F213" t="n">
        <v>119.58</v>
      </c>
      <c r="G213" t="n">
        <v>6.07</v>
      </c>
      <c r="H213" t="n">
        <v>0.1</v>
      </c>
      <c r="I213" t="n">
        <v>1182</v>
      </c>
      <c r="J213" t="n">
        <v>185.69</v>
      </c>
      <c r="K213" t="n">
        <v>53.44</v>
      </c>
      <c r="L213" t="n">
        <v>1</v>
      </c>
      <c r="M213" t="n">
        <v>1180</v>
      </c>
      <c r="N213" t="n">
        <v>36.26</v>
      </c>
      <c r="O213" t="n">
        <v>23136.14</v>
      </c>
      <c r="P213" t="n">
        <v>1619.35</v>
      </c>
      <c r="Q213" t="n">
        <v>2327.95</v>
      </c>
      <c r="R213" t="n">
        <v>1705.43</v>
      </c>
      <c r="S213" t="n">
        <v>122.72</v>
      </c>
      <c r="T213" t="n">
        <v>780777.62</v>
      </c>
      <c r="U213" t="n">
        <v>0.07000000000000001</v>
      </c>
      <c r="V213" t="n">
        <v>0.54</v>
      </c>
      <c r="W213" t="n">
        <v>11.35</v>
      </c>
      <c r="X213" t="n">
        <v>46.94</v>
      </c>
      <c r="Y213" t="n">
        <v>0.5</v>
      </c>
      <c r="Z213" t="n">
        <v>10</v>
      </c>
    </row>
    <row r="214">
      <c r="A214" t="n">
        <v>1</v>
      </c>
      <c r="B214" t="n">
        <v>95</v>
      </c>
      <c r="C214" t="inlineStr">
        <is>
          <t xml:space="preserve">CONCLUIDO	</t>
        </is>
      </c>
      <c r="D214" t="n">
        <v>0.9288999999999999</v>
      </c>
      <c r="E214" t="n">
        <v>107.65</v>
      </c>
      <c r="F214" t="n">
        <v>89.06999999999999</v>
      </c>
      <c r="G214" t="n">
        <v>12.34</v>
      </c>
      <c r="H214" t="n">
        <v>0.19</v>
      </c>
      <c r="I214" t="n">
        <v>433</v>
      </c>
      <c r="J214" t="n">
        <v>187.21</v>
      </c>
      <c r="K214" t="n">
        <v>53.44</v>
      </c>
      <c r="L214" t="n">
        <v>2</v>
      </c>
      <c r="M214" t="n">
        <v>431</v>
      </c>
      <c r="N214" t="n">
        <v>36.77</v>
      </c>
      <c r="O214" t="n">
        <v>23322.88</v>
      </c>
      <c r="P214" t="n">
        <v>1197.23</v>
      </c>
      <c r="Q214" t="n">
        <v>2327.19</v>
      </c>
      <c r="R214" t="n">
        <v>682.3</v>
      </c>
      <c r="S214" t="n">
        <v>122.72</v>
      </c>
      <c r="T214" t="n">
        <v>272957.26</v>
      </c>
      <c r="U214" t="n">
        <v>0.18</v>
      </c>
      <c r="V214" t="n">
        <v>0.73</v>
      </c>
      <c r="W214" t="n">
        <v>10.12</v>
      </c>
      <c r="X214" t="n">
        <v>16.45</v>
      </c>
      <c r="Y214" t="n">
        <v>0.5</v>
      </c>
      <c r="Z214" t="n">
        <v>10</v>
      </c>
    </row>
    <row r="215">
      <c r="A215" t="n">
        <v>2</v>
      </c>
      <c r="B215" t="n">
        <v>95</v>
      </c>
      <c r="C215" t="inlineStr">
        <is>
          <t xml:space="preserve">CONCLUIDO	</t>
        </is>
      </c>
      <c r="D215" t="n">
        <v>1.0536</v>
      </c>
      <c r="E215" t="n">
        <v>94.91</v>
      </c>
      <c r="F215" t="n">
        <v>82.58</v>
      </c>
      <c r="G215" t="n">
        <v>18.7</v>
      </c>
      <c r="H215" t="n">
        <v>0.28</v>
      </c>
      <c r="I215" t="n">
        <v>265</v>
      </c>
      <c r="J215" t="n">
        <v>188.73</v>
      </c>
      <c r="K215" t="n">
        <v>53.44</v>
      </c>
      <c r="L215" t="n">
        <v>3</v>
      </c>
      <c r="M215" t="n">
        <v>263</v>
      </c>
      <c r="N215" t="n">
        <v>37.29</v>
      </c>
      <c r="O215" t="n">
        <v>23510.33</v>
      </c>
      <c r="P215" t="n">
        <v>1101.51</v>
      </c>
      <c r="Q215" t="n">
        <v>2327.01</v>
      </c>
      <c r="R215" t="n">
        <v>465.04</v>
      </c>
      <c r="S215" t="n">
        <v>122.72</v>
      </c>
      <c r="T215" t="n">
        <v>165171.69</v>
      </c>
      <c r="U215" t="n">
        <v>0.26</v>
      </c>
      <c r="V215" t="n">
        <v>0.79</v>
      </c>
      <c r="W215" t="n">
        <v>9.859999999999999</v>
      </c>
      <c r="X215" t="n">
        <v>9.960000000000001</v>
      </c>
      <c r="Y215" t="n">
        <v>0.5</v>
      </c>
      <c r="Z215" t="n">
        <v>10</v>
      </c>
    </row>
    <row r="216">
      <c r="A216" t="n">
        <v>3</v>
      </c>
      <c r="B216" t="n">
        <v>95</v>
      </c>
      <c r="C216" t="inlineStr">
        <is>
          <t xml:space="preserve">CONCLUIDO	</t>
        </is>
      </c>
      <c r="D216" t="n">
        <v>1.1193</v>
      </c>
      <c r="E216" t="n">
        <v>89.34</v>
      </c>
      <c r="F216" t="n">
        <v>79.76000000000001</v>
      </c>
      <c r="G216" t="n">
        <v>25.06</v>
      </c>
      <c r="H216" t="n">
        <v>0.37</v>
      </c>
      <c r="I216" t="n">
        <v>191</v>
      </c>
      <c r="J216" t="n">
        <v>190.25</v>
      </c>
      <c r="K216" t="n">
        <v>53.44</v>
      </c>
      <c r="L216" t="n">
        <v>4</v>
      </c>
      <c r="M216" t="n">
        <v>189</v>
      </c>
      <c r="N216" t="n">
        <v>37.82</v>
      </c>
      <c r="O216" t="n">
        <v>23698.48</v>
      </c>
      <c r="P216" t="n">
        <v>1055.67</v>
      </c>
      <c r="Q216" t="n">
        <v>2327.06</v>
      </c>
      <c r="R216" t="n">
        <v>371.74</v>
      </c>
      <c r="S216" t="n">
        <v>122.72</v>
      </c>
      <c r="T216" t="n">
        <v>118890.65</v>
      </c>
      <c r="U216" t="n">
        <v>0.33</v>
      </c>
      <c r="V216" t="n">
        <v>0.8100000000000001</v>
      </c>
      <c r="W216" t="n">
        <v>9.720000000000001</v>
      </c>
      <c r="X216" t="n">
        <v>7.15</v>
      </c>
      <c r="Y216" t="n">
        <v>0.5</v>
      </c>
      <c r="Z216" t="n">
        <v>10</v>
      </c>
    </row>
    <row r="217">
      <c r="A217" t="n">
        <v>4</v>
      </c>
      <c r="B217" t="n">
        <v>95</v>
      </c>
      <c r="C217" t="inlineStr">
        <is>
          <t xml:space="preserve">CONCLUIDO	</t>
        </is>
      </c>
      <c r="D217" t="n">
        <v>1.1603</v>
      </c>
      <c r="E217" t="n">
        <v>86.18000000000001</v>
      </c>
      <c r="F217" t="n">
        <v>78.17</v>
      </c>
      <c r="G217" t="n">
        <v>31.48</v>
      </c>
      <c r="H217" t="n">
        <v>0.46</v>
      </c>
      <c r="I217" t="n">
        <v>149</v>
      </c>
      <c r="J217" t="n">
        <v>191.78</v>
      </c>
      <c r="K217" t="n">
        <v>53.44</v>
      </c>
      <c r="L217" t="n">
        <v>5</v>
      </c>
      <c r="M217" t="n">
        <v>147</v>
      </c>
      <c r="N217" t="n">
        <v>38.35</v>
      </c>
      <c r="O217" t="n">
        <v>23887.36</v>
      </c>
      <c r="P217" t="n">
        <v>1026.84</v>
      </c>
      <c r="Q217" t="n">
        <v>2327.02</v>
      </c>
      <c r="R217" t="n">
        <v>317.63</v>
      </c>
      <c r="S217" t="n">
        <v>122.72</v>
      </c>
      <c r="T217" t="n">
        <v>92043.06</v>
      </c>
      <c r="U217" t="n">
        <v>0.39</v>
      </c>
      <c r="V217" t="n">
        <v>0.83</v>
      </c>
      <c r="W217" t="n">
        <v>9.67</v>
      </c>
      <c r="X217" t="n">
        <v>5.55</v>
      </c>
      <c r="Y217" t="n">
        <v>0.5</v>
      </c>
      <c r="Z217" t="n">
        <v>10</v>
      </c>
    </row>
    <row r="218">
      <c r="A218" t="n">
        <v>5</v>
      </c>
      <c r="B218" t="n">
        <v>95</v>
      </c>
      <c r="C218" t="inlineStr">
        <is>
          <t xml:space="preserve">CONCLUIDO	</t>
        </is>
      </c>
      <c r="D218" t="n">
        <v>1.1882</v>
      </c>
      <c r="E218" t="n">
        <v>84.16</v>
      </c>
      <c r="F218" t="n">
        <v>77.15000000000001</v>
      </c>
      <c r="G218" t="n">
        <v>37.94</v>
      </c>
      <c r="H218" t="n">
        <v>0.55</v>
      </c>
      <c r="I218" t="n">
        <v>122</v>
      </c>
      <c r="J218" t="n">
        <v>193.32</v>
      </c>
      <c r="K218" t="n">
        <v>53.44</v>
      </c>
      <c r="L218" t="n">
        <v>6</v>
      </c>
      <c r="M218" t="n">
        <v>120</v>
      </c>
      <c r="N218" t="n">
        <v>38.89</v>
      </c>
      <c r="O218" t="n">
        <v>24076.95</v>
      </c>
      <c r="P218" t="n">
        <v>1005.08</v>
      </c>
      <c r="Q218" t="n">
        <v>2326.93</v>
      </c>
      <c r="R218" t="n">
        <v>283.84</v>
      </c>
      <c r="S218" t="n">
        <v>122.72</v>
      </c>
      <c r="T218" t="n">
        <v>75283.39999999999</v>
      </c>
      <c r="U218" t="n">
        <v>0.43</v>
      </c>
      <c r="V218" t="n">
        <v>0.84</v>
      </c>
      <c r="W218" t="n">
        <v>9.619999999999999</v>
      </c>
      <c r="X218" t="n">
        <v>4.54</v>
      </c>
      <c r="Y218" t="n">
        <v>0.5</v>
      </c>
      <c r="Z218" t="n">
        <v>10</v>
      </c>
    </row>
    <row r="219">
      <c r="A219" t="n">
        <v>6</v>
      </c>
      <c r="B219" t="n">
        <v>95</v>
      </c>
      <c r="C219" t="inlineStr">
        <is>
          <t xml:space="preserve">CONCLUIDO	</t>
        </is>
      </c>
      <c r="D219" t="n">
        <v>1.2102</v>
      </c>
      <c r="E219" t="n">
        <v>82.63</v>
      </c>
      <c r="F219" t="n">
        <v>76.37</v>
      </c>
      <c r="G219" t="n">
        <v>44.92</v>
      </c>
      <c r="H219" t="n">
        <v>0.64</v>
      </c>
      <c r="I219" t="n">
        <v>102</v>
      </c>
      <c r="J219" t="n">
        <v>194.86</v>
      </c>
      <c r="K219" t="n">
        <v>53.44</v>
      </c>
      <c r="L219" t="n">
        <v>7</v>
      </c>
      <c r="M219" t="n">
        <v>100</v>
      </c>
      <c r="N219" t="n">
        <v>39.43</v>
      </c>
      <c r="O219" t="n">
        <v>24267.28</v>
      </c>
      <c r="P219" t="n">
        <v>986.47</v>
      </c>
      <c r="Q219" t="n">
        <v>2326.93</v>
      </c>
      <c r="R219" t="n">
        <v>257.83</v>
      </c>
      <c r="S219" t="n">
        <v>122.72</v>
      </c>
      <c r="T219" t="n">
        <v>62379.59</v>
      </c>
      <c r="U219" t="n">
        <v>0.48</v>
      </c>
      <c r="V219" t="n">
        <v>0.85</v>
      </c>
      <c r="W219" t="n">
        <v>9.58</v>
      </c>
      <c r="X219" t="n">
        <v>3.75</v>
      </c>
      <c r="Y219" t="n">
        <v>0.5</v>
      </c>
      <c r="Z219" t="n">
        <v>10</v>
      </c>
    </row>
    <row r="220">
      <c r="A220" t="n">
        <v>7</v>
      </c>
      <c r="B220" t="n">
        <v>95</v>
      </c>
      <c r="C220" t="inlineStr">
        <is>
          <t xml:space="preserve">CONCLUIDO	</t>
        </is>
      </c>
      <c r="D220" t="n">
        <v>1.2254</v>
      </c>
      <c r="E220" t="n">
        <v>81.59999999999999</v>
      </c>
      <c r="F220" t="n">
        <v>75.86</v>
      </c>
      <c r="G220" t="n">
        <v>51.72</v>
      </c>
      <c r="H220" t="n">
        <v>0.72</v>
      </c>
      <c r="I220" t="n">
        <v>88</v>
      </c>
      <c r="J220" t="n">
        <v>196.41</v>
      </c>
      <c r="K220" t="n">
        <v>53.44</v>
      </c>
      <c r="L220" t="n">
        <v>8</v>
      </c>
      <c r="M220" t="n">
        <v>86</v>
      </c>
      <c r="N220" t="n">
        <v>39.98</v>
      </c>
      <c r="O220" t="n">
        <v>24458.36</v>
      </c>
      <c r="P220" t="n">
        <v>971.63</v>
      </c>
      <c r="Q220" t="n">
        <v>2327.02</v>
      </c>
      <c r="R220" t="n">
        <v>240.78</v>
      </c>
      <c r="S220" t="n">
        <v>122.72</v>
      </c>
      <c r="T220" t="n">
        <v>53925.18</v>
      </c>
      <c r="U220" t="n">
        <v>0.51</v>
      </c>
      <c r="V220" t="n">
        <v>0.85</v>
      </c>
      <c r="W220" t="n">
        <v>9.56</v>
      </c>
      <c r="X220" t="n">
        <v>3.25</v>
      </c>
      <c r="Y220" t="n">
        <v>0.5</v>
      </c>
      <c r="Z220" t="n">
        <v>10</v>
      </c>
    </row>
    <row r="221">
      <c r="A221" t="n">
        <v>8</v>
      </c>
      <c r="B221" t="n">
        <v>95</v>
      </c>
      <c r="C221" t="inlineStr">
        <is>
          <t xml:space="preserve">CONCLUIDO	</t>
        </is>
      </c>
      <c r="D221" t="n">
        <v>1.2368</v>
      </c>
      <c r="E221" t="n">
        <v>80.86</v>
      </c>
      <c r="F221" t="n">
        <v>75.48</v>
      </c>
      <c r="G221" t="n">
        <v>58.06</v>
      </c>
      <c r="H221" t="n">
        <v>0.8100000000000001</v>
      </c>
      <c r="I221" t="n">
        <v>78</v>
      </c>
      <c r="J221" t="n">
        <v>197.97</v>
      </c>
      <c r="K221" t="n">
        <v>53.44</v>
      </c>
      <c r="L221" t="n">
        <v>9</v>
      </c>
      <c r="M221" t="n">
        <v>76</v>
      </c>
      <c r="N221" t="n">
        <v>40.53</v>
      </c>
      <c r="O221" t="n">
        <v>24650.18</v>
      </c>
      <c r="P221" t="n">
        <v>958.48</v>
      </c>
      <c r="Q221" t="n">
        <v>2326.95</v>
      </c>
      <c r="R221" t="n">
        <v>228.77</v>
      </c>
      <c r="S221" t="n">
        <v>122.72</v>
      </c>
      <c r="T221" t="n">
        <v>47968.5</v>
      </c>
      <c r="U221" t="n">
        <v>0.54</v>
      </c>
      <c r="V221" t="n">
        <v>0.86</v>
      </c>
      <c r="W221" t="n">
        <v>9.539999999999999</v>
      </c>
      <c r="X221" t="n">
        <v>2.87</v>
      </c>
      <c r="Y221" t="n">
        <v>0.5</v>
      </c>
      <c r="Z221" t="n">
        <v>10</v>
      </c>
    </row>
    <row r="222">
      <c r="A222" t="n">
        <v>9</v>
      </c>
      <c r="B222" t="n">
        <v>95</v>
      </c>
      <c r="C222" t="inlineStr">
        <is>
          <t xml:space="preserve">CONCLUIDO	</t>
        </is>
      </c>
      <c r="D222" t="n">
        <v>1.2468</v>
      </c>
      <c r="E222" t="n">
        <v>80.20999999999999</v>
      </c>
      <c r="F222" t="n">
        <v>75.17</v>
      </c>
      <c r="G222" t="n">
        <v>65.36</v>
      </c>
      <c r="H222" t="n">
        <v>0.89</v>
      </c>
      <c r="I222" t="n">
        <v>69</v>
      </c>
      <c r="J222" t="n">
        <v>199.53</v>
      </c>
      <c r="K222" t="n">
        <v>53.44</v>
      </c>
      <c r="L222" t="n">
        <v>10</v>
      </c>
      <c r="M222" t="n">
        <v>67</v>
      </c>
      <c r="N222" t="n">
        <v>41.1</v>
      </c>
      <c r="O222" t="n">
        <v>24842.77</v>
      </c>
      <c r="P222" t="n">
        <v>947.27</v>
      </c>
      <c r="Q222" t="n">
        <v>2326.91</v>
      </c>
      <c r="R222" t="n">
        <v>217.52</v>
      </c>
      <c r="S222" t="n">
        <v>122.72</v>
      </c>
      <c r="T222" t="n">
        <v>42389.31</v>
      </c>
      <c r="U222" t="n">
        <v>0.5600000000000001</v>
      </c>
      <c r="V222" t="n">
        <v>0.86</v>
      </c>
      <c r="W222" t="n">
        <v>9.539999999999999</v>
      </c>
      <c r="X222" t="n">
        <v>2.56</v>
      </c>
      <c r="Y222" t="n">
        <v>0.5</v>
      </c>
      <c r="Z222" t="n">
        <v>10</v>
      </c>
    </row>
    <row r="223">
      <c r="A223" t="n">
        <v>10</v>
      </c>
      <c r="B223" t="n">
        <v>95</v>
      </c>
      <c r="C223" t="inlineStr">
        <is>
          <t xml:space="preserve">CONCLUIDO	</t>
        </is>
      </c>
      <c r="D223" t="n">
        <v>1.2551</v>
      </c>
      <c r="E223" t="n">
        <v>79.67</v>
      </c>
      <c r="F223" t="n">
        <v>74.90000000000001</v>
      </c>
      <c r="G223" t="n">
        <v>72.48</v>
      </c>
      <c r="H223" t="n">
        <v>0.97</v>
      </c>
      <c r="I223" t="n">
        <v>62</v>
      </c>
      <c r="J223" t="n">
        <v>201.1</v>
      </c>
      <c r="K223" t="n">
        <v>53.44</v>
      </c>
      <c r="L223" t="n">
        <v>11</v>
      </c>
      <c r="M223" t="n">
        <v>60</v>
      </c>
      <c r="N223" t="n">
        <v>41.66</v>
      </c>
      <c r="O223" t="n">
        <v>25036.12</v>
      </c>
      <c r="P223" t="n">
        <v>934.9</v>
      </c>
      <c r="Q223" t="n">
        <v>2327</v>
      </c>
      <c r="R223" t="n">
        <v>209.29</v>
      </c>
      <c r="S223" t="n">
        <v>122.72</v>
      </c>
      <c r="T223" t="n">
        <v>38308.94</v>
      </c>
      <c r="U223" t="n">
        <v>0.59</v>
      </c>
      <c r="V223" t="n">
        <v>0.87</v>
      </c>
      <c r="W223" t="n">
        <v>9.51</v>
      </c>
      <c r="X223" t="n">
        <v>2.28</v>
      </c>
      <c r="Y223" t="n">
        <v>0.5</v>
      </c>
      <c r="Z223" t="n">
        <v>10</v>
      </c>
    </row>
    <row r="224">
      <c r="A224" t="n">
        <v>11</v>
      </c>
      <c r="B224" t="n">
        <v>95</v>
      </c>
      <c r="C224" t="inlineStr">
        <is>
          <t xml:space="preserve">CONCLUIDO	</t>
        </is>
      </c>
      <c r="D224" t="n">
        <v>1.2613</v>
      </c>
      <c r="E224" t="n">
        <v>79.28</v>
      </c>
      <c r="F224" t="n">
        <v>74.69</v>
      </c>
      <c r="G224" t="n">
        <v>78.62</v>
      </c>
      <c r="H224" t="n">
        <v>1.05</v>
      </c>
      <c r="I224" t="n">
        <v>57</v>
      </c>
      <c r="J224" t="n">
        <v>202.67</v>
      </c>
      <c r="K224" t="n">
        <v>53.44</v>
      </c>
      <c r="L224" t="n">
        <v>12</v>
      </c>
      <c r="M224" t="n">
        <v>55</v>
      </c>
      <c r="N224" t="n">
        <v>42.24</v>
      </c>
      <c r="O224" t="n">
        <v>25230.25</v>
      </c>
      <c r="P224" t="n">
        <v>923.9299999999999</v>
      </c>
      <c r="Q224" t="n">
        <v>2326.97</v>
      </c>
      <c r="R224" t="n">
        <v>202.44</v>
      </c>
      <c r="S224" t="n">
        <v>122.72</v>
      </c>
      <c r="T224" t="n">
        <v>34907.68</v>
      </c>
      <c r="U224" t="n">
        <v>0.61</v>
      </c>
      <c r="V224" t="n">
        <v>0.87</v>
      </c>
      <c r="W224" t="n">
        <v>9.5</v>
      </c>
      <c r="X224" t="n">
        <v>2.08</v>
      </c>
      <c r="Y224" t="n">
        <v>0.5</v>
      </c>
      <c r="Z224" t="n">
        <v>10</v>
      </c>
    </row>
    <row r="225">
      <c r="A225" t="n">
        <v>12</v>
      </c>
      <c r="B225" t="n">
        <v>95</v>
      </c>
      <c r="C225" t="inlineStr">
        <is>
          <t xml:space="preserve">CONCLUIDO	</t>
        </is>
      </c>
      <c r="D225" t="n">
        <v>1.2669</v>
      </c>
      <c r="E225" t="n">
        <v>78.93000000000001</v>
      </c>
      <c r="F225" t="n">
        <v>74.53</v>
      </c>
      <c r="G225" t="n">
        <v>85.98999999999999</v>
      </c>
      <c r="H225" t="n">
        <v>1.13</v>
      </c>
      <c r="I225" t="n">
        <v>52</v>
      </c>
      <c r="J225" t="n">
        <v>204.25</v>
      </c>
      <c r="K225" t="n">
        <v>53.44</v>
      </c>
      <c r="L225" t="n">
        <v>13</v>
      </c>
      <c r="M225" t="n">
        <v>50</v>
      </c>
      <c r="N225" t="n">
        <v>42.82</v>
      </c>
      <c r="O225" t="n">
        <v>25425.3</v>
      </c>
      <c r="P225" t="n">
        <v>913.01</v>
      </c>
      <c r="Q225" t="n">
        <v>2327.02</v>
      </c>
      <c r="R225" t="n">
        <v>196.85</v>
      </c>
      <c r="S225" t="n">
        <v>122.72</v>
      </c>
      <c r="T225" t="n">
        <v>32137.66</v>
      </c>
      <c r="U225" t="n">
        <v>0.62</v>
      </c>
      <c r="V225" t="n">
        <v>0.87</v>
      </c>
      <c r="W225" t="n">
        <v>9.49</v>
      </c>
      <c r="X225" t="n">
        <v>1.91</v>
      </c>
      <c r="Y225" t="n">
        <v>0.5</v>
      </c>
      <c r="Z225" t="n">
        <v>10</v>
      </c>
    </row>
    <row r="226">
      <c r="A226" t="n">
        <v>13</v>
      </c>
      <c r="B226" t="n">
        <v>95</v>
      </c>
      <c r="C226" t="inlineStr">
        <is>
          <t xml:space="preserve">CONCLUIDO	</t>
        </is>
      </c>
      <c r="D226" t="n">
        <v>1.2718</v>
      </c>
      <c r="E226" t="n">
        <v>78.63</v>
      </c>
      <c r="F226" t="n">
        <v>74.37</v>
      </c>
      <c r="G226" t="n">
        <v>92.95999999999999</v>
      </c>
      <c r="H226" t="n">
        <v>1.21</v>
      </c>
      <c r="I226" t="n">
        <v>48</v>
      </c>
      <c r="J226" t="n">
        <v>205.84</v>
      </c>
      <c r="K226" t="n">
        <v>53.44</v>
      </c>
      <c r="L226" t="n">
        <v>14</v>
      </c>
      <c r="M226" t="n">
        <v>46</v>
      </c>
      <c r="N226" t="n">
        <v>43.4</v>
      </c>
      <c r="O226" t="n">
        <v>25621.03</v>
      </c>
      <c r="P226" t="n">
        <v>903.11</v>
      </c>
      <c r="Q226" t="n">
        <v>2326.95</v>
      </c>
      <c r="R226" t="n">
        <v>191.63</v>
      </c>
      <c r="S226" t="n">
        <v>122.72</v>
      </c>
      <c r="T226" t="n">
        <v>29551.98</v>
      </c>
      <c r="U226" t="n">
        <v>0.64</v>
      </c>
      <c r="V226" t="n">
        <v>0.87</v>
      </c>
      <c r="W226" t="n">
        <v>9.49</v>
      </c>
      <c r="X226" t="n">
        <v>1.76</v>
      </c>
      <c r="Y226" t="n">
        <v>0.5</v>
      </c>
      <c r="Z226" t="n">
        <v>10</v>
      </c>
    </row>
    <row r="227">
      <c r="A227" t="n">
        <v>14</v>
      </c>
      <c r="B227" t="n">
        <v>95</v>
      </c>
      <c r="C227" t="inlineStr">
        <is>
          <t xml:space="preserve">CONCLUIDO	</t>
        </is>
      </c>
      <c r="D227" t="n">
        <v>1.2768</v>
      </c>
      <c r="E227" t="n">
        <v>78.31999999999999</v>
      </c>
      <c r="F227" t="n">
        <v>74.20999999999999</v>
      </c>
      <c r="G227" t="n">
        <v>101.2</v>
      </c>
      <c r="H227" t="n">
        <v>1.28</v>
      </c>
      <c r="I227" t="n">
        <v>44</v>
      </c>
      <c r="J227" t="n">
        <v>207.43</v>
      </c>
      <c r="K227" t="n">
        <v>53.44</v>
      </c>
      <c r="L227" t="n">
        <v>15</v>
      </c>
      <c r="M227" t="n">
        <v>42</v>
      </c>
      <c r="N227" t="n">
        <v>44</v>
      </c>
      <c r="O227" t="n">
        <v>25817.56</v>
      </c>
      <c r="P227" t="n">
        <v>892.27</v>
      </c>
      <c r="Q227" t="n">
        <v>2326.9</v>
      </c>
      <c r="R227" t="n">
        <v>186.06</v>
      </c>
      <c r="S227" t="n">
        <v>122.72</v>
      </c>
      <c r="T227" t="n">
        <v>26785.48</v>
      </c>
      <c r="U227" t="n">
        <v>0.66</v>
      </c>
      <c r="V227" t="n">
        <v>0.87</v>
      </c>
      <c r="W227" t="n">
        <v>9.49</v>
      </c>
      <c r="X227" t="n">
        <v>1.6</v>
      </c>
      <c r="Y227" t="n">
        <v>0.5</v>
      </c>
      <c r="Z227" t="n">
        <v>10</v>
      </c>
    </row>
    <row r="228">
      <c r="A228" t="n">
        <v>15</v>
      </c>
      <c r="B228" t="n">
        <v>95</v>
      </c>
      <c r="C228" t="inlineStr">
        <is>
          <t xml:space="preserve">CONCLUIDO	</t>
        </is>
      </c>
      <c r="D228" t="n">
        <v>1.2803</v>
      </c>
      <c r="E228" t="n">
        <v>78.11</v>
      </c>
      <c r="F228" t="n">
        <v>74.11</v>
      </c>
      <c r="G228" t="n">
        <v>108.46</v>
      </c>
      <c r="H228" t="n">
        <v>1.36</v>
      </c>
      <c r="I228" t="n">
        <v>41</v>
      </c>
      <c r="J228" t="n">
        <v>209.03</v>
      </c>
      <c r="K228" t="n">
        <v>53.44</v>
      </c>
      <c r="L228" t="n">
        <v>16</v>
      </c>
      <c r="M228" t="n">
        <v>39</v>
      </c>
      <c r="N228" t="n">
        <v>44.6</v>
      </c>
      <c r="O228" t="n">
        <v>26014.91</v>
      </c>
      <c r="P228" t="n">
        <v>882.14</v>
      </c>
      <c r="Q228" t="n">
        <v>2326.92</v>
      </c>
      <c r="R228" t="n">
        <v>182.9</v>
      </c>
      <c r="S228" t="n">
        <v>122.72</v>
      </c>
      <c r="T228" t="n">
        <v>25220.99</v>
      </c>
      <c r="U228" t="n">
        <v>0.67</v>
      </c>
      <c r="V228" t="n">
        <v>0.87</v>
      </c>
      <c r="W228" t="n">
        <v>9.48</v>
      </c>
      <c r="X228" t="n">
        <v>1.5</v>
      </c>
      <c r="Y228" t="n">
        <v>0.5</v>
      </c>
      <c r="Z228" t="n">
        <v>10</v>
      </c>
    </row>
    <row r="229">
      <c r="A229" t="n">
        <v>16</v>
      </c>
      <c r="B229" t="n">
        <v>95</v>
      </c>
      <c r="C229" t="inlineStr">
        <is>
          <t xml:space="preserve">CONCLUIDO	</t>
        </is>
      </c>
      <c r="D229" t="n">
        <v>1.2843</v>
      </c>
      <c r="E229" t="n">
        <v>77.87</v>
      </c>
      <c r="F229" t="n">
        <v>73.98</v>
      </c>
      <c r="G229" t="n">
        <v>116.81</v>
      </c>
      <c r="H229" t="n">
        <v>1.43</v>
      </c>
      <c r="I229" t="n">
        <v>38</v>
      </c>
      <c r="J229" t="n">
        <v>210.64</v>
      </c>
      <c r="K229" t="n">
        <v>53.44</v>
      </c>
      <c r="L229" t="n">
        <v>17</v>
      </c>
      <c r="M229" t="n">
        <v>36</v>
      </c>
      <c r="N229" t="n">
        <v>45.21</v>
      </c>
      <c r="O229" t="n">
        <v>26213.09</v>
      </c>
      <c r="P229" t="n">
        <v>870.26</v>
      </c>
      <c r="Q229" t="n">
        <v>2326.92</v>
      </c>
      <c r="R229" t="n">
        <v>178.91</v>
      </c>
      <c r="S229" t="n">
        <v>122.72</v>
      </c>
      <c r="T229" t="n">
        <v>23237.15</v>
      </c>
      <c r="U229" t="n">
        <v>0.6899999999999999</v>
      </c>
      <c r="V229" t="n">
        <v>0.88</v>
      </c>
      <c r="W229" t="n">
        <v>9.460000000000001</v>
      </c>
      <c r="X229" t="n">
        <v>1.37</v>
      </c>
      <c r="Y229" t="n">
        <v>0.5</v>
      </c>
      <c r="Z229" t="n">
        <v>10</v>
      </c>
    </row>
    <row r="230">
      <c r="A230" t="n">
        <v>17</v>
      </c>
      <c r="B230" t="n">
        <v>95</v>
      </c>
      <c r="C230" t="inlineStr">
        <is>
          <t xml:space="preserve">CONCLUIDO	</t>
        </is>
      </c>
      <c r="D230" t="n">
        <v>1.2864</v>
      </c>
      <c r="E230" t="n">
        <v>77.73999999999999</v>
      </c>
      <c r="F230" t="n">
        <v>73.93000000000001</v>
      </c>
      <c r="G230" t="n">
        <v>123.21</v>
      </c>
      <c r="H230" t="n">
        <v>1.51</v>
      </c>
      <c r="I230" t="n">
        <v>36</v>
      </c>
      <c r="J230" t="n">
        <v>212.25</v>
      </c>
      <c r="K230" t="n">
        <v>53.44</v>
      </c>
      <c r="L230" t="n">
        <v>18</v>
      </c>
      <c r="M230" t="n">
        <v>34</v>
      </c>
      <c r="N230" t="n">
        <v>45.82</v>
      </c>
      <c r="O230" t="n">
        <v>26412.11</v>
      </c>
      <c r="P230" t="n">
        <v>858.24</v>
      </c>
      <c r="Q230" t="n">
        <v>2326.94</v>
      </c>
      <c r="R230" t="n">
        <v>176.73</v>
      </c>
      <c r="S230" t="n">
        <v>122.72</v>
      </c>
      <c r="T230" t="n">
        <v>22160.82</v>
      </c>
      <c r="U230" t="n">
        <v>0.6899999999999999</v>
      </c>
      <c r="V230" t="n">
        <v>0.88</v>
      </c>
      <c r="W230" t="n">
        <v>9.470000000000001</v>
      </c>
      <c r="X230" t="n">
        <v>1.32</v>
      </c>
      <c r="Y230" t="n">
        <v>0.5</v>
      </c>
      <c r="Z230" t="n">
        <v>10</v>
      </c>
    </row>
    <row r="231">
      <c r="A231" t="n">
        <v>18</v>
      </c>
      <c r="B231" t="n">
        <v>95</v>
      </c>
      <c r="C231" t="inlineStr">
        <is>
          <t xml:space="preserve">CONCLUIDO	</t>
        </is>
      </c>
      <c r="D231" t="n">
        <v>1.2904</v>
      </c>
      <c r="E231" t="n">
        <v>77.5</v>
      </c>
      <c r="F231" t="n">
        <v>73.8</v>
      </c>
      <c r="G231" t="n">
        <v>134.18</v>
      </c>
      <c r="H231" t="n">
        <v>1.58</v>
      </c>
      <c r="I231" t="n">
        <v>33</v>
      </c>
      <c r="J231" t="n">
        <v>213.87</v>
      </c>
      <c r="K231" t="n">
        <v>53.44</v>
      </c>
      <c r="L231" t="n">
        <v>19</v>
      </c>
      <c r="M231" t="n">
        <v>31</v>
      </c>
      <c r="N231" t="n">
        <v>46.44</v>
      </c>
      <c r="O231" t="n">
        <v>26611.98</v>
      </c>
      <c r="P231" t="n">
        <v>846.58</v>
      </c>
      <c r="Q231" t="n">
        <v>2326.93</v>
      </c>
      <c r="R231" t="n">
        <v>172.36</v>
      </c>
      <c r="S231" t="n">
        <v>122.72</v>
      </c>
      <c r="T231" t="n">
        <v>19987.11</v>
      </c>
      <c r="U231" t="n">
        <v>0.71</v>
      </c>
      <c r="V231" t="n">
        <v>0.88</v>
      </c>
      <c r="W231" t="n">
        <v>9.470000000000001</v>
      </c>
      <c r="X231" t="n">
        <v>1.19</v>
      </c>
      <c r="Y231" t="n">
        <v>0.5</v>
      </c>
      <c r="Z231" t="n">
        <v>10</v>
      </c>
    </row>
    <row r="232">
      <c r="A232" t="n">
        <v>19</v>
      </c>
      <c r="B232" t="n">
        <v>95</v>
      </c>
      <c r="C232" t="inlineStr">
        <is>
          <t xml:space="preserve">CONCLUIDO	</t>
        </is>
      </c>
      <c r="D232" t="n">
        <v>1.2928</v>
      </c>
      <c r="E232" t="n">
        <v>77.34999999999999</v>
      </c>
      <c r="F232" t="n">
        <v>73.73</v>
      </c>
      <c r="G232" t="n">
        <v>142.7</v>
      </c>
      <c r="H232" t="n">
        <v>1.65</v>
      </c>
      <c r="I232" t="n">
        <v>31</v>
      </c>
      <c r="J232" t="n">
        <v>215.5</v>
      </c>
      <c r="K232" t="n">
        <v>53.44</v>
      </c>
      <c r="L232" t="n">
        <v>20</v>
      </c>
      <c r="M232" t="n">
        <v>29</v>
      </c>
      <c r="N232" t="n">
        <v>47.07</v>
      </c>
      <c r="O232" t="n">
        <v>26812.71</v>
      </c>
      <c r="P232" t="n">
        <v>836.97</v>
      </c>
      <c r="Q232" t="n">
        <v>2326.93</v>
      </c>
      <c r="R232" t="n">
        <v>170.3</v>
      </c>
      <c r="S232" t="n">
        <v>122.72</v>
      </c>
      <c r="T232" t="n">
        <v>18972.01</v>
      </c>
      <c r="U232" t="n">
        <v>0.72</v>
      </c>
      <c r="V232" t="n">
        <v>0.88</v>
      </c>
      <c r="W232" t="n">
        <v>9.460000000000001</v>
      </c>
      <c r="X232" t="n">
        <v>1.12</v>
      </c>
      <c r="Y232" t="n">
        <v>0.5</v>
      </c>
      <c r="Z232" t="n">
        <v>10</v>
      </c>
    </row>
    <row r="233">
      <c r="A233" t="n">
        <v>20</v>
      </c>
      <c r="B233" t="n">
        <v>95</v>
      </c>
      <c r="C233" t="inlineStr">
        <is>
          <t xml:space="preserve">CONCLUIDO	</t>
        </is>
      </c>
      <c r="D233" t="n">
        <v>1.294</v>
      </c>
      <c r="E233" t="n">
        <v>77.28</v>
      </c>
      <c r="F233" t="n">
        <v>73.69</v>
      </c>
      <c r="G233" t="n">
        <v>147.39</v>
      </c>
      <c r="H233" t="n">
        <v>1.72</v>
      </c>
      <c r="I233" t="n">
        <v>30</v>
      </c>
      <c r="J233" t="n">
        <v>217.14</v>
      </c>
      <c r="K233" t="n">
        <v>53.44</v>
      </c>
      <c r="L233" t="n">
        <v>21</v>
      </c>
      <c r="M233" t="n">
        <v>27</v>
      </c>
      <c r="N233" t="n">
        <v>47.7</v>
      </c>
      <c r="O233" t="n">
        <v>27014.3</v>
      </c>
      <c r="P233" t="n">
        <v>828.15</v>
      </c>
      <c r="Q233" t="n">
        <v>2326.92</v>
      </c>
      <c r="R233" t="n">
        <v>169.03</v>
      </c>
      <c r="S233" t="n">
        <v>122.72</v>
      </c>
      <c r="T233" t="n">
        <v>18340.8</v>
      </c>
      <c r="U233" t="n">
        <v>0.73</v>
      </c>
      <c r="V233" t="n">
        <v>0.88</v>
      </c>
      <c r="W233" t="n">
        <v>9.460000000000001</v>
      </c>
      <c r="X233" t="n">
        <v>1.08</v>
      </c>
      <c r="Y233" t="n">
        <v>0.5</v>
      </c>
      <c r="Z233" t="n">
        <v>10</v>
      </c>
    </row>
    <row r="234">
      <c r="A234" t="n">
        <v>21</v>
      </c>
      <c r="B234" t="n">
        <v>95</v>
      </c>
      <c r="C234" t="inlineStr">
        <is>
          <t xml:space="preserve">CONCLUIDO	</t>
        </is>
      </c>
      <c r="D234" t="n">
        <v>1.2966</v>
      </c>
      <c r="E234" t="n">
        <v>77.12</v>
      </c>
      <c r="F234" t="n">
        <v>73.61</v>
      </c>
      <c r="G234" t="n">
        <v>157.74</v>
      </c>
      <c r="H234" t="n">
        <v>1.79</v>
      </c>
      <c r="I234" t="n">
        <v>28</v>
      </c>
      <c r="J234" t="n">
        <v>218.78</v>
      </c>
      <c r="K234" t="n">
        <v>53.44</v>
      </c>
      <c r="L234" t="n">
        <v>22</v>
      </c>
      <c r="M234" t="n">
        <v>23</v>
      </c>
      <c r="N234" t="n">
        <v>48.34</v>
      </c>
      <c r="O234" t="n">
        <v>27216.79</v>
      </c>
      <c r="P234" t="n">
        <v>820.4</v>
      </c>
      <c r="Q234" t="n">
        <v>2326.91</v>
      </c>
      <c r="R234" t="n">
        <v>165.91</v>
      </c>
      <c r="S234" t="n">
        <v>122.72</v>
      </c>
      <c r="T234" t="n">
        <v>16787.17</v>
      </c>
      <c r="U234" t="n">
        <v>0.74</v>
      </c>
      <c r="V234" t="n">
        <v>0.88</v>
      </c>
      <c r="W234" t="n">
        <v>9.460000000000001</v>
      </c>
      <c r="X234" t="n">
        <v>1</v>
      </c>
      <c r="Y234" t="n">
        <v>0.5</v>
      </c>
      <c r="Z234" t="n">
        <v>10</v>
      </c>
    </row>
    <row r="235">
      <c r="A235" t="n">
        <v>22</v>
      </c>
      <c r="B235" t="n">
        <v>95</v>
      </c>
      <c r="C235" t="inlineStr">
        <is>
          <t xml:space="preserve">CONCLUIDO	</t>
        </is>
      </c>
      <c r="D235" t="n">
        <v>1.2978</v>
      </c>
      <c r="E235" t="n">
        <v>77.05</v>
      </c>
      <c r="F235" t="n">
        <v>73.58</v>
      </c>
      <c r="G235" t="n">
        <v>163.5</v>
      </c>
      <c r="H235" t="n">
        <v>1.85</v>
      </c>
      <c r="I235" t="n">
        <v>27</v>
      </c>
      <c r="J235" t="n">
        <v>220.43</v>
      </c>
      <c r="K235" t="n">
        <v>53.44</v>
      </c>
      <c r="L235" t="n">
        <v>23</v>
      </c>
      <c r="M235" t="n">
        <v>17</v>
      </c>
      <c r="N235" t="n">
        <v>48.99</v>
      </c>
      <c r="O235" t="n">
        <v>27420.16</v>
      </c>
      <c r="P235" t="n">
        <v>812.54</v>
      </c>
      <c r="Q235" t="n">
        <v>2326.92</v>
      </c>
      <c r="R235" t="n">
        <v>164.86</v>
      </c>
      <c r="S235" t="n">
        <v>122.72</v>
      </c>
      <c r="T235" t="n">
        <v>16268.53</v>
      </c>
      <c r="U235" t="n">
        <v>0.74</v>
      </c>
      <c r="V235" t="n">
        <v>0.88</v>
      </c>
      <c r="W235" t="n">
        <v>9.460000000000001</v>
      </c>
      <c r="X235" t="n">
        <v>0.97</v>
      </c>
      <c r="Y235" t="n">
        <v>0.5</v>
      </c>
      <c r="Z235" t="n">
        <v>10</v>
      </c>
    </row>
    <row r="236">
      <c r="A236" t="n">
        <v>23</v>
      </c>
      <c r="B236" t="n">
        <v>95</v>
      </c>
      <c r="C236" t="inlineStr">
        <is>
          <t xml:space="preserve">CONCLUIDO	</t>
        </is>
      </c>
      <c r="D236" t="n">
        <v>1.2987</v>
      </c>
      <c r="E236" t="n">
        <v>77</v>
      </c>
      <c r="F236" t="n">
        <v>73.56</v>
      </c>
      <c r="G236" t="n">
        <v>169.77</v>
      </c>
      <c r="H236" t="n">
        <v>1.92</v>
      </c>
      <c r="I236" t="n">
        <v>26</v>
      </c>
      <c r="J236" t="n">
        <v>222.08</v>
      </c>
      <c r="K236" t="n">
        <v>53.44</v>
      </c>
      <c r="L236" t="n">
        <v>24</v>
      </c>
      <c r="M236" t="n">
        <v>5</v>
      </c>
      <c r="N236" t="n">
        <v>49.65</v>
      </c>
      <c r="O236" t="n">
        <v>27624.44</v>
      </c>
      <c r="P236" t="n">
        <v>808.36</v>
      </c>
      <c r="Q236" t="n">
        <v>2326.91</v>
      </c>
      <c r="R236" t="n">
        <v>163.94</v>
      </c>
      <c r="S236" t="n">
        <v>122.72</v>
      </c>
      <c r="T236" t="n">
        <v>15816.64</v>
      </c>
      <c r="U236" t="n">
        <v>0.75</v>
      </c>
      <c r="V236" t="n">
        <v>0.88</v>
      </c>
      <c r="W236" t="n">
        <v>9.48</v>
      </c>
      <c r="X236" t="n">
        <v>0.95</v>
      </c>
      <c r="Y236" t="n">
        <v>0.5</v>
      </c>
      <c r="Z236" t="n">
        <v>10</v>
      </c>
    </row>
    <row r="237">
      <c r="A237" t="n">
        <v>24</v>
      </c>
      <c r="B237" t="n">
        <v>95</v>
      </c>
      <c r="C237" t="inlineStr">
        <is>
          <t xml:space="preserve">CONCLUIDO	</t>
        </is>
      </c>
      <c r="D237" t="n">
        <v>1.2988</v>
      </c>
      <c r="E237" t="n">
        <v>76.98999999999999</v>
      </c>
      <c r="F237" t="n">
        <v>73.56</v>
      </c>
      <c r="G237" t="n">
        <v>169.75</v>
      </c>
      <c r="H237" t="n">
        <v>1.99</v>
      </c>
      <c r="I237" t="n">
        <v>26</v>
      </c>
      <c r="J237" t="n">
        <v>223.75</v>
      </c>
      <c r="K237" t="n">
        <v>53.44</v>
      </c>
      <c r="L237" t="n">
        <v>25</v>
      </c>
      <c r="M237" t="n">
        <v>0</v>
      </c>
      <c r="N237" t="n">
        <v>50.31</v>
      </c>
      <c r="O237" t="n">
        <v>27829.77</v>
      </c>
      <c r="P237" t="n">
        <v>810.86</v>
      </c>
      <c r="Q237" t="n">
        <v>2326.89</v>
      </c>
      <c r="R237" t="n">
        <v>163.51</v>
      </c>
      <c r="S237" t="n">
        <v>122.72</v>
      </c>
      <c r="T237" t="n">
        <v>15597.2</v>
      </c>
      <c r="U237" t="n">
        <v>0.75</v>
      </c>
      <c r="V237" t="n">
        <v>0.88</v>
      </c>
      <c r="W237" t="n">
        <v>9.48</v>
      </c>
      <c r="X237" t="n">
        <v>0.95</v>
      </c>
      <c r="Y237" t="n">
        <v>0.5</v>
      </c>
      <c r="Z237" t="n">
        <v>10</v>
      </c>
    </row>
    <row r="238">
      <c r="A238" t="n">
        <v>0</v>
      </c>
      <c r="B238" t="n">
        <v>55</v>
      </c>
      <c r="C238" t="inlineStr">
        <is>
          <t xml:space="preserve">CONCLUIDO	</t>
        </is>
      </c>
      <c r="D238" t="n">
        <v>0.8329</v>
      </c>
      <c r="E238" t="n">
        <v>120.07</v>
      </c>
      <c r="F238" t="n">
        <v>100.66</v>
      </c>
      <c r="G238" t="n">
        <v>8.33</v>
      </c>
      <c r="H238" t="n">
        <v>0.15</v>
      </c>
      <c r="I238" t="n">
        <v>725</v>
      </c>
      <c r="J238" t="n">
        <v>116.05</v>
      </c>
      <c r="K238" t="n">
        <v>43.4</v>
      </c>
      <c r="L238" t="n">
        <v>1</v>
      </c>
      <c r="M238" t="n">
        <v>723</v>
      </c>
      <c r="N238" t="n">
        <v>16.65</v>
      </c>
      <c r="O238" t="n">
        <v>14546.17</v>
      </c>
      <c r="P238" t="n">
        <v>998.26</v>
      </c>
      <c r="Q238" t="n">
        <v>2327.35</v>
      </c>
      <c r="R238" t="n">
        <v>1070.68</v>
      </c>
      <c r="S238" t="n">
        <v>122.72</v>
      </c>
      <c r="T238" t="n">
        <v>465691.46</v>
      </c>
      <c r="U238" t="n">
        <v>0.11</v>
      </c>
      <c r="V238" t="n">
        <v>0.64</v>
      </c>
      <c r="W238" t="n">
        <v>10.59</v>
      </c>
      <c r="X238" t="n">
        <v>28.04</v>
      </c>
      <c r="Y238" t="n">
        <v>0.5</v>
      </c>
      <c r="Z238" t="n">
        <v>10</v>
      </c>
    </row>
    <row r="239">
      <c r="A239" t="n">
        <v>1</v>
      </c>
      <c r="B239" t="n">
        <v>55</v>
      </c>
      <c r="C239" t="inlineStr">
        <is>
          <t xml:space="preserve">CONCLUIDO	</t>
        </is>
      </c>
      <c r="D239" t="n">
        <v>1.0776</v>
      </c>
      <c r="E239" t="n">
        <v>92.8</v>
      </c>
      <c r="F239" t="n">
        <v>83.69</v>
      </c>
      <c r="G239" t="n">
        <v>17.08</v>
      </c>
      <c r="H239" t="n">
        <v>0.3</v>
      </c>
      <c r="I239" t="n">
        <v>294</v>
      </c>
      <c r="J239" t="n">
        <v>117.34</v>
      </c>
      <c r="K239" t="n">
        <v>43.4</v>
      </c>
      <c r="L239" t="n">
        <v>2</v>
      </c>
      <c r="M239" t="n">
        <v>292</v>
      </c>
      <c r="N239" t="n">
        <v>16.94</v>
      </c>
      <c r="O239" t="n">
        <v>14705.49</v>
      </c>
      <c r="P239" t="n">
        <v>814.52</v>
      </c>
      <c r="Q239" t="n">
        <v>2327.17</v>
      </c>
      <c r="R239" t="n">
        <v>501.81</v>
      </c>
      <c r="S239" t="n">
        <v>122.72</v>
      </c>
      <c r="T239" t="n">
        <v>183407.31</v>
      </c>
      <c r="U239" t="n">
        <v>0.24</v>
      </c>
      <c r="V239" t="n">
        <v>0.77</v>
      </c>
      <c r="W239" t="n">
        <v>9.92</v>
      </c>
      <c r="X239" t="n">
        <v>11.08</v>
      </c>
      <c r="Y239" t="n">
        <v>0.5</v>
      </c>
      <c r="Z239" t="n">
        <v>10</v>
      </c>
    </row>
    <row r="240">
      <c r="A240" t="n">
        <v>2</v>
      </c>
      <c r="B240" t="n">
        <v>55</v>
      </c>
      <c r="C240" t="inlineStr">
        <is>
          <t xml:space="preserve">CONCLUIDO	</t>
        </is>
      </c>
      <c r="D240" t="n">
        <v>1.1642</v>
      </c>
      <c r="E240" t="n">
        <v>85.90000000000001</v>
      </c>
      <c r="F240" t="n">
        <v>79.44</v>
      </c>
      <c r="G240" t="n">
        <v>26.05</v>
      </c>
      <c r="H240" t="n">
        <v>0.45</v>
      </c>
      <c r="I240" t="n">
        <v>183</v>
      </c>
      <c r="J240" t="n">
        <v>118.63</v>
      </c>
      <c r="K240" t="n">
        <v>43.4</v>
      </c>
      <c r="L240" t="n">
        <v>3</v>
      </c>
      <c r="M240" t="n">
        <v>181</v>
      </c>
      <c r="N240" t="n">
        <v>17.23</v>
      </c>
      <c r="O240" t="n">
        <v>14865.24</v>
      </c>
      <c r="P240" t="n">
        <v>757.5</v>
      </c>
      <c r="Q240" t="n">
        <v>2327.03</v>
      </c>
      <c r="R240" t="n">
        <v>360.13</v>
      </c>
      <c r="S240" t="n">
        <v>122.72</v>
      </c>
      <c r="T240" t="n">
        <v>113122.86</v>
      </c>
      <c r="U240" t="n">
        <v>0.34</v>
      </c>
      <c r="V240" t="n">
        <v>0.82</v>
      </c>
      <c r="W240" t="n">
        <v>9.720000000000001</v>
      </c>
      <c r="X240" t="n">
        <v>6.83</v>
      </c>
      <c r="Y240" t="n">
        <v>0.5</v>
      </c>
      <c r="Z240" t="n">
        <v>10</v>
      </c>
    </row>
    <row r="241">
      <c r="A241" t="n">
        <v>3</v>
      </c>
      <c r="B241" t="n">
        <v>55</v>
      </c>
      <c r="C241" t="inlineStr">
        <is>
          <t xml:space="preserve">CONCLUIDO	</t>
        </is>
      </c>
      <c r="D241" t="n">
        <v>1.2093</v>
      </c>
      <c r="E241" t="n">
        <v>82.69</v>
      </c>
      <c r="F241" t="n">
        <v>77.48</v>
      </c>
      <c r="G241" t="n">
        <v>35.49</v>
      </c>
      <c r="H241" t="n">
        <v>0.59</v>
      </c>
      <c r="I241" t="n">
        <v>131</v>
      </c>
      <c r="J241" t="n">
        <v>119.93</v>
      </c>
      <c r="K241" t="n">
        <v>43.4</v>
      </c>
      <c r="L241" t="n">
        <v>4</v>
      </c>
      <c r="M241" t="n">
        <v>129</v>
      </c>
      <c r="N241" t="n">
        <v>17.53</v>
      </c>
      <c r="O241" t="n">
        <v>15025.44</v>
      </c>
      <c r="P241" t="n">
        <v>723.41</v>
      </c>
      <c r="Q241" t="n">
        <v>2326.95</v>
      </c>
      <c r="R241" t="n">
        <v>294.82</v>
      </c>
      <c r="S241" t="n">
        <v>122.72</v>
      </c>
      <c r="T241" t="n">
        <v>80730.14</v>
      </c>
      <c r="U241" t="n">
        <v>0.42</v>
      </c>
      <c r="V241" t="n">
        <v>0.84</v>
      </c>
      <c r="W241" t="n">
        <v>9.640000000000001</v>
      </c>
      <c r="X241" t="n">
        <v>4.87</v>
      </c>
      <c r="Y241" t="n">
        <v>0.5</v>
      </c>
      <c r="Z241" t="n">
        <v>10</v>
      </c>
    </row>
    <row r="242">
      <c r="A242" t="n">
        <v>4</v>
      </c>
      <c r="B242" t="n">
        <v>55</v>
      </c>
      <c r="C242" t="inlineStr">
        <is>
          <t xml:space="preserve">CONCLUIDO	</t>
        </is>
      </c>
      <c r="D242" t="n">
        <v>1.2374</v>
      </c>
      <c r="E242" t="n">
        <v>80.81999999999999</v>
      </c>
      <c r="F242" t="n">
        <v>76.31999999999999</v>
      </c>
      <c r="G242" t="n">
        <v>45.34</v>
      </c>
      <c r="H242" t="n">
        <v>0.73</v>
      </c>
      <c r="I242" t="n">
        <v>101</v>
      </c>
      <c r="J242" t="n">
        <v>121.23</v>
      </c>
      <c r="K242" t="n">
        <v>43.4</v>
      </c>
      <c r="L242" t="n">
        <v>5</v>
      </c>
      <c r="M242" t="n">
        <v>99</v>
      </c>
      <c r="N242" t="n">
        <v>17.83</v>
      </c>
      <c r="O242" t="n">
        <v>15186.08</v>
      </c>
      <c r="P242" t="n">
        <v>696.15</v>
      </c>
      <c r="Q242" t="n">
        <v>2326.96</v>
      </c>
      <c r="R242" t="n">
        <v>256.76</v>
      </c>
      <c r="S242" t="n">
        <v>122.72</v>
      </c>
      <c r="T242" t="n">
        <v>61851.59</v>
      </c>
      <c r="U242" t="n">
        <v>0.48</v>
      </c>
      <c r="V242" t="n">
        <v>0.85</v>
      </c>
      <c r="W242" t="n">
        <v>9.57</v>
      </c>
      <c r="X242" t="n">
        <v>3.71</v>
      </c>
      <c r="Y242" t="n">
        <v>0.5</v>
      </c>
      <c r="Z242" t="n">
        <v>10</v>
      </c>
    </row>
    <row r="243">
      <c r="A243" t="n">
        <v>5</v>
      </c>
      <c r="B243" t="n">
        <v>55</v>
      </c>
      <c r="C243" t="inlineStr">
        <is>
          <t xml:space="preserve">CONCLUIDO	</t>
        </is>
      </c>
      <c r="D243" t="n">
        <v>1.2548</v>
      </c>
      <c r="E243" t="n">
        <v>79.69</v>
      </c>
      <c r="F243" t="n">
        <v>75.65000000000001</v>
      </c>
      <c r="G243" t="n">
        <v>55.35</v>
      </c>
      <c r="H243" t="n">
        <v>0.86</v>
      </c>
      <c r="I243" t="n">
        <v>82</v>
      </c>
      <c r="J243" t="n">
        <v>122.54</v>
      </c>
      <c r="K243" t="n">
        <v>43.4</v>
      </c>
      <c r="L243" t="n">
        <v>6</v>
      </c>
      <c r="M243" t="n">
        <v>80</v>
      </c>
      <c r="N243" t="n">
        <v>18.14</v>
      </c>
      <c r="O243" t="n">
        <v>15347.16</v>
      </c>
      <c r="P243" t="n">
        <v>673.1900000000001</v>
      </c>
      <c r="Q243" t="n">
        <v>2326.97</v>
      </c>
      <c r="R243" t="n">
        <v>233.84</v>
      </c>
      <c r="S243" t="n">
        <v>122.72</v>
      </c>
      <c r="T243" t="n">
        <v>50486.35</v>
      </c>
      <c r="U243" t="n">
        <v>0.52</v>
      </c>
      <c r="V243" t="n">
        <v>0.86</v>
      </c>
      <c r="W243" t="n">
        <v>9.550000000000001</v>
      </c>
      <c r="X243" t="n">
        <v>3.04</v>
      </c>
      <c r="Y243" t="n">
        <v>0.5</v>
      </c>
      <c r="Z243" t="n">
        <v>10</v>
      </c>
    </row>
    <row r="244">
      <c r="A244" t="n">
        <v>6</v>
      </c>
      <c r="B244" t="n">
        <v>55</v>
      </c>
      <c r="C244" t="inlineStr">
        <is>
          <t xml:space="preserve">CONCLUIDO	</t>
        </is>
      </c>
      <c r="D244" t="n">
        <v>1.2686</v>
      </c>
      <c r="E244" t="n">
        <v>78.83</v>
      </c>
      <c r="F244" t="n">
        <v>75.12</v>
      </c>
      <c r="G244" t="n">
        <v>66.28</v>
      </c>
      <c r="H244" t="n">
        <v>1</v>
      </c>
      <c r="I244" t="n">
        <v>68</v>
      </c>
      <c r="J244" t="n">
        <v>123.85</v>
      </c>
      <c r="K244" t="n">
        <v>43.4</v>
      </c>
      <c r="L244" t="n">
        <v>7</v>
      </c>
      <c r="M244" t="n">
        <v>66</v>
      </c>
      <c r="N244" t="n">
        <v>18.45</v>
      </c>
      <c r="O244" t="n">
        <v>15508.69</v>
      </c>
      <c r="P244" t="n">
        <v>650.5700000000001</v>
      </c>
      <c r="Q244" t="n">
        <v>2326.96</v>
      </c>
      <c r="R244" t="n">
        <v>217.24</v>
      </c>
      <c r="S244" t="n">
        <v>122.72</v>
      </c>
      <c r="T244" t="n">
        <v>42256.36</v>
      </c>
      <c r="U244" t="n">
        <v>0.5600000000000001</v>
      </c>
      <c r="V244" t="n">
        <v>0.86</v>
      </c>
      <c r="W244" t="n">
        <v>9.5</v>
      </c>
      <c r="X244" t="n">
        <v>2.51</v>
      </c>
      <c r="Y244" t="n">
        <v>0.5</v>
      </c>
      <c r="Z244" t="n">
        <v>10</v>
      </c>
    </row>
    <row r="245">
      <c r="A245" t="n">
        <v>7</v>
      </c>
      <c r="B245" t="n">
        <v>55</v>
      </c>
      <c r="C245" t="inlineStr">
        <is>
          <t xml:space="preserve">CONCLUIDO	</t>
        </is>
      </c>
      <c r="D245" t="n">
        <v>1.2784</v>
      </c>
      <c r="E245" t="n">
        <v>78.22</v>
      </c>
      <c r="F245" t="n">
        <v>74.75</v>
      </c>
      <c r="G245" t="n">
        <v>77.33</v>
      </c>
      <c r="H245" t="n">
        <v>1.13</v>
      </c>
      <c r="I245" t="n">
        <v>58</v>
      </c>
      <c r="J245" t="n">
        <v>125.16</v>
      </c>
      <c r="K245" t="n">
        <v>43.4</v>
      </c>
      <c r="L245" t="n">
        <v>8</v>
      </c>
      <c r="M245" t="n">
        <v>56</v>
      </c>
      <c r="N245" t="n">
        <v>18.76</v>
      </c>
      <c r="O245" t="n">
        <v>15670.68</v>
      </c>
      <c r="P245" t="n">
        <v>629.8</v>
      </c>
      <c r="Q245" t="n">
        <v>2326.91</v>
      </c>
      <c r="R245" t="n">
        <v>204.63</v>
      </c>
      <c r="S245" t="n">
        <v>122.72</v>
      </c>
      <c r="T245" t="n">
        <v>36001.72</v>
      </c>
      <c r="U245" t="n">
        <v>0.6</v>
      </c>
      <c r="V245" t="n">
        <v>0.87</v>
      </c>
      <c r="W245" t="n">
        <v>9.5</v>
      </c>
      <c r="X245" t="n">
        <v>2.14</v>
      </c>
      <c r="Y245" t="n">
        <v>0.5</v>
      </c>
      <c r="Z245" t="n">
        <v>10</v>
      </c>
    </row>
    <row r="246">
      <c r="A246" t="n">
        <v>8</v>
      </c>
      <c r="B246" t="n">
        <v>55</v>
      </c>
      <c r="C246" t="inlineStr">
        <is>
          <t xml:space="preserve">CONCLUIDO	</t>
        </is>
      </c>
      <c r="D246" t="n">
        <v>1.2865</v>
      </c>
      <c r="E246" t="n">
        <v>77.73</v>
      </c>
      <c r="F246" t="n">
        <v>74.45</v>
      </c>
      <c r="G246" t="n">
        <v>89.34999999999999</v>
      </c>
      <c r="H246" t="n">
        <v>1.26</v>
      </c>
      <c r="I246" t="n">
        <v>50</v>
      </c>
      <c r="J246" t="n">
        <v>126.48</v>
      </c>
      <c r="K246" t="n">
        <v>43.4</v>
      </c>
      <c r="L246" t="n">
        <v>9</v>
      </c>
      <c r="M246" t="n">
        <v>46</v>
      </c>
      <c r="N246" t="n">
        <v>19.08</v>
      </c>
      <c r="O246" t="n">
        <v>15833.12</v>
      </c>
      <c r="P246" t="n">
        <v>606.97</v>
      </c>
      <c r="Q246" t="n">
        <v>2326.94</v>
      </c>
      <c r="R246" t="n">
        <v>194.22</v>
      </c>
      <c r="S246" t="n">
        <v>122.72</v>
      </c>
      <c r="T246" t="n">
        <v>30834.77</v>
      </c>
      <c r="U246" t="n">
        <v>0.63</v>
      </c>
      <c r="V246" t="n">
        <v>0.87</v>
      </c>
      <c r="W246" t="n">
        <v>9.5</v>
      </c>
      <c r="X246" t="n">
        <v>1.84</v>
      </c>
      <c r="Y246" t="n">
        <v>0.5</v>
      </c>
      <c r="Z246" t="n">
        <v>10</v>
      </c>
    </row>
    <row r="247">
      <c r="A247" t="n">
        <v>9</v>
      </c>
      <c r="B247" t="n">
        <v>55</v>
      </c>
      <c r="C247" t="inlineStr">
        <is>
          <t xml:space="preserve">CONCLUIDO	</t>
        </is>
      </c>
      <c r="D247" t="n">
        <v>1.291</v>
      </c>
      <c r="E247" t="n">
        <v>77.45999999999999</v>
      </c>
      <c r="F247" t="n">
        <v>74.3</v>
      </c>
      <c r="G247" t="n">
        <v>99.06</v>
      </c>
      <c r="H247" t="n">
        <v>1.38</v>
      </c>
      <c r="I247" t="n">
        <v>45</v>
      </c>
      <c r="J247" t="n">
        <v>127.8</v>
      </c>
      <c r="K247" t="n">
        <v>43.4</v>
      </c>
      <c r="L247" t="n">
        <v>10</v>
      </c>
      <c r="M247" t="n">
        <v>20</v>
      </c>
      <c r="N247" t="n">
        <v>19.4</v>
      </c>
      <c r="O247" t="n">
        <v>15996.02</v>
      </c>
      <c r="P247" t="n">
        <v>590.08</v>
      </c>
      <c r="Q247" t="n">
        <v>2326.96</v>
      </c>
      <c r="R247" t="n">
        <v>188.09</v>
      </c>
      <c r="S247" t="n">
        <v>122.72</v>
      </c>
      <c r="T247" t="n">
        <v>27794.45</v>
      </c>
      <c r="U247" t="n">
        <v>0.65</v>
      </c>
      <c r="V247" t="n">
        <v>0.87</v>
      </c>
      <c r="W247" t="n">
        <v>9.52</v>
      </c>
      <c r="X247" t="n">
        <v>1.69</v>
      </c>
      <c r="Y247" t="n">
        <v>0.5</v>
      </c>
      <c r="Z247" t="n">
        <v>10</v>
      </c>
    </row>
    <row r="248">
      <c r="A248" t="n">
        <v>10</v>
      </c>
      <c r="B248" t="n">
        <v>55</v>
      </c>
      <c r="C248" t="inlineStr">
        <is>
          <t xml:space="preserve">CONCLUIDO	</t>
        </is>
      </c>
      <c r="D248" t="n">
        <v>1.2926</v>
      </c>
      <c r="E248" t="n">
        <v>77.36</v>
      </c>
      <c r="F248" t="n">
        <v>74.23</v>
      </c>
      <c r="G248" t="n">
        <v>101.22</v>
      </c>
      <c r="H248" t="n">
        <v>1.5</v>
      </c>
      <c r="I248" t="n">
        <v>44</v>
      </c>
      <c r="J248" t="n">
        <v>129.13</v>
      </c>
      <c r="K248" t="n">
        <v>43.4</v>
      </c>
      <c r="L248" t="n">
        <v>11</v>
      </c>
      <c r="M248" t="n">
        <v>2</v>
      </c>
      <c r="N248" t="n">
        <v>19.73</v>
      </c>
      <c r="O248" t="n">
        <v>16159.39</v>
      </c>
      <c r="P248" t="n">
        <v>592.25</v>
      </c>
      <c r="Q248" t="n">
        <v>2326.92</v>
      </c>
      <c r="R248" t="n">
        <v>185.03</v>
      </c>
      <c r="S248" t="n">
        <v>122.72</v>
      </c>
      <c r="T248" t="n">
        <v>26270.28</v>
      </c>
      <c r="U248" t="n">
        <v>0.66</v>
      </c>
      <c r="V248" t="n">
        <v>0.87</v>
      </c>
      <c r="W248" t="n">
        <v>9.529999999999999</v>
      </c>
      <c r="X248" t="n">
        <v>1.62</v>
      </c>
      <c r="Y248" t="n">
        <v>0.5</v>
      </c>
      <c r="Z248" t="n">
        <v>10</v>
      </c>
    </row>
    <row r="249">
      <c r="A249" t="n">
        <v>11</v>
      </c>
      <c r="B249" t="n">
        <v>55</v>
      </c>
      <c r="C249" t="inlineStr">
        <is>
          <t xml:space="preserve">CONCLUIDO	</t>
        </is>
      </c>
      <c r="D249" t="n">
        <v>1.2923</v>
      </c>
      <c r="E249" t="n">
        <v>77.38</v>
      </c>
      <c r="F249" t="n">
        <v>74.25</v>
      </c>
      <c r="G249" t="n">
        <v>101.25</v>
      </c>
      <c r="H249" t="n">
        <v>1.63</v>
      </c>
      <c r="I249" t="n">
        <v>44</v>
      </c>
      <c r="J249" t="n">
        <v>130.45</v>
      </c>
      <c r="K249" t="n">
        <v>43.4</v>
      </c>
      <c r="L249" t="n">
        <v>12</v>
      </c>
      <c r="M249" t="n">
        <v>0</v>
      </c>
      <c r="N249" t="n">
        <v>20.05</v>
      </c>
      <c r="O249" t="n">
        <v>16323.22</v>
      </c>
      <c r="P249" t="n">
        <v>596.8</v>
      </c>
      <c r="Q249" t="n">
        <v>2326.93</v>
      </c>
      <c r="R249" t="n">
        <v>185.74</v>
      </c>
      <c r="S249" t="n">
        <v>122.72</v>
      </c>
      <c r="T249" t="n">
        <v>26625.79</v>
      </c>
      <c r="U249" t="n">
        <v>0.66</v>
      </c>
      <c r="V249" t="n">
        <v>0.87</v>
      </c>
      <c r="W249" t="n">
        <v>9.529999999999999</v>
      </c>
      <c r="X249" t="n">
        <v>1.64</v>
      </c>
      <c r="Y249" t="n">
        <v>0.5</v>
      </c>
      <c r="Z2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INDEX(resultados!$A$2:$ZZ$249, 1, MATCH($B$1, resultados!$A$1:$ZZ$1, 0))</f>
        <v/>
      </c>
      <c r="B7">
        <f>INDEX(resultados!$A$2:$ZZ$249, 1, MATCH($B$2, resultados!$A$1:$ZZ$1, 0))</f>
        <v/>
      </c>
      <c r="C7">
        <f>INDEX(resultados!$A$2:$ZZ$249, 1, MATCH($B$3, resultados!$A$1:$ZZ$1, 0))</f>
        <v/>
      </c>
    </row>
    <row r="8">
      <c r="A8">
        <f>INDEX(resultados!$A$2:$ZZ$249, 2, MATCH($B$1, resultados!$A$1:$ZZ$1, 0))</f>
        <v/>
      </c>
      <c r="B8">
        <f>INDEX(resultados!$A$2:$ZZ$249, 2, MATCH($B$2, resultados!$A$1:$ZZ$1, 0))</f>
        <v/>
      </c>
      <c r="C8">
        <f>INDEX(resultados!$A$2:$ZZ$249, 2, MATCH($B$3, resultados!$A$1:$ZZ$1, 0))</f>
        <v/>
      </c>
    </row>
    <row r="9">
      <c r="A9">
        <f>INDEX(resultados!$A$2:$ZZ$249, 3, MATCH($B$1, resultados!$A$1:$ZZ$1, 0))</f>
        <v/>
      </c>
      <c r="B9">
        <f>INDEX(resultados!$A$2:$ZZ$249, 3, MATCH($B$2, resultados!$A$1:$ZZ$1, 0))</f>
        <v/>
      </c>
      <c r="C9">
        <f>INDEX(resultados!$A$2:$ZZ$249, 3, MATCH($B$3, resultados!$A$1:$ZZ$1, 0))</f>
        <v/>
      </c>
    </row>
    <row r="10">
      <c r="A10">
        <f>INDEX(resultados!$A$2:$ZZ$249, 4, MATCH($B$1, resultados!$A$1:$ZZ$1, 0))</f>
        <v/>
      </c>
      <c r="B10">
        <f>INDEX(resultados!$A$2:$ZZ$249, 4, MATCH($B$2, resultados!$A$1:$ZZ$1, 0))</f>
        <v/>
      </c>
      <c r="C10">
        <f>INDEX(resultados!$A$2:$ZZ$249, 4, MATCH($B$3, resultados!$A$1:$ZZ$1, 0))</f>
        <v/>
      </c>
    </row>
    <row r="11">
      <c r="A11">
        <f>INDEX(resultados!$A$2:$ZZ$249, 5, MATCH($B$1, resultados!$A$1:$ZZ$1, 0))</f>
        <v/>
      </c>
      <c r="B11">
        <f>INDEX(resultados!$A$2:$ZZ$249, 5, MATCH($B$2, resultados!$A$1:$ZZ$1, 0))</f>
        <v/>
      </c>
      <c r="C11">
        <f>INDEX(resultados!$A$2:$ZZ$249, 5, MATCH($B$3, resultados!$A$1:$ZZ$1, 0))</f>
        <v/>
      </c>
    </row>
    <row r="12">
      <c r="A12">
        <f>INDEX(resultados!$A$2:$ZZ$249, 6, MATCH($B$1, resultados!$A$1:$ZZ$1, 0))</f>
        <v/>
      </c>
      <c r="B12">
        <f>INDEX(resultados!$A$2:$ZZ$249, 6, MATCH($B$2, resultados!$A$1:$ZZ$1, 0))</f>
        <v/>
      </c>
      <c r="C12">
        <f>INDEX(resultados!$A$2:$ZZ$249, 6, MATCH($B$3, resultados!$A$1:$ZZ$1, 0))</f>
        <v/>
      </c>
    </row>
    <row r="13">
      <c r="A13">
        <f>INDEX(resultados!$A$2:$ZZ$249, 7, MATCH($B$1, resultados!$A$1:$ZZ$1, 0))</f>
        <v/>
      </c>
      <c r="B13">
        <f>INDEX(resultados!$A$2:$ZZ$249, 7, MATCH($B$2, resultados!$A$1:$ZZ$1, 0))</f>
        <v/>
      </c>
      <c r="C13">
        <f>INDEX(resultados!$A$2:$ZZ$249, 7, MATCH($B$3, resultados!$A$1:$ZZ$1, 0))</f>
        <v/>
      </c>
    </row>
    <row r="14">
      <c r="A14">
        <f>INDEX(resultados!$A$2:$ZZ$249, 8, MATCH($B$1, resultados!$A$1:$ZZ$1, 0))</f>
        <v/>
      </c>
      <c r="B14">
        <f>INDEX(resultados!$A$2:$ZZ$249, 8, MATCH($B$2, resultados!$A$1:$ZZ$1, 0))</f>
        <v/>
      </c>
      <c r="C14">
        <f>INDEX(resultados!$A$2:$ZZ$249, 8, MATCH($B$3, resultados!$A$1:$ZZ$1, 0))</f>
        <v/>
      </c>
    </row>
    <row r="15">
      <c r="A15">
        <f>INDEX(resultados!$A$2:$ZZ$249, 9, MATCH($B$1, resultados!$A$1:$ZZ$1, 0))</f>
        <v/>
      </c>
      <c r="B15">
        <f>INDEX(resultados!$A$2:$ZZ$249, 9, MATCH($B$2, resultados!$A$1:$ZZ$1, 0))</f>
        <v/>
      </c>
      <c r="C15">
        <f>INDEX(resultados!$A$2:$ZZ$249, 9, MATCH($B$3, resultados!$A$1:$ZZ$1, 0))</f>
        <v/>
      </c>
    </row>
    <row r="16">
      <c r="A16">
        <f>INDEX(resultados!$A$2:$ZZ$249, 10, MATCH($B$1, resultados!$A$1:$ZZ$1, 0))</f>
        <v/>
      </c>
      <c r="B16">
        <f>INDEX(resultados!$A$2:$ZZ$249, 10, MATCH($B$2, resultados!$A$1:$ZZ$1, 0))</f>
        <v/>
      </c>
      <c r="C16">
        <f>INDEX(resultados!$A$2:$ZZ$249, 10, MATCH($B$3, resultados!$A$1:$ZZ$1, 0))</f>
        <v/>
      </c>
    </row>
    <row r="17">
      <c r="A17">
        <f>INDEX(resultados!$A$2:$ZZ$249, 11, MATCH($B$1, resultados!$A$1:$ZZ$1, 0))</f>
        <v/>
      </c>
      <c r="B17">
        <f>INDEX(resultados!$A$2:$ZZ$249, 11, MATCH($B$2, resultados!$A$1:$ZZ$1, 0))</f>
        <v/>
      </c>
      <c r="C17">
        <f>INDEX(resultados!$A$2:$ZZ$249, 11, MATCH($B$3, resultados!$A$1:$ZZ$1, 0))</f>
        <v/>
      </c>
    </row>
    <row r="18">
      <c r="A18">
        <f>INDEX(resultados!$A$2:$ZZ$249, 12, MATCH($B$1, resultados!$A$1:$ZZ$1, 0))</f>
        <v/>
      </c>
      <c r="B18">
        <f>INDEX(resultados!$A$2:$ZZ$249, 12, MATCH($B$2, resultados!$A$1:$ZZ$1, 0))</f>
        <v/>
      </c>
      <c r="C18">
        <f>INDEX(resultados!$A$2:$ZZ$249, 12, MATCH($B$3, resultados!$A$1:$ZZ$1, 0))</f>
        <v/>
      </c>
    </row>
    <row r="19">
      <c r="A19">
        <f>INDEX(resultados!$A$2:$ZZ$249, 13, MATCH($B$1, resultados!$A$1:$ZZ$1, 0))</f>
        <v/>
      </c>
      <c r="B19">
        <f>INDEX(resultados!$A$2:$ZZ$249, 13, MATCH($B$2, resultados!$A$1:$ZZ$1, 0))</f>
        <v/>
      </c>
      <c r="C19">
        <f>INDEX(resultados!$A$2:$ZZ$249, 13, MATCH($B$3, resultados!$A$1:$ZZ$1, 0))</f>
        <v/>
      </c>
    </row>
    <row r="20">
      <c r="A20">
        <f>INDEX(resultados!$A$2:$ZZ$249, 14, MATCH($B$1, resultados!$A$1:$ZZ$1, 0))</f>
        <v/>
      </c>
      <c r="B20">
        <f>INDEX(resultados!$A$2:$ZZ$249, 14, MATCH($B$2, resultados!$A$1:$ZZ$1, 0))</f>
        <v/>
      </c>
      <c r="C20">
        <f>INDEX(resultados!$A$2:$ZZ$249, 14, MATCH($B$3, resultados!$A$1:$ZZ$1, 0))</f>
        <v/>
      </c>
    </row>
    <row r="21">
      <c r="A21">
        <f>INDEX(resultados!$A$2:$ZZ$249, 15, MATCH($B$1, resultados!$A$1:$ZZ$1, 0))</f>
        <v/>
      </c>
      <c r="B21">
        <f>INDEX(resultados!$A$2:$ZZ$249, 15, MATCH($B$2, resultados!$A$1:$ZZ$1, 0))</f>
        <v/>
      </c>
      <c r="C21">
        <f>INDEX(resultados!$A$2:$ZZ$249, 15, MATCH($B$3, resultados!$A$1:$ZZ$1, 0))</f>
        <v/>
      </c>
    </row>
    <row r="22">
      <c r="A22">
        <f>INDEX(resultados!$A$2:$ZZ$249, 16, MATCH($B$1, resultados!$A$1:$ZZ$1, 0))</f>
        <v/>
      </c>
      <c r="B22">
        <f>INDEX(resultados!$A$2:$ZZ$249, 16, MATCH($B$2, resultados!$A$1:$ZZ$1, 0))</f>
        <v/>
      </c>
      <c r="C22">
        <f>INDEX(resultados!$A$2:$ZZ$249, 16, MATCH($B$3, resultados!$A$1:$ZZ$1, 0))</f>
        <v/>
      </c>
    </row>
    <row r="23">
      <c r="A23">
        <f>INDEX(resultados!$A$2:$ZZ$249, 17, MATCH($B$1, resultados!$A$1:$ZZ$1, 0))</f>
        <v/>
      </c>
      <c r="B23">
        <f>INDEX(resultados!$A$2:$ZZ$249, 17, MATCH($B$2, resultados!$A$1:$ZZ$1, 0))</f>
        <v/>
      </c>
      <c r="C23">
        <f>INDEX(resultados!$A$2:$ZZ$249, 17, MATCH($B$3, resultados!$A$1:$ZZ$1, 0))</f>
        <v/>
      </c>
    </row>
    <row r="24">
      <c r="A24">
        <f>INDEX(resultados!$A$2:$ZZ$249, 18, MATCH($B$1, resultados!$A$1:$ZZ$1, 0))</f>
        <v/>
      </c>
      <c r="B24">
        <f>INDEX(resultados!$A$2:$ZZ$249, 18, MATCH($B$2, resultados!$A$1:$ZZ$1, 0))</f>
        <v/>
      </c>
      <c r="C24">
        <f>INDEX(resultados!$A$2:$ZZ$249, 18, MATCH($B$3, resultados!$A$1:$ZZ$1, 0))</f>
        <v/>
      </c>
    </row>
    <row r="25">
      <c r="A25">
        <f>INDEX(resultados!$A$2:$ZZ$249, 19, MATCH($B$1, resultados!$A$1:$ZZ$1, 0))</f>
        <v/>
      </c>
      <c r="B25">
        <f>INDEX(resultados!$A$2:$ZZ$249, 19, MATCH($B$2, resultados!$A$1:$ZZ$1, 0))</f>
        <v/>
      </c>
      <c r="C25">
        <f>INDEX(resultados!$A$2:$ZZ$249, 19, MATCH($B$3, resultados!$A$1:$ZZ$1, 0))</f>
        <v/>
      </c>
    </row>
    <row r="26">
      <c r="A26">
        <f>INDEX(resultados!$A$2:$ZZ$249, 20, MATCH($B$1, resultados!$A$1:$ZZ$1, 0))</f>
        <v/>
      </c>
      <c r="B26">
        <f>INDEX(resultados!$A$2:$ZZ$249, 20, MATCH($B$2, resultados!$A$1:$ZZ$1, 0))</f>
        <v/>
      </c>
      <c r="C26">
        <f>INDEX(resultados!$A$2:$ZZ$249, 20, MATCH($B$3, resultados!$A$1:$ZZ$1, 0))</f>
        <v/>
      </c>
    </row>
    <row r="27">
      <c r="A27">
        <f>INDEX(resultados!$A$2:$ZZ$249, 21, MATCH($B$1, resultados!$A$1:$ZZ$1, 0))</f>
        <v/>
      </c>
      <c r="B27">
        <f>INDEX(resultados!$A$2:$ZZ$249, 21, MATCH($B$2, resultados!$A$1:$ZZ$1, 0))</f>
        <v/>
      </c>
      <c r="C27">
        <f>INDEX(resultados!$A$2:$ZZ$249, 21, MATCH($B$3, resultados!$A$1:$ZZ$1, 0))</f>
        <v/>
      </c>
    </row>
    <row r="28">
      <c r="A28">
        <f>INDEX(resultados!$A$2:$ZZ$249, 22, MATCH($B$1, resultados!$A$1:$ZZ$1, 0))</f>
        <v/>
      </c>
      <c r="B28">
        <f>INDEX(resultados!$A$2:$ZZ$249, 22, MATCH($B$2, resultados!$A$1:$ZZ$1, 0))</f>
        <v/>
      </c>
      <c r="C28">
        <f>INDEX(resultados!$A$2:$ZZ$249, 22, MATCH($B$3, resultados!$A$1:$ZZ$1, 0))</f>
        <v/>
      </c>
    </row>
    <row r="29">
      <c r="A29">
        <f>INDEX(resultados!$A$2:$ZZ$249, 23, MATCH($B$1, resultados!$A$1:$ZZ$1, 0))</f>
        <v/>
      </c>
      <c r="B29">
        <f>INDEX(resultados!$A$2:$ZZ$249, 23, MATCH($B$2, resultados!$A$1:$ZZ$1, 0))</f>
        <v/>
      </c>
      <c r="C29">
        <f>INDEX(resultados!$A$2:$ZZ$249, 23, MATCH($B$3, resultados!$A$1:$ZZ$1, 0))</f>
        <v/>
      </c>
    </row>
    <row r="30">
      <c r="A30">
        <f>INDEX(resultados!$A$2:$ZZ$249, 24, MATCH($B$1, resultados!$A$1:$ZZ$1, 0))</f>
        <v/>
      </c>
      <c r="B30">
        <f>INDEX(resultados!$A$2:$ZZ$249, 24, MATCH($B$2, resultados!$A$1:$ZZ$1, 0))</f>
        <v/>
      </c>
      <c r="C30">
        <f>INDEX(resultados!$A$2:$ZZ$249, 24, MATCH($B$3, resultados!$A$1:$ZZ$1, 0))</f>
        <v/>
      </c>
    </row>
    <row r="31">
      <c r="A31">
        <f>INDEX(resultados!$A$2:$ZZ$249, 25, MATCH($B$1, resultados!$A$1:$ZZ$1, 0))</f>
        <v/>
      </c>
      <c r="B31">
        <f>INDEX(resultados!$A$2:$ZZ$249, 25, MATCH($B$2, resultados!$A$1:$ZZ$1, 0))</f>
        <v/>
      </c>
      <c r="C31">
        <f>INDEX(resultados!$A$2:$ZZ$249, 25, MATCH($B$3, resultados!$A$1:$ZZ$1, 0))</f>
        <v/>
      </c>
    </row>
    <row r="32">
      <c r="A32">
        <f>INDEX(resultados!$A$2:$ZZ$249, 26, MATCH($B$1, resultados!$A$1:$ZZ$1, 0))</f>
        <v/>
      </c>
      <c r="B32">
        <f>INDEX(resultados!$A$2:$ZZ$249, 26, MATCH($B$2, resultados!$A$1:$ZZ$1, 0))</f>
        <v/>
      </c>
      <c r="C32">
        <f>INDEX(resultados!$A$2:$ZZ$249, 26, MATCH($B$3, resultados!$A$1:$ZZ$1, 0))</f>
        <v/>
      </c>
    </row>
    <row r="33">
      <c r="A33">
        <f>INDEX(resultados!$A$2:$ZZ$249, 27, MATCH($B$1, resultados!$A$1:$ZZ$1, 0))</f>
        <v/>
      </c>
      <c r="B33">
        <f>INDEX(resultados!$A$2:$ZZ$249, 27, MATCH($B$2, resultados!$A$1:$ZZ$1, 0))</f>
        <v/>
      </c>
      <c r="C33">
        <f>INDEX(resultados!$A$2:$ZZ$249, 27, MATCH($B$3, resultados!$A$1:$ZZ$1, 0))</f>
        <v/>
      </c>
    </row>
    <row r="34">
      <c r="A34">
        <f>INDEX(resultados!$A$2:$ZZ$249, 28, MATCH($B$1, resultados!$A$1:$ZZ$1, 0))</f>
        <v/>
      </c>
      <c r="B34">
        <f>INDEX(resultados!$A$2:$ZZ$249, 28, MATCH($B$2, resultados!$A$1:$ZZ$1, 0))</f>
        <v/>
      </c>
      <c r="C34">
        <f>INDEX(resultados!$A$2:$ZZ$249, 28, MATCH($B$3, resultados!$A$1:$ZZ$1, 0))</f>
        <v/>
      </c>
    </row>
    <row r="35">
      <c r="A35">
        <f>INDEX(resultados!$A$2:$ZZ$249, 29, MATCH($B$1, resultados!$A$1:$ZZ$1, 0))</f>
        <v/>
      </c>
      <c r="B35">
        <f>INDEX(resultados!$A$2:$ZZ$249, 29, MATCH($B$2, resultados!$A$1:$ZZ$1, 0))</f>
        <v/>
      </c>
      <c r="C35">
        <f>INDEX(resultados!$A$2:$ZZ$249, 29, MATCH($B$3, resultados!$A$1:$ZZ$1, 0))</f>
        <v/>
      </c>
    </row>
    <row r="36">
      <c r="A36">
        <f>INDEX(resultados!$A$2:$ZZ$249, 30, MATCH($B$1, resultados!$A$1:$ZZ$1, 0))</f>
        <v/>
      </c>
      <c r="B36">
        <f>INDEX(resultados!$A$2:$ZZ$249, 30, MATCH($B$2, resultados!$A$1:$ZZ$1, 0))</f>
        <v/>
      </c>
      <c r="C36">
        <f>INDEX(resultados!$A$2:$ZZ$249, 30, MATCH($B$3, resultados!$A$1:$ZZ$1, 0))</f>
        <v/>
      </c>
    </row>
    <row r="37">
      <c r="A37">
        <f>INDEX(resultados!$A$2:$ZZ$249, 31, MATCH($B$1, resultados!$A$1:$ZZ$1, 0))</f>
        <v/>
      </c>
      <c r="B37">
        <f>INDEX(resultados!$A$2:$ZZ$249, 31, MATCH($B$2, resultados!$A$1:$ZZ$1, 0))</f>
        <v/>
      </c>
      <c r="C37">
        <f>INDEX(resultados!$A$2:$ZZ$249, 31, MATCH($B$3, resultados!$A$1:$ZZ$1, 0))</f>
        <v/>
      </c>
    </row>
    <row r="38">
      <c r="A38">
        <f>INDEX(resultados!$A$2:$ZZ$249, 32, MATCH($B$1, resultados!$A$1:$ZZ$1, 0))</f>
        <v/>
      </c>
      <c r="B38">
        <f>INDEX(resultados!$A$2:$ZZ$249, 32, MATCH($B$2, resultados!$A$1:$ZZ$1, 0))</f>
        <v/>
      </c>
      <c r="C38">
        <f>INDEX(resultados!$A$2:$ZZ$249, 32, MATCH($B$3, resultados!$A$1:$ZZ$1, 0))</f>
        <v/>
      </c>
    </row>
    <row r="39">
      <c r="A39">
        <f>INDEX(resultados!$A$2:$ZZ$249, 33, MATCH($B$1, resultados!$A$1:$ZZ$1, 0))</f>
        <v/>
      </c>
      <c r="B39">
        <f>INDEX(resultados!$A$2:$ZZ$249, 33, MATCH($B$2, resultados!$A$1:$ZZ$1, 0))</f>
        <v/>
      </c>
      <c r="C39">
        <f>INDEX(resultados!$A$2:$ZZ$249, 33, MATCH($B$3, resultados!$A$1:$ZZ$1, 0))</f>
        <v/>
      </c>
    </row>
    <row r="40">
      <c r="A40">
        <f>INDEX(resultados!$A$2:$ZZ$249, 34, MATCH($B$1, resultados!$A$1:$ZZ$1, 0))</f>
        <v/>
      </c>
      <c r="B40">
        <f>INDEX(resultados!$A$2:$ZZ$249, 34, MATCH($B$2, resultados!$A$1:$ZZ$1, 0))</f>
        <v/>
      </c>
      <c r="C40">
        <f>INDEX(resultados!$A$2:$ZZ$249, 34, MATCH($B$3, resultados!$A$1:$ZZ$1, 0))</f>
        <v/>
      </c>
    </row>
    <row r="41">
      <c r="A41">
        <f>INDEX(resultados!$A$2:$ZZ$249, 35, MATCH($B$1, resultados!$A$1:$ZZ$1, 0))</f>
        <v/>
      </c>
      <c r="B41">
        <f>INDEX(resultados!$A$2:$ZZ$249, 35, MATCH($B$2, resultados!$A$1:$ZZ$1, 0))</f>
        <v/>
      </c>
      <c r="C41">
        <f>INDEX(resultados!$A$2:$ZZ$249, 35, MATCH($B$3, resultados!$A$1:$ZZ$1, 0))</f>
        <v/>
      </c>
    </row>
    <row r="42">
      <c r="A42">
        <f>INDEX(resultados!$A$2:$ZZ$249, 36, MATCH($B$1, resultados!$A$1:$ZZ$1, 0))</f>
        <v/>
      </c>
      <c r="B42">
        <f>INDEX(resultados!$A$2:$ZZ$249, 36, MATCH($B$2, resultados!$A$1:$ZZ$1, 0))</f>
        <v/>
      </c>
      <c r="C42">
        <f>INDEX(resultados!$A$2:$ZZ$249, 36, MATCH($B$3, resultados!$A$1:$ZZ$1, 0))</f>
        <v/>
      </c>
    </row>
    <row r="43">
      <c r="A43">
        <f>INDEX(resultados!$A$2:$ZZ$249, 37, MATCH($B$1, resultados!$A$1:$ZZ$1, 0))</f>
        <v/>
      </c>
      <c r="B43">
        <f>INDEX(resultados!$A$2:$ZZ$249, 37, MATCH($B$2, resultados!$A$1:$ZZ$1, 0))</f>
        <v/>
      </c>
      <c r="C43">
        <f>INDEX(resultados!$A$2:$ZZ$249, 37, MATCH($B$3, resultados!$A$1:$ZZ$1, 0))</f>
        <v/>
      </c>
    </row>
    <row r="44">
      <c r="A44">
        <f>INDEX(resultados!$A$2:$ZZ$249, 38, MATCH($B$1, resultados!$A$1:$ZZ$1, 0))</f>
        <v/>
      </c>
      <c r="B44">
        <f>INDEX(resultados!$A$2:$ZZ$249, 38, MATCH($B$2, resultados!$A$1:$ZZ$1, 0))</f>
        <v/>
      </c>
      <c r="C44">
        <f>INDEX(resultados!$A$2:$ZZ$249, 38, MATCH($B$3, resultados!$A$1:$ZZ$1, 0))</f>
        <v/>
      </c>
    </row>
    <row r="45">
      <c r="A45">
        <f>INDEX(resultados!$A$2:$ZZ$249, 39, MATCH($B$1, resultados!$A$1:$ZZ$1, 0))</f>
        <v/>
      </c>
      <c r="B45">
        <f>INDEX(resultados!$A$2:$ZZ$249, 39, MATCH($B$2, resultados!$A$1:$ZZ$1, 0))</f>
        <v/>
      </c>
      <c r="C45">
        <f>INDEX(resultados!$A$2:$ZZ$249, 39, MATCH($B$3, resultados!$A$1:$ZZ$1, 0))</f>
        <v/>
      </c>
    </row>
    <row r="46">
      <c r="A46">
        <f>INDEX(resultados!$A$2:$ZZ$249, 40, MATCH($B$1, resultados!$A$1:$ZZ$1, 0))</f>
        <v/>
      </c>
      <c r="B46">
        <f>INDEX(resultados!$A$2:$ZZ$249, 40, MATCH($B$2, resultados!$A$1:$ZZ$1, 0))</f>
        <v/>
      </c>
      <c r="C46">
        <f>INDEX(resultados!$A$2:$ZZ$249, 40, MATCH($B$3, resultados!$A$1:$ZZ$1, 0))</f>
        <v/>
      </c>
    </row>
    <row r="47">
      <c r="A47">
        <f>INDEX(resultados!$A$2:$ZZ$249, 41, MATCH($B$1, resultados!$A$1:$ZZ$1, 0))</f>
        <v/>
      </c>
      <c r="B47">
        <f>INDEX(resultados!$A$2:$ZZ$249, 41, MATCH($B$2, resultados!$A$1:$ZZ$1, 0))</f>
        <v/>
      </c>
      <c r="C47">
        <f>INDEX(resultados!$A$2:$ZZ$249, 41, MATCH($B$3, resultados!$A$1:$ZZ$1, 0))</f>
        <v/>
      </c>
    </row>
    <row r="48">
      <c r="A48">
        <f>INDEX(resultados!$A$2:$ZZ$249, 42, MATCH($B$1, resultados!$A$1:$ZZ$1, 0))</f>
        <v/>
      </c>
      <c r="B48">
        <f>INDEX(resultados!$A$2:$ZZ$249, 42, MATCH($B$2, resultados!$A$1:$ZZ$1, 0))</f>
        <v/>
      </c>
      <c r="C48">
        <f>INDEX(resultados!$A$2:$ZZ$249, 42, MATCH($B$3, resultados!$A$1:$ZZ$1, 0))</f>
        <v/>
      </c>
    </row>
    <row r="49">
      <c r="A49">
        <f>INDEX(resultados!$A$2:$ZZ$249, 43, MATCH($B$1, resultados!$A$1:$ZZ$1, 0))</f>
        <v/>
      </c>
      <c r="B49">
        <f>INDEX(resultados!$A$2:$ZZ$249, 43, MATCH($B$2, resultados!$A$1:$ZZ$1, 0))</f>
        <v/>
      </c>
      <c r="C49">
        <f>INDEX(resultados!$A$2:$ZZ$249, 43, MATCH($B$3, resultados!$A$1:$ZZ$1, 0))</f>
        <v/>
      </c>
    </row>
    <row r="50">
      <c r="A50">
        <f>INDEX(resultados!$A$2:$ZZ$249, 44, MATCH($B$1, resultados!$A$1:$ZZ$1, 0))</f>
        <v/>
      </c>
      <c r="B50">
        <f>INDEX(resultados!$A$2:$ZZ$249, 44, MATCH($B$2, resultados!$A$1:$ZZ$1, 0))</f>
        <v/>
      </c>
      <c r="C50">
        <f>INDEX(resultados!$A$2:$ZZ$249, 44, MATCH($B$3, resultados!$A$1:$ZZ$1, 0))</f>
        <v/>
      </c>
    </row>
    <row r="51">
      <c r="A51">
        <f>INDEX(resultados!$A$2:$ZZ$249, 45, MATCH($B$1, resultados!$A$1:$ZZ$1, 0))</f>
        <v/>
      </c>
      <c r="B51">
        <f>INDEX(resultados!$A$2:$ZZ$249, 45, MATCH($B$2, resultados!$A$1:$ZZ$1, 0))</f>
        <v/>
      </c>
      <c r="C51">
        <f>INDEX(resultados!$A$2:$ZZ$249, 45, MATCH($B$3, resultados!$A$1:$ZZ$1, 0))</f>
        <v/>
      </c>
    </row>
    <row r="52">
      <c r="A52">
        <f>INDEX(resultados!$A$2:$ZZ$249, 46, MATCH($B$1, resultados!$A$1:$ZZ$1, 0))</f>
        <v/>
      </c>
      <c r="B52">
        <f>INDEX(resultados!$A$2:$ZZ$249, 46, MATCH($B$2, resultados!$A$1:$ZZ$1, 0))</f>
        <v/>
      </c>
      <c r="C52">
        <f>INDEX(resultados!$A$2:$ZZ$249, 46, MATCH($B$3, resultados!$A$1:$ZZ$1, 0))</f>
        <v/>
      </c>
    </row>
    <row r="53">
      <c r="A53">
        <f>INDEX(resultados!$A$2:$ZZ$249, 47, MATCH($B$1, resultados!$A$1:$ZZ$1, 0))</f>
        <v/>
      </c>
      <c r="B53">
        <f>INDEX(resultados!$A$2:$ZZ$249, 47, MATCH($B$2, resultados!$A$1:$ZZ$1, 0))</f>
        <v/>
      </c>
      <c r="C53">
        <f>INDEX(resultados!$A$2:$ZZ$249, 47, MATCH($B$3, resultados!$A$1:$ZZ$1, 0))</f>
        <v/>
      </c>
    </row>
    <row r="54">
      <c r="A54">
        <f>INDEX(resultados!$A$2:$ZZ$249, 48, MATCH($B$1, resultados!$A$1:$ZZ$1, 0))</f>
        <v/>
      </c>
      <c r="B54">
        <f>INDEX(resultados!$A$2:$ZZ$249, 48, MATCH($B$2, resultados!$A$1:$ZZ$1, 0))</f>
        <v/>
      </c>
      <c r="C54">
        <f>INDEX(resultados!$A$2:$ZZ$249, 48, MATCH($B$3, resultados!$A$1:$ZZ$1, 0))</f>
        <v/>
      </c>
    </row>
    <row r="55">
      <c r="A55">
        <f>INDEX(resultados!$A$2:$ZZ$249, 49, MATCH($B$1, resultados!$A$1:$ZZ$1, 0))</f>
        <v/>
      </c>
      <c r="B55">
        <f>INDEX(resultados!$A$2:$ZZ$249, 49, MATCH($B$2, resultados!$A$1:$ZZ$1, 0))</f>
        <v/>
      </c>
      <c r="C55">
        <f>INDEX(resultados!$A$2:$ZZ$249, 49, MATCH($B$3, resultados!$A$1:$ZZ$1, 0))</f>
        <v/>
      </c>
    </row>
    <row r="56">
      <c r="A56">
        <f>INDEX(resultados!$A$2:$ZZ$249, 50, MATCH($B$1, resultados!$A$1:$ZZ$1, 0))</f>
        <v/>
      </c>
      <c r="B56">
        <f>INDEX(resultados!$A$2:$ZZ$249, 50, MATCH($B$2, resultados!$A$1:$ZZ$1, 0))</f>
        <v/>
      </c>
      <c r="C56">
        <f>INDEX(resultados!$A$2:$ZZ$249, 50, MATCH($B$3, resultados!$A$1:$ZZ$1, 0))</f>
        <v/>
      </c>
    </row>
    <row r="57">
      <c r="A57">
        <f>INDEX(resultados!$A$2:$ZZ$249, 51, MATCH($B$1, resultados!$A$1:$ZZ$1, 0))</f>
        <v/>
      </c>
      <c r="B57">
        <f>INDEX(resultados!$A$2:$ZZ$249, 51, MATCH($B$2, resultados!$A$1:$ZZ$1, 0))</f>
        <v/>
      </c>
      <c r="C57">
        <f>INDEX(resultados!$A$2:$ZZ$249, 51, MATCH($B$3, resultados!$A$1:$ZZ$1, 0))</f>
        <v/>
      </c>
    </row>
    <row r="58">
      <c r="A58">
        <f>INDEX(resultados!$A$2:$ZZ$249, 52, MATCH($B$1, resultados!$A$1:$ZZ$1, 0))</f>
        <v/>
      </c>
      <c r="B58">
        <f>INDEX(resultados!$A$2:$ZZ$249, 52, MATCH($B$2, resultados!$A$1:$ZZ$1, 0))</f>
        <v/>
      </c>
      <c r="C58">
        <f>INDEX(resultados!$A$2:$ZZ$249, 52, MATCH($B$3, resultados!$A$1:$ZZ$1, 0))</f>
        <v/>
      </c>
    </row>
    <row r="59">
      <c r="A59">
        <f>INDEX(resultados!$A$2:$ZZ$249, 53, MATCH($B$1, resultados!$A$1:$ZZ$1, 0))</f>
        <v/>
      </c>
      <c r="B59">
        <f>INDEX(resultados!$A$2:$ZZ$249, 53, MATCH($B$2, resultados!$A$1:$ZZ$1, 0))</f>
        <v/>
      </c>
      <c r="C59">
        <f>INDEX(resultados!$A$2:$ZZ$249, 53, MATCH($B$3, resultados!$A$1:$ZZ$1, 0))</f>
        <v/>
      </c>
    </row>
    <row r="60">
      <c r="A60">
        <f>INDEX(resultados!$A$2:$ZZ$249, 54, MATCH($B$1, resultados!$A$1:$ZZ$1, 0))</f>
        <v/>
      </c>
      <c r="B60">
        <f>INDEX(resultados!$A$2:$ZZ$249, 54, MATCH($B$2, resultados!$A$1:$ZZ$1, 0))</f>
        <v/>
      </c>
      <c r="C60">
        <f>INDEX(resultados!$A$2:$ZZ$249, 54, MATCH($B$3, resultados!$A$1:$ZZ$1, 0))</f>
        <v/>
      </c>
    </row>
    <row r="61">
      <c r="A61">
        <f>INDEX(resultados!$A$2:$ZZ$249, 55, MATCH($B$1, resultados!$A$1:$ZZ$1, 0))</f>
        <v/>
      </c>
      <c r="B61">
        <f>INDEX(resultados!$A$2:$ZZ$249, 55, MATCH($B$2, resultados!$A$1:$ZZ$1, 0))</f>
        <v/>
      </c>
      <c r="C61">
        <f>INDEX(resultados!$A$2:$ZZ$249, 55, MATCH($B$3, resultados!$A$1:$ZZ$1, 0))</f>
        <v/>
      </c>
    </row>
    <row r="62">
      <c r="A62">
        <f>INDEX(resultados!$A$2:$ZZ$249, 56, MATCH($B$1, resultados!$A$1:$ZZ$1, 0))</f>
        <v/>
      </c>
      <c r="B62">
        <f>INDEX(resultados!$A$2:$ZZ$249, 56, MATCH($B$2, resultados!$A$1:$ZZ$1, 0))</f>
        <v/>
      </c>
      <c r="C62">
        <f>INDEX(resultados!$A$2:$ZZ$249, 56, MATCH($B$3, resultados!$A$1:$ZZ$1, 0))</f>
        <v/>
      </c>
    </row>
    <row r="63">
      <c r="A63">
        <f>INDEX(resultados!$A$2:$ZZ$249, 57, MATCH($B$1, resultados!$A$1:$ZZ$1, 0))</f>
        <v/>
      </c>
      <c r="B63">
        <f>INDEX(resultados!$A$2:$ZZ$249, 57, MATCH($B$2, resultados!$A$1:$ZZ$1, 0))</f>
        <v/>
      </c>
      <c r="C63">
        <f>INDEX(resultados!$A$2:$ZZ$249, 57, MATCH($B$3, resultados!$A$1:$ZZ$1, 0))</f>
        <v/>
      </c>
    </row>
    <row r="64">
      <c r="A64">
        <f>INDEX(resultados!$A$2:$ZZ$249, 58, MATCH($B$1, resultados!$A$1:$ZZ$1, 0))</f>
        <v/>
      </c>
      <c r="B64">
        <f>INDEX(resultados!$A$2:$ZZ$249, 58, MATCH($B$2, resultados!$A$1:$ZZ$1, 0))</f>
        <v/>
      </c>
      <c r="C64">
        <f>INDEX(resultados!$A$2:$ZZ$249, 58, MATCH($B$3, resultados!$A$1:$ZZ$1, 0))</f>
        <v/>
      </c>
    </row>
    <row r="65">
      <c r="A65">
        <f>INDEX(resultados!$A$2:$ZZ$249, 59, MATCH($B$1, resultados!$A$1:$ZZ$1, 0))</f>
        <v/>
      </c>
      <c r="B65">
        <f>INDEX(resultados!$A$2:$ZZ$249, 59, MATCH($B$2, resultados!$A$1:$ZZ$1, 0))</f>
        <v/>
      </c>
      <c r="C65">
        <f>INDEX(resultados!$A$2:$ZZ$249, 59, MATCH($B$3, resultados!$A$1:$ZZ$1, 0))</f>
        <v/>
      </c>
    </row>
    <row r="66">
      <c r="A66">
        <f>INDEX(resultados!$A$2:$ZZ$249, 60, MATCH($B$1, resultados!$A$1:$ZZ$1, 0))</f>
        <v/>
      </c>
      <c r="B66">
        <f>INDEX(resultados!$A$2:$ZZ$249, 60, MATCH($B$2, resultados!$A$1:$ZZ$1, 0))</f>
        <v/>
      </c>
      <c r="C66">
        <f>INDEX(resultados!$A$2:$ZZ$249, 60, MATCH($B$3, resultados!$A$1:$ZZ$1, 0))</f>
        <v/>
      </c>
    </row>
    <row r="67">
      <c r="A67">
        <f>INDEX(resultados!$A$2:$ZZ$249, 61, MATCH($B$1, resultados!$A$1:$ZZ$1, 0))</f>
        <v/>
      </c>
      <c r="B67">
        <f>INDEX(resultados!$A$2:$ZZ$249, 61, MATCH($B$2, resultados!$A$1:$ZZ$1, 0))</f>
        <v/>
      </c>
      <c r="C67">
        <f>INDEX(resultados!$A$2:$ZZ$249, 61, MATCH($B$3, resultados!$A$1:$ZZ$1, 0))</f>
        <v/>
      </c>
    </row>
    <row r="68">
      <c r="A68">
        <f>INDEX(resultados!$A$2:$ZZ$249, 62, MATCH($B$1, resultados!$A$1:$ZZ$1, 0))</f>
        <v/>
      </c>
      <c r="B68">
        <f>INDEX(resultados!$A$2:$ZZ$249, 62, MATCH($B$2, resultados!$A$1:$ZZ$1, 0))</f>
        <v/>
      </c>
      <c r="C68">
        <f>INDEX(resultados!$A$2:$ZZ$249, 62, MATCH($B$3, resultados!$A$1:$ZZ$1, 0))</f>
        <v/>
      </c>
    </row>
    <row r="69">
      <c r="A69">
        <f>INDEX(resultados!$A$2:$ZZ$249, 63, MATCH($B$1, resultados!$A$1:$ZZ$1, 0))</f>
        <v/>
      </c>
      <c r="B69">
        <f>INDEX(resultados!$A$2:$ZZ$249, 63, MATCH($B$2, resultados!$A$1:$ZZ$1, 0))</f>
        <v/>
      </c>
      <c r="C69">
        <f>INDEX(resultados!$A$2:$ZZ$249, 63, MATCH($B$3, resultados!$A$1:$ZZ$1, 0))</f>
        <v/>
      </c>
    </row>
    <row r="70">
      <c r="A70">
        <f>INDEX(resultados!$A$2:$ZZ$249, 64, MATCH($B$1, resultados!$A$1:$ZZ$1, 0))</f>
        <v/>
      </c>
      <c r="B70">
        <f>INDEX(resultados!$A$2:$ZZ$249, 64, MATCH($B$2, resultados!$A$1:$ZZ$1, 0))</f>
        <v/>
      </c>
      <c r="C70">
        <f>INDEX(resultados!$A$2:$ZZ$249, 64, MATCH($B$3, resultados!$A$1:$ZZ$1, 0))</f>
        <v/>
      </c>
    </row>
    <row r="71">
      <c r="A71">
        <f>INDEX(resultados!$A$2:$ZZ$249, 65, MATCH($B$1, resultados!$A$1:$ZZ$1, 0))</f>
        <v/>
      </c>
      <c r="B71">
        <f>INDEX(resultados!$A$2:$ZZ$249, 65, MATCH($B$2, resultados!$A$1:$ZZ$1, 0))</f>
        <v/>
      </c>
      <c r="C71">
        <f>INDEX(resultados!$A$2:$ZZ$249, 65, MATCH($B$3, resultados!$A$1:$ZZ$1, 0))</f>
        <v/>
      </c>
    </row>
    <row r="72">
      <c r="A72">
        <f>INDEX(resultados!$A$2:$ZZ$249, 66, MATCH($B$1, resultados!$A$1:$ZZ$1, 0))</f>
        <v/>
      </c>
      <c r="B72">
        <f>INDEX(resultados!$A$2:$ZZ$249, 66, MATCH($B$2, resultados!$A$1:$ZZ$1, 0))</f>
        <v/>
      </c>
      <c r="C72">
        <f>INDEX(resultados!$A$2:$ZZ$249, 66, MATCH($B$3, resultados!$A$1:$ZZ$1, 0))</f>
        <v/>
      </c>
    </row>
    <row r="73">
      <c r="A73">
        <f>INDEX(resultados!$A$2:$ZZ$249, 67, MATCH($B$1, resultados!$A$1:$ZZ$1, 0))</f>
        <v/>
      </c>
      <c r="B73">
        <f>INDEX(resultados!$A$2:$ZZ$249, 67, MATCH($B$2, resultados!$A$1:$ZZ$1, 0))</f>
        <v/>
      </c>
      <c r="C73">
        <f>INDEX(resultados!$A$2:$ZZ$249, 67, MATCH($B$3, resultados!$A$1:$ZZ$1, 0))</f>
        <v/>
      </c>
    </row>
    <row r="74">
      <c r="A74">
        <f>INDEX(resultados!$A$2:$ZZ$249, 68, MATCH($B$1, resultados!$A$1:$ZZ$1, 0))</f>
        <v/>
      </c>
      <c r="B74">
        <f>INDEX(resultados!$A$2:$ZZ$249, 68, MATCH($B$2, resultados!$A$1:$ZZ$1, 0))</f>
        <v/>
      </c>
      <c r="C74">
        <f>INDEX(resultados!$A$2:$ZZ$249, 68, MATCH($B$3, resultados!$A$1:$ZZ$1, 0))</f>
        <v/>
      </c>
    </row>
    <row r="75">
      <c r="A75">
        <f>INDEX(resultados!$A$2:$ZZ$249, 69, MATCH($B$1, resultados!$A$1:$ZZ$1, 0))</f>
        <v/>
      </c>
      <c r="B75">
        <f>INDEX(resultados!$A$2:$ZZ$249, 69, MATCH($B$2, resultados!$A$1:$ZZ$1, 0))</f>
        <v/>
      </c>
      <c r="C75">
        <f>INDEX(resultados!$A$2:$ZZ$249, 69, MATCH($B$3, resultados!$A$1:$ZZ$1, 0))</f>
        <v/>
      </c>
    </row>
    <row r="76">
      <c r="A76">
        <f>INDEX(resultados!$A$2:$ZZ$249, 70, MATCH($B$1, resultados!$A$1:$ZZ$1, 0))</f>
        <v/>
      </c>
      <c r="B76">
        <f>INDEX(resultados!$A$2:$ZZ$249, 70, MATCH($B$2, resultados!$A$1:$ZZ$1, 0))</f>
        <v/>
      </c>
      <c r="C76">
        <f>INDEX(resultados!$A$2:$ZZ$249, 70, MATCH($B$3, resultados!$A$1:$ZZ$1, 0))</f>
        <v/>
      </c>
    </row>
    <row r="77">
      <c r="A77">
        <f>INDEX(resultados!$A$2:$ZZ$249, 71, MATCH($B$1, resultados!$A$1:$ZZ$1, 0))</f>
        <v/>
      </c>
      <c r="B77">
        <f>INDEX(resultados!$A$2:$ZZ$249, 71, MATCH($B$2, resultados!$A$1:$ZZ$1, 0))</f>
        <v/>
      </c>
      <c r="C77">
        <f>INDEX(resultados!$A$2:$ZZ$249, 71, MATCH($B$3, resultados!$A$1:$ZZ$1, 0))</f>
        <v/>
      </c>
    </row>
    <row r="78">
      <c r="A78">
        <f>INDEX(resultados!$A$2:$ZZ$249, 72, MATCH($B$1, resultados!$A$1:$ZZ$1, 0))</f>
        <v/>
      </c>
      <c r="B78">
        <f>INDEX(resultados!$A$2:$ZZ$249, 72, MATCH($B$2, resultados!$A$1:$ZZ$1, 0))</f>
        <v/>
      </c>
      <c r="C78">
        <f>INDEX(resultados!$A$2:$ZZ$249, 72, MATCH($B$3, resultados!$A$1:$ZZ$1, 0))</f>
        <v/>
      </c>
    </row>
    <row r="79">
      <c r="A79">
        <f>INDEX(resultados!$A$2:$ZZ$249, 73, MATCH($B$1, resultados!$A$1:$ZZ$1, 0))</f>
        <v/>
      </c>
      <c r="B79">
        <f>INDEX(resultados!$A$2:$ZZ$249, 73, MATCH($B$2, resultados!$A$1:$ZZ$1, 0))</f>
        <v/>
      </c>
      <c r="C79">
        <f>INDEX(resultados!$A$2:$ZZ$249, 73, MATCH($B$3, resultados!$A$1:$ZZ$1, 0))</f>
        <v/>
      </c>
    </row>
    <row r="80">
      <c r="A80">
        <f>INDEX(resultados!$A$2:$ZZ$249, 74, MATCH($B$1, resultados!$A$1:$ZZ$1, 0))</f>
        <v/>
      </c>
      <c r="B80">
        <f>INDEX(resultados!$A$2:$ZZ$249, 74, MATCH($B$2, resultados!$A$1:$ZZ$1, 0))</f>
        <v/>
      </c>
      <c r="C80">
        <f>INDEX(resultados!$A$2:$ZZ$249, 74, MATCH($B$3, resultados!$A$1:$ZZ$1, 0))</f>
        <v/>
      </c>
    </row>
    <row r="81">
      <c r="A81">
        <f>INDEX(resultados!$A$2:$ZZ$249, 75, MATCH($B$1, resultados!$A$1:$ZZ$1, 0))</f>
        <v/>
      </c>
      <c r="B81">
        <f>INDEX(resultados!$A$2:$ZZ$249, 75, MATCH($B$2, resultados!$A$1:$ZZ$1, 0))</f>
        <v/>
      </c>
      <c r="C81">
        <f>INDEX(resultados!$A$2:$ZZ$249, 75, MATCH($B$3, resultados!$A$1:$ZZ$1, 0))</f>
        <v/>
      </c>
    </row>
    <row r="82">
      <c r="A82">
        <f>INDEX(resultados!$A$2:$ZZ$249, 76, MATCH($B$1, resultados!$A$1:$ZZ$1, 0))</f>
        <v/>
      </c>
      <c r="B82">
        <f>INDEX(resultados!$A$2:$ZZ$249, 76, MATCH($B$2, resultados!$A$1:$ZZ$1, 0))</f>
        <v/>
      </c>
      <c r="C82">
        <f>INDEX(resultados!$A$2:$ZZ$249, 76, MATCH($B$3, resultados!$A$1:$ZZ$1, 0))</f>
        <v/>
      </c>
    </row>
    <row r="83">
      <c r="A83">
        <f>INDEX(resultados!$A$2:$ZZ$249, 77, MATCH($B$1, resultados!$A$1:$ZZ$1, 0))</f>
        <v/>
      </c>
      <c r="B83">
        <f>INDEX(resultados!$A$2:$ZZ$249, 77, MATCH($B$2, resultados!$A$1:$ZZ$1, 0))</f>
        <v/>
      </c>
      <c r="C83">
        <f>INDEX(resultados!$A$2:$ZZ$249, 77, MATCH($B$3, resultados!$A$1:$ZZ$1, 0))</f>
        <v/>
      </c>
    </row>
    <row r="84">
      <c r="A84">
        <f>INDEX(resultados!$A$2:$ZZ$249, 78, MATCH($B$1, resultados!$A$1:$ZZ$1, 0))</f>
        <v/>
      </c>
      <c r="B84">
        <f>INDEX(resultados!$A$2:$ZZ$249, 78, MATCH($B$2, resultados!$A$1:$ZZ$1, 0))</f>
        <v/>
      </c>
      <c r="C84">
        <f>INDEX(resultados!$A$2:$ZZ$249, 78, MATCH($B$3, resultados!$A$1:$ZZ$1, 0))</f>
        <v/>
      </c>
    </row>
    <row r="85">
      <c r="A85">
        <f>INDEX(resultados!$A$2:$ZZ$249, 79, MATCH($B$1, resultados!$A$1:$ZZ$1, 0))</f>
        <v/>
      </c>
      <c r="B85">
        <f>INDEX(resultados!$A$2:$ZZ$249, 79, MATCH($B$2, resultados!$A$1:$ZZ$1, 0))</f>
        <v/>
      </c>
      <c r="C85">
        <f>INDEX(resultados!$A$2:$ZZ$249, 79, MATCH($B$3, resultados!$A$1:$ZZ$1, 0))</f>
        <v/>
      </c>
    </row>
    <row r="86">
      <c r="A86">
        <f>INDEX(resultados!$A$2:$ZZ$249, 80, MATCH($B$1, resultados!$A$1:$ZZ$1, 0))</f>
        <v/>
      </c>
      <c r="B86">
        <f>INDEX(resultados!$A$2:$ZZ$249, 80, MATCH($B$2, resultados!$A$1:$ZZ$1, 0))</f>
        <v/>
      </c>
      <c r="C86">
        <f>INDEX(resultados!$A$2:$ZZ$249, 80, MATCH($B$3, resultados!$A$1:$ZZ$1, 0))</f>
        <v/>
      </c>
    </row>
    <row r="87">
      <c r="A87">
        <f>INDEX(resultados!$A$2:$ZZ$249, 81, MATCH($B$1, resultados!$A$1:$ZZ$1, 0))</f>
        <v/>
      </c>
      <c r="B87">
        <f>INDEX(resultados!$A$2:$ZZ$249, 81, MATCH($B$2, resultados!$A$1:$ZZ$1, 0))</f>
        <v/>
      </c>
      <c r="C87">
        <f>INDEX(resultados!$A$2:$ZZ$249, 81, MATCH($B$3, resultados!$A$1:$ZZ$1, 0))</f>
        <v/>
      </c>
    </row>
    <row r="88">
      <c r="A88">
        <f>INDEX(resultados!$A$2:$ZZ$249, 82, MATCH($B$1, resultados!$A$1:$ZZ$1, 0))</f>
        <v/>
      </c>
      <c r="B88">
        <f>INDEX(resultados!$A$2:$ZZ$249, 82, MATCH($B$2, resultados!$A$1:$ZZ$1, 0))</f>
        <v/>
      </c>
      <c r="C88">
        <f>INDEX(resultados!$A$2:$ZZ$249, 82, MATCH($B$3, resultados!$A$1:$ZZ$1, 0))</f>
        <v/>
      </c>
    </row>
    <row r="89">
      <c r="A89">
        <f>INDEX(resultados!$A$2:$ZZ$249, 83, MATCH($B$1, resultados!$A$1:$ZZ$1, 0))</f>
        <v/>
      </c>
      <c r="B89">
        <f>INDEX(resultados!$A$2:$ZZ$249, 83, MATCH($B$2, resultados!$A$1:$ZZ$1, 0))</f>
        <v/>
      </c>
      <c r="C89">
        <f>INDEX(resultados!$A$2:$ZZ$249, 83, MATCH($B$3, resultados!$A$1:$ZZ$1, 0))</f>
        <v/>
      </c>
    </row>
    <row r="90">
      <c r="A90">
        <f>INDEX(resultados!$A$2:$ZZ$249, 84, MATCH($B$1, resultados!$A$1:$ZZ$1, 0))</f>
        <v/>
      </c>
      <c r="B90">
        <f>INDEX(resultados!$A$2:$ZZ$249, 84, MATCH($B$2, resultados!$A$1:$ZZ$1, 0))</f>
        <v/>
      </c>
      <c r="C90">
        <f>INDEX(resultados!$A$2:$ZZ$249, 84, MATCH($B$3, resultados!$A$1:$ZZ$1, 0))</f>
        <v/>
      </c>
    </row>
    <row r="91">
      <c r="A91">
        <f>INDEX(resultados!$A$2:$ZZ$249, 85, MATCH($B$1, resultados!$A$1:$ZZ$1, 0))</f>
        <v/>
      </c>
      <c r="B91">
        <f>INDEX(resultados!$A$2:$ZZ$249, 85, MATCH($B$2, resultados!$A$1:$ZZ$1, 0))</f>
        <v/>
      </c>
      <c r="C91">
        <f>INDEX(resultados!$A$2:$ZZ$249, 85, MATCH($B$3, resultados!$A$1:$ZZ$1, 0))</f>
        <v/>
      </c>
    </row>
    <row r="92">
      <c r="A92">
        <f>INDEX(resultados!$A$2:$ZZ$249, 86, MATCH($B$1, resultados!$A$1:$ZZ$1, 0))</f>
        <v/>
      </c>
      <c r="B92">
        <f>INDEX(resultados!$A$2:$ZZ$249, 86, MATCH($B$2, resultados!$A$1:$ZZ$1, 0))</f>
        <v/>
      </c>
      <c r="C92">
        <f>INDEX(resultados!$A$2:$ZZ$249, 86, MATCH($B$3, resultados!$A$1:$ZZ$1, 0))</f>
        <v/>
      </c>
    </row>
    <row r="93">
      <c r="A93">
        <f>INDEX(resultados!$A$2:$ZZ$249, 87, MATCH($B$1, resultados!$A$1:$ZZ$1, 0))</f>
        <v/>
      </c>
      <c r="B93">
        <f>INDEX(resultados!$A$2:$ZZ$249, 87, MATCH($B$2, resultados!$A$1:$ZZ$1, 0))</f>
        <v/>
      </c>
      <c r="C93">
        <f>INDEX(resultados!$A$2:$ZZ$249, 87, MATCH($B$3, resultados!$A$1:$ZZ$1, 0))</f>
        <v/>
      </c>
    </row>
    <row r="94">
      <c r="A94">
        <f>INDEX(resultados!$A$2:$ZZ$249, 88, MATCH($B$1, resultados!$A$1:$ZZ$1, 0))</f>
        <v/>
      </c>
      <c r="B94">
        <f>INDEX(resultados!$A$2:$ZZ$249, 88, MATCH($B$2, resultados!$A$1:$ZZ$1, 0))</f>
        <v/>
      </c>
      <c r="C94">
        <f>INDEX(resultados!$A$2:$ZZ$249, 88, MATCH($B$3, resultados!$A$1:$ZZ$1, 0))</f>
        <v/>
      </c>
    </row>
    <row r="95">
      <c r="A95">
        <f>INDEX(resultados!$A$2:$ZZ$249, 89, MATCH($B$1, resultados!$A$1:$ZZ$1, 0))</f>
        <v/>
      </c>
      <c r="B95">
        <f>INDEX(resultados!$A$2:$ZZ$249, 89, MATCH($B$2, resultados!$A$1:$ZZ$1, 0))</f>
        <v/>
      </c>
      <c r="C95">
        <f>INDEX(resultados!$A$2:$ZZ$249, 89, MATCH($B$3, resultados!$A$1:$ZZ$1, 0))</f>
        <v/>
      </c>
    </row>
    <row r="96">
      <c r="A96">
        <f>INDEX(resultados!$A$2:$ZZ$249, 90, MATCH($B$1, resultados!$A$1:$ZZ$1, 0))</f>
        <v/>
      </c>
      <c r="B96">
        <f>INDEX(resultados!$A$2:$ZZ$249, 90, MATCH($B$2, resultados!$A$1:$ZZ$1, 0))</f>
        <v/>
      </c>
      <c r="C96">
        <f>INDEX(resultados!$A$2:$ZZ$249, 90, MATCH($B$3, resultados!$A$1:$ZZ$1, 0))</f>
        <v/>
      </c>
    </row>
    <row r="97">
      <c r="A97">
        <f>INDEX(resultados!$A$2:$ZZ$249, 91, MATCH($B$1, resultados!$A$1:$ZZ$1, 0))</f>
        <v/>
      </c>
      <c r="B97">
        <f>INDEX(resultados!$A$2:$ZZ$249, 91, MATCH($B$2, resultados!$A$1:$ZZ$1, 0))</f>
        <v/>
      </c>
      <c r="C97">
        <f>INDEX(resultados!$A$2:$ZZ$249, 91, MATCH($B$3, resultados!$A$1:$ZZ$1, 0))</f>
        <v/>
      </c>
    </row>
    <row r="98">
      <c r="A98">
        <f>INDEX(resultados!$A$2:$ZZ$249, 92, MATCH($B$1, resultados!$A$1:$ZZ$1, 0))</f>
        <v/>
      </c>
      <c r="B98">
        <f>INDEX(resultados!$A$2:$ZZ$249, 92, MATCH($B$2, resultados!$A$1:$ZZ$1, 0))</f>
        <v/>
      </c>
      <c r="C98">
        <f>INDEX(resultados!$A$2:$ZZ$249, 92, MATCH($B$3, resultados!$A$1:$ZZ$1, 0))</f>
        <v/>
      </c>
    </row>
    <row r="99">
      <c r="A99">
        <f>INDEX(resultados!$A$2:$ZZ$249, 93, MATCH($B$1, resultados!$A$1:$ZZ$1, 0))</f>
        <v/>
      </c>
      <c r="B99">
        <f>INDEX(resultados!$A$2:$ZZ$249, 93, MATCH($B$2, resultados!$A$1:$ZZ$1, 0))</f>
        <v/>
      </c>
      <c r="C99">
        <f>INDEX(resultados!$A$2:$ZZ$249, 93, MATCH($B$3, resultados!$A$1:$ZZ$1, 0))</f>
        <v/>
      </c>
    </row>
    <row r="100">
      <c r="A100">
        <f>INDEX(resultados!$A$2:$ZZ$249, 94, MATCH($B$1, resultados!$A$1:$ZZ$1, 0))</f>
        <v/>
      </c>
      <c r="B100">
        <f>INDEX(resultados!$A$2:$ZZ$249, 94, MATCH($B$2, resultados!$A$1:$ZZ$1, 0))</f>
        <v/>
      </c>
      <c r="C100">
        <f>INDEX(resultados!$A$2:$ZZ$249, 94, MATCH($B$3, resultados!$A$1:$ZZ$1, 0))</f>
        <v/>
      </c>
    </row>
    <row r="101">
      <c r="A101">
        <f>INDEX(resultados!$A$2:$ZZ$249, 95, MATCH($B$1, resultados!$A$1:$ZZ$1, 0))</f>
        <v/>
      </c>
      <c r="B101">
        <f>INDEX(resultados!$A$2:$ZZ$249, 95, MATCH($B$2, resultados!$A$1:$ZZ$1, 0))</f>
        <v/>
      </c>
      <c r="C101">
        <f>INDEX(resultados!$A$2:$ZZ$249, 95, MATCH($B$3, resultados!$A$1:$ZZ$1, 0))</f>
        <v/>
      </c>
    </row>
    <row r="102">
      <c r="A102">
        <f>INDEX(resultados!$A$2:$ZZ$249, 96, MATCH($B$1, resultados!$A$1:$ZZ$1, 0))</f>
        <v/>
      </c>
      <c r="B102">
        <f>INDEX(resultados!$A$2:$ZZ$249, 96, MATCH($B$2, resultados!$A$1:$ZZ$1, 0))</f>
        <v/>
      </c>
      <c r="C102">
        <f>INDEX(resultados!$A$2:$ZZ$249, 96, MATCH($B$3, resultados!$A$1:$ZZ$1, 0))</f>
        <v/>
      </c>
    </row>
    <row r="103">
      <c r="A103">
        <f>INDEX(resultados!$A$2:$ZZ$249, 97, MATCH($B$1, resultados!$A$1:$ZZ$1, 0))</f>
        <v/>
      </c>
      <c r="B103">
        <f>INDEX(resultados!$A$2:$ZZ$249, 97, MATCH($B$2, resultados!$A$1:$ZZ$1, 0))</f>
        <v/>
      </c>
      <c r="C103">
        <f>INDEX(resultados!$A$2:$ZZ$249, 97, MATCH($B$3, resultados!$A$1:$ZZ$1, 0))</f>
        <v/>
      </c>
    </row>
    <row r="104">
      <c r="A104">
        <f>INDEX(resultados!$A$2:$ZZ$249, 98, MATCH($B$1, resultados!$A$1:$ZZ$1, 0))</f>
        <v/>
      </c>
      <c r="B104">
        <f>INDEX(resultados!$A$2:$ZZ$249, 98, MATCH($B$2, resultados!$A$1:$ZZ$1, 0))</f>
        <v/>
      </c>
      <c r="C104">
        <f>INDEX(resultados!$A$2:$ZZ$249, 98, MATCH($B$3, resultados!$A$1:$ZZ$1, 0))</f>
        <v/>
      </c>
    </row>
    <row r="105">
      <c r="A105">
        <f>INDEX(resultados!$A$2:$ZZ$249, 99, MATCH($B$1, resultados!$A$1:$ZZ$1, 0))</f>
        <v/>
      </c>
      <c r="B105">
        <f>INDEX(resultados!$A$2:$ZZ$249, 99, MATCH($B$2, resultados!$A$1:$ZZ$1, 0))</f>
        <v/>
      </c>
      <c r="C105">
        <f>INDEX(resultados!$A$2:$ZZ$249, 99, MATCH($B$3, resultados!$A$1:$ZZ$1, 0))</f>
        <v/>
      </c>
    </row>
    <row r="106">
      <c r="A106">
        <f>INDEX(resultados!$A$2:$ZZ$249, 100, MATCH($B$1, resultados!$A$1:$ZZ$1, 0))</f>
        <v/>
      </c>
      <c r="B106">
        <f>INDEX(resultados!$A$2:$ZZ$249, 100, MATCH($B$2, resultados!$A$1:$ZZ$1, 0))</f>
        <v/>
      </c>
      <c r="C106">
        <f>INDEX(resultados!$A$2:$ZZ$249, 100, MATCH($B$3, resultados!$A$1:$ZZ$1, 0))</f>
        <v/>
      </c>
    </row>
    <row r="107">
      <c r="A107">
        <f>INDEX(resultados!$A$2:$ZZ$249, 101, MATCH($B$1, resultados!$A$1:$ZZ$1, 0))</f>
        <v/>
      </c>
      <c r="B107">
        <f>INDEX(resultados!$A$2:$ZZ$249, 101, MATCH($B$2, resultados!$A$1:$ZZ$1, 0))</f>
        <v/>
      </c>
      <c r="C107">
        <f>INDEX(resultados!$A$2:$ZZ$249, 101, MATCH($B$3, resultados!$A$1:$ZZ$1, 0))</f>
        <v/>
      </c>
    </row>
    <row r="108">
      <c r="A108">
        <f>INDEX(resultados!$A$2:$ZZ$249, 102, MATCH($B$1, resultados!$A$1:$ZZ$1, 0))</f>
        <v/>
      </c>
      <c r="B108">
        <f>INDEX(resultados!$A$2:$ZZ$249, 102, MATCH($B$2, resultados!$A$1:$ZZ$1, 0))</f>
        <v/>
      </c>
      <c r="C108">
        <f>INDEX(resultados!$A$2:$ZZ$249, 102, MATCH($B$3, resultados!$A$1:$ZZ$1, 0))</f>
        <v/>
      </c>
    </row>
    <row r="109">
      <c r="A109">
        <f>INDEX(resultados!$A$2:$ZZ$249, 103, MATCH($B$1, resultados!$A$1:$ZZ$1, 0))</f>
        <v/>
      </c>
      <c r="B109">
        <f>INDEX(resultados!$A$2:$ZZ$249, 103, MATCH($B$2, resultados!$A$1:$ZZ$1, 0))</f>
        <v/>
      </c>
      <c r="C109">
        <f>INDEX(resultados!$A$2:$ZZ$249, 103, MATCH($B$3, resultados!$A$1:$ZZ$1, 0))</f>
        <v/>
      </c>
    </row>
    <row r="110">
      <c r="A110">
        <f>INDEX(resultados!$A$2:$ZZ$249, 104, MATCH($B$1, resultados!$A$1:$ZZ$1, 0))</f>
        <v/>
      </c>
      <c r="B110">
        <f>INDEX(resultados!$A$2:$ZZ$249, 104, MATCH($B$2, resultados!$A$1:$ZZ$1, 0))</f>
        <v/>
      </c>
      <c r="C110">
        <f>INDEX(resultados!$A$2:$ZZ$249, 104, MATCH($B$3, resultados!$A$1:$ZZ$1, 0))</f>
        <v/>
      </c>
    </row>
    <row r="111">
      <c r="A111">
        <f>INDEX(resultados!$A$2:$ZZ$249, 105, MATCH($B$1, resultados!$A$1:$ZZ$1, 0))</f>
        <v/>
      </c>
      <c r="B111">
        <f>INDEX(resultados!$A$2:$ZZ$249, 105, MATCH($B$2, resultados!$A$1:$ZZ$1, 0))</f>
        <v/>
      </c>
      <c r="C111">
        <f>INDEX(resultados!$A$2:$ZZ$249, 105, MATCH($B$3, resultados!$A$1:$ZZ$1, 0))</f>
        <v/>
      </c>
    </row>
    <row r="112">
      <c r="A112">
        <f>INDEX(resultados!$A$2:$ZZ$249, 106, MATCH($B$1, resultados!$A$1:$ZZ$1, 0))</f>
        <v/>
      </c>
      <c r="B112">
        <f>INDEX(resultados!$A$2:$ZZ$249, 106, MATCH($B$2, resultados!$A$1:$ZZ$1, 0))</f>
        <v/>
      </c>
      <c r="C112">
        <f>INDEX(resultados!$A$2:$ZZ$249, 106, MATCH($B$3, resultados!$A$1:$ZZ$1, 0))</f>
        <v/>
      </c>
    </row>
    <row r="113">
      <c r="A113">
        <f>INDEX(resultados!$A$2:$ZZ$249, 107, MATCH($B$1, resultados!$A$1:$ZZ$1, 0))</f>
        <v/>
      </c>
      <c r="B113">
        <f>INDEX(resultados!$A$2:$ZZ$249, 107, MATCH($B$2, resultados!$A$1:$ZZ$1, 0))</f>
        <v/>
      </c>
      <c r="C113">
        <f>INDEX(resultados!$A$2:$ZZ$249, 107, MATCH($B$3, resultados!$A$1:$ZZ$1, 0))</f>
        <v/>
      </c>
    </row>
    <row r="114">
      <c r="A114">
        <f>INDEX(resultados!$A$2:$ZZ$249, 108, MATCH($B$1, resultados!$A$1:$ZZ$1, 0))</f>
        <v/>
      </c>
      <c r="B114">
        <f>INDEX(resultados!$A$2:$ZZ$249, 108, MATCH($B$2, resultados!$A$1:$ZZ$1, 0))</f>
        <v/>
      </c>
      <c r="C114">
        <f>INDEX(resultados!$A$2:$ZZ$249, 108, MATCH($B$3, resultados!$A$1:$ZZ$1, 0))</f>
        <v/>
      </c>
    </row>
    <row r="115">
      <c r="A115">
        <f>INDEX(resultados!$A$2:$ZZ$249, 109, MATCH($B$1, resultados!$A$1:$ZZ$1, 0))</f>
        <v/>
      </c>
      <c r="B115">
        <f>INDEX(resultados!$A$2:$ZZ$249, 109, MATCH($B$2, resultados!$A$1:$ZZ$1, 0))</f>
        <v/>
      </c>
      <c r="C115">
        <f>INDEX(resultados!$A$2:$ZZ$249, 109, MATCH($B$3, resultados!$A$1:$ZZ$1, 0))</f>
        <v/>
      </c>
    </row>
    <row r="116">
      <c r="A116">
        <f>INDEX(resultados!$A$2:$ZZ$249, 110, MATCH($B$1, resultados!$A$1:$ZZ$1, 0))</f>
        <v/>
      </c>
      <c r="B116">
        <f>INDEX(resultados!$A$2:$ZZ$249, 110, MATCH($B$2, resultados!$A$1:$ZZ$1, 0))</f>
        <v/>
      </c>
      <c r="C116">
        <f>INDEX(resultados!$A$2:$ZZ$249, 110, MATCH($B$3, resultados!$A$1:$ZZ$1, 0))</f>
        <v/>
      </c>
    </row>
    <row r="117">
      <c r="A117">
        <f>INDEX(resultados!$A$2:$ZZ$249, 111, MATCH($B$1, resultados!$A$1:$ZZ$1, 0))</f>
        <v/>
      </c>
      <c r="B117">
        <f>INDEX(resultados!$A$2:$ZZ$249, 111, MATCH($B$2, resultados!$A$1:$ZZ$1, 0))</f>
        <v/>
      </c>
      <c r="C117">
        <f>INDEX(resultados!$A$2:$ZZ$249, 111, MATCH($B$3, resultados!$A$1:$ZZ$1, 0))</f>
        <v/>
      </c>
    </row>
    <row r="118">
      <c r="A118">
        <f>INDEX(resultados!$A$2:$ZZ$249, 112, MATCH($B$1, resultados!$A$1:$ZZ$1, 0))</f>
        <v/>
      </c>
      <c r="B118">
        <f>INDEX(resultados!$A$2:$ZZ$249, 112, MATCH($B$2, resultados!$A$1:$ZZ$1, 0))</f>
        <v/>
      </c>
      <c r="C118">
        <f>INDEX(resultados!$A$2:$ZZ$249, 112, MATCH($B$3, resultados!$A$1:$ZZ$1, 0))</f>
        <v/>
      </c>
    </row>
    <row r="119">
      <c r="A119">
        <f>INDEX(resultados!$A$2:$ZZ$249, 113, MATCH($B$1, resultados!$A$1:$ZZ$1, 0))</f>
        <v/>
      </c>
      <c r="B119">
        <f>INDEX(resultados!$A$2:$ZZ$249, 113, MATCH($B$2, resultados!$A$1:$ZZ$1, 0))</f>
        <v/>
      </c>
      <c r="C119">
        <f>INDEX(resultados!$A$2:$ZZ$249, 113, MATCH($B$3, resultados!$A$1:$ZZ$1, 0))</f>
        <v/>
      </c>
    </row>
    <row r="120">
      <c r="A120">
        <f>INDEX(resultados!$A$2:$ZZ$249, 114, MATCH($B$1, resultados!$A$1:$ZZ$1, 0))</f>
        <v/>
      </c>
      <c r="B120">
        <f>INDEX(resultados!$A$2:$ZZ$249, 114, MATCH($B$2, resultados!$A$1:$ZZ$1, 0))</f>
        <v/>
      </c>
      <c r="C120">
        <f>INDEX(resultados!$A$2:$ZZ$249, 114, MATCH($B$3, resultados!$A$1:$ZZ$1, 0))</f>
        <v/>
      </c>
    </row>
    <row r="121">
      <c r="A121">
        <f>INDEX(resultados!$A$2:$ZZ$249, 115, MATCH($B$1, resultados!$A$1:$ZZ$1, 0))</f>
        <v/>
      </c>
      <c r="B121">
        <f>INDEX(resultados!$A$2:$ZZ$249, 115, MATCH($B$2, resultados!$A$1:$ZZ$1, 0))</f>
        <v/>
      </c>
      <c r="C121">
        <f>INDEX(resultados!$A$2:$ZZ$249, 115, MATCH($B$3, resultados!$A$1:$ZZ$1, 0))</f>
        <v/>
      </c>
    </row>
    <row r="122">
      <c r="A122">
        <f>INDEX(resultados!$A$2:$ZZ$249, 116, MATCH($B$1, resultados!$A$1:$ZZ$1, 0))</f>
        <v/>
      </c>
      <c r="B122">
        <f>INDEX(resultados!$A$2:$ZZ$249, 116, MATCH($B$2, resultados!$A$1:$ZZ$1, 0))</f>
        <v/>
      </c>
      <c r="C122">
        <f>INDEX(resultados!$A$2:$ZZ$249, 116, MATCH($B$3, resultados!$A$1:$ZZ$1, 0))</f>
        <v/>
      </c>
    </row>
    <row r="123">
      <c r="A123">
        <f>INDEX(resultados!$A$2:$ZZ$249, 117, MATCH($B$1, resultados!$A$1:$ZZ$1, 0))</f>
        <v/>
      </c>
      <c r="B123">
        <f>INDEX(resultados!$A$2:$ZZ$249, 117, MATCH($B$2, resultados!$A$1:$ZZ$1, 0))</f>
        <v/>
      </c>
      <c r="C123">
        <f>INDEX(resultados!$A$2:$ZZ$249, 117, MATCH($B$3, resultados!$A$1:$ZZ$1, 0))</f>
        <v/>
      </c>
    </row>
    <row r="124">
      <c r="A124">
        <f>INDEX(resultados!$A$2:$ZZ$249, 118, MATCH($B$1, resultados!$A$1:$ZZ$1, 0))</f>
        <v/>
      </c>
      <c r="B124">
        <f>INDEX(resultados!$A$2:$ZZ$249, 118, MATCH($B$2, resultados!$A$1:$ZZ$1, 0))</f>
        <v/>
      </c>
      <c r="C124">
        <f>INDEX(resultados!$A$2:$ZZ$249, 118, MATCH($B$3, resultados!$A$1:$ZZ$1, 0))</f>
        <v/>
      </c>
    </row>
    <row r="125">
      <c r="A125">
        <f>INDEX(resultados!$A$2:$ZZ$249, 119, MATCH($B$1, resultados!$A$1:$ZZ$1, 0))</f>
        <v/>
      </c>
      <c r="B125">
        <f>INDEX(resultados!$A$2:$ZZ$249, 119, MATCH($B$2, resultados!$A$1:$ZZ$1, 0))</f>
        <v/>
      </c>
      <c r="C125">
        <f>INDEX(resultados!$A$2:$ZZ$249, 119, MATCH($B$3, resultados!$A$1:$ZZ$1, 0))</f>
        <v/>
      </c>
    </row>
    <row r="126">
      <c r="A126">
        <f>INDEX(resultados!$A$2:$ZZ$249, 120, MATCH($B$1, resultados!$A$1:$ZZ$1, 0))</f>
        <v/>
      </c>
      <c r="B126">
        <f>INDEX(resultados!$A$2:$ZZ$249, 120, MATCH($B$2, resultados!$A$1:$ZZ$1, 0))</f>
        <v/>
      </c>
      <c r="C126">
        <f>INDEX(resultados!$A$2:$ZZ$249, 120, MATCH($B$3, resultados!$A$1:$ZZ$1, 0))</f>
        <v/>
      </c>
    </row>
    <row r="127">
      <c r="A127">
        <f>INDEX(resultados!$A$2:$ZZ$249, 121, MATCH($B$1, resultados!$A$1:$ZZ$1, 0))</f>
        <v/>
      </c>
      <c r="B127">
        <f>INDEX(resultados!$A$2:$ZZ$249, 121, MATCH($B$2, resultados!$A$1:$ZZ$1, 0))</f>
        <v/>
      </c>
      <c r="C127">
        <f>INDEX(resultados!$A$2:$ZZ$249, 121, MATCH($B$3, resultados!$A$1:$ZZ$1, 0))</f>
        <v/>
      </c>
    </row>
    <row r="128">
      <c r="A128">
        <f>INDEX(resultados!$A$2:$ZZ$249, 122, MATCH($B$1, resultados!$A$1:$ZZ$1, 0))</f>
        <v/>
      </c>
      <c r="B128">
        <f>INDEX(resultados!$A$2:$ZZ$249, 122, MATCH($B$2, resultados!$A$1:$ZZ$1, 0))</f>
        <v/>
      </c>
      <c r="C128">
        <f>INDEX(resultados!$A$2:$ZZ$249, 122, MATCH($B$3, resultados!$A$1:$ZZ$1, 0))</f>
        <v/>
      </c>
    </row>
    <row r="129">
      <c r="A129">
        <f>INDEX(resultados!$A$2:$ZZ$249, 123, MATCH($B$1, resultados!$A$1:$ZZ$1, 0))</f>
        <v/>
      </c>
      <c r="B129">
        <f>INDEX(resultados!$A$2:$ZZ$249, 123, MATCH($B$2, resultados!$A$1:$ZZ$1, 0))</f>
        <v/>
      </c>
      <c r="C129">
        <f>INDEX(resultados!$A$2:$ZZ$249, 123, MATCH($B$3, resultados!$A$1:$ZZ$1, 0))</f>
        <v/>
      </c>
    </row>
    <row r="130">
      <c r="A130">
        <f>INDEX(resultados!$A$2:$ZZ$249, 124, MATCH($B$1, resultados!$A$1:$ZZ$1, 0))</f>
        <v/>
      </c>
      <c r="B130">
        <f>INDEX(resultados!$A$2:$ZZ$249, 124, MATCH($B$2, resultados!$A$1:$ZZ$1, 0))</f>
        <v/>
      </c>
      <c r="C130">
        <f>INDEX(resultados!$A$2:$ZZ$249, 124, MATCH($B$3, resultados!$A$1:$ZZ$1, 0))</f>
        <v/>
      </c>
    </row>
    <row r="131">
      <c r="A131">
        <f>INDEX(resultados!$A$2:$ZZ$249, 125, MATCH($B$1, resultados!$A$1:$ZZ$1, 0))</f>
        <v/>
      </c>
      <c r="B131">
        <f>INDEX(resultados!$A$2:$ZZ$249, 125, MATCH($B$2, resultados!$A$1:$ZZ$1, 0))</f>
        <v/>
      </c>
      <c r="C131">
        <f>INDEX(resultados!$A$2:$ZZ$249, 125, MATCH($B$3, resultados!$A$1:$ZZ$1, 0))</f>
        <v/>
      </c>
    </row>
    <row r="132">
      <c r="A132">
        <f>INDEX(resultados!$A$2:$ZZ$249, 126, MATCH($B$1, resultados!$A$1:$ZZ$1, 0))</f>
        <v/>
      </c>
      <c r="B132">
        <f>INDEX(resultados!$A$2:$ZZ$249, 126, MATCH($B$2, resultados!$A$1:$ZZ$1, 0))</f>
        <v/>
      </c>
      <c r="C132">
        <f>INDEX(resultados!$A$2:$ZZ$249, 126, MATCH($B$3, resultados!$A$1:$ZZ$1, 0))</f>
        <v/>
      </c>
    </row>
    <row r="133">
      <c r="A133">
        <f>INDEX(resultados!$A$2:$ZZ$249, 127, MATCH($B$1, resultados!$A$1:$ZZ$1, 0))</f>
        <v/>
      </c>
      <c r="B133">
        <f>INDEX(resultados!$A$2:$ZZ$249, 127, MATCH($B$2, resultados!$A$1:$ZZ$1, 0))</f>
        <v/>
      </c>
      <c r="C133">
        <f>INDEX(resultados!$A$2:$ZZ$249, 127, MATCH($B$3, resultados!$A$1:$ZZ$1, 0))</f>
        <v/>
      </c>
    </row>
    <row r="134">
      <c r="A134">
        <f>INDEX(resultados!$A$2:$ZZ$249, 128, MATCH($B$1, resultados!$A$1:$ZZ$1, 0))</f>
        <v/>
      </c>
      <c r="B134">
        <f>INDEX(resultados!$A$2:$ZZ$249, 128, MATCH($B$2, resultados!$A$1:$ZZ$1, 0))</f>
        <v/>
      </c>
      <c r="C134">
        <f>INDEX(resultados!$A$2:$ZZ$249, 128, MATCH($B$3, resultados!$A$1:$ZZ$1, 0))</f>
        <v/>
      </c>
    </row>
    <row r="135">
      <c r="A135">
        <f>INDEX(resultados!$A$2:$ZZ$249, 129, MATCH($B$1, resultados!$A$1:$ZZ$1, 0))</f>
        <v/>
      </c>
      <c r="B135">
        <f>INDEX(resultados!$A$2:$ZZ$249, 129, MATCH($B$2, resultados!$A$1:$ZZ$1, 0))</f>
        <v/>
      </c>
      <c r="C135">
        <f>INDEX(resultados!$A$2:$ZZ$249, 129, MATCH($B$3, resultados!$A$1:$ZZ$1, 0))</f>
        <v/>
      </c>
    </row>
    <row r="136">
      <c r="A136">
        <f>INDEX(resultados!$A$2:$ZZ$249, 130, MATCH($B$1, resultados!$A$1:$ZZ$1, 0))</f>
        <v/>
      </c>
      <c r="B136">
        <f>INDEX(resultados!$A$2:$ZZ$249, 130, MATCH($B$2, resultados!$A$1:$ZZ$1, 0))</f>
        <v/>
      </c>
      <c r="C136">
        <f>INDEX(resultados!$A$2:$ZZ$249, 130, MATCH($B$3, resultados!$A$1:$ZZ$1, 0))</f>
        <v/>
      </c>
    </row>
    <row r="137">
      <c r="A137">
        <f>INDEX(resultados!$A$2:$ZZ$249, 131, MATCH($B$1, resultados!$A$1:$ZZ$1, 0))</f>
        <v/>
      </c>
      <c r="B137">
        <f>INDEX(resultados!$A$2:$ZZ$249, 131, MATCH($B$2, resultados!$A$1:$ZZ$1, 0))</f>
        <v/>
      </c>
      <c r="C137">
        <f>INDEX(resultados!$A$2:$ZZ$249, 131, MATCH($B$3, resultados!$A$1:$ZZ$1, 0))</f>
        <v/>
      </c>
    </row>
    <row r="138">
      <c r="A138">
        <f>INDEX(resultados!$A$2:$ZZ$249, 132, MATCH($B$1, resultados!$A$1:$ZZ$1, 0))</f>
        <v/>
      </c>
      <c r="B138">
        <f>INDEX(resultados!$A$2:$ZZ$249, 132, MATCH($B$2, resultados!$A$1:$ZZ$1, 0))</f>
        <v/>
      </c>
      <c r="C138">
        <f>INDEX(resultados!$A$2:$ZZ$249, 132, MATCH($B$3, resultados!$A$1:$ZZ$1, 0))</f>
        <v/>
      </c>
    </row>
    <row r="139">
      <c r="A139">
        <f>INDEX(resultados!$A$2:$ZZ$249, 133, MATCH($B$1, resultados!$A$1:$ZZ$1, 0))</f>
        <v/>
      </c>
      <c r="B139">
        <f>INDEX(resultados!$A$2:$ZZ$249, 133, MATCH($B$2, resultados!$A$1:$ZZ$1, 0))</f>
        <v/>
      </c>
      <c r="C139">
        <f>INDEX(resultados!$A$2:$ZZ$249, 133, MATCH($B$3, resultados!$A$1:$ZZ$1, 0))</f>
        <v/>
      </c>
    </row>
    <row r="140">
      <c r="A140">
        <f>INDEX(resultados!$A$2:$ZZ$249, 134, MATCH($B$1, resultados!$A$1:$ZZ$1, 0))</f>
        <v/>
      </c>
      <c r="B140">
        <f>INDEX(resultados!$A$2:$ZZ$249, 134, MATCH($B$2, resultados!$A$1:$ZZ$1, 0))</f>
        <v/>
      </c>
      <c r="C140">
        <f>INDEX(resultados!$A$2:$ZZ$249, 134, MATCH($B$3, resultados!$A$1:$ZZ$1, 0))</f>
        <v/>
      </c>
    </row>
    <row r="141">
      <c r="A141">
        <f>INDEX(resultados!$A$2:$ZZ$249, 135, MATCH($B$1, resultados!$A$1:$ZZ$1, 0))</f>
        <v/>
      </c>
      <c r="B141">
        <f>INDEX(resultados!$A$2:$ZZ$249, 135, MATCH($B$2, resultados!$A$1:$ZZ$1, 0))</f>
        <v/>
      </c>
      <c r="C141">
        <f>INDEX(resultados!$A$2:$ZZ$249, 135, MATCH($B$3, resultados!$A$1:$ZZ$1, 0))</f>
        <v/>
      </c>
    </row>
    <row r="142">
      <c r="A142">
        <f>INDEX(resultados!$A$2:$ZZ$249, 136, MATCH($B$1, resultados!$A$1:$ZZ$1, 0))</f>
        <v/>
      </c>
      <c r="B142">
        <f>INDEX(resultados!$A$2:$ZZ$249, 136, MATCH($B$2, resultados!$A$1:$ZZ$1, 0))</f>
        <v/>
      </c>
      <c r="C142">
        <f>INDEX(resultados!$A$2:$ZZ$249, 136, MATCH($B$3, resultados!$A$1:$ZZ$1, 0))</f>
        <v/>
      </c>
    </row>
    <row r="143">
      <c r="A143">
        <f>INDEX(resultados!$A$2:$ZZ$249, 137, MATCH($B$1, resultados!$A$1:$ZZ$1, 0))</f>
        <v/>
      </c>
      <c r="B143">
        <f>INDEX(resultados!$A$2:$ZZ$249, 137, MATCH($B$2, resultados!$A$1:$ZZ$1, 0))</f>
        <v/>
      </c>
      <c r="C143">
        <f>INDEX(resultados!$A$2:$ZZ$249, 137, MATCH($B$3, resultados!$A$1:$ZZ$1, 0))</f>
        <v/>
      </c>
    </row>
    <row r="144">
      <c r="A144">
        <f>INDEX(resultados!$A$2:$ZZ$249, 138, MATCH($B$1, resultados!$A$1:$ZZ$1, 0))</f>
        <v/>
      </c>
      <c r="B144">
        <f>INDEX(resultados!$A$2:$ZZ$249, 138, MATCH($B$2, resultados!$A$1:$ZZ$1, 0))</f>
        <v/>
      </c>
      <c r="C144">
        <f>INDEX(resultados!$A$2:$ZZ$249, 138, MATCH($B$3, resultados!$A$1:$ZZ$1, 0))</f>
        <v/>
      </c>
    </row>
    <row r="145">
      <c r="A145">
        <f>INDEX(resultados!$A$2:$ZZ$249, 139, MATCH($B$1, resultados!$A$1:$ZZ$1, 0))</f>
        <v/>
      </c>
      <c r="B145">
        <f>INDEX(resultados!$A$2:$ZZ$249, 139, MATCH($B$2, resultados!$A$1:$ZZ$1, 0))</f>
        <v/>
      </c>
      <c r="C145">
        <f>INDEX(resultados!$A$2:$ZZ$249, 139, MATCH($B$3, resultados!$A$1:$ZZ$1, 0))</f>
        <v/>
      </c>
    </row>
    <row r="146">
      <c r="A146">
        <f>INDEX(resultados!$A$2:$ZZ$249, 140, MATCH($B$1, resultados!$A$1:$ZZ$1, 0))</f>
        <v/>
      </c>
      <c r="B146">
        <f>INDEX(resultados!$A$2:$ZZ$249, 140, MATCH($B$2, resultados!$A$1:$ZZ$1, 0))</f>
        <v/>
      </c>
      <c r="C146">
        <f>INDEX(resultados!$A$2:$ZZ$249, 140, MATCH($B$3, resultados!$A$1:$ZZ$1, 0))</f>
        <v/>
      </c>
    </row>
    <row r="147">
      <c r="A147">
        <f>INDEX(resultados!$A$2:$ZZ$249, 141, MATCH($B$1, resultados!$A$1:$ZZ$1, 0))</f>
        <v/>
      </c>
      <c r="B147">
        <f>INDEX(resultados!$A$2:$ZZ$249, 141, MATCH($B$2, resultados!$A$1:$ZZ$1, 0))</f>
        <v/>
      </c>
      <c r="C147">
        <f>INDEX(resultados!$A$2:$ZZ$249, 141, MATCH($B$3, resultados!$A$1:$ZZ$1, 0))</f>
        <v/>
      </c>
    </row>
    <row r="148">
      <c r="A148">
        <f>INDEX(resultados!$A$2:$ZZ$249, 142, MATCH($B$1, resultados!$A$1:$ZZ$1, 0))</f>
        <v/>
      </c>
      <c r="B148">
        <f>INDEX(resultados!$A$2:$ZZ$249, 142, MATCH($B$2, resultados!$A$1:$ZZ$1, 0))</f>
        <v/>
      </c>
      <c r="C148">
        <f>INDEX(resultados!$A$2:$ZZ$249, 142, MATCH($B$3, resultados!$A$1:$ZZ$1, 0))</f>
        <v/>
      </c>
    </row>
    <row r="149">
      <c r="A149">
        <f>INDEX(resultados!$A$2:$ZZ$249, 143, MATCH($B$1, resultados!$A$1:$ZZ$1, 0))</f>
        <v/>
      </c>
      <c r="B149">
        <f>INDEX(resultados!$A$2:$ZZ$249, 143, MATCH($B$2, resultados!$A$1:$ZZ$1, 0))</f>
        <v/>
      </c>
      <c r="C149">
        <f>INDEX(resultados!$A$2:$ZZ$249, 143, MATCH($B$3, resultados!$A$1:$ZZ$1, 0))</f>
        <v/>
      </c>
    </row>
    <row r="150">
      <c r="A150">
        <f>INDEX(resultados!$A$2:$ZZ$249, 144, MATCH($B$1, resultados!$A$1:$ZZ$1, 0))</f>
        <v/>
      </c>
      <c r="B150">
        <f>INDEX(resultados!$A$2:$ZZ$249, 144, MATCH($B$2, resultados!$A$1:$ZZ$1, 0))</f>
        <v/>
      </c>
      <c r="C150">
        <f>INDEX(resultados!$A$2:$ZZ$249, 144, MATCH($B$3, resultados!$A$1:$ZZ$1, 0))</f>
        <v/>
      </c>
    </row>
    <row r="151">
      <c r="A151">
        <f>INDEX(resultados!$A$2:$ZZ$249, 145, MATCH($B$1, resultados!$A$1:$ZZ$1, 0))</f>
        <v/>
      </c>
      <c r="B151">
        <f>INDEX(resultados!$A$2:$ZZ$249, 145, MATCH($B$2, resultados!$A$1:$ZZ$1, 0))</f>
        <v/>
      </c>
      <c r="C151">
        <f>INDEX(resultados!$A$2:$ZZ$249, 145, MATCH($B$3, resultados!$A$1:$ZZ$1, 0))</f>
        <v/>
      </c>
    </row>
    <row r="152">
      <c r="A152">
        <f>INDEX(resultados!$A$2:$ZZ$249, 146, MATCH($B$1, resultados!$A$1:$ZZ$1, 0))</f>
        <v/>
      </c>
      <c r="B152">
        <f>INDEX(resultados!$A$2:$ZZ$249, 146, MATCH($B$2, resultados!$A$1:$ZZ$1, 0))</f>
        <v/>
      </c>
      <c r="C152">
        <f>INDEX(resultados!$A$2:$ZZ$249, 146, MATCH($B$3, resultados!$A$1:$ZZ$1, 0))</f>
        <v/>
      </c>
    </row>
    <row r="153">
      <c r="A153">
        <f>INDEX(resultados!$A$2:$ZZ$249, 147, MATCH($B$1, resultados!$A$1:$ZZ$1, 0))</f>
        <v/>
      </c>
      <c r="B153">
        <f>INDEX(resultados!$A$2:$ZZ$249, 147, MATCH($B$2, resultados!$A$1:$ZZ$1, 0))</f>
        <v/>
      </c>
      <c r="C153">
        <f>INDEX(resultados!$A$2:$ZZ$249, 147, MATCH($B$3, resultados!$A$1:$ZZ$1, 0))</f>
        <v/>
      </c>
    </row>
    <row r="154">
      <c r="A154">
        <f>INDEX(resultados!$A$2:$ZZ$249, 148, MATCH($B$1, resultados!$A$1:$ZZ$1, 0))</f>
        <v/>
      </c>
      <c r="B154">
        <f>INDEX(resultados!$A$2:$ZZ$249, 148, MATCH($B$2, resultados!$A$1:$ZZ$1, 0))</f>
        <v/>
      </c>
      <c r="C154">
        <f>INDEX(resultados!$A$2:$ZZ$249, 148, MATCH($B$3, resultados!$A$1:$ZZ$1, 0))</f>
        <v/>
      </c>
    </row>
    <row r="155">
      <c r="A155">
        <f>INDEX(resultados!$A$2:$ZZ$249, 149, MATCH($B$1, resultados!$A$1:$ZZ$1, 0))</f>
        <v/>
      </c>
      <c r="B155">
        <f>INDEX(resultados!$A$2:$ZZ$249, 149, MATCH($B$2, resultados!$A$1:$ZZ$1, 0))</f>
        <v/>
      </c>
      <c r="C155">
        <f>INDEX(resultados!$A$2:$ZZ$249, 149, MATCH($B$3, resultados!$A$1:$ZZ$1, 0))</f>
        <v/>
      </c>
    </row>
    <row r="156">
      <c r="A156">
        <f>INDEX(resultados!$A$2:$ZZ$249, 150, MATCH($B$1, resultados!$A$1:$ZZ$1, 0))</f>
        <v/>
      </c>
      <c r="B156">
        <f>INDEX(resultados!$A$2:$ZZ$249, 150, MATCH($B$2, resultados!$A$1:$ZZ$1, 0))</f>
        <v/>
      </c>
      <c r="C156">
        <f>INDEX(resultados!$A$2:$ZZ$249, 150, MATCH($B$3, resultados!$A$1:$ZZ$1, 0))</f>
        <v/>
      </c>
    </row>
    <row r="157">
      <c r="A157">
        <f>INDEX(resultados!$A$2:$ZZ$249, 151, MATCH($B$1, resultados!$A$1:$ZZ$1, 0))</f>
        <v/>
      </c>
      <c r="B157">
        <f>INDEX(resultados!$A$2:$ZZ$249, 151, MATCH($B$2, resultados!$A$1:$ZZ$1, 0))</f>
        <v/>
      </c>
      <c r="C157">
        <f>INDEX(resultados!$A$2:$ZZ$249, 151, MATCH($B$3, resultados!$A$1:$ZZ$1, 0))</f>
        <v/>
      </c>
    </row>
    <row r="158">
      <c r="A158">
        <f>INDEX(resultados!$A$2:$ZZ$249, 152, MATCH($B$1, resultados!$A$1:$ZZ$1, 0))</f>
        <v/>
      </c>
      <c r="B158">
        <f>INDEX(resultados!$A$2:$ZZ$249, 152, MATCH($B$2, resultados!$A$1:$ZZ$1, 0))</f>
        <v/>
      </c>
      <c r="C158">
        <f>INDEX(resultados!$A$2:$ZZ$249, 152, MATCH($B$3, resultados!$A$1:$ZZ$1, 0))</f>
        <v/>
      </c>
    </row>
    <row r="159">
      <c r="A159">
        <f>INDEX(resultados!$A$2:$ZZ$249, 153, MATCH($B$1, resultados!$A$1:$ZZ$1, 0))</f>
        <v/>
      </c>
      <c r="B159">
        <f>INDEX(resultados!$A$2:$ZZ$249, 153, MATCH($B$2, resultados!$A$1:$ZZ$1, 0))</f>
        <v/>
      </c>
      <c r="C159">
        <f>INDEX(resultados!$A$2:$ZZ$249, 153, MATCH($B$3, resultados!$A$1:$ZZ$1, 0))</f>
        <v/>
      </c>
    </row>
    <row r="160">
      <c r="A160">
        <f>INDEX(resultados!$A$2:$ZZ$249, 154, MATCH($B$1, resultados!$A$1:$ZZ$1, 0))</f>
        <v/>
      </c>
      <c r="B160">
        <f>INDEX(resultados!$A$2:$ZZ$249, 154, MATCH($B$2, resultados!$A$1:$ZZ$1, 0))</f>
        <v/>
      </c>
      <c r="C160">
        <f>INDEX(resultados!$A$2:$ZZ$249, 154, MATCH($B$3, resultados!$A$1:$ZZ$1, 0))</f>
        <v/>
      </c>
    </row>
    <row r="161">
      <c r="A161">
        <f>INDEX(resultados!$A$2:$ZZ$249, 155, MATCH($B$1, resultados!$A$1:$ZZ$1, 0))</f>
        <v/>
      </c>
      <c r="B161">
        <f>INDEX(resultados!$A$2:$ZZ$249, 155, MATCH($B$2, resultados!$A$1:$ZZ$1, 0))</f>
        <v/>
      </c>
      <c r="C161">
        <f>INDEX(resultados!$A$2:$ZZ$249, 155, MATCH($B$3, resultados!$A$1:$ZZ$1, 0))</f>
        <v/>
      </c>
    </row>
    <row r="162">
      <c r="A162">
        <f>INDEX(resultados!$A$2:$ZZ$249, 156, MATCH($B$1, resultados!$A$1:$ZZ$1, 0))</f>
        <v/>
      </c>
      <c r="B162">
        <f>INDEX(resultados!$A$2:$ZZ$249, 156, MATCH($B$2, resultados!$A$1:$ZZ$1, 0))</f>
        <v/>
      </c>
      <c r="C162">
        <f>INDEX(resultados!$A$2:$ZZ$249, 156, MATCH($B$3, resultados!$A$1:$ZZ$1, 0))</f>
        <v/>
      </c>
    </row>
    <row r="163">
      <c r="A163">
        <f>INDEX(resultados!$A$2:$ZZ$249, 157, MATCH($B$1, resultados!$A$1:$ZZ$1, 0))</f>
        <v/>
      </c>
      <c r="B163">
        <f>INDEX(resultados!$A$2:$ZZ$249, 157, MATCH($B$2, resultados!$A$1:$ZZ$1, 0))</f>
        <v/>
      </c>
      <c r="C163">
        <f>INDEX(resultados!$A$2:$ZZ$249, 157, MATCH($B$3, resultados!$A$1:$ZZ$1, 0))</f>
        <v/>
      </c>
    </row>
    <row r="164">
      <c r="A164">
        <f>INDEX(resultados!$A$2:$ZZ$249, 158, MATCH($B$1, resultados!$A$1:$ZZ$1, 0))</f>
        <v/>
      </c>
      <c r="B164">
        <f>INDEX(resultados!$A$2:$ZZ$249, 158, MATCH($B$2, resultados!$A$1:$ZZ$1, 0))</f>
        <v/>
      </c>
      <c r="C164">
        <f>INDEX(resultados!$A$2:$ZZ$249, 158, MATCH($B$3, resultados!$A$1:$ZZ$1, 0))</f>
        <v/>
      </c>
    </row>
    <row r="165">
      <c r="A165">
        <f>INDEX(resultados!$A$2:$ZZ$249, 159, MATCH($B$1, resultados!$A$1:$ZZ$1, 0))</f>
        <v/>
      </c>
      <c r="B165">
        <f>INDEX(resultados!$A$2:$ZZ$249, 159, MATCH($B$2, resultados!$A$1:$ZZ$1, 0))</f>
        <v/>
      </c>
      <c r="C165">
        <f>INDEX(resultados!$A$2:$ZZ$249, 159, MATCH($B$3, resultados!$A$1:$ZZ$1, 0))</f>
        <v/>
      </c>
    </row>
    <row r="166">
      <c r="A166">
        <f>INDEX(resultados!$A$2:$ZZ$249, 160, MATCH($B$1, resultados!$A$1:$ZZ$1, 0))</f>
        <v/>
      </c>
      <c r="B166">
        <f>INDEX(resultados!$A$2:$ZZ$249, 160, MATCH($B$2, resultados!$A$1:$ZZ$1, 0))</f>
        <v/>
      </c>
      <c r="C166">
        <f>INDEX(resultados!$A$2:$ZZ$249, 160, MATCH($B$3, resultados!$A$1:$ZZ$1, 0))</f>
        <v/>
      </c>
    </row>
    <row r="167">
      <c r="A167">
        <f>INDEX(resultados!$A$2:$ZZ$249, 161, MATCH($B$1, resultados!$A$1:$ZZ$1, 0))</f>
        <v/>
      </c>
      <c r="B167">
        <f>INDEX(resultados!$A$2:$ZZ$249, 161, MATCH($B$2, resultados!$A$1:$ZZ$1, 0))</f>
        <v/>
      </c>
      <c r="C167">
        <f>INDEX(resultados!$A$2:$ZZ$249, 161, MATCH($B$3, resultados!$A$1:$ZZ$1, 0))</f>
        <v/>
      </c>
    </row>
    <row r="168">
      <c r="A168">
        <f>INDEX(resultados!$A$2:$ZZ$249, 162, MATCH($B$1, resultados!$A$1:$ZZ$1, 0))</f>
        <v/>
      </c>
      <c r="B168">
        <f>INDEX(resultados!$A$2:$ZZ$249, 162, MATCH($B$2, resultados!$A$1:$ZZ$1, 0))</f>
        <v/>
      </c>
      <c r="C168">
        <f>INDEX(resultados!$A$2:$ZZ$249, 162, MATCH($B$3, resultados!$A$1:$ZZ$1, 0))</f>
        <v/>
      </c>
    </row>
    <row r="169">
      <c r="A169">
        <f>INDEX(resultados!$A$2:$ZZ$249, 163, MATCH($B$1, resultados!$A$1:$ZZ$1, 0))</f>
        <v/>
      </c>
      <c r="B169">
        <f>INDEX(resultados!$A$2:$ZZ$249, 163, MATCH($B$2, resultados!$A$1:$ZZ$1, 0))</f>
        <v/>
      </c>
      <c r="C169">
        <f>INDEX(resultados!$A$2:$ZZ$249, 163, MATCH($B$3, resultados!$A$1:$ZZ$1, 0))</f>
        <v/>
      </c>
    </row>
    <row r="170">
      <c r="A170">
        <f>INDEX(resultados!$A$2:$ZZ$249, 164, MATCH($B$1, resultados!$A$1:$ZZ$1, 0))</f>
        <v/>
      </c>
      <c r="B170">
        <f>INDEX(resultados!$A$2:$ZZ$249, 164, MATCH($B$2, resultados!$A$1:$ZZ$1, 0))</f>
        <v/>
      </c>
      <c r="C170">
        <f>INDEX(resultados!$A$2:$ZZ$249, 164, MATCH($B$3, resultados!$A$1:$ZZ$1, 0))</f>
        <v/>
      </c>
    </row>
    <row r="171">
      <c r="A171">
        <f>INDEX(resultados!$A$2:$ZZ$249, 165, MATCH($B$1, resultados!$A$1:$ZZ$1, 0))</f>
        <v/>
      </c>
      <c r="B171">
        <f>INDEX(resultados!$A$2:$ZZ$249, 165, MATCH($B$2, resultados!$A$1:$ZZ$1, 0))</f>
        <v/>
      </c>
      <c r="C171">
        <f>INDEX(resultados!$A$2:$ZZ$249, 165, MATCH($B$3, resultados!$A$1:$ZZ$1, 0))</f>
        <v/>
      </c>
    </row>
    <row r="172">
      <c r="A172">
        <f>INDEX(resultados!$A$2:$ZZ$249, 166, MATCH($B$1, resultados!$A$1:$ZZ$1, 0))</f>
        <v/>
      </c>
      <c r="B172">
        <f>INDEX(resultados!$A$2:$ZZ$249, 166, MATCH($B$2, resultados!$A$1:$ZZ$1, 0))</f>
        <v/>
      </c>
      <c r="C172">
        <f>INDEX(resultados!$A$2:$ZZ$249, 166, MATCH($B$3, resultados!$A$1:$ZZ$1, 0))</f>
        <v/>
      </c>
    </row>
    <row r="173">
      <c r="A173">
        <f>INDEX(resultados!$A$2:$ZZ$249, 167, MATCH($B$1, resultados!$A$1:$ZZ$1, 0))</f>
        <v/>
      </c>
      <c r="B173">
        <f>INDEX(resultados!$A$2:$ZZ$249, 167, MATCH($B$2, resultados!$A$1:$ZZ$1, 0))</f>
        <v/>
      </c>
      <c r="C173">
        <f>INDEX(resultados!$A$2:$ZZ$249, 167, MATCH($B$3, resultados!$A$1:$ZZ$1, 0))</f>
        <v/>
      </c>
    </row>
    <row r="174">
      <c r="A174">
        <f>INDEX(resultados!$A$2:$ZZ$249, 168, MATCH($B$1, resultados!$A$1:$ZZ$1, 0))</f>
        <v/>
      </c>
      <c r="B174">
        <f>INDEX(resultados!$A$2:$ZZ$249, 168, MATCH($B$2, resultados!$A$1:$ZZ$1, 0))</f>
        <v/>
      </c>
      <c r="C174">
        <f>INDEX(resultados!$A$2:$ZZ$249, 168, MATCH($B$3, resultados!$A$1:$ZZ$1, 0))</f>
        <v/>
      </c>
    </row>
    <row r="175">
      <c r="A175">
        <f>INDEX(resultados!$A$2:$ZZ$249, 169, MATCH($B$1, resultados!$A$1:$ZZ$1, 0))</f>
        <v/>
      </c>
      <c r="B175">
        <f>INDEX(resultados!$A$2:$ZZ$249, 169, MATCH($B$2, resultados!$A$1:$ZZ$1, 0))</f>
        <v/>
      </c>
      <c r="C175">
        <f>INDEX(resultados!$A$2:$ZZ$249, 169, MATCH($B$3, resultados!$A$1:$ZZ$1, 0))</f>
        <v/>
      </c>
    </row>
    <row r="176">
      <c r="A176">
        <f>INDEX(resultados!$A$2:$ZZ$249, 170, MATCH($B$1, resultados!$A$1:$ZZ$1, 0))</f>
        <v/>
      </c>
      <c r="B176">
        <f>INDEX(resultados!$A$2:$ZZ$249, 170, MATCH($B$2, resultados!$A$1:$ZZ$1, 0))</f>
        <v/>
      </c>
      <c r="C176">
        <f>INDEX(resultados!$A$2:$ZZ$249, 170, MATCH($B$3, resultados!$A$1:$ZZ$1, 0))</f>
        <v/>
      </c>
    </row>
    <row r="177">
      <c r="A177">
        <f>INDEX(resultados!$A$2:$ZZ$249, 171, MATCH($B$1, resultados!$A$1:$ZZ$1, 0))</f>
        <v/>
      </c>
      <c r="B177">
        <f>INDEX(resultados!$A$2:$ZZ$249, 171, MATCH($B$2, resultados!$A$1:$ZZ$1, 0))</f>
        <v/>
      </c>
      <c r="C177">
        <f>INDEX(resultados!$A$2:$ZZ$249, 171, MATCH($B$3, resultados!$A$1:$ZZ$1, 0))</f>
        <v/>
      </c>
    </row>
    <row r="178">
      <c r="A178">
        <f>INDEX(resultados!$A$2:$ZZ$249, 172, MATCH($B$1, resultados!$A$1:$ZZ$1, 0))</f>
        <v/>
      </c>
      <c r="B178">
        <f>INDEX(resultados!$A$2:$ZZ$249, 172, MATCH($B$2, resultados!$A$1:$ZZ$1, 0))</f>
        <v/>
      </c>
      <c r="C178">
        <f>INDEX(resultados!$A$2:$ZZ$249, 172, MATCH($B$3, resultados!$A$1:$ZZ$1, 0))</f>
        <v/>
      </c>
    </row>
    <row r="179">
      <c r="A179">
        <f>INDEX(resultados!$A$2:$ZZ$249, 173, MATCH($B$1, resultados!$A$1:$ZZ$1, 0))</f>
        <v/>
      </c>
      <c r="B179">
        <f>INDEX(resultados!$A$2:$ZZ$249, 173, MATCH($B$2, resultados!$A$1:$ZZ$1, 0))</f>
        <v/>
      </c>
      <c r="C179">
        <f>INDEX(resultados!$A$2:$ZZ$249, 173, MATCH($B$3, resultados!$A$1:$ZZ$1, 0))</f>
        <v/>
      </c>
    </row>
    <row r="180">
      <c r="A180">
        <f>INDEX(resultados!$A$2:$ZZ$249, 174, MATCH($B$1, resultados!$A$1:$ZZ$1, 0))</f>
        <v/>
      </c>
      <c r="B180">
        <f>INDEX(resultados!$A$2:$ZZ$249, 174, MATCH($B$2, resultados!$A$1:$ZZ$1, 0))</f>
        <v/>
      </c>
      <c r="C180">
        <f>INDEX(resultados!$A$2:$ZZ$249, 174, MATCH($B$3, resultados!$A$1:$ZZ$1, 0))</f>
        <v/>
      </c>
    </row>
    <row r="181">
      <c r="A181">
        <f>INDEX(resultados!$A$2:$ZZ$249, 175, MATCH($B$1, resultados!$A$1:$ZZ$1, 0))</f>
        <v/>
      </c>
      <c r="B181">
        <f>INDEX(resultados!$A$2:$ZZ$249, 175, MATCH($B$2, resultados!$A$1:$ZZ$1, 0))</f>
        <v/>
      </c>
      <c r="C181">
        <f>INDEX(resultados!$A$2:$ZZ$249, 175, MATCH($B$3, resultados!$A$1:$ZZ$1, 0))</f>
        <v/>
      </c>
    </row>
    <row r="182">
      <c r="A182">
        <f>INDEX(resultados!$A$2:$ZZ$249, 176, MATCH($B$1, resultados!$A$1:$ZZ$1, 0))</f>
        <v/>
      </c>
      <c r="B182">
        <f>INDEX(resultados!$A$2:$ZZ$249, 176, MATCH($B$2, resultados!$A$1:$ZZ$1, 0))</f>
        <v/>
      </c>
      <c r="C182">
        <f>INDEX(resultados!$A$2:$ZZ$249, 176, MATCH($B$3, resultados!$A$1:$ZZ$1, 0))</f>
        <v/>
      </c>
    </row>
    <row r="183">
      <c r="A183">
        <f>INDEX(resultados!$A$2:$ZZ$249, 177, MATCH($B$1, resultados!$A$1:$ZZ$1, 0))</f>
        <v/>
      </c>
      <c r="B183">
        <f>INDEX(resultados!$A$2:$ZZ$249, 177, MATCH($B$2, resultados!$A$1:$ZZ$1, 0))</f>
        <v/>
      </c>
      <c r="C183">
        <f>INDEX(resultados!$A$2:$ZZ$249, 177, MATCH($B$3, resultados!$A$1:$ZZ$1, 0))</f>
        <v/>
      </c>
    </row>
    <row r="184">
      <c r="A184">
        <f>INDEX(resultados!$A$2:$ZZ$249, 178, MATCH($B$1, resultados!$A$1:$ZZ$1, 0))</f>
        <v/>
      </c>
      <c r="B184">
        <f>INDEX(resultados!$A$2:$ZZ$249, 178, MATCH($B$2, resultados!$A$1:$ZZ$1, 0))</f>
        <v/>
      </c>
      <c r="C184">
        <f>INDEX(resultados!$A$2:$ZZ$249, 178, MATCH($B$3, resultados!$A$1:$ZZ$1, 0))</f>
        <v/>
      </c>
    </row>
    <row r="185">
      <c r="A185">
        <f>INDEX(resultados!$A$2:$ZZ$249, 179, MATCH($B$1, resultados!$A$1:$ZZ$1, 0))</f>
        <v/>
      </c>
      <c r="B185">
        <f>INDEX(resultados!$A$2:$ZZ$249, 179, MATCH($B$2, resultados!$A$1:$ZZ$1, 0))</f>
        <v/>
      </c>
      <c r="C185">
        <f>INDEX(resultados!$A$2:$ZZ$249, 179, MATCH($B$3, resultados!$A$1:$ZZ$1, 0))</f>
        <v/>
      </c>
    </row>
    <row r="186">
      <c r="A186">
        <f>INDEX(resultados!$A$2:$ZZ$249, 180, MATCH($B$1, resultados!$A$1:$ZZ$1, 0))</f>
        <v/>
      </c>
      <c r="B186">
        <f>INDEX(resultados!$A$2:$ZZ$249, 180, MATCH($B$2, resultados!$A$1:$ZZ$1, 0))</f>
        <v/>
      </c>
      <c r="C186">
        <f>INDEX(resultados!$A$2:$ZZ$249, 180, MATCH($B$3, resultados!$A$1:$ZZ$1, 0))</f>
        <v/>
      </c>
    </row>
    <row r="187">
      <c r="A187">
        <f>INDEX(resultados!$A$2:$ZZ$249, 181, MATCH($B$1, resultados!$A$1:$ZZ$1, 0))</f>
        <v/>
      </c>
      <c r="B187">
        <f>INDEX(resultados!$A$2:$ZZ$249, 181, MATCH($B$2, resultados!$A$1:$ZZ$1, 0))</f>
        <v/>
      </c>
      <c r="C187">
        <f>INDEX(resultados!$A$2:$ZZ$249, 181, MATCH($B$3, resultados!$A$1:$ZZ$1, 0))</f>
        <v/>
      </c>
    </row>
    <row r="188">
      <c r="A188">
        <f>INDEX(resultados!$A$2:$ZZ$249, 182, MATCH($B$1, resultados!$A$1:$ZZ$1, 0))</f>
        <v/>
      </c>
      <c r="B188">
        <f>INDEX(resultados!$A$2:$ZZ$249, 182, MATCH($B$2, resultados!$A$1:$ZZ$1, 0))</f>
        <v/>
      </c>
      <c r="C188">
        <f>INDEX(resultados!$A$2:$ZZ$249, 182, MATCH($B$3, resultados!$A$1:$ZZ$1, 0))</f>
        <v/>
      </c>
    </row>
    <row r="189">
      <c r="A189">
        <f>INDEX(resultados!$A$2:$ZZ$249, 183, MATCH($B$1, resultados!$A$1:$ZZ$1, 0))</f>
        <v/>
      </c>
      <c r="B189">
        <f>INDEX(resultados!$A$2:$ZZ$249, 183, MATCH($B$2, resultados!$A$1:$ZZ$1, 0))</f>
        <v/>
      </c>
      <c r="C189">
        <f>INDEX(resultados!$A$2:$ZZ$249, 183, MATCH($B$3, resultados!$A$1:$ZZ$1, 0))</f>
        <v/>
      </c>
    </row>
    <row r="190">
      <c r="A190">
        <f>INDEX(resultados!$A$2:$ZZ$249, 184, MATCH($B$1, resultados!$A$1:$ZZ$1, 0))</f>
        <v/>
      </c>
      <c r="B190">
        <f>INDEX(resultados!$A$2:$ZZ$249, 184, MATCH($B$2, resultados!$A$1:$ZZ$1, 0))</f>
        <v/>
      </c>
      <c r="C190">
        <f>INDEX(resultados!$A$2:$ZZ$249, 184, MATCH($B$3, resultados!$A$1:$ZZ$1, 0))</f>
        <v/>
      </c>
    </row>
    <row r="191">
      <c r="A191">
        <f>INDEX(resultados!$A$2:$ZZ$249, 185, MATCH($B$1, resultados!$A$1:$ZZ$1, 0))</f>
        <v/>
      </c>
      <c r="B191">
        <f>INDEX(resultados!$A$2:$ZZ$249, 185, MATCH($B$2, resultados!$A$1:$ZZ$1, 0))</f>
        <v/>
      </c>
      <c r="C191">
        <f>INDEX(resultados!$A$2:$ZZ$249, 185, MATCH($B$3, resultados!$A$1:$ZZ$1, 0))</f>
        <v/>
      </c>
    </row>
    <row r="192">
      <c r="A192">
        <f>INDEX(resultados!$A$2:$ZZ$249, 186, MATCH($B$1, resultados!$A$1:$ZZ$1, 0))</f>
        <v/>
      </c>
      <c r="B192">
        <f>INDEX(resultados!$A$2:$ZZ$249, 186, MATCH($B$2, resultados!$A$1:$ZZ$1, 0))</f>
        <v/>
      </c>
      <c r="C192">
        <f>INDEX(resultados!$A$2:$ZZ$249, 186, MATCH($B$3, resultados!$A$1:$ZZ$1, 0))</f>
        <v/>
      </c>
    </row>
    <row r="193">
      <c r="A193">
        <f>INDEX(resultados!$A$2:$ZZ$249, 187, MATCH($B$1, resultados!$A$1:$ZZ$1, 0))</f>
        <v/>
      </c>
      <c r="B193">
        <f>INDEX(resultados!$A$2:$ZZ$249, 187, MATCH($B$2, resultados!$A$1:$ZZ$1, 0))</f>
        <v/>
      </c>
      <c r="C193">
        <f>INDEX(resultados!$A$2:$ZZ$249, 187, MATCH($B$3, resultados!$A$1:$ZZ$1, 0))</f>
        <v/>
      </c>
    </row>
    <row r="194">
      <c r="A194">
        <f>INDEX(resultados!$A$2:$ZZ$249, 188, MATCH($B$1, resultados!$A$1:$ZZ$1, 0))</f>
        <v/>
      </c>
      <c r="B194">
        <f>INDEX(resultados!$A$2:$ZZ$249, 188, MATCH($B$2, resultados!$A$1:$ZZ$1, 0))</f>
        <v/>
      </c>
      <c r="C194">
        <f>INDEX(resultados!$A$2:$ZZ$249, 188, MATCH($B$3, resultados!$A$1:$ZZ$1, 0))</f>
        <v/>
      </c>
    </row>
    <row r="195">
      <c r="A195">
        <f>INDEX(resultados!$A$2:$ZZ$249, 189, MATCH($B$1, resultados!$A$1:$ZZ$1, 0))</f>
        <v/>
      </c>
      <c r="B195">
        <f>INDEX(resultados!$A$2:$ZZ$249, 189, MATCH($B$2, resultados!$A$1:$ZZ$1, 0))</f>
        <v/>
      </c>
      <c r="C195">
        <f>INDEX(resultados!$A$2:$ZZ$249, 189, MATCH($B$3, resultados!$A$1:$ZZ$1, 0))</f>
        <v/>
      </c>
    </row>
    <row r="196">
      <c r="A196">
        <f>INDEX(resultados!$A$2:$ZZ$249, 190, MATCH($B$1, resultados!$A$1:$ZZ$1, 0))</f>
        <v/>
      </c>
      <c r="B196">
        <f>INDEX(resultados!$A$2:$ZZ$249, 190, MATCH($B$2, resultados!$A$1:$ZZ$1, 0))</f>
        <v/>
      </c>
      <c r="C196">
        <f>INDEX(resultados!$A$2:$ZZ$249, 190, MATCH($B$3, resultados!$A$1:$ZZ$1, 0))</f>
        <v/>
      </c>
    </row>
    <row r="197">
      <c r="A197">
        <f>INDEX(resultados!$A$2:$ZZ$249, 191, MATCH($B$1, resultados!$A$1:$ZZ$1, 0))</f>
        <v/>
      </c>
      <c r="B197">
        <f>INDEX(resultados!$A$2:$ZZ$249, 191, MATCH($B$2, resultados!$A$1:$ZZ$1, 0))</f>
        <v/>
      </c>
      <c r="C197">
        <f>INDEX(resultados!$A$2:$ZZ$249, 191, MATCH($B$3, resultados!$A$1:$ZZ$1, 0))</f>
        <v/>
      </c>
    </row>
    <row r="198">
      <c r="A198">
        <f>INDEX(resultados!$A$2:$ZZ$249, 192, MATCH($B$1, resultados!$A$1:$ZZ$1, 0))</f>
        <v/>
      </c>
      <c r="B198">
        <f>INDEX(resultados!$A$2:$ZZ$249, 192, MATCH($B$2, resultados!$A$1:$ZZ$1, 0))</f>
        <v/>
      </c>
      <c r="C198">
        <f>INDEX(resultados!$A$2:$ZZ$249, 192, MATCH($B$3, resultados!$A$1:$ZZ$1, 0))</f>
        <v/>
      </c>
    </row>
    <row r="199">
      <c r="A199">
        <f>INDEX(resultados!$A$2:$ZZ$249, 193, MATCH($B$1, resultados!$A$1:$ZZ$1, 0))</f>
        <v/>
      </c>
      <c r="B199">
        <f>INDEX(resultados!$A$2:$ZZ$249, 193, MATCH($B$2, resultados!$A$1:$ZZ$1, 0))</f>
        <v/>
      </c>
      <c r="C199">
        <f>INDEX(resultados!$A$2:$ZZ$249, 193, MATCH($B$3, resultados!$A$1:$ZZ$1, 0))</f>
        <v/>
      </c>
    </row>
    <row r="200">
      <c r="A200">
        <f>INDEX(resultados!$A$2:$ZZ$249, 194, MATCH($B$1, resultados!$A$1:$ZZ$1, 0))</f>
        <v/>
      </c>
      <c r="B200">
        <f>INDEX(resultados!$A$2:$ZZ$249, 194, MATCH($B$2, resultados!$A$1:$ZZ$1, 0))</f>
        <v/>
      </c>
      <c r="C200">
        <f>INDEX(resultados!$A$2:$ZZ$249, 194, MATCH($B$3, resultados!$A$1:$ZZ$1, 0))</f>
        <v/>
      </c>
    </row>
    <row r="201">
      <c r="A201">
        <f>INDEX(resultados!$A$2:$ZZ$249, 195, MATCH($B$1, resultados!$A$1:$ZZ$1, 0))</f>
        <v/>
      </c>
      <c r="B201">
        <f>INDEX(resultados!$A$2:$ZZ$249, 195, MATCH($B$2, resultados!$A$1:$ZZ$1, 0))</f>
        <v/>
      </c>
      <c r="C201">
        <f>INDEX(resultados!$A$2:$ZZ$249, 195, MATCH($B$3, resultados!$A$1:$ZZ$1, 0))</f>
        <v/>
      </c>
    </row>
    <row r="202">
      <c r="A202">
        <f>INDEX(resultados!$A$2:$ZZ$249, 196, MATCH($B$1, resultados!$A$1:$ZZ$1, 0))</f>
        <v/>
      </c>
      <c r="B202">
        <f>INDEX(resultados!$A$2:$ZZ$249, 196, MATCH($B$2, resultados!$A$1:$ZZ$1, 0))</f>
        <v/>
      </c>
      <c r="C202">
        <f>INDEX(resultados!$A$2:$ZZ$249, 196, MATCH($B$3, resultados!$A$1:$ZZ$1, 0))</f>
        <v/>
      </c>
    </row>
    <row r="203">
      <c r="A203">
        <f>INDEX(resultados!$A$2:$ZZ$249, 197, MATCH($B$1, resultados!$A$1:$ZZ$1, 0))</f>
        <v/>
      </c>
      <c r="B203">
        <f>INDEX(resultados!$A$2:$ZZ$249, 197, MATCH($B$2, resultados!$A$1:$ZZ$1, 0))</f>
        <v/>
      </c>
      <c r="C203">
        <f>INDEX(resultados!$A$2:$ZZ$249, 197, MATCH($B$3, resultados!$A$1:$ZZ$1, 0))</f>
        <v/>
      </c>
    </row>
    <row r="204">
      <c r="A204">
        <f>INDEX(resultados!$A$2:$ZZ$249, 198, MATCH($B$1, resultados!$A$1:$ZZ$1, 0))</f>
        <v/>
      </c>
      <c r="B204">
        <f>INDEX(resultados!$A$2:$ZZ$249, 198, MATCH($B$2, resultados!$A$1:$ZZ$1, 0))</f>
        <v/>
      </c>
      <c r="C204">
        <f>INDEX(resultados!$A$2:$ZZ$249, 198, MATCH($B$3, resultados!$A$1:$ZZ$1, 0))</f>
        <v/>
      </c>
    </row>
    <row r="205">
      <c r="A205">
        <f>INDEX(resultados!$A$2:$ZZ$249, 199, MATCH($B$1, resultados!$A$1:$ZZ$1, 0))</f>
        <v/>
      </c>
      <c r="B205">
        <f>INDEX(resultados!$A$2:$ZZ$249, 199, MATCH($B$2, resultados!$A$1:$ZZ$1, 0))</f>
        <v/>
      </c>
      <c r="C205">
        <f>INDEX(resultados!$A$2:$ZZ$249, 199, MATCH($B$3, resultados!$A$1:$ZZ$1, 0))</f>
        <v/>
      </c>
    </row>
    <row r="206">
      <c r="A206">
        <f>INDEX(resultados!$A$2:$ZZ$249, 200, MATCH($B$1, resultados!$A$1:$ZZ$1, 0))</f>
        <v/>
      </c>
      <c r="B206">
        <f>INDEX(resultados!$A$2:$ZZ$249, 200, MATCH($B$2, resultados!$A$1:$ZZ$1, 0))</f>
        <v/>
      </c>
      <c r="C206">
        <f>INDEX(resultados!$A$2:$ZZ$249, 200, MATCH($B$3, resultados!$A$1:$ZZ$1, 0))</f>
        <v/>
      </c>
    </row>
    <row r="207">
      <c r="A207">
        <f>INDEX(resultados!$A$2:$ZZ$249, 201, MATCH($B$1, resultados!$A$1:$ZZ$1, 0))</f>
        <v/>
      </c>
      <c r="B207">
        <f>INDEX(resultados!$A$2:$ZZ$249, 201, MATCH($B$2, resultados!$A$1:$ZZ$1, 0))</f>
        <v/>
      </c>
      <c r="C207">
        <f>INDEX(resultados!$A$2:$ZZ$249, 201, MATCH($B$3, resultados!$A$1:$ZZ$1, 0))</f>
        <v/>
      </c>
    </row>
    <row r="208">
      <c r="A208">
        <f>INDEX(resultados!$A$2:$ZZ$249, 202, MATCH($B$1, resultados!$A$1:$ZZ$1, 0))</f>
        <v/>
      </c>
      <c r="B208">
        <f>INDEX(resultados!$A$2:$ZZ$249, 202, MATCH($B$2, resultados!$A$1:$ZZ$1, 0))</f>
        <v/>
      </c>
      <c r="C208">
        <f>INDEX(resultados!$A$2:$ZZ$249, 202, MATCH($B$3, resultados!$A$1:$ZZ$1, 0))</f>
        <v/>
      </c>
    </row>
    <row r="209">
      <c r="A209">
        <f>INDEX(resultados!$A$2:$ZZ$249, 203, MATCH($B$1, resultados!$A$1:$ZZ$1, 0))</f>
        <v/>
      </c>
      <c r="B209">
        <f>INDEX(resultados!$A$2:$ZZ$249, 203, MATCH($B$2, resultados!$A$1:$ZZ$1, 0))</f>
        <v/>
      </c>
      <c r="C209">
        <f>INDEX(resultados!$A$2:$ZZ$249, 203, MATCH($B$3, resultados!$A$1:$ZZ$1, 0))</f>
        <v/>
      </c>
    </row>
    <row r="210">
      <c r="A210">
        <f>INDEX(resultados!$A$2:$ZZ$249, 204, MATCH($B$1, resultados!$A$1:$ZZ$1, 0))</f>
        <v/>
      </c>
      <c r="B210">
        <f>INDEX(resultados!$A$2:$ZZ$249, 204, MATCH($B$2, resultados!$A$1:$ZZ$1, 0))</f>
        <v/>
      </c>
      <c r="C210">
        <f>INDEX(resultados!$A$2:$ZZ$249, 204, MATCH($B$3, resultados!$A$1:$ZZ$1, 0))</f>
        <v/>
      </c>
    </row>
    <row r="211">
      <c r="A211">
        <f>INDEX(resultados!$A$2:$ZZ$249, 205, MATCH($B$1, resultados!$A$1:$ZZ$1, 0))</f>
        <v/>
      </c>
      <c r="B211">
        <f>INDEX(resultados!$A$2:$ZZ$249, 205, MATCH($B$2, resultados!$A$1:$ZZ$1, 0))</f>
        <v/>
      </c>
      <c r="C211">
        <f>INDEX(resultados!$A$2:$ZZ$249, 205, MATCH($B$3, resultados!$A$1:$ZZ$1, 0))</f>
        <v/>
      </c>
    </row>
    <row r="212">
      <c r="A212">
        <f>INDEX(resultados!$A$2:$ZZ$249, 206, MATCH($B$1, resultados!$A$1:$ZZ$1, 0))</f>
        <v/>
      </c>
      <c r="B212">
        <f>INDEX(resultados!$A$2:$ZZ$249, 206, MATCH($B$2, resultados!$A$1:$ZZ$1, 0))</f>
        <v/>
      </c>
      <c r="C212">
        <f>INDEX(resultados!$A$2:$ZZ$249, 206, MATCH($B$3, resultados!$A$1:$ZZ$1, 0))</f>
        <v/>
      </c>
    </row>
    <row r="213">
      <c r="A213">
        <f>INDEX(resultados!$A$2:$ZZ$249, 207, MATCH($B$1, resultados!$A$1:$ZZ$1, 0))</f>
        <v/>
      </c>
      <c r="B213">
        <f>INDEX(resultados!$A$2:$ZZ$249, 207, MATCH($B$2, resultados!$A$1:$ZZ$1, 0))</f>
        <v/>
      </c>
      <c r="C213">
        <f>INDEX(resultados!$A$2:$ZZ$249, 207, MATCH($B$3, resultados!$A$1:$ZZ$1, 0))</f>
        <v/>
      </c>
    </row>
    <row r="214">
      <c r="A214">
        <f>INDEX(resultados!$A$2:$ZZ$249, 208, MATCH($B$1, resultados!$A$1:$ZZ$1, 0))</f>
        <v/>
      </c>
      <c r="B214">
        <f>INDEX(resultados!$A$2:$ZZ$249, 208, MATCH($B$2, resultados!$A$1:$ZZ$1, 0))</f>
        <v/>
      </c>
      <c r="C214">
        <f>INDEX(resultados!$A$2:$ZZ$249, 208, MATCH($B$3, resultados!$A$1:$ZZ$1, 0))</f>
        <v/>
      </c>
    </row>
    <row r="215">
      <c r="A215">
        <f>INDEX(resultados!$A$2:$ZZ$249, 209, MATCH($B$1, resultados!$A$1:$ZZ$1, 0))</f>
        <v/>
      </c>
      <c r="B215">
        <f>INDEX(resultados!$A$2:$ZZ$249, 209, MATCH($B$2, resultados!$A$1:$ZZ$1, 0))</f>
        <v/>
      </c>
      <c r="C215">
        <f>INDEX(resultados!$A$2:$ZZ$249, 209, MATCH($B$3, resultados!$A$1:$ZZ$1, 0))</f>
        <v/>
      </c>
    </row>
    <row r="216">
      <c r="A216">
        <f>INDEX(resultados!$A$2:$ZZ$249, 210, MATCH($B$1, resultados!$A$1:$ZZ$1, 0))</f>
        <v/>
      </c>
      <c r="B216">
        <f>INDEX(resultados!$A$2:$ZZ$249, 210, MATCH($B$2, resultados!$A$1:$ZZ$1, 0))</f>
        <v/>
      </c>
      <c r="C216">
        <f>INDEX(resultados!$A$2:$ZZ$249, 210, MATCH($B$3, resultados!$A$1:$ZZ$1, 0))</f>
        <v/>
      </c>
    </row>
    <row r="217">
      <c r="A217">
        <f>INDEX(resultados!$A$2:$ZZ$249, 211, MATCH($B$1, resultados!$A$1:$ZZ$1, 0))</f>
        <v/>
      </c>
      <c r="B217">
        <f>INDEX(resultados!$A$2:$ZZ$249, 211, MATCH($B$2, resultados!$A$1:$ZZ$1, 0))</f>
        <v/>
      </c>
      <c r="C217">
        <f>INDEX(resultados!$A$2:$ZZ$249, 211, MATCH($B$3, resultados!$A$1:$ZZ$1, 0))</f>
        <v/>
      </c>
    </row>
    <row r="218">
      <c r="A218">
        <f>INDEX(resultados!$A$2:$ZZ$249, 212, MATCH($B$1, resultados!$A$1:$ZZ$1, 0))</f>
        <v/>
      </c>
      <c r="B218">
        <f>INDEX(resultados!$A$2:$ZZ$249, 212, MATCH($B$2, resultados!$A$1:$ZZ$1, 0))</f>
        <v/>
      </c>
      <c r="C218">
        <f>INDEX(resultados!$A$2:$ZZ$249, 212, MATCH($B$3, resultados!$A$1:$ZZ$1, 0))</f>
        <v/>
      </c>
    </row>
    <row r="219">
      <c r="A219">
        <f>INDEX(resultados!$A$2:$ZZ$249, 213, MATCH($B$1, resultados!$A$1:$ZZ$1, 0))</f>
        <v/>
      </c>
      <c r="B219">
        <f>INDEX(resultados!$A$2:$ZZ$249, 213, MATCH($B$2, resultados!$A$1:$ZZ$1, 0))</f>
        <v/>
      </c>
      <c r="C219">
        <f>INDEX(resultados!$A$2:$ZZ$249, 213, MATCH($B$3, resultados!$A$1:$ZZ$1, 0))</f>
        <v/>
      </c>
    </row>
    <row r="220">
      <c r="A220">
        <f>INDEX(resultados!$A$2:$ZZ$249, 214, MATCH($B$1, resultados!$A$1:$ZZ$1, 0))</f>
        <v/>
      </c>
      <c r="B220">
        <f>INDEX(resultados!$A$2:$ZZ$249, 214, MATCH($B$2, resultados!$A$1:$ZZ$1, 0))</f>
        <v/>
      </c>
      <c r="C220">
        <f>INDEX(resultados!$A$2:$ZZ$249, 214, MATCH($B$3, resultados!$A$1:$ZZ$1, 0))</f>
        <v/>
      </c>
    </row>
    <row r="221">
      <c r="A221">
        <f>INDEX(resultados!$A$2:$ZZ$249, 215, MATCH($B$1, resultados!$A$1:$ZZ$1, 0))</f>
        <v/>
      </c>
      <c r="B221">
        <f>INDEX(resultados!$A$2:$ZZ$249, 215, MATCH($B$2, resultados!$A$1:$ZZ$1, 0))</f>
        <v/>
      </c>
      <c r="C221">
        <f>INDEX(resultados!$A$2:$ZZ$249, 215, MATCH($B$3, resultados!$A$1:$ZZ$1, 0))</f>
        <v/>
      </c>
    </row>
    <row r="222">
      <c r="A222">
        <f>INDEX(resultados!$A$2:$ZZ$249, 216, MATCH($B$1, resultados!$A$1:$ZZ$1, 0))</f>
        <v/>
      </c>
      <c r="B222">
        <f>INDEX(resultados!$A$2:$ZZ$249, 216, MATCH($B$2, resultados!$A$1:$ZZ$1, 0))</f>
        <v/>
      </c>
      <c r="C222">
        <f>INDEX(resultados!$A$2:$ZZ$249, 216, MATCH($B$3, resultados!$A$1:$ZZ$1, 0))</f>
        <v/>
      </c>
    </row>
    <row r="223">
      <c r="A223">
        <f>INDEX(resultados!$A$2:$ZZ$249, 217, MATCH($B$1, resultados!$A$1:$ZZ$1, 0))</f>
        <v/>
      </c>
      <c r="B223">
        <f>INDEX(resultados!$A$2:$ZZ$249, 217, MATCH($B$2, resultados!$A$1:$ZZ$1, 0))</f>
        <v/>
      </c>
      <c r="C223">
        <f>INDEX(resultados!$A$2:$ZZ$249, 217, MATCH($B$3, resultados!$A$1:$ZZ$1, 0))</f>
        <v/>
      </c>
    </row>
    <row r="224">
      <c r="A224">
        <f>INDEX(resultados!$A$2:$ZZ$249, 218, MATCH($B$1, resultados!$A$1:$ZZ$1, 0))</f>
        <v/>
      </c>
      <c r="B224">
        <f>INDEX(resultados!$A$2:$ZZ$249, 218, MATCH($B$2, resultados!$A$1:$ZZ$1, 0))</f>
        <v/>
      </c>
      <c r="C224">
        <f>INDEX(resultados!$A$2:$ZZ$249, 218, MATCH($B$3, resultados!$A$1:$ZZ$1, 0))</f>
        <v/>
      </c>
    </row>
    <row r="225">
      <c r="A225">
        <f>INDEX(resultados!$A$2:$ZZ$249, 219, MATCH($B$1, resultados!$A$1:$ZZ$1, 0))</f>
        <v/>
      </c>
      <c r="B225">
        <f>INDEX(resultados!$A$2:$ZZ$249, 219, MATCH($B$2, resultados!$A$1:$ZZ$1, 0))</f>
        <v/>
      </c>
      <c r="C225">
        <f>INDEX(resultados!$A$2:$ZZ$249, 219, MATCH($B$3, resultados!$A$1:$ZZ$1, 0))</f>
        <v/>
      </c>
    </row>
    <row r="226">
      <c r="A226">
        <f>INDEX(resultados!$A$2:$ZZ$249, 220, MATCH($B$1, resultados!$A$1:$ZZ$1, 0))</f>
        <v/>
      </c>
      <c r="B226">
        <f>INDEX(resultados!$A$2:$ZZ$249, 220, MATCH($B$2, resultados!$A$1:$ZZ$1, 0))</f>
        <v/>
      </c>
      <c r="C226">
        <f>INDEX(resultados!$A$2:$ZZ$249, 220, MATCH($B$3, resultados!$A$1:$ZZ$1, 0))</f>
        <v/>
      </c>
    </row>
    <row r="227">
      <c r="A227">
        <f>INDEX(resultados!$A$2:$ZZ$249, 221, MATCH($B$1, resultados!$A$1:$ZZ$1, 0))</f>
        <v/>
      </c>
      <c r="B227">
        <f>INDEX(resultados!$A$2:$ZZ$249, 221, MATCH($B$2, resultados!$A$1:$ZZ$1, 0))</f>
        <v/>
      </c>
      <c r="C227">
        <f>INDEX(resultados!$A$2:$ZZ$249, 221, MATCH($B$3, resultados!$A$1:$ZZ$1, 0))</f>
        <v/>
      </c>
    </row>
    <row r="228">
      <c r="A228">
        <f>INDEX(resultados!$A$2:$ZZ$249, 222, MATCH($B$1, resultados!$A$1:$ZZ$1, 0))</f>
        <v/>
      </c>
      <c r="B228">
        <f>INDEX(resultados!$A$2:$ZZ$249, 222, MATCH($B$2, resultados!$A$1:$ZZ$1, 0))</f>
        <v/>
      </c>
      <c r="C228">
        <f>INDEX(resultados!$A$2:$ZZ$249, 222, MATCH($B$3, resultados!$A$1:$ZZ$1, 0))</f>
        <v/>
      </c>
    </row>
    <row r="229">
      <c r="A229">
        <f>INDEX(resultados!$A$2:$ZZ$249, 223, MATCH($B$1, resultados!$A$1:$ZZ$1, 0))</f>
        <v/>
      </c>
      <c r="B229">
        <f>INDEX(resultados!$A$2:$ZZ$249, 223, MATCH($B$2, resultados!$A$1:$ZZ$1, 0))</f>
        <v/>
      </c>
      <c r="C229">
        <f>INDEX(resultados!$A$2:$ZZ$249, 223, MATCH($B$3, resultados!$A$1:$ZZ$1, 0))</f>
        <v/>
      </c>
    </row>
    <row r="230">
      <c r="A230">
        <f>INDEX(resultados!$A$2:$ZZ$249, 224, MATCH($B$1, resultados!$A$1:$ZZ$1, 0))</f>
        <v/>
      </c>
      <c r="B230">
        <f>INDEX(resultados!$A$2:$ZZ$249, 224, MATCH($B$2, resultados!$A$1:$ZZ$1, 0))</f>
        <v/>
      </c>
      <c r="C230">
        <f>INDEX(resultados!$A$2:$ZZ$249, 224, MATCH($B$3, resultados!$A$1:$ZZ$1, 0))</f>
        <v/>
      </c>
    </row>
    <row r="231">
      <c r="A231">
        <f>INDEX(resultados!$A$2:$ZZ$249, 225, MATCH($B$1, resultados!$A$1:$ZZ$1, 0))</f>
        <v/>
      </c>
      <c r="B231">
        <f>INDEX(resultados!$A$2:$ZZ$249, 225, MATCH($B$2, resultados!$A$1:$ZZ$1, 0))</f>
        <v/>
      </c>
      <c r="C231">
        <f>INDEX(resultados!$A$2:$ZZ$249, 225, MATCH($B$3, resultados!$A$1:$ZZ$1, 0))</f>
        <v/>
      </c>
    </row>
    <row r="232">
      <c r="A232">
        <f>INDEX(resultados!$A$2:$ZZ$249, 226, MATCH($B$1, resultados!$A$1:$ZZ$1, 0))</f>
        <v/>
      </c>
      <c r="B232">
        <f>INDEX(resultados!$A$2:$ZZ$249, 226, MATCH($B$2, resultados!$A$1:$ZZ$1, 0))</f>
        <v/>
      </c>
      <c r="C232">
        <f>INDEX(resultados!$A$2:$ZZ$249, 226, MATCH($B$3, resultados!$A$1:$ZZ$1, 0))</f>
        <v/>
      </c>
    </row>
    <row r="233">
      <c r="A233">
        <f>INDEX(resultados!$A$2:$ZZ$249, 227, MATCH($B$1, resultados!$A$1:$ZZ$1, 0))</f>
        <v/>
      </c>
      <c r="B233">
        <f>INDEX(resultados!$A$2:$ZZ$249, 227, MATCH($B$2, resultados!$A$1:$ZZ$1, 0))</f>
        <v/>
      </c>
      <c r="C233">
        <f>INDEX(resultados!$A$2:$ZZ$249, 227, MATCH($B$3, resultados!$A$1:$ZZ$1, 0))</f>
        <v/>
      </c>
    </row>
    <row r="234">
      <c r="A234">
        <f>INDEX(resultados!$A$2:$ZZ$249, 228, MATCH($B$1, resultados!$A$1:$ZZ$1, 0))</f>
        <v/>
      </c>
      <c r="B234">
        <f>INDEX(resultados!$A$2:$ZZ$249, 228, MATCH($B$2, resultados!$A$1:$ZZ$1, 0))</f>
        <v/>
      </c>
      <c r="C234">
        <f>INDEX(resultados!$A$2:$ZZ$249, 228, MATCH($B$3, resultados!$A$1:$ZZ$1, 0))</f>
        <v/>
      </c>
    </row>
    <row r="235">
      <c r="A235">
        <f>INDEX(resultados!$A$2:$ZZ$249, 229, MATCH($B$1, resultados!$A$1:$ZZ$1, 0))</f>
        <v/>
      </c>
      <c r="B235">
        <f>INDEX(resultados!$A$2:$ZZ$249, 229, MATCH($B$2, resultados!$A$1:$ZZ$1, 0))</f>
        <v/>
      </c>
      <c r="C235">
        <f>INDEX(resultados!$A$2:$ZZ$249, 229, MATCH($B$3, resultados!$A$1:$ZZ$1, 0))</f>
        <v/>
      </c>
    </row>
    <row r="236">
      <c r="A236">
        <f>INDEX(resultados!$A$2:$ZZ$249, 230, MATCH($B$1, resultados!$A$1:$ZZ$1, 0))</f>
        <v/>
      </c>
      <c r="B236">
        <f>INDEX(resultados!$A$2:$ZZ$249, 230, MATCH($B$2, resultados!$A$1:$ZZ$1, 0))</f>
        <v/>
      </c>
      <c r="C236">
        <f>INDEX(resultados!$A$2:$ZZ$249, 230, MATCH($B$3, resultados!$A$1:$ZZ$1, 0))</f>
        <v/>
      </c>
    </row>
    <row r="237">
      <c r="A237">
        <f>INDEX(resultados!$A$2:$ZZ$249, 231, MATCH($B$1, resultados!$A$1:$ZZ$1, 0))</f>
        <v/>
      </c>
      <c r="B237">
        <f>INDEX(resultados!$A$2:$ZZ$249, 231, MATCH($B$2, resultados!$A$1:$ZZ$1, 0))</f>
        <v/>
      </c>
      <c r="C237">
        <f>INDEX(resultados!$A$2:$ZZ$249, 231, MATCH($B$3, resultados!$A$1:$ZZ$1, 0))</f>
        <v/>
      </c>
    </row>
    <row r="238">
      <c r="A238">
        <f>INDEX(resultados!$A$2:$ZZ$249, 232, MATCH($B$1, resultados!$A$1:$ZZ$1, 0))</f>
        <v/>
      </c>
      <c r="B238">
        <f>INDEX(resultados!$A$2:$ZZ$249, 232, MATCH($B$2, resultados!$A$1:$ZZ$1, 0))</f>
        <v/>
      </c>
      <c r="C238">
        <f>INDEX(resultados!$A$2:$ZZ$249, 232, MATCH($B$3, resultados!$A$1:$ZZ$1, 0))</f>
        <v/>
      </c>
    </row>
    <row r="239">
      <c r="A239">
        <f>INDEX(resultados!$A$2:$ZZ$249, 233, MATCH($B$1, resultados!$A$1:$ZZ$1, 0))</f>
        <v/>
      </c>
      <c r="B239">
        <f>INDEX(resultados!$A$2:$ZZ$249, 233, MATCH($B$2, resultados!$A$1:$ZZ$1, 0))</f>
        <v/>
      </c>
      <c r="C239">
        <f>INDEX(resultados!$A$2:$ZZ$249, 233, MATCH($B$3, resultados!$A$1:$ZZ$1, 0))</f>
        <v/>
      </c>
    </row>
    <row r="240">
      <c r="A240">
        <f>INDEX(resultados!$A$2:$ZZ$249, 234, MATCH($B$1, resultados!$A$1:$ZZ$1, 0))</f>
        <v/>
      </c>
      <c r="B240">
        <f>INDEX(resultados!$A$2:$ZZ$249, 234, MATCH($B$2, resultados!$A$1:$ZZ$1, 0))</f>
        <v/>
      </c>
      <c r="C240">
        <f>INDEX(resultados!$A$2:$ZZ$249, 234, MATCH($B$3, resultados!$A$1:$ZZ$1, 0))</f>
        <v/>
      </c>
    </row>
    <row r="241">
      <c r="A241">
        <f>INDEX(resultados!$A$2:$ZZ$249, 235, MATCH($B$1, resultados!$A$1:$ZZ$1, 0))</f>
        <v/>
      </c>
      <c r="B241">
        <f>INDEX(resultados!$A$2:$ZZ$249, 235, MATCH($B$2, resultados!$A$1:$ZZ$1, 0))</f>
        <v/>
      </c>
      <c r="C241">
        <f>INDEX(resultados!$A$2:$ZZ$249, 235, MATCH($B$3, resultados!$A$1:$ZZ$1, 0))</f>
        <v/>
      </c>
    </row>
    <row r="242">
      <c r="A242">
        <f>INDEX(resultados!$A$2:$ZZ$249, 236, MATCH($B$1, resultados!$A$1:$ZZ$1, 0))</f>
        <v/>
      </c>
      <c r="B242">
        <f>INDEX(resultados!$A$2:$ZZ$249, 236, MATCH($B$2, resultados!$A$1:$ZZ$1, 0))</f>
        <v/>
      </c>
      <c r="C242">
        <f>INDEX(resultados!$A$2:$ZZ$249, 236, MATCH($B$3, resultados!$A$1:$ZZ$1, 0))</f>
        <v/>
      </c>
    </row>
    <row r="243">
      <c r="A243">
        <f>INDEX(resultados!$A$2:$ZZ$249, 237, MATCH($B$1, resultados!$A$1:$ZZ$1, 0))</f>
        <v/>
      </c>
      <c r="B243">
        <f>INDEX(resultados!$A$2:$ZZ$249, 237, MATCH($B$2, resultados!$A$1:$ZZ$1, 0))</f>
        <v/>
      </c>
      <c r="C243">
        <f>INDEX(resultados!$A$2:$ZZ$249, 237, MATCH($B$3, resultados!$A$1:$ZZ$1, 0))</f>
        <v/>
      </c>
    </row>
    <row r="244">
      <c r="A244">
        <f>INDEX(resultados!$A$2:$ZZ$249, 238, MATCH($B$1, resultados!$A$1:$ZZ$1, 0))</f>
        <v/>
      </c>
      <c r="B244">
        <f>INDEX(resultados!$A$2:$ZZ$249, 238, MATCH($B$2, resultados!$A$1:$ZZ$1, 0))</f>
        <v/>
      </c>
      <c r="C244">
        <f>INDEX(resultados!$A$2:$ZZ$249, 238, MATCH($B$3, resultados!$A$1:$ZZ$1, 0))</f>
        <v/>
      </c>
    </row>
    <row r="245">
      <c r="A245">
        <f>INDEX(resultados!$A$2:$ZZ$249, 239, MATCH($B$1, resultados!$A$1:$ZZ$1, 0))</f>
        <v/>
      </c>
      <c r="B245">
        <f>INDEX(resultados!$A$2:$ZZ$249, 239, MATCH($B$2, resultados!$A$1:$ZZ$1, 0))</f>
        <v/>
      </c>
      <c r="C245">
        <f>INDEX(resultados!$A$2:$ZZ$249, 239, MATCH($B$3, resultados!$A$1:$ZZ$1, 0))</f>
        <v/>
      </c>
    </row>
    <row r="246">
      <c r="A246">
        <f>INDEX(resultados!$A$2:$ZZ$249, 240, MATCH($B$1, resultados!$A$1:$ZZ$1, 0))</f>
        <v/>
      </c>
      <c r="B246">
        <f>INDEX(resultados!$A$2:$ZZ$249, 240, MATCH($B$2, resultados!$A$1:$ZZ$1, 0))</f>
        <v/>
      </c>
      <c r="C246">
        <f>INDEX(resultados!$A$2:$ZZ$249, 240, MATCH($B$3, resultados!$A$1:$ZZ$1, 0))</f>
        <v/>
      </c>
    </row>
    <row r="247">
      <c r="A247">
        <f>INDEX(resultados!$A$2:$ZZ$249, 241, MATCH($B$1, resultados!$A$1:$ZZ$1, 0))</f>
        <v/>
      </c>
      <c r="B247">
        <f>INDEX(resultados!$A$2:$ZZ$249, 241, MATCH($B$2, resultados!$A$1:$ZZ$1, 0))</f>
        <v/>
      </c>
      <c r="C247">
        <f>INDEX(resultados!$A$2:$ZZ$249, 241, MATCH($B$3, resultados!$A$1:$ZZ$1, 0))</f>
        <v/>
      </c>
    </row>
    <row r="248">
      <c r="A248">
        <f>INDEX(resultados!$A$2:$ZZ$249, 242, MATCH($B$1, resultados!$A$1:$ZZ$1, 0))</f>
        <v/>
      </c>
      <c r="B248">
        <f>INDEX(resultados!$A$2:$ZZ$249, 242, MATCH($B$2, resultados!$A$1:$ZZ$1, 0))</f>
        <v/>
      </c>
      <c r="C248">
        <f>INDEX(resultados!$A$2:$ZZ$249, 242, MATCH($B$3, resultados!$A$1:$ZZ$1, 0))</f>
        <v/>
      </c>
    </row>
    <row r="249">
      <c r="A249">
        <f>INDEX(resultados!$A$2:$ZZ$249, 243, MATCH($B$1, resultados!$A$1:$ZZ$1, 0))</f>
        <v/>
      </c>
      <c r="B249">
        <f>INDEX(resultados!$A$2:$ZZ$249, 243, MATCH($B$2, resultados!$A$1:$ZZ$1, 0))</f>
        <v/>
      </c>
      <c r="C249">
        <f>INDEX(resultados!$A$2:$ZZ$249, 243, MATCH($B$3, resultados!$A$1:$ZZ$1, 0))</f>
        <v/>
      </c>
    </row>
    <row r="250">
      <c r="A250">
        <f>INDEX(resultados!$A$2:$ZZ$249, 244, MATCH($B$1, resultados!$A$1:$ZZ$1, 0))</f>
        <v/>
      </c>
      <c r="B250">
        <f>INDEX(resultados!$A$2:$ZZ$249, 244, MATCH($B$2, resultados!$A$1:$ZZ$1, 0))</f>
        <v/>
      </c>
      <c r="C250">
        <f>INDEX(resultados!$A$2:$ZZ$249, 244, MATCH($B$3, resultados!$A$1:$ZZ$1, 0))</f>
        <v/>
      </c>
    </row>
    <row r="251">
      <c r="A251">
        <f>INDEX(resultados!$A$2:$ZZ$249, 245, MATCH($B$1, resultados!$A$1:$ZZ$1, 0))</f>
        <v/>
      </c>
      <c r="B251">
        <f>INDEX(resultados!$A$2:$ZZ$249, 245, MATCH($B$2, resultados!$A$1:$ZZ$1, 0))</f>
        <v/>
      </c>
      <c r="C251">
        <f>INDEX(resultados!$A$2:$ZZ$249, 245, MATCH($B$3, resultados!$A$1:$ZZ$1, 0))</f>
        <v/>
      </c>
    </row>
    <row r="252">
      <c r="A252">
        <f>INDEX(resultados!$A$2:$ZZ$249, 246, MATCH($B$1, resultados!$A$1:$ZZ$1, 0))</f>
        <v/>
      </c>
      <c r="B252">
        <f>INDEX(resultados!$A$2:$ZZ$249, 246, MATCH($B$2, resultados!$A$1:$ZZ$1, 0))</f>
        <v/>
      </c>
      <c r="C252">
        <f>INDEX(resultados!$A$2:$ZZ$249, 246, MATCH($B$3, resultados!$A$1:$ZZ$1, 0))</f>
        <v/>
      </c>
    </row>
    <row r="253">
      <c r="A253">
        <f>INDEX(resultados!$A$2:$ZZ$249, 247, MATCH($B$1, resultados!$A$1:$ZZ$1, 0))</f>
        <v/>
      </c>
      <c r="B253">
        <f>INDEX(resultados!$A$2:$ZZ$249, 247, MATCH($B$2, resultados!$A$1:$ZZ$1, 0))</f>
        <v/>
      </c>
      <c r="C253">
        <f>INDEX(resultados!$A$2:$ZZ$249, 247, MATCH($B$3, resultados!$A$1:$ZZ$1, 0))</f>
        <v/>
      </c>
    </row>
    <row r="254">
      <c r="A254">
        <f>INDEX(resultados!$A$2:$ZZ$249, 248, MATCH($B$1, resultados!$A$1:$ZZ$1, 0))</f>
        <v/>
      </c>
      <c r="B254">
        <f>INDEX(resultados!$A$2:$ZZ$249, 248, MATCH($B$2, resultados!$A$1:$ZZ$1, 0))</f>
        <v/>
      </c>
      <c r="C254">
        <f>INDEX(resultados!$A$2:$ZZ$249, 248,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1.0105</v>
      </c>
      <c r="E2" t="n">
        <v>98.95999999999999</v>
      </c>
      <c r="F2" t="n">
        <v>90.01000000000001</v>
      </c>
      <c r="G2" t="n">
        <v>11.82</v>
      </c>
      <c r="H2" t="n">
        <v>0.24</v>
      </c>
      <c r="I2" t="n">
        <v>457</v>
      </c>
      <c r="J2" t="n">
        <v>71.52</v>
      </c>
      <c r="K2" t="n">
        <v>32.27</v>
      </c>
      <c r="L2" t="n">
        <v>1</v>
      </c>
      <c r="M2" t="n">
        <v>455</v>
      </c>
      <c r="N2" t="n">
        <v>8.25</v>
      </c>
      <c r="O2" t="n">
        <v>9054.6</v>
      </c>
      <c r="P2" t="n">
        <v>630.92</v>
      </c>
      <c r="Q2" t="n">
        <v>2327.28</v>
      </c>
      <c r="R2" t="n">
        <v>713.97</v>
      </c>
      <c r="S2" t="n">
        <v>122.72</v>
      </c>
      <c r="T2" t="n">
        <v>288672.73</v>
      </c>
      <c r="U2" t="n">
        <v>0.17</v>
      </c>
      <c r="V2" t="n">
        <v>0.72</v>
      </c>
      <c r="W2" t="n">
        <v>10.15</v>
      </c>
      <c r="X2" t="n">
        <v>17.38</v>
      </c>
      <c r="Y2" t="n">
        <v>0.5</v>
      </c>
      <c r="Z2" t="n">
        <v>10</v>
      </c>
      <c r="AA2" t="n">
        <v>1982.253855762789</v>
      </c>
      <c r="AB2" t="n">
        <v>2712.207176322792</v>
      </c>
      <c r="AC2" t="n">
        <v>2453.357930021224</v>
      </c>
      <c r="AD2" t="n">
        <v>1982253.855762789</v>
      </c>
      <c r="AE2" t="n">
        <v>2712207.176322792</v>
      </c>
      <c r="AF2" t="n">
        <v>3.95919284833834e-06</v>
      </c>
      <c r="AG2" t="n">
        <v>65</v>
      </c>
      <c r="AH2" t="n">
        <v>2453357.930021224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1.181</v>
      </c>
      <c r="E3" t="n">
        <v>84.68000000000001</v>
      </c>
      <c r="F3" t="n">
        <v>79.83</v>
      </c>
      <c r="G3" t="n">
        <v>24.82</v>
      </c>
      <c r="H3" t="n">
        <v>0.48</v>
      </c>
      <c r="I3" t="n">
        <v>193</v>
      </c>
      <c r="J3" t="n">
        <v>72.7</v>
      </c>
      <c r="K3" t="n">
        <v>32.27</v>
      </c>
      <c r="L3" t="n">
        <v>2</v>
      </c>
      <c r="M3" t="n">
        <v>191</v>
      </c>
      <c r="N3" t="n">
        <v>8.43</v>
      </c>
      <c r="O3" t="n">
        <v>9200.25</v>
      </c>
      <c r="P3" t="n">
        <v>532.71</v>
      </c>
      <c r="Q3" t="n">
        <v>2326.98</v>
      </c>
      <c r="R3" t="n">
        <v>373.94</v>
      </c>
      <c r="S3" t="n">
        <v>122.72</v>
      </c>
      <c r="T3" t="n">
        <v>119979.77</v>
      </c>
      <c r="U3" t="n">
        <v>0.33</v>
      </c>
      <c r="V3" t="n">
        <v>0.8100000000000001</v>
      </c>
      <c r="W3" t="n">
        <v>9.720000000000001</v>
      </c>
      <c r="X3" t="n">
        <v>7.22</v>
      </c>
      <c r="Y3" t="n">
        <v>0.5</v>
      </c>
      <c r="Z3" t="n">
        <v>10</v>
      </c>
      <c r="AA3" t="n">
        <v>1536.307611093612</v>
      </c>
      <c r="AB3" t="n">
        <v>2102.043850606613</v>
      </c>
      <c r="AC3" t="n">
        <v>1901.42773574179</v>
      </c>
      <c r="AD3" t="n">
        <v>1536307.611093612</v>
      </c>
      <c r="AE3" t="n">
        <v>2102043.850606612</v>
      </c>
      <c r="AF3" t="n">
        <v>4.627220934079743e-06</v>
      </c>
      <c r="AG3" t="n">
        <v>56</v>
      </c>
      <c r="AH3" t="n">
        <v>1901427.73574179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1.2403</v>
      </c>
      <c r="E4" t="n">
        <v>80.63</v>
      </c>
      <c r="F4" t="n">
        <v>76.95999999999999</v>
      </c>
      <c r="G4" t="n">
        <v>39.47</v>
      </c>
      <c r="H4" t="n">
        <v>0.71</v>
      </c>
      <c r="I4" t="n">
        <v>117</v>
      </c>
      <c r="J4" t="n">
        <v>73.88</v>
      </c>
      <c r="K4" t="n">
        <v>32.27</v>
      </c>
      <c r="L4" t="n">
        <v>3</v>
      </c>
      <c r="M4" t="n">
        <v>115</v>
      </c>
      <c r="N4" t="n">
        <v>8.609999999999999</v>
      </c>
      <c r="O4" t="n">
        <v>9346.23</v>
      </c>
      <c r="P4" t="n">
        <v>484.06</v>
      </c>
      <c r="Q4" t="n">
        <v>2326.95</v>
      </c>
      <c r="R4" t="n">
        <v>277.74</v>
      </c>
      <c r="S4" t="n">
        <v>122.72</v>
      </c>
      <c r="T4" t="n">
        <v>72258.64</v>
      </c>
      <c r="U4" t="n">
        <v>0.44</v>
      </c>
      <c r="V4" t="n">
        <v>0.84</v>
      </c>
      <c r="W4" t="n">
        <v>9.609999999999999</v>
      </c>
      <c r="X4" t="n">
        <v>4.35</v>
      </c>
      <c r="Y4" t="n">
        <v>0.5</v>
      </c>
      <c r="Z4" t="n">
        <v>10</v>
      </c>
      <c r="AA4" t="n">
        <v>1392.976027902326</v>
      </c>
      <c r="AB4" t="n">
        <v>1905.931255141125</v>
      </c>
      <c r="AC4" t="n">
        <v>1724.031851141773</v>
      </c>
      <c r="AD4" t="n">
        <v>1392976.027902327</v>
      </c>
      <c r="AE4" t="n">
        <v>1905931.255141125</v>
      </c>
      <c r="AF4" t="n">
        <v>4.859561494105931e-06</v>
      </c>
      <c r="AG4" t="n">
        <v>53</v>
      </c>
      <c r="AH4" t="n">
        <v>1724031.851141773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1.2686</v>
      </c>
      <c r="E5" t="n">
        <v>78.83</v>
      </c>
      <c r="F5" t="n">
        <v>75.69</v>
      </c>
      <c r="G5" t="n">
        <v>54.72</v>
      </c>
      <c r="H5" t="n">
        <v>0.93</v>
      </c>
      <c r="I5" t="n">
        <v>83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446.77</v>
      </c>
      <c r="Q5" t="n">
        <v>2326.96</v>
      </c>
      <c r="R5" t="n">
        <v>233.83</v>
      </c>
      <c r="S5" t="n">
        <v>122.72</v>
      </c>
      <c r="T5" t="n">
        <v>50475.65</v>
      </c>
      <c r="U5" t="n">
        <v>0.52</v>
      </c>
      <c r="V5" t="n">
        <v>0.86</v>
      </c>
      <c r="W5" t="n">
        <v>9.6</v>
      </c>
      <c r="X5" t="n">
        <v>3.08</v>
      </c>
      <c r="Y5" t="n">
        <v>0.5</v>
      </c>
      <c r="Z5" t="n">
        <v>10</v>
      </c>
      <c r="AA5" t="n">
        <v>1317.794703053441</v>
      </c>
      <c r="AB5" t="n">
        <v>1803.064849716914</v>
      </c>
      <c r="AC5" t="n">
        <v>1630.982871077342</v>
      </c>
      <c r="AD5" t="n">
        <v>1317794.703053441</v>
      </c>
      <c r="AE5" t="n">
        <v>1803064.849716914</v>
      </c>
      <c r="AF5" t="n">
        <v>4.970442402179137e-06</v>
      </c>
      <c r="AG5" t="n">
        <v>52</v>
      </c>
      <c r="AH5" t="n">
        <v>1630982.871077341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1.2711</v>
      </c>
      <c r="E6" t="n">
        <v>78.67</v>
      </c>
      <c r="F6" t="n">
        <v>75.59999999999999</v>
      </c>
      <c r="G6" t="n">
        <v>57.42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446.77</v>
      </c>
      <c r="Q6" t="n">
        <v>2327.01</v>
      </c>
      <c r="R6" t="n">
        <v>228.83</v>
      </c>
      <c r="S6" t="n">
        <v>122.72</v>
      </c>
      <c r="T6" t="n">
        <v>47996.52</v>
      </c>
      <c r="U6" t="n">
        <v>0.54</v>
      </c>
      <c r="V6" t="n">
        <v>0.86</v>
      </c>
      <c r="W6" t="n">
        <v>9.65</v>
      </c>
      <c r="X6" t="n">
        <v>2.99</v>
      </c>
      <c r="Y6" t="n">
        <v>0.5</v>
      </c>
      <c r="Z6" t="n">
        <v>10</v>
      </c>
      <c r="AA6" t="n">
        <v>1315.752844808105</v>
      </c>
      <c r="AB6" t="n">
        <v>1800.271089185216</v>
      </c>
      <c r="AC6" t="n">
        <v>1628.455743129721</v>
      </c>
      <c r="AD6" t="n">
        <v>1315752.844808105</v>
      </c>
      <c r="AE6" t="n">
        <v>1800271.089185216</v>
      </c>
      <c r="AF6" t="n">
        <v>4.980237535401153e-06</v>
      </c>
      <c r="AG6" t="n">
        <v>52</v>
      </c>
      <c r="AH6" t="n">
        <v>1628455.743129721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1.1561</v>
      </c>
      <c r="E2" t="n">
        <v>86.5</v>
      </c>
      <c r="F2" t="n">
        <v>82.01000000000001</v>
      </c>
      <c r="G2" t="n">
        <v>19.6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248</v>
      </c>
      <c r="N2" t="n">
        <v>4.24</v>
      </c>
      <c r="O2" t="n">
        <v>5140</v>
      </c>
      <c r="P2" t="n">
        <v>347.45</v>
      </c>
      <c r="Q2" t="n">
        <v>2327.03</v>
      </c>
      <c r="R2" t="n">
        <v>446.52</v>
      </c>
      <c r="S2" t="n">
        <v>122.72</v>
      </c>
      <c r="T2" t="n">
        <v>155980.96</v>
      </c>
      <c r="U2" t="n">
        <v>0.27</v>
      </c>
      <c r="V2" t="n">
        <v>0.79</v>
      </c>
      <c r="W2" t="n">
        <v>9.82</v>
      </c>
      <c r="X2" t="n">
        <v>9.390000000000001</v>
      </c>
      <c r="Y2" t="n">
        <v>0.5</v>
      </c>
      <c r="Z2" t="n">
        <v>10</v>
      </c>
      <c r="AA2" t="n">
        <v>1248.607073281978</v>
      </c>
      <c r="AB2" t="n">
        <v>1708.399282320795</v>
      </c>
      <c r="AC2" t="n">
        <v>1545.35205256955</v>
      </c>
      <c r="AD2" t="n">
        <v>1248607.073281978</v>
      </c>
      <c r="AE2" t="n">
        <v>1708399.282320795</v>
      </c>
      <c r="AF2" t="n">
        <v>5.990893650244364e-06</v>
      </c>
      <c r="AG2" t="n">
        <v>57</v>
      </c>
      <c r="AH2" t="n">
        <v>1545352.05256955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1.2202</v>
      </c>
      <c r="E3" t="n">
        <v>81.95</v>
      </c>
      <c r="F3" t="n">
        <v>78.52</v>
      </c>
      <c r="G3" t="n">
        <v>30.2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312.16</v>
      </c>
      <c r="Q3" t="n">
        <v>2327.14</v>
      </c>
      <c r="R3" t="n">
        <v>323.16</v>
      </c>
      <c r="S3" t="n">
        <v>122.72</v>
      </c>
      <c r="T3" t="n">
        <v>94773.60000000001</v>
      </c>
      <c r="U3" t="n">
        <v>0.38</v>
      </c>
      <c r="V3" t="n">
        <v>0.83</v>
      </c>
      <c r="W3" t="n">
        <v>9.859999999999999</v>
      </c>
      <c r="X3" t="n">
        <v>5.91</v>
      </c>
      <c r="Y3" t="n">
        <v>0.5</v>
      </c>
      <c r="Z3" t="n">
        <v>10</v>
      </c>
      <c r="AA3" t="n">
        <v>1131.02364348734</v>
      </c>
      <c r="AB3" t="n">
        <v>1547.516446260959</v>
      </c>
      <c r="AC3" t="n">
        <v>1399.823648582786</v>
      </c>
      <c r="AD3" t="n">
        <v>1131023.64348734</v>
      </c>
      <c r="AE3" t="n">
        <v>1547516.446260959</v>
      </c>
      <c r="AF3" t="n">
        <v>6.323058932642654e-06</v>
      </c>
      <c r="AG3" t="n">
        <v>54</v>
      </c>
      <c r="AH3" t="n">
        <v>1399823.648582786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0.7408</v>
      </c>
      <c r="E2" t="n">
        <v>135</v>
      </c>
      <c r="F2" t="n">
        <v>107.2</v>
      </c>
      <c r="G2" t="n">
        <v>7.27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1216.83</v>
      </c>
      <c r="Q2" t="n">
        <v>2327.52</v>
      </c>
      <c r="R2" t="n">
        <v>1288.5</v>
      </c>
      <c r="S2" t="n">
        <v>122.72</v>
      </c>
      <c r="T2" t="n">
        <v>573797.53</v>
      </c>
      <c r="U2" t="n">
        <v>0.1</v>
      </c>
      <c r="V2" t="n">
        <v>0.6</v>
      </c>
      <c r="W2" t="n">
        <v>10.9</v>
      </c>
      <c r="X2" t="n">
        <v>34.57</v>
      </c>
      <c r="Y2" t="n">
        <v>0.5</v>
      </c>
      <c r="Z2" t="n">
        <v>10</v>
      </c>
      <c r="AA2" t="n">
        <v>4281.209257612673</v>
      </c>
      <c r="AB2" t="n">
        <v>5857.739379888409</v>
      </c>
      <c r="AC2" t="n">
        <v>5298.684954860492</v>
      </c>
      <c r="AD2" t="n">
        <v>4281209.257612674</v>
      </c>
      <c r="AE2" t="n">
        <v>5857739.379888409</v>
      </c>
      <c r="AF2" t="n">
        <v>2.062249696432948e-06</v>
      </c>
      <c r="AG2" t="n">
        <v>88</v>
      </c>
      <c r="AH2" t="n">
        <v>5298684.954860493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1.0207</v>
      </c>
      <c r="E3" t="n">
        <v>97.97</v>
      </c>
      <c r="F3" t="n">
        <v>85.72</v>
      </c>
      <c r="G3" t="n">
        <v>14.82</v>
      </c>
      <c r="H3" t="n">
        <v>0.25</v>
      </c>
      <c r="I3" t="n">
        <v>347</v>
      </c>
      <c r="J3" t="n">
        <v>143.17</v>
      </c>
      <c r="K3" t="n">
        <v>47.83</v>
      </c>
      <c r="L3" t="n">
        <v>2</v>
      </c>
      <c r="M3" t="n">
        <v>345</v>
      </c>
      <c r="N3" t="n">
        <v>23.34</v>
      </c>
      <c r="O3" t="n">
        <v>17891.86</v>
      </c>
      <c r="P3" t="n">
        <v>960.64</v>
      </c>
      <c r="Q3" t="n">
        <v>2327.3</v>
      </c>
      <c r="R3" t="n">
        <v>569.8</v>
      </c>
      <c r="S3" t="n">
        <v>122.72</v>
      </c>
      <c r="T3" t="n">
        <v>217140.72</v>
      </c>
      <c r="U3" t="n">
        <v>0.22</v>
      </c>
      <c r="V3" t="n">
        <v>0.76</v>
      </c>
      <c r="W3" t="n">
        <v>9.98</v>
      </c>
      <c r="X3" t="n">
        <v>13.09</v>
      </c>
      <c r="Y3" t="n">
        <v>0.5</v>
      </c>
      <c r="Z3" t="n">
        <v>10</v>
      </c>
      <c r="AA3" t="n">
        <v>2594.161646302825</v>
      </c>
      <c r="AB3" t="n">
        <v>3549.446410806346</v>
      </c>
      <c r="AC3" t="n">
        <v>3210.692227038181</v>
      </c>
      <c r="AD3" t="n">
        <v>2594161.646302825</v>
      </c>
      <c r="AE3" t="n">
        <v>3549446.410806346</v>
      </c>
      <c r="AF3" t="n">
        <v>2.841439342803873e-06</v>
      </c>
      <c r="AG3" t="n">
        <v>64</v>
      </c>
      <c r="AH3" t="n">
        <v>3210692.22703818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1.1225</v>
      </c>
      <c r="E4" t="n">
        <v>89.08</v>
      </c>
      <c r="F4" t="n">
        <v>80.64</v>
      </c>
      <c r="G4" t="n">
        <v>22.51</v>
      </c>
      <c r="H4" t="n">
        <v>0.37</v>
      </c>
      <c r="I4" t="n">
        <v>215</v>
      </c>
      <c r="J4" t="n">
        <v>144.54</v>
      </c>
      <c r="K4" t="n">
        <v>47.83</v>
      </c>
      <c r="L4" t="n">
        <v>3</v>
      </c>
      <c r="M4" t="n">
        <v>213</v>
      </c>
      <c r="N4" t="n">
        <v>23.71</v>
      </c>
      <c r="O4" t="n">
        <v>18060.85</v>
      </c>
      <c r="P4" t="n">
        <v>891.66</v>
      </c>
      <c r="Q4" t="n">
        <v>2327.01</v>
      </c>
      <c r="R4" t="n">
        <v>400.61</v>
      </c>
      <c r="S4" t="n">
        <v>122.72</v>
      </c>
      <c r="T4" t="n">
        <v>133202.7</v>
      </c>
      <c r="U4" t="n">
        <v>0.31</v>
      </c>
      <c r="V4" t="n">
        <v>0.8</v>
      </c>
      <c r="W4" t="n">
        <v>9.77</v>
      </c>
      <c r="X4" t="n">
        <v>8.029999999999999</v>
      </c>
      <c r="Y4" t="n">
        <v>0.5</v>
      </c>
      <c r="Z4" t="n">
        <v>10</v>
      </c>
      <c r="AA4" t="n">
        <v>2236.24496225927</v>
      </c>
      <c r="AB4" t="n">
        <v>3059.72901352824</v>
      </c>
      <c r="AC4" t="n">
        <v>2767.712770833631</v>
      </c>
      <c r="AD4" t="n">
        <v>2236244.96225927</v>
      </c>
      <c r="AE4" t="n">
        <v>3059729.01352824</v>
      </c>
      <c r="AF4" t="n">
        <v>3.124831647200302e-06</v>
      </c>
      <c r="AG4" t="n">
        <v>58</v>
      </c>
      <c r="AH4" t="n">
        <v>2767712.770833631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1.1755</v>
      </c>
      <c r="E5" t="n">
        <v>85.06999999999999</v>
      </c>
      <c r="F5" t="n">
        <v>78.36</v>
      </c>
      <c r="G5" t="n">
        <v>30.33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855.0599999999999</v>
      </c>
      <c r="Q5" t="n">
        <v>2326.95</v>
      </c>
      <c r="R5" t="n">
        <v>325.46</v>
      </c>
      <c r="S5" t="n">
        <v>122.72</v>
      </c>
      <c r="T5" t="n">
        <v>95930.34</v>
      </c>
      <c r="U5" t="n">
        <v>0.38</v>
      </c>
      <c r="V5" t="n">
        <v>0.83</v>
      </c>
      <c r="W5" t="n">
        <v>9.640000000000001</v>
      </c>
      <c r="X5" t="n">
        <v>5.75</v>
      </c>
      <c r="Y5" t="n">
        <v>0.5</v>
      </c>
      <c r="Z5" t="n">
        <v>10</v>
      </c>
      <c r="AA5" t="n">
        <v>2083.124800544789</v>
      </c>
      <c r="AB5" t="n">
        <v>2850.223253085534</v>
      </c>
      <c r="AC5" t="n">
        <v>2578.20194612451</v>
      </c>
      <c r="AD5" t="n">
        <v>2083124.800544789</v>
      </c>
      <c r="AE5" t="n">
        <v>2850223.253085534</v>
      </c>
      <c r="AF5" t="n">
        <v>3.272373809607086e-06</v>
      </c>
      <c r="AG5" t="n">
        <v>56</v>
      </c>
      <c r="AH5" t="n">
        <v>2578201.94612451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1.2086</v>
      </c>
      <c r="E6" t="n">
        <v>82.73999999999999</v>
      </c>
      <c r="F6" t="n">
        <v>77.05</v>
      </c>
      <c r="G6" t="n">
        <v>38.52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827.66</v>
      </c>
      <c r="Q6" t="n">
        <v>2326.98</v>
      </c>
      <c r="R6" t="n">
        <v>280.14</v>
      </c>
      <c r="S6" t="n">
        <v>122.72</v>
      </c>
      <c r="T6" t="n">
        <v>73443.5</v>
      </c>
      <c r="U6" t="n">
        <v>0.44</v>
      </c>
      <c r="V6" t="n">
        <v>0.84</v>
      </c>
      <c r="W6" t="n">
        <v>9.619999999999999</v>
      </c>
      <c r="X6" t="n">
        <v>4.43</v>
      </c>
      <c r="Y6" t="n">
        <v>0.5</v>
      </c>
      <c r="Z6" t="n">
        <v>10</v>
      </c>
      <c r="AA6" t="n">
        <v>1981.806721621847</v>
      </c>
      <c r="AB6" t="n">
        <v>2711.595387664988</v>
      </c>
      <c r="AC6" t="n">
        <v>2452.80452961427</v>
      </c>
      <c r="AD6" t="n">
        <v>1981806.721621847</v>
      </c>
      <c r="AE6" t="n">
        <v>2711595.387664988</v>
      </c>
      <c r="AF6" t="n">
        <v>3.364518065751701e-06</v>
      </c>
      <c r="AG6" t="n">
        <v>54</v>
      </c>
      <c r="AH6" t="n">
        <v>2452804.52961427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1.2299</v>
      </c>
      <c r="E7" t="n">
        <v>81.31</v>
      </c>
      <c r="F7" t="n">
        <v>76.25</v>
      </c>
      <c r="G7" t="n">
        <v>46.68</v>
      </c>
      <c r="H7" t="n">
        <v>0.71</v>
      </c>
      <c r="I7" t="n">
        <v>98</v>
      </c>
      <c r="J7" t="n">
        <v>148.68</v>
      </c>
      <c r="K7" t="n">
        <v>47.83</v>
      </c>
      <c r="L7" t="n">
        <v>6</v>
      </c>
      <c r="M7" t="n">
        <v>96</v>
      </c>
      <c r="N7" t="n">
        <v>24.85</v>
      </c>
      <c r="O7" t="n">
        <v>18570.94</v>
      </c>
      <c r="P7" t="n">
        <v>807.48</v>
      </c>
      <c r="Q7" t="n">
        <v>2326.96</v>
      </c>
      <c r="R7" t="n">
        <v>253.88</v>
      </c>
      <c r="S7" t="n">
        <v>122.72</v>
      </c>
      <c r="T7" t="n">
        <v>60423.05</v>
      </c>
      <c r="U7" t="n">
        <v>0.48</v>
      </c>
      <c r="V7" t="n">
        <v>0.85</v>
      </c>
      <c r="W7" t="n">
        <v>9.58</v>
      </c>
      <c r="X7" t="n">
        <v>3.63</v>
      </c>
      <c r="Y7" t="n">
        <v>0.5</v>
      </c>
      <c r="Z7" t="n">
        <v>10</v>
      </c>
      <c r="AA7" t="n">
        <v>1919.197485073922</v>
      </c>
      <c r="AB7" t="n">
        <v>2625.930668095542</v>
      </c>
      <c r="AC7" t="n">
        <v>2375.315530649343</v>
      </c>
      <c r="AD7" t="n">
        <v>1919197.485073922</v>
      </c>
      <c r="AE7" t="n">
        <v>2625930.668095542</v>
      </c>
      <c r="AF7" t="n">
        <v>3.423813312152918e-06</v>
      </c>
      <c r="AG7" t="n">
        <v>53</v>
      </c>
      <c r="AH7" t="n">
        <v>2375315.530649343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1.2467</v>
      </c>
      <c r="E8" t="n">
        <v>80.20999999999999</v>
      </c>
      <c r="F8" t="n">
        <v>75.61</v>
      </c>
      <c r="G8" t="n">
        <v>55.33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786.78</v>
      </c>
      <c r="Q8" t="n">
        <v>2327</v>
      </c>
      <c r="R8" t="n">
        <v>233.23</v>
      </c>
      <c r="S8" t="n">
        <v>122.72</v>
      </c>
      <c r="T8" t="n">
        <v>50179.05</v>
      </c>
      <c r="U8" t="n">
        <v>0.53</v>
      </c>
      <c r="V8" t="n">
        <v>0.86</v>
      </c>
      <c r="W8" t="n">
        <v>9.529999999999999</v>
      </c>
      <c r="X8" t="n">
        <v>3</v>
      </c>
      <c r="Y8" t="n">
        <v>0.5</v>
      </c>
      <c r="Z8" t="n">
        <v>10</v>
      </c>
      <c r="AA8" t="n">
        <v>1873.4781396725</v>
      </c>
      <c r="AB8" t="n">
        <v>2563.375442722149</v>
      </c>
      <c r="AC8" t="n">
        <v>2318.730488188776</v>
      </c>
      <c r="AD8" t="n">
        <v>1873478.1396725</v>
      </c>
      <c r="AE8" t="n">
        <v>2563375.442722149</v>
      </c>
      <c r="AF8" t="n">
        <v>3.470581393821483e-06</v>
      </c>
      <c r="AG8" t="n">
        <v>53</v>
      </c>
      <c r="AH8" t="n">
        <v>2318730.488188776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1.2589</v>
      </c>
      <c r="E9" t="n">
        <v>79.43000000000001</v>
      </c>
      <c r="F9" t="n">
        <v>75.18000000000001</v>
      </c>
      <c r="G9" t="n">
        <v>64.44</v>
      </c>
      <c r="H9" t="n">
        <v>0.9399999999999999</v>
      </c>
      <c r="I9" t="n">
        <v>70</v>
      </c>
      <c r="J9" t="n">
        <v>151.46</v>
      </c>
      <c r="K9" t="n">
        <v>47.83</v>
      </c>
      <c r="L9" t="n">
        <v>8</v>
      </c>
      <c r="M9" t="n">
        <v>68</v>
      </c>
      <c r="N9" t="n">
        <v>25.63</v>
      </c>
      <c r="O9" t="n">
        <v>18913.66</v>
      </c>
      <c r="P9" t="n">
        <v>769.72</v>
      </c>
      <c r="Q9" t="n">
        <v>2326.92</v>
      </c>
      <c r="R9" t="n">
        <v>218.54</v>
      </c>
      <c r="S9" t="n">
        <v>122.72</v>
      </c>
      <c r="T9" t="n">
        <v>42895.55</v>
      </c>
      <c r="U9" t="n">
        <v>0.5600000000000001</v>
      </c>
      <c r="V9" t="n">
        <v>0.86</v>
      </c>
      <c r="W9" t="n">
        <v>9.529999999999999</v>
      </c>
      <c r="X9" t="n">
        <v>2.57</v>
      </c>
      <c r="Y9" t="n">
        <v>0.5</v>
      </c>
      <c r="Z9" t="n">
        <v>10</v>
      </c>
      <c r="AA9" t="n">
        <v>1829.35670043825</v>
      </c>
      <c r="AB9" t="n">
        <v>2503.006543061327</v>
      </c>
      <c r="AC9" t="n">
        <v>2264.1231115833</v>
      </c>
      <c r="AD9" t="n">
        <v>1829356.70043825</v>
      </c>
      <c r="AE9" t="n">
        <v>2503006.543061327</v>
      </c>
      <c r="AF9" t="n">
        <v>3.504543929318895e-06</v>
      </c>
      <c r="AG9" t="n">
        <v>52</v>
      </c>
      <c r="AH9" t="n">
        <v>2264123.1115833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1.269</v>
      </c>
      <c r="E10" t="n">
        <v>78.8</v>
      </c>
      <c r="F10" t="n">
        <v>74.81</v>
      </c>
      <c r="G10" t="n">
        <v>73.58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752.45</v>
      </c>
      <c r="Q10" t="n">
        <v>2326.92</v>
      </c>
      <c r="R10" t="n">
        <v>206.21</v>
      </c>
      <c r="S10" t="n">
        <v>122.72</v>
      </c>
      <c r="T10" t="n">
        <v>36774.09</v>
      </c>
      <c r="U10" t="n">
        <v>0.6</v>
      </c>
      <c r="V10" t="n">
        <v>0.87</v>
      </c>
      <c r="W10" t="n">
        <v>9.51</v>
      </c>
      <c r="X10" t="n">
        <v>2.2</v>
      </c>
      <c r="Y10" t="n">
        <v>0.5</v>
      </c>
      <c r="Z10" t="n">
        <v>10</v>
      </c>
      <c r="AA10" t="n">
        <v>1797.913779813424</v>
      </c>
      <c r="AB10" t="n">
        <v>2459.984951898682</v>
      </c>
      <c r="AC10" t="n">
        <v>2225.207440700035</v>
      </c>
      <c r="AD10" t="n">
        <v>1797913.779813424</v>
      </c>
      <c r="AE10" t="n">
        <v>2459984.951898682</v>
      </c>
      <c r="AF10" t="n">
        <v>3.532660454607735e-06</v>
      </c>
      <c r="AG10" t="n">
        <v>52</v>
      </c>
      <c r="AH10" t="n">
        <v>2225207.440700036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1.2758</v>
      </c>
      <c r="E11" t="n">
        <v>78.38</v>
      </c>
      <c r="F11" t="n">
        <v>74.59</v>
      </c>
      <c r="G11" t="n">
        <v>82.88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736.12</v>
      </c>
      <c r="Q11" t="n">
        <v>2326.92</v>
      </c>
      <c r="R11" t="n">
        <v>199.05</v>
      </c>
      <c r="S11" t="n">
        <v>122.72</v>
      </c>
      <c r="T11" t="n">
        <v>33231.68</v>
      </c>
      <c r="U11" t="n">
        <v>0.62</v>
      </c>
      <c r="V11" t="n">
        <v>0.87</v>
      </c>
      <c r="W11" t="n">
        <v>9.5</v>
      </c>
      <c r="X11" t="n">
        <v>1.98</v>
      </c>
      <c r="Y11" t="n">
        <v>0.5</v>
      </c>
      <c r="Z11" t="n">
        <v>10</v>
      </c>
      <c r="AA11" t="n">
        <v>1772.197522974688</v>
      </c>
      <c r="AB11" t="n">
        <v>2424.798834770743</v>
      </c>
      <c r="AC11" t="n">
        <v>2193.379437206761</v>
      </c>
      <c r="AD11" t="n">
        <v>1772197.522974688</v>
      </c>
      <c r="AE11" t="n">
        <v>2424798.834770743</v>
      </c>
      <c r="AF11" t="n">
        <v>3.551590392425964e-06</v>
      </c>
      <c r="AG11" t="n">
        <v>52</v>
      </c>
      <c r="AH11" t="n">
        <v>2193379.437206761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1.2826</v>
      </c>
      <c r="E12" t="n">
        <v>77.95999999999999</v>
      </c>
      <c r="F12" t="n">
        <v>74.34999999999999</v>
      </c>
      <c r="G12" t="n">
        <v>92.94</v>
      </c>
      <c r="H12" t="n">
        <v>1.25</v>
      </c>
      <c r="I12" t="n">
        <v>48</v>
      </c>
      <c r="J12" t="n">
        <v>155.66</v>
      </c>
      <c r="K12" t="n">
        <v>47.83</v>
      </c>
      <c r="L12" t="n">
        <v>11</v>
      </c>
      <c r="M12" t="n">
        <v>46</v>
      </c>
      <c r="N12" t="n">
        <v>26.83</v>
      </c>
      <c r="O12" t="n">
        <v>19431.82</v>
      </c>
      <c r="P12" t="n">
        <v>720.29</v>
      </c>
      <c r="Q12" t="n">
        <v>2326.94</v>
      </c>
      <c r="R12" t="n">
        <v>190.77</v>
      </c>
      <c r="S12" t="n">
        <v>122.72</v>
      </c>
      <c r="T12" t="n">
        <v>29118.81</v>
      </c>
      <c r="U12" t="n">
        <v>0.64</v>
      </c>
      <c r="V12" t="n">
        <v>0.87</v>
      </c>
      <c r="W12" t="n">
        <v>9.49</v>
      </c>
      <c r="X12" t="n">
        <v>1.74</v>
      </c>
      <c r="Y12" t="n">
        <v>0.5</v>
      </c>
      <c r="Z12" t="n">
        <v>10</v>
      </c>
      <c r="AA12" t="n">
        <v>1737.435152646864</v>
      </c>
      <c r="AB12" t="n">
        <v>2377.235426080672</v>
      </c>
      <c r="AC12" t="n">
        <v>2150.355413486408</v>
      </c>
      <c r="AD12" t="n">
        <v>1737435.152646864</v>
      </c>
      <c r="AE12" t="n">
        <v>2377235.426080672</v>
      </c>
      <c r="AF12" t="n">
        <v>3.570520330244193e-06</v>
      </c>
      <c r="AG12" t="n">
        <v>51</v>
      </c>
      <c r="AH12" t="n">
        <v>2150355.413486408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74.17</v>
      </c>
      <c r="G13" t="n">
        <v>103.49</v>
      </c>
      <c r="H13" t="n">
        <v>1.35</v>
      </c>
      <c r="I13" t="n">
        <v>43</v>
      </c>
      <c r="J13" t="n">
        <v>157.07</v>
      </c>
      <c r="K13" t="n">
        <v>47.83</v>
      </c>
      <c r="L13" t="n">
        <v>12</v>
      </c>
      <c r="M13" t="n">
        <v>41</v>
      </c>
      <c r="N13" t="n">
        <v>27.24</v>
      </c>
      <c r="O13" t="n">
        <v>19605.66</v>
      </c>
      <c r="P13" t="n">
        <v>702.72</v>
      </c>
      <c r="Q13" t="n">
        <v>2326.9</v>
      </c>
      <c r="R13" t="n">
        <v>184.57</v>
      </c>
      <c r="S13" t="n">
        <v>122.72</v>
      </c>
      <c r="T13" t="n">
        <v>26043.13</v>
      </c>
      <c r="U13" t="n">
        <v>0.66</v>
      </c>
      <c r="V13" t="n">
        <v>0.87</v>
      </c>
      <c r="W13" t="n">
        <v>9.49</v>
      </c>
      <c r="X13" t="n">
        <v>1.56</v>
      </c>
      <c r="Y13" t="n">
        <v>0.5</v>
      </c>
      <c r="Z13" t="n">
        <v>10</v>
      </c>
      <c r="AA13" t="n">
        <v>1712.524786728069</v>
      </c>
      <c r="AB13" t="n">
        <v>2343.151964462794</v>
      </c>
      <c r="AC13" t="n">
        <v>2119.524829608901</v>
      </c>
      <c r="AD13" t="n">
        <v>1712524.786728069</v>
      </c>
      <c r="AE13" t="n">
        <v>2343151.964462794</v>
      </c>
      <c r="AF13" t="n">
        <v>3.585552927923375e-06</v>
      </c>
      <c r="AG13" t="n">
        <v>51</v>
      </c>
      <c r="AH13" t="n">
        <v>2119524.829608901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1.2917</v>
      </c>
      <c r="E14" t="n">
        <v>77.42</v>
      </c>
      <c r="F14" t="n">
        <v>74.06</v>
      </c>
      <c r="G14" t="n">
        <v>113.94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36</v>
      </c>
      <c r="N14" t="n">
        <v>27.65</v>
      </c>
      <c r="O14" t="n">
        <v>19780.06</v>
      </c>
      <c r="P14" t="n">
        <v>688.92</v>
      </c>
      <c r="Q14" t="n">
        <v>2326.89</v>
      </c>
      <c r="R14" t="n">
        <v>181.19</v>
      </c>
      <c r="S14" t="n">
        <v>122.72</v>
      </c>
      <c r="T14" t="n">
        <v>24375.31</v>
      </c>
      <c r="U14" t="n">
        <v>0.68</v>
      </c>
      <c r="V14" t="n">
        <v>0.88</v>
      </c>
      <c r="W14" t="n">
        <v>9.48</v>
      </c>
      <c r="X14" t="n">
        <v>1.45</v>
      </c>
      <c r="Y14" t="n">
        <v>0.5</v>
      </c>
      <c r="Z14" t="n">
        <v>10</v>
      </c>
      <c r="AA14" t="n">
        <v>1693.806621175369</v>
      </c>
      <c r="AB14" t="n">
        <v>2317.540944566407</v>
      </c>
      <c r="AC14" t="n">
        <v>2096.358089506133</v>
      </c>
      <c r="AD14" t="n">
        <v>1693806.621175369</v>
      </c>
      <c r="AE14" t="n">
        <v>2317540.944566407</v>
      </c>
      <c r="AF14" t="n">
        <v>3.595853041148e-06</v>
      </c>
      <c r="AG14" t="n">
        <v>51</v>
      </c>
      <c r="AH14" t="n">
        <v>2096358.089506133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1.2955</v>
      </c>
      <c r="E15" t="n">
        <v>77.19</v>
      </c>
      <c r="F15" t="n">
        <v>73.92</v>
      </c>
      <c r="G15" t="n">
        <v>123.21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22</v>
      </c>
      <c r="N15" t="n">
        <v>28.07</v>
      </c>
      <c r="O15" t="n">
        <v>19955.16</v>
      </c>
      <c r="P15" t="n">
        <v>672.9400000000001</v>
      </c>
      <c r="Q15" t="n">
        <v>2326.91</v>
      </c>
      <c r="R15" t="n">
        <v>176.09</v>
      </c>
      <c r="S15" t="n">
        <v>122.72</v>
      </c>
      <c r="T15" t="n">
        <v>21839.29</v>
      </c>
      <c r="U15" t="n">
        <v>0.7</v>
      </c>
      <c r="V15" t="n">
        <v>0.88</v>
      </c>
      <c r="W15" t="n">
        <v>9.49</v>
      </c>
      <c r="X15" t="n">
        <v>1.31</v>
      </c>
      <c r="Y15" t="n">
        <v>0.5</v>
      </c>
      <c r="Z15" t="n">
        <v>10</v>
      </c>
      <c r="AA15" t="n">
        <v>1672.624590509959</v>
      </c>
      <c r="AB15" t="n">
        <v>2288.558755724752</v>
      </c>
      <c r="AC15" t="n">
        <v>2070.141920090768</v>
      </c>
      <c r="AD15" t="n">
        <v>1672624.590509959</v>
      </c>
      <c r="AE15" t="n">
        <v>2288558.755724752</v>
      </c>
      <c r="AF15" t="n">
        <v>3.606431535811128e-06</v>
      </c>
      <c r="AG15" t="n">
        <v>51</v>
      </c>
      <c r="AH15" t="n">
        <v>2070141.920090768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1.2959</v>
      </c>
      <c r="E16" t="n">
        <v>77.16</v>
      </c>
      <c r="F16" t="n">
        <v>73.92</v>
      </c>
      <c r="G16" t="n">
        <v>126.73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672.47</v>
      </c>
      <c r="Q16" t="n">
        <v>2326.9</v>
      </c>
      <c r="R16" t="n">
        <v>175.36</v>
      </c>
      <c r="S16" t="n">
        <v>122.72</v>
      </c>
      <c r="T16" t="n">
        <v>21481.57</v>
      </c>
      <c r="U16" t="n">
        <v>0.7</v>
      </c>
      <c r="V16" t="n">
        <v>0.88</v>
      </c>
      <c r="W16" t="n">
        <v>9.51</v>
      </c>
      <c r="X16" t="n">
        <v>1.31</v>
      </c>
      <c r="Y16" t="n">
        <v>0.5</v>
      </c>
      <c r="Z16" t="n">
        <v>10</v>
      </c>
      <c r="AA16" t="n">
        <v>1671.768177617806</v>
      </c>
      <c r="AB16" t="n">
        <v>2287.386973823438</v>
      </c>
      <c r="AC16" t="n">
        <v>2069.081971409509</v>
      </c>
      <c r="AD16" t="n">
        <v>1671768.177617806</v>
      </c>
      <c r="AE16" t="n">
        <v>2287386.973823438</v>
      </c>
      <c r="AF16" t="n">
        <v>3.607545061565141e-06</v>
      </c>
      <c r="AG16" t="n">
        <v>51</v>
      </c>
      <c r="AH16" t="n">
        <v>2069081.971409509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1.2963</v>
      </c>
      <c r="E17" t="n">
        <v>77.14</v>
      </c>
      <c r="F17" t="n">
        <v>73.90000000000001</v>
      </c>
      <c r="G17" t="n">
        <v>126.69</v>
      </c>
      <c r="H17" t="n">
        <v>1.74</v>
      </c>
      <c r="I17" t="n">
        <v>35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675.75</v>
      </c>
      <c r="Q17" t="n">
        <v>2326.93</v>
      </c>
      <c r="R17" t="n">
        <v>174.54</v>
      </c>
      <c r="S17" t="n">
        <v>122.72</v>
      </c>
      <c r="T17" t="n">
        <v>21070.19</v>
      </c>
      <c r="U17" t="n">
        <v>0.7</v>
      </c>
      <c r="V17" t="n">
        <v>0.88</v>
      </c>
      <c r="W17" t="n">
        <v>9.51</v>
      </c>
      <c r="X17" t="n">
        <v>1.29</v>
      </c>
      <c r="Y17" t="n">
        <v>0.5</v>
      </c>
      <c r="Z17" t="n">
        <v>10</v>
      </c>
      <c r="AA17" t="n">
        <v>1674.7210901858</v>
      </c>
      <c r="AB17" t="n">
        <v>2291.427279072276</v>
      </c>
      <c r="AC17" t="n">
        <v>2072.736675596002</v>
      </c>
      <c r="AD17" t="n">
        <v>1674721.0901858</v>
      </c>
      <c r="AE17" t="n">
        <v>2291427.279072276</v>
      </c>
      <c r="AF17" t="n">
        <v>3.608658587319154e-06</v>
      </c>
      <c r="AG17" t="n">
        <v>51</v>
      </c>
      <c r="AH17" t="n">
        <v>2072736.675596002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1.2962</v>
      </c>
      <c r="E18" t="n">
        <v>77.15000000000001</v>
      </c>
      <c r="F18" t="n">
        <v>73.91</v>
      </c>
      <c r="G18" t="n">
        <v>126.7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681.23</v>
      </c>
      <c r="Q18" t="n">
        <v>2326.96</v>
      </c>
      <c r="R18" t="n">
        <v>174.74</v>
      </c>
      <c r="S18" t="n">
        <v>122.72</v>
      </c>
      <c r="T18" t="n">
        <v>21170.17</v>
      </c>
      <c r="U18" t="n">
        <v>0.7</v>
      </c>
      <c r="V18" t="n">
        <v>0.88</v>
      </c>
      <c r="W18" t="n">
        <v>9.51</v>
      </c>
      <c r="X18" t="n">
        <v>1.3</v>
      </c>
      <c r="Y18" t="n">
        <v>0.5</v>
      </c>
      <c r="Z18" t="n">
        <v>10</v>
      </c>
      <c r="AA18" t="n">
        <v>1680.627229722103</v>
      </c>
      <c r="AB18" t="n">
        <v>2299.508319746333</v>
      </c>
      <c r="AC18" t="n">
        <v>2080.046473089938</v>
      </c>
      <c r="AD18" t="n">
        <v>1680627.229722103</v>
      </c>
      <c r="AE18" t="n">
        <v>2299508.319746333</v>
      </c>
      <c r="AF18" t="n">
        <v>3.608380205880651e-06</v>
      </c>
      <c r="AG18" t="n">
        <v>51</v>
      </c>
      <c r="AH18" t="n">
        <v>2080046.473089939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116.91</v>
      </c>
      <c r="G2" t="n">
        <v>6.27</v>
      </c>
      <c r="H2" t="n">
        <v>0.1</v>
      </c>
      <c r="I2" t="n">
        <v>1118</v>
      </c>
      <c r="J2" t="n">
        <v>176.73</v>
      </c>
      <c r="K2" t="n">
        <v>52.44</v>
      </c>
      <c r="L2" t="n">
        <v>1</v>
      </c>
      <c r="M2" t="n">
        <v>1116</v>
      </c>
      <c r="N2" t="n">
        <v>33.29</v>
      </c>
      <c r="O2" t="n">
        <v>22031.19</v>
      </c>
      <c r="P2" t="n">
        <v>1533.32</v>
      </c>
      <c r="Q2" t="n">
        <v>2327.68</v>
      </c>
      <c r="R2" t="n">
        <v>1614.18</v>
      </c>
      <c r="S2" t="n">
        <v>122.72</v>
      </c>
      <c r="T2" t="n">
        <v>735475.17</v>
      </c>
      <c r="U2" t="n">
        <v>0.08</v>
      </c>
      <c r="V2" t="n">
        <v>0.55</v>
      </c>
      <c r="W2" t="n">
        <v>11.29</v>
      </c>
      <c r="X2" t="n">
        <v>44.28</v>
      </c>
      <c r="Y2" t="n">
        <v>0.5</v>
      </c>
      <c r="Z2" t="n">
        <v>10</v>
      </c>
      <c r="AA2" t="n">
        <v>6035.341017090336</v>
      </c>
      <c r="AB2" t="n">
        <v>8257.819840037426</v>
      </c>
      <c r="AC2" t="n">
        <v>7469.705104426879</v>
      </c>
      <c r="AD2" t="n">
        <v>6035341.017090336</v>
      </c>
      <c r="AE2" t="n">
        <v>8257819.840037425</v>
      </c>
      <c r="AF2" t="n">
        <v>1.58120894993723e-06</v>
      </c>
      <c r="AG2" t="n">
        <v>104</v>
      </c>
      <c r="AH2" t="n">
        <v>7469705.104426879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0.9471000000000001</v>
      </c>
      <c r="E3" t="n">
        <v>105.59</v>
      </c>
      <c r="F3" t="n">
        <v>88.37</v>
      </c>
      <c r="G3" t="n">
        <v>12.75</v>
      </c>
      <c r="H3" t="n">
        <v>0.2</v>
      </c>
      <c r="I3" t="n">
        <v>416</v>
      </c>
      <c r="J3" t="n">
        <v>178.21</v>
      </c>
      <c r="K3" t="n">
        <v>52.44</v>
      </c>
      <c r="L3" t="n">
        <v>2</v>
      </c>
      <c r="M3" t="n">
        <v>414</v>
      </c>
      <c r="N3" t="n">
        <v>33.77</v>
      </c>
      <c r="O3" t="n">
        <v>22213.89</v>
      </c>
      <c r="P3" t="n">
        <v>1149.39</v>
      </c>
      <c r="Q3" t="n">
        <v>2327.09</v>
      </c>
      <c r="R3" t="n">
        <v>658.67</v>
      </c>
      <c r="S3" t="n">
        <v>122.72</v>
      </c>
      <c r="T3" t="n">
        <v>261227.1</v>
      </c>
      <c r="U3" t="n">
        <v>0.19</v>
      </c>
      <c r="V3" t="n">
        <v>0.73</v>
      </c>
      <c r="W3" t="n">
        <v>10.1</v>
      </c>
      <c r="X3" t="n">
        <v>15.75</v>
      </c>
      <c r="Y3" t="n">
        <v>0.5</v>
      </c>
      <c r="Z3" t="n">
        <v>10</v>
      </c>
      <c r="AA3" t="n">
        <v>3179.964581528557</v>
      </c>
      <c r="AB3" t="n">
        <v>4350.967830583776</v>
      </c>
      <c r="AC3" t="n">
        <v>3935.7175674544</v>
      </c>
      <c r="AD3" t="n">
        <v>3179964.581528557</v>
      </c>
      <c r="AE3" t="n">
        <v>4350967.830583776</v>
      </c>
      <c r="AF3" t="n">
        <v>2.382378295395403e-06</v>
      </c>
      <c r="AG3" t="n">
        <v>69</v>
      </c>
      <c r="AH3" t="n">
        <v>3935717.5674544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1.0675</v>
      </c>
      <c r="E4" t="n">
        <v>93.67</v>
      </c>
      <c r="F4" t="n">
        <v>82.19</v>
      </c>
      <c r="G4" t="n">
        <v>19.34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1059.9</v>
      </c>
      <c r="Q4" t="n">
        <v>2327.07</v>
      </c>
      <c r="R4" t="n">
        <v>451.66</v>
      </c>
      <c r="S4" t="n">
        <v>122.72</v>
      </c>
      <c r="T4" t="n">
        <v>158531.66</v>
      </c>
      <c r="U4" t="n">
        <v>0.27</v>
      </c>
      <c r="V4" t="n">
        <v>0.79</v>
      </c>
      <c r="W4" t="n">
        <v>9.84</v>
      </c>
      <c r="X4" t="n">
        <v>9.57</v>
      </c>
      <c r="Y4" t="n">
        <v>0.5</v>
      </c>
      <c r="Z4" t="n">
        <v>10</v>
      </c>
      <c r="AA4" t="n">
        <v>2652.516971530278</v>
      </c>
      <c r="AB4" t="n">
        <v>3629.290741237805</v>
      </c>
      <c r="AC4" t="n">
        <v>3282.916326635479</v>
      </c>
      <c r="AD4" t="n">
        <v>2652516.971530278</v>
      </c>
      <c r="AE4" t="n">
        <v>3629290.741237805</v>
      </c>
      <c r="AF4" t="n">
        <v>2.685237916096075e-06</v>
      </c>
      <c r="AG4" t="n">
        <v>61</v>
      </c>
      <c r="AH4" t="n">
        <v>3282916.326635479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1.1308</v>
      </c>
      <c r="E5" t="n">
        <v>88.44</v>
      </c>
      <c r="F5" t="n">
        <v>79.47</v>
      </c>
      <c r="G5" t="n">
        <v>25.92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1016.01</v>
      </c>
      <c r="Q5" t="n">
        <v>2326.96</v>
      </c>
      <c r="R5" t="n">
        <v>361.26</v>
      </c>
      <c r="S5" t="n">
        <v>122.72</v>
      </c>
      <c r="T5" t="n">
        <v>113683.25</v>
      </c>
      <c r="U5" t="n">
        <v>0.34</v>
      </c>
      <c r="V5" t="n">
        <v>0.82</v>
      </c>
      <c r="W5" t="n">
        <v>9.73</v>
      </c>
      <c r="X5" t="n">
        <v>6.86</v>
      </c>
      <c r="Y5" t="n">
        <v>0.5</v>
      </c>
      <c r="Z5" t="n">
        <v>10</v>
      </c>
      <c r="AA5" t="n">
        <v>2433.462842110948</v>
      </c>
      <c r="AB5" t="n">
        <v>3329.571217380119</v>
      </c>
      <c r="AC5" t="n">
        <v>3011.801613475789</v>
      </c>
      <c r="AD5" t="n">
        <v>2433462.842110948</v>
      </c>
      <c r="AE5" t="n">
        <v>3329571.217380119</v>
      </c>
      <c r="AF5" t="n">
        <v>2.844465607045848e-06</v>
      </c>
      <c r="AG5" t="n">
        <v>58</v>
      </c>
      <c r="AH5" t="n">
        <v>3011801.613475788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1.1707</v>
      </c>
      <c r="E6" t="n">
        <v>85.42</v>
      </c>
      <c r="F6" t="n">
        <v>77.91</v>
      </c>
      <c r="G6" t="n">
        <v>32.69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987.63</v>
      </c>
      <c r="Q6" t="n">
        <v>2327.01</v>
      </c>
      <c r="R6" t="n">
        <v>309.39</v>
      </c>
      <c r="S6" t="n">
        <v>122.72</v>
      </c>
      <c r="T6" t="n">
        <v>87956.58</v>
      </c>
      <c r="U6" t="n">
        <v>0.4</v>
      </c>
      <c r="V6" t="n">
        <v>0.83</v>
      </c>
      <c r="W6" t="n">
        <v>9.65</v>
      </c>
      <c r="X6" t="n">
        <v>5.3</v>
      </c>
      <c r="Y6" t="n">
        <v>0.5</v>
      </c>
      <c r="Z6" t="n">
        <v>10</v>
      </c>
      <c r="AA6" t="n">
        <v>2305.216488996162</v>
      </c>
      <c r="AB6" t="n">
        <v>3154.098899218671</v>
      </c>
      <c r="AC6" t="n">
        <v>2853.07612708273</v>
      </c>
      <c r="AD6" t="n">
        <v>2305216.488996162</v>
      </c>
      <c r="AE6" t="n">
        <v>3154098.899218671</v>
      </c>
      <c r="AF6" t="n">
        <v>2.944831876696652e-06</v>
      </c>
      <c r="AG6" t="n">
        <v>56</v>
      </c>
      <c r="AH6" t="n">
        <v>2853076.12708273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1.1975</v>
      </c>
      <c r="E7" t="n">
        <v>83.51000000000001</v>
      </c>
      <c r="F7" t="n">
        <v>76.93000000000001</v>
      </c>
      <c r="G7" t="n">
        <v>39.45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965.9</v>
      </c>
      <c r="Q7" t="n">
        <v>2326.99</v>
      </c>
      <c r="R7" t="n">
        <v>276.33</v>
      </c>
      <c r="S7" t="n">
        <v>122.72</v>
      </c>
      <c r="T7" t="n">
        <v>71554.64</v>
      </c>
      <c r="U7" t="n">
        <v>0.44</v>
      </c>
      <c r="V7" t="n">
        <v>0.84</v>
      </c>
      <c r="W7" t="n">
        <v>9.609999999999999</v>
      </c>
      <c r="X7" t="n">
        <v>4.31</v>
      </c>
      <c r="Y7" t="n">
        <v>0.5</v>
      </c>
      <c r="Z7" t="n">
        <v>10</v>
      </c>
      <c r="AA7" t="n">
        <v>2224.000210854673</v>
      </c>
      <c r="AB7" t="n">
        <v>3042.975204456164</v>
      </c>
      <c r="AC7" t="n">
        <v>2752.557921785276</v>
      </c>
      <c r="AD7" t="n">
        <v>2224000.210854673</v>
      </c>
      <c r="AE7" t="n">
        <v>3042975.204456164</v>
      </c>
      <c r="AF7" t="n">
        <v>3.012245812201452e-06</v>
      </c>
      <c r="AG7" t="n">
        <v>55</v>
      </c>
      <c r="AH7" t="n">
        <v>2752557.921785275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1.2162</v>
      </c>
      <c r="E8" t="n">
        <v>82.22</v>
      </c>
      <c r="F8" t="n">
        <v>76.28</v>
      </c>
      <c r="G8" t="n">
        <v>46.23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949.95</v>
      </c>
      <c r="Q8" t="n">
        <v>2326.97</v>
      </c>
      <c r="R8" t="n">
        <v>255.41</v>
      </c>
      <c r="S8" t="n">
        <v>122.72</v>
      </c>
      <c r="T8" t="n">
        <v>61185.71</v>
      </c>
      <c r="U8" t="n">
        <v>0.48</v>
      </c>
      <c r="V8" t="n">
        <v>0.85</v>
      </c>
      <c r="W8" t="n">
        <v>9.57</v>
      </c>
      <c r="X8" t="n">
        <v>3.67</v>
      </c>
      <c r="Y8" t="n">
        <v>0.5</v>
      </c>
      <c r="Z8" t="n">
        <v>10</v>
      </c>
      <c r="AA8" t="n">
        <v>2165.592806265347</v>
      </c>
      <c r="AB8" t="n">
        <v>2963.059616744041</v>
      </c>
      <c r="AC8" t="n">
        <v>2680.269365602281</v>
      </c>
      <c r="AD8" t="n">
        <v>2165592.806265348</v>
      </c>
      <c r="AE8" t="n">
        <v>2963059.616744041</v>
      </c>
      <c r="AF8" t="n">
        <v>3.059284640333533e-06</v>
      </c>
      <c r="AG8" t="n">
        <v>54</v>
      </c>
      <c r="AH8" t="n">
        <v>2680269.36560228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1.232</v>
      </c>
      <c r="E9" t="n">
        <v>81.17</v>
      </c>
      <c r="F9" t="n">
        <v>75.73</v>
      </c>
      <c r="G9" t="n">
        <v>53.45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933.8200000000001</v>
      </c>
      <c r="Q9" t="n">
        <v>2326.95</v>
      </c>
      <c r="R9" t="n">
        <v>236.93</v>
      </c>
      <c r="S9" t="n">
        <v>122.72</v>
      </c>
      <c r="T9" t="n">
        <v>52016.74</v>
      </c>
      <c r="U9" t="n">
        <v>0.52</v>
      </c>
      <c r="V9" t="n">
        <v>0.86</v>
      </c>
      <c r="W9" t="n">
        <v>9.539999999999999</v>
      </c>
      <c r="X9" t="n">
        <v>3.11</v>
      </c>
      <c r="Y9" t="n">
        <v>0.5</v>
      </c>
      <c r="Z9" t="n">
        <v>10</v>
      </c>
      <c r="AA9" t="n">
        <v>2112.9307438955</v>
      </c>
      <c r="AB9" t="n">
        <v>2891.005059723394</v>
      </c>
      <c r="AC9" t="n">
        <v>2615.091594374478</v>
      </c>
      <c r="AD9" t="n">
        <v>2112930.7438955</v>
      </c>
      <c r="AE9" t="n">
        <v>2891005.059723394</v>
      </c>
      <c r="AF9" t="n">
        <v>3.09902867693711e-06</v>
      </c>
      <c r="AG9" t="n">
        <v>53</v>
      </c>
      <c r="AH9" t="n">
        <v>2615091.594374478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1.2428</v>
      </c>
      <c r="E10" t="n">
        <v>80.47</v>
      </c>
      <c r="F10" t="n">
        <v>75.38</v>
      </c>
      <c r="G10" t="n">
        <v>60.3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919.63</v>
      </c>
      <c r="Q10" t="n">
        <v>2326.95</v>
      </c>
      <c r="R10" t="n">
        <v>224.93</v>
      </c>
      <c r="S10" t="n">
        <v>122.72</v>
      </c>
      <c r="T10" t="n">
        <v>46063.84</v>
      </c>
      <c r="U10" t="n">
        <v>0.55</v>
      </c>
      <c r="V10" t="n">
        <v>0.86</v>
      </c>
      <c r="W10" t="n">
        <v>9.539999999999999</v>
      </c>
      <c r="X10" t="n">
        <v>2.77</v>
      </c>
      <c r="Y10" t="n">
        <v>0.5</v>
      </c>
      <c r="Z10" t="n">
        <v>10</v>
      </c>
      <c r="AA10" t="n">
        <v>2081.010276146922</v>
      </c>
      <c r="AB10" t="n">
        <v>2847.33006751814</v>
      </c>
      <c r="AC10" t="n">
        <v>2575.584882127057</v>
      </c>
      <c r="AD10" t="n">
        <v>2081010.276146922</v>
      </c>
      <c r="AE10" t="n">
        <v>2847330.06751814</v>
      </c>
      <c r="AF10" t="n">
        <v>3.126195486767403e-06</v>
      </c>
      <c r="AG10" t="n">
        <v>53</v>
      </c>
      <c r="AH10" t="n">
        <v>2575584.882127057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1.2529</v>
      </c>
      <c r="E11" t="n">
        <v>79.81999999999999</v>
      </c>
      <c r="F11" t="n">
        <v>75.05</v>
      </c>
      <c r="G11" t="n">
        <v>68.23</v>
      </c>
      <c r="H11" t="n">
        <v>0.93</v>
      </c>
      <c r="I11" t="n">
        <v>66</v>
      </c>
      <c r="J11" t="n">
        <v>190.26</v>
      </c>
      <c r="K11" t="n">
        <v>52.44</v>
      </c>
      <c r="L11" t="n">
        <v>10</v>
      </c>
      <c r="M11" t="n">
        <v>64</v>
      </c>
      <c r="N11" t="n">
        <v>37.82</v>
      </c>
      <c r="O11" t="n">
        <v>23699.85</v>
      </c>
      <c r="P11" t="n">
        <v>905.66</v>
      </c>
      <c r="Q11" t="n">
        <v>2326.99</v>
      </c>
      <c r="R11" t="n">
        <v>213.91</v>
      </c>
      <c r="S11" t="n">
        <v>122.72</v>
      </c>
      <c r="T11" t="n">
        <v>40599.25</v>
      </c>
      <c r="U11" t="n">
        <v>0.57</v>
      </c>
      <c r="V11" t="n">
        <v>0.86</v>
      </c>
      <c r="W11" t="n">
        <v>9.52</v>
      </c>
      <c r="X11" t="n">
        <v>2.44</v>
      </c>
      <c r="Y11" t="n">
        <v>0.5</v>
      </c>
      <c r="Z11" t="n">
        <v>10</v>
      </c>
      <c r="AA11" t="n">
        <v>2041.040570701802</v>
      </c>
      <c r="AB11" t="n">
        <v>2792.641753189173</v>
      </c>
      <c r="AC11" t="n">
        <v>2526.115943762115</v>
      </c>
      <c r="AD11" t="n">
        <v>2041040.570701802</v>
      </c>
      <c r="AE11" t="n">
        <v>2792641.753189173</v>
      </c>
      <c r="AF11" t="n">
        <v>3.151601484849436e-06</v>
      </c>
      <c r="AG11" t="n">
        <v>52</v>
      </c>
      <c r="AH11" t="n">
        <v>2526115.943762115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1.2606</v>
      </c>
      <c r="E12" t="n">
        <v>79.33</v>
      </c>
      <c r="F12" t="n">
        <v>74.78</v>
      </c>
      <c r="G12" t="n">
        <v>74.78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895.95</v>
      </c>
      <c r="Q12" t="n">
        <v>2326.94</v>
      </c>
      <c r="R12" t="n">
        <v>205.04</v>
      </c>
      <c r="S12" t="n">
        <v>122.72</v>
      </c>
      <c r="T12" t="n">
        <v>36194.28</v>
      </c>
      <c r="U12" t="n">
        <v>0.6</v>
      </c>
      <c r="V12" t="n">
        <v>0.87</v>
      </c>
      <c r="W12" t="n">
        <v>9.51</v>
      </c>
      <c r="X12" t="n">
        <v>2.16</v>
      </c>
      <c r="Y12" t="n">
        <v>0.5</v>
      </c>
      <c r="Z12" t="n">
        <v>10</v>
      </c>
      <c r="AA12" t="n">
        <v>2019.274283112609</v>
      </c>
      <c r="AB12" t="n">
        <v>2762.860158248803</v>
      </c>
      <c r="AC12" t="n">
        <v>2499.176662444123</v>
      </c>
      <c r="AD12" t="n">
        <v>2019274.283112609</v>
      </c>
      <c r="AE12" t="n">
        <v>2762860.158248803</v>
      </c>
      <c r="AF12" t="n">
        <v>3.170970414080293e-06</v>
      </c>
      <c r="AG12" t="n">
        <v>52</v>
      </c>
      <c r="AH12" t="n">
        <v>2499176.662444123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1.2669</v>
      </c>
      <c r="E13" t="n">
        <v>78.93000000000001</v>
      </c>
      <c r="F13" t="n">
        <v>74.59</v>
      </c>
      <c r="G13" t="n">
        <v>82.88</v>
      </c>
      <c r="H13" t="n">
        <v>1.1</v>
      </c>
      <c r="I13" t="n">
        <v>54</v>
      </c>
      <c r="J13" t="n">
        <v>193.33</v>
      </c>
      <c r="K13" t="n">
        <v>52.44</v>
      </c>
      <c r="L13" t="n">
        <v>12</v>
      </c>
      <c r="M13" t="n">
        <v>52</v>
      </c>
      <c r="N13" t="n">
        <v>38.89</v>
      </c>
      <c r="O13" t="n">
        <v>24078.33</v>
      </c>
      <c r="P13" t="n">
        <v>881.55</v>
      </c>
      <c r="Q13" t="n">
        <v>2326.95</v>
      </c>
      <c r="R13" t="n">
        <v>198.69</v>
      </c>
      <c r="S13" t="n">
        <v>122.72</v>
      </c>
      <c r="T13" t="n">
        <v>33050.45</v>
      </c>
      <c r="U13" t="n">
        <v>0.62</v>
      </c>
      <c r="V13" t="n">
        <v>0.87</v>
      </c>
      <c r="W13" t="n">
        <v>9.5</v>
      </c>
      <c r="X13" t="n">
        <v>1.98</v>
      </c>
      <c r="Y13" t="n">
        <v>0.5</v>
      </c>
      <c r="Z13" t="n">
        <v>10</v>
      </c>
      <c r="AA13" t="n">
        <v>1994.952029932193</v>
      </c>
      <c r="AB13" t="n">
        <v>2729.581378425276</v>
      </c>
      <c r="AC13" t="n">
        <v>2469.073962659893</v>
      </c>
      <c r="AD13" t="n">
        <v>1994952.029932193</v>
      </c>
      <c r="AE13" t="n">
        <v>2729581.378425276</v>
      </c>
      <c r="AF13" t="n">
        <v>3.186817719814631e-06</v>
      </c>
      <c r="AG13" t="n">
        <v>52</v>
      </c>
      <c r="AH13" t="n">
        <v>2469073.962659894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1.2726</v>
      </c>
      <c r="E14" t="n">
        <v>78.58</v>
      </c>
      <c r="F14" t="n">
        <v>74.42</v>
      </c>
      <c r="G14" t="n">
        <v>91.12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870.9400000000001</v>
      </c>
      <c r="Q14" t="n">
        <v>2326.99</v>
      </c>
      <c r="R14" t="n">
        <v>192.86</v>
      </c>
      <c r="S14" t="n">
        <v>122.72</v>
      </c>
      <c r="T14" t="n">
        <v>30161.4</v>
      </c>
      <c r="U14" t="n">
        <v>0.64</v>
      </c>
      <c r="V14" t="n">
        <v>0.87</v>
      </c>
      <c r="W14" t="n">
        <v>9.5</v>
      </c>
      <c r="X14" t="n">
        <v>1.81</v>
      </c>
      <c r="Y14" t="n">
        <v>0.5</v>
      </c>
      <c r="Z14" t="n">
        <v>10</v>
      </c>
      <c r="AA14" t="n">
        <v>1975.752915199457</v>
      </c>
      <c r="AB14" t="n">
        <v>2703.312302642785</v>
      </c>
      <c r="AC14" t="n">
        <v>2445.311970601203</v>
      </c>
      <c r="AD14" t="n">
        <v>1975752.915199457</v>
      </c>
      <c r="AE14" t="n">
        <v>2703312.302642785</v>
      </c>
      <c r="AF14" t="n">
        <v>3.201155758336174e-06</v>
      </c>
      <c r="AG14" t="n">
        <v>52</v>
      </c>
      <c r="AH14" t="n">
        <v>2445311.970601203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1.2777</v>
      </c>
      <c r="E15" t="n">
        <v>78.27</v>
      </c>
      <c r="F15" t="n">
        <v>74.25</v>
      </c>
      <c r="G15" t="n">
        <v>99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859.5</v>
      </c>
      <c r="Q15" t="n">
        <v>2326.95</v>
      </c>
      <c r="R15" t="n">
        <v>187.54</v>
      </c>
      <c r="S15" t="n">
        <v>122.72</v>
      </c>
      <c r="T15" t="n">
        <v>27517.91</v>
      </c>
      <c r="U15" t="n">
        <v>0.65</v>
      </c>
      <c r="V15" t="n">
        <v>0.87</v>
      </c>
      <c r="W15" t="n">
        <v>9.48</v>
      </c>
      <c r="X15" t="n">
        <v>1.63</v>
      </c>
      <c r="Y15" t="n">
        <v>0.5</v>
      </c>
      <c r="Z15" t="n">
        <v>10</v>
      </c>
      <c r="AA15" t="n">
        <v>1946.682690212746</v>
      </c>
      <c r="AB15" t="n">
        <v>2663.537138328153</v>
      </c>
      <c r="AC15" t="n">
        <v>2409.332892143966</v>
      </c>
      <c r="AD15" t="n">
        <v>1946682.690212746</v>
      </c>
      <c r="AE15" t="n">
        <v>2663537.138328153</v>
      </c>
      <c r="AF15" t="n">
        <v>3.213984529644923e-06</v>
      </c>
      <c r="AG15" t="n">
        <v>51</v>
      </c>
      <c r="AH15" t="n">
        <v>2409332.892143966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1.2812</v>
      </c>
      <c r="E16" t="n">
        <v>78.05</v>
      </c>
      <c r="F16" t="n">
        <v>74.14</v>
      </c>
      <c r="G16" t="n">
        <v>105.91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848.34</v>
      </c>
      <c r="Q16" t="n">
        <v>2326.93</v>
      </c>
      <c r="R16" t="n">
        <v>183.49</v>
      </c>
      <c r="S16" t="n">
        <v>122.72</v>
      </c>
      <c r="T16" t="n">
        <v>25509.29</v>
      </c>
      <c r="U16" t="n">
        <v>0.67</v>
      </c>
      <c r="V16" t="n">
        <v>0.87</v>
      </c>
      <c r="W16" t="n">
        <v>9.49</v>
      </c>
      <c r="X16" t="n">
        <v>1.52</v>
      </c>
      <c r="Y16" t="n">
        <v>0.5</v>
      </c>
      <c r="Z16" t="n">
        <v>10</v>
      </c>
      <c r="AA16" t="n">
        <v>1930.105440877466</v>
      </c>
      <c r="AB16" t="n">
        <v>2640.855414450998</v>
      </c>
      <c r="AC16" t="n">
        <v>2388.815880159647</v>
      </c>
      <c r="AD16" t="n">
        <v>1930105.440877466</v>
      </c>
      <c r="AE16" t="n">
        <v>2640855.414450998</v>
      </c>
      <c r="AF16" t="n">
        <v>3.222788588386222e-06</v>
      </c>
      <c r="AG16" t="n">
        <v>51</v>
      </c>
      <c r="AH16" t="n">
        <v>2388815.880159647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1.2852</v>
      </c>
      <c r="E17" t="n">
        <v>77.81</v>
      </c>
      <c r="F17" t="n">
        <v>74</v>
      </c>
      <c r="G17" t="n">
        <v>113.85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839.2</v>
      </c>
      <c r="Q17" t="n">
        <v>2326.9</v>
      </c>
      <c r="R17" t="n">
        <v>179.03</v>
      </c>
      <c r="S17" t="n">
        <v>122.72</v>
      </c>
      <c r="T17" t="n">
        <v>23294.9</v>
      </c>
      <c r="U17" t="n">
        <v>0.6899999999999999</v>
      </c>
      <c r="V17" t="n">
        <v>0.88</v>
      </c>
      <c r="W17" t="n">
        <v>9.48</v>
      </c>
      <c r="X17" t="n">
        <v>1.39</v>
      </c>
      <c r="Y17" t="n">
        <v>0.5</v>
      </c>
      <c r="Z17" t="n">
        <v>10</v>
      </c>
      <c r="AA17" t="n">
        <v>1914.995415233101</v>
      </c>
      <c r="AB17" t="n">
        <v>2620.181210757092</v>
      </c>
      <c r="AC17" t="n">
        <v>2370.114793449861</v>
      </c>
      <c r="AD17" t="n">
        <v>1914995.415233101</v>
      </c>
      <c r="AE17" t="n">
        <v>2620181.210757092</v>
      </c>
      <c r="AF17" t="n">
        <v>3.232850369804849e-06</v>
      </c>
      <c r="AG17" t="n">
        <v>51</v>
      </c>
      <c r="AH17" t="n">
        <v>2370114.793449861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1.2885</v>
      </c>
      <c r="E18" t="n">
        <v>77.61</v>
      </c>
      <c r="F18" t="n">
        <v>73.91</v>
      </c>
      <c r="G18" t="n">
        <v>123.18</v>
      </c>
      <c r="H18" t="n">
        <v>1.5</v>
      </c>
      <c r="I18" t="n">
        <v>36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825.77</v>
      </c>
      <c r="Q18" t="n">
        <v>2326.89</v>
      </c>
      <c r="R18" t="n">
        <v>176.24</v>
      </c>
      <c r="S18" t="n">
        <v>122.72</v>
      </c>
      <c r="T18" t="n">
        <v>21915.34</v>
      </c>
      <c r="U18" t="n">
        <v>0.7</v>
      </c>
      <c r="V18" t="n">
        <v>0.88</v>
      </c>
      <c r="W18" t="n">
        <v>9.460000000000001</v>
      </c>
      <c r="X18" t="n">
        <v>1.3</v>
      </c>
      <c r="Y18" t="n">
        <v>0.5</v>
      </c>
      <c r="Z18" t="n">
        <v>10</v>
      </c>
      <c r="AA18" t="n">
        <v>1896.561852185134</v>
      </c>
      <c r="AB18" t="n">
        <v>2594.959596563458</v>
      </c>
      <c r="AC18" t="n">
        <v>2347.300294716109</v>
      </c>
      <c r="AD18" t="n">
        <v>1896561.852185134</v>
      </c>
      <c r="AE18" t="n">
        <v>2594959.596563458</v>
      </c>
      <c r="AF18" t="n">
        <v>3.241151339475217e-06</v>
      </c>
      <c r="AG18" t="n">
        <v>51</v>
      </c>
      <c r="AH18" t="n">
        <v>2347300.29471611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1.2911</v>
      </c>
      <c r="E19" t="n">
        <v>77.45</v>
      </c>
      <c r="F19" t="n">
        <v>73.81999999999999</v>
      </c>
      <c r="G19" t="n">
        <v>130.27</v>
      </c>
      <c r="H19" t="n">
        <v>1.58</v>
      </c>
      <c r="I19" t="n">
        <v>34</v>
      </c>
      <c r="J19" t="n">
        <v>202.68</v>
      </c>
      <c r="K19" t="n">
        <v>52.44</v>
      </c>
      <c r="L19" t="n">
        <v>18</v>
      </c>
      <c r="M19" t="n">
        <v>32</v>
      </c>
      <c r="N19" t="n">
        <v>42.24</v>
      </c>
      <c r="O19" t="n">
        <v>25231.66</v>
      </c>
      <c r="P19" t="n">
        <v>809.96</v>
      </c>
      <c r="Q19" t="n">
        <v>2326.91</v>
      </c>
      <c r="R19" t="n">
        <v>173.27</v>
      </c>
      <c r="S19" t="n">
        <v>122.72</v>
      </c>
      <c r="T19" t="n">
        <v>20437.61</v>
      </c>
      <c r="U19" t="n">
        <v>0.71</v>
      </c>
      <c r="V19" t="n">
        <v>0.88</v>
      </c>
      <c r="W19" t="n">
        <v>9.460000000000001</v>
      </c>
      <c r="X19" t="n">
        <v>1.21</v>
      </c>
      <c r="Y19" t="n">
        <v>0.5</v>
      </c>
      <c r="Z19" t="n">
        <v>10</v>
      </c>
      <c r="AA19" t="n">
        <v>1876.460411508081</v>
      </c>
      <c r="AB19" t="n">
        <v>2567.455918616139</v>
      </c>
      <c r="AC19" t="n">
        <v>2322.421529190428</v>
      </c>
      <c r="AD19" t="n">
        <v>1876460.411508081</v>
      </c>
      <c r="AE19" t="n">
        <v>2567455.918616139</v>
      </c>
      <c r="AF19" t="n">
        <v>3.247691497397323e-06</v>
      </c>
      <c r="AG19" t="n">
        <v>51</v>
      </c>
      <c r="AH19" t="n">
        <v>2322421.529190429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1.293</v>
      </c>
      <c r="E20" t="n">
        <v>77.34</v>
      </c>
      <c r="F20" t="n">
        <v>73.78</v>
      </c>
      <c r="G20" t="n">
        <v>138.33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801.64</v>
      </c>
      <c r="Q20" t="n">
        <v>2326.92</v>
      </c>
      <c r="R20" t="n">
        <v>171.99</v>
      </c>
      <c r="S20" t="n">
        <v>122.72</v>
      </c>
      <c r="T20" t="n">
        <v>19810.73</v>
      </c>
      <c r="U20" t="n">
        <v>0.71</v>
      </c>
      <c r="V20" t="n">
        <v>0.88</v>
      </c>
      <c r="W20" t="n">
        <v>9.460000000000001</v>
      </c>
      <c r="X20" t="n">
        <v>1.17</v>
      </c>
      <c r="Y20" t="n">
        <v>0.5</v>
      </c>
      <c r="Z20" t="n">
        <v>10</v>
      </c>
      <c r="AA20" t="n">
        <v>1865.405659793432</v>
      </c>
      <c r="AB20" t="n">
        <v>2552.330319618932</v>
      </c>
      <c r="AC20" t="n">
        <v>2308.739496132603</v>
      </c>
      <c r="AD20" t="n">
        <v>1865405.659793432</v>
      </c>
      <c r="AE20" t="n">
        <v>2552330.319618932</v>
      </c>
      <c r="AF20" t="n">
        <v>3.252470843571171e-06</v>
      </c>
      <c r="AG20" t="n">
        <v>51</v>
      </c>
      <c r="AH20" t="n">
        <v>2308739.496132602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1.2957</v>
      </c>
      <c r="E21" t="n">
        <v>77.18000000000001</v>
      </c>
      <c r="F21" t="n">
        <v>73.69</v>
      </c>
      <c r="G21" t="n">
        <v>147.38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25</v>
      </c>
      <c r="N21" t="n">
        <v>43.41</v>
      </c>
      <c r="O21" t="n">
        <v>25622.45</v>
      </c>
      <c r="P21" t="n">
        <v>789.63</v>
      </c>
      <c r="Q21" t="n">
        <v>2326.89</v>
      </c>
      <c r="R21" t="n">
        <v>168.67</v>
      </c>
      <c r="S21" t="n">
        <v>122.72</v>
      </c>
      <c r="T21" t="n">
        <v>18157.19</v>
      </c>
      <c r="U21" t="n">
        <v>0.73</v>
      </c>
      <c r="V21" t="n">
        <v>0.88</v>
      </c>
      <c r="W21" t="n">
        <v>9.460000000000001</v>
      </c>
      <c r="X21" t="n">
        <v>1.08</v>
      </c>
      <c r="Y21" t="n">
        <v>0.5</v>
      </c>
      <c r="Z21" t="n">
        <v>10</v>
      </c>
      <c r="AA21" t="n">
        <v>1849.322932925554</v>
      </c>
      <c r="AB21" t="n">
        <v>2530.325223198466</v>
      </c>
      <c r="AC21" t="n">
        <v>2288.83453523016</v>
      </c>
      <c r="AD21" t="n">
        <v>1849322.932925554</v>
      </c>
      <c r="AE21" t="n">
        <v>2530325.223198466</v>
      </c>
      <c r="AF21" t="n">
        <v>3.259262546028745e-06</v>
      </c>
      <c r="AG21" t="n">
        <v>51</v>
      </c>
      <c r="AH21" t="n">
        <v>2288834.53523016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1.2983</v>
      </c>
      <c r="E22" t="n">
        <v>77.02</v>
      </c>
      <c r="F22" t="n">
        <v>73.61</v>
      </c>
      <c r="G22" t="n">
        <v>157.73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780.1</v>
      </c>
      <c r="Q22" t="n">
        <v>2326.92</v>
      </c>
      <c r="R22" t="n">
        <v>165.8</v>
      </c>
      <c r="S22" t="n">
        <v>122.72</v>
      </c>
      <c r="T22" t="n">
        <v>16733.97</v>
      </c>
      <c r="U22" t="n">
        <v>0.74</v>
      </c>
      <c r="V22" t="n">
        <v>0.88</v>
      </c>
      <c r="W22" t="n">
        <v>9.470000000000001</v>
      </c>
      <c r="X22" t="n">
        <v>1</v>
      </c>
      <c r="Y22" t="n">
        <v>0.5</v>
      </c>
      <c r="Z22" t="n">
        <v>10</v>
      </c>
      <c r="AA22" t="n">
        <v>1836.078495712125</v>
      </c>
      <c r="AB22" t="n">
        <v>2512.20359989972</v>
      </c>
      <c r="AC22" t="n">
        <v>2272.442414225188</v>
      </c>
      <c r="AD22" t="n">
        <v>1836078.495712125</v>
      </c>
      <c r="AE22" t="n">
        <v>2512203.59989972</v>
      </c>
      <c r="AF22" t="n">
        <v>3.265802703950852e-06</v>
      </c>
      <c r="AG22" t="n">
        <v>51</v>
      </c>
      <c r="AH22" t="n">
        <v>2272442.414225188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1.2976</v>
      </c>
      <c r="E23" t="n">
        <v>77.06999999999999</v>
      </c>
      <c r="F23" t="n">
        <v>73.65000000000001</v>
      </c>
      <c r="G23" t="n">
        <v>157.82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781.49</v>
      </c>
      <c r="Q23" t="n">
        <v>2326.96</v>
      </c>
      <c r="R23" t="n">
        <v>166.52</v>
      </c>
      <c r="S23" t="n">
        <v>122.72</v>
      </c>
      <c r="T23" t="n">
        <v>17096.36</v>
      </c>
      <c r="U23" t="n">
        <v>0.74</v>
      </c>
      <c r="V23" t="n">
        <v>0.88</v>
      </c>
      <c r="W23" t="n">
        <v>9.49</v>
      </c>
      <c r="X23" t="n">
        <v>1.04</v>
      </c>
      <c r="Y23" t="n">
        <v>0.5</v>
      </c>
      <c r="Z23" t="n">
        <v>10</v>
      </c>
      <c r="AA23" t="n">
        <v>1838.53583010325</v>
      </c>
      <c r="AB23" t="n">
        <v>2515.565833223601</v>
      </c>
      <c r="AC23" t="n">
        <v>2275.483760719561</v>
      </c>
      <c r="AD23" t="n">
        <v>1838535.83010325</v>
      </c>
      <c r="AE23" t="n">
        <v>2515565.833223601</v>
      </c>
      <c r="AF23" t="n">
        <v>3.264041892202593e-06</v>
      </c>
      <c r="AG23" t="n">
        <v>51</v>
      </c>
      <c r="AH23" t="n">
        <v>2275483.760719561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1.2989</v>
      </c>
      <c r="E24" t="n">
        <v>76.98999999999999</v>
      </c>
      <c r="F24" t="n">
        <v>73.61</v>
      </c>
      <c r="G24" t="n">
        <v>163.58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784.01</v>
      </c>
      <c r="Q24" t="n">
        <v>2326.91</v>
      </c>
      <c r="R24" t="n">
        <v>165.05</v>
      </c>
      <c r="S24" t="n">
        <v>122.72</v>
      </c>
      <c r="T24" t="n">
        <v>16366.7</v>
      </c>
      <c r="U24" t="n">
        <v>0.74</v>
      </c>
      <c r="V24" t="n">
        <v>0.88</v>
      </c>
      <c r="W24" t="n">
        <v>9.49</v>
      </c>
      <c r="X24" t="n">
        <v>1</v>
      </c>
      <c r="Y24" t="n">
        <v>0.5</v>
      </c>
      <c r="Z24" t="n">
        <v>10</v>
      </c>
      <c r="AA24" t="n">
        <v>1839.557897896495</v>
      </c>
      <c r="AB24" t="n">
        <v>2516.964271468766</v>
      </c>
      <c r="AC24" t="n">
        <v>2276.748733981329</v>
      </c>
      <c r="AD24" t="n">
        <v>1839557.897896494</v>
      </c>
      <c r="AE24" t="n">
        <v>2516964.271468766</v>
      </c>
      <c r="AF24" t="n">
        <v>3.267311971163647e-06</v>
      </c>
      <c r="AG24" t="n">
        <v>51</v>
      </c>
      <c r="AH24" t="n">
        <v>2276748.733981329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1.1658</v>
      </c>
      <c r="E2" t="n">
        <v>85.78</v>
      </c>
      <c r="F2" t="n">
        <v>81.53</v>
      </c>
      <c r="G2" t="n">
        <v>20.91</v>
      </c>
      <c r="H2" t="n">
        <v>0.64</v>
      </c>
      <c r="I2" t="n">
        <v>234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235.57</v>
      </c>
      <c r="Q2" t="n">
        <v>2327.32</v>
      </c>
      <c r="R2" t="n">
        <v>420.08</v>
      </c>
      <c r="S2" t="n">
        <v>122.72</v>
      </c>
      <c r="T2" t="n">
        <v>142847</v>
      </c>
      <c r="U2" t="n">
        <v>0.29</v>
      </c>
      <c r="V2" t="n">
        <v>0.8</v>
      </c>
      <c r="W2" t="n">
        <v>10.09</v>
      </c>
      <c r="X2" t="n">
        <v>8.91</v>
      </c>
      <c r="Y2" t="n">
        <v>0.5</v>
      </c>
      <c r="Z2" t="n">
        <v>10</v>
      </c>
      <c r="AA2" t="n">
        <v>1049.44454496812</v>
      </c>
      <c r="AB2" t="n">
        <v>1435.896324651142</v>
      </c>
      <c r="AC2" t="n">
        <v>1298.856394719585</v>
      </c>
      <c r="AD2" t="n">
        <v>1049444.54496812</v>
      </c>
      <c r="AE2" t="n">
        <v>1435896.324651142</v>
      </c>
      <c r="AF2" t="n">
        <v>7.114589396167201e-06</v>
      </c>
      <c r="AG2" t="n">
        <v>56</v>
      </c>
      <c r="AH2" t="n">
        <v>1298856.394719585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1.1658</v>
      </c>
      <c r="E3" t="n">
        <v>85.78</v>
      </c>
      <c r="F3" t="n">
        <v>81.53</v>
      </c>
      <c r="G3" t="n">
        <v>20.91</v>
      </c>
      <c r="H3" t="n">
        <v>1.23</v>
      </c>
      <c r="I3" t="n">
        <v>234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244.64</v>
      </c>
      <c r="Q3" t="n">
        <v>2327.27</v>
      </c>
      <c r="R3" t="n">
        <v>419.97</v>
      </c>
      <c r="S3" t="n">
        <v>122.72</v>
      </c>
      <c r="T3" t="n">
        <v>142788.7</v>
      </c>
      <c r="U3" t="n">
        <v>0.29</v>
      </c>
      <c r="V3" t="n">
        <v>0.8</v>
      </c>
      <c r="W3" t="n">
        <v>10.09</v>
      </c>
      <c r="X3" t="n">
        <v>8.91</v>
      </c>
      <c r="Y3" t="n">
        <v>0.5</v>
      </c>
      <c r="Z3" t="n">
        <v>10</v>
      </c>
      <c r="AA3" t="n">
        <v>1060.029243072922</v>
      </c>
      <c r="AB3" t="n">
        <v>1450.378775562056</v>
      </c>
      <c r="AC3" t="n">
        <v>1311.956660841809</v>
      </c>
      <c r="AD3" t="n">
        <v>1060029.243072922</v>
      </c>
      <c r="AE3" t="n">
        <v>1450378.775562056</v>
      </c>
      <c r="AF3" t="n">
        <v>7.114589396167201e-06</v>
      </c>
      <c r="AG3" t="n">
        <v>56</v>
      </c>
      <c r="AH3" t="n">
        <v>1311956.660841809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0.8993</v>
      </c>
      <c r="E2" t="n">
        <v>111.2</v>
      </c>
      <c r="F2" t="n">
        <v>96.47</v>
      </c>
      <c r="G2" t="n">
        <v>9.34</v>
      </c>
      <c r="H2" t="n">
        <v>0.18</v>
      </c>
      <c r="I2" t="n">
        <v>620</v>
      </c>
      <c r="J2" t="n">
        <v>98.70999999999999</v>
      </c>
      <c r="K2" t="n">
        <v>39.72</v>
      </c>
      <c r="L2" t="n">
        <v>1</v>
      </c>
      <c r="M2" t="n">
        <v>618</v>
      </c>
      <c r="N2" t="n">
        <v>12.99</v>
      </c>
      <c r="O2" t="n">
        <v>12407.75</v>
      </c>
      <c r="P2" t="n">
        <v>855.26</v>
      </c>
      <c r="Q2" t="n">
        <v>2327.34</v>
      </c>
      <c r="R2" t="n">
        <v>929.64</v>
      </c>
      <c r="S2" t="n">
        <v>122.72</v>
      </c>
      <c r="T2" t="n">
        <v>395695.6</v>
      </c>
      <c r="U2" t="n">
        <v>0.13</v>
      </c>
      <c r="V2" t="n">
        <v>0.67</v>
      </c>
      <c r="W2" t="n">
        <v>10.44</v>
      </c>
      <c r="X2" t="n">
        <v>23.84</v>
      </c>
      <c r="Y2" t="n">
        <v>0.5</v>
      </c>
      <c r="Z2" t="n">
        <v>10</v>
      </c>
      <c r="AA2" t="n">
        <v>2729.666506578038</v>
      </c>
      <c r="AB2" t="n">
        <v>3734.850138687429</v>
      </c>
      <c r="AC2" t="n">
        <v>3378.401283346051</v>
      </c>
      <c r="AD2" t="n">
        <v>2729666.506578038</v>
      </c>
      <c r="AE2" t="n">
        <v>3734850.138687429</v>
      </c>
      <c r="AF2" t="n">
        <v>2.991888132089907e-06</v>
      </c>
      <c r="AG2" t="n">
        <v>73</v>
      </c>
      <c r="AH2" t="n">
        <v>3378401.283346051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1.1173</v>
      </c>
      <c r="E3" t="n">
        <v>89.5</v>
      </c>
      <c r="F3" t="n">
        <v>82.23</v>
      </c>
      <c r="G3" t="n">
        <v>19.2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255</v>
      </c>
      <c r="N3" t="n">
        <v>13.24</v>
      </c>
      <c r="O3" t="n">
        <v>12561.45</v>
      </c>
      <c r="P3" t="n">
        <v>710.28</v>
      </c>
      <c r="Q3" t="n">
        <v>2327.08</v>
      </c>
      <c r="R3" t="n">
        <v>453.61</v>
      </c>
      <c r="S3" t="n">
        <v>122.72</v>
      </c>
      <c r="T3" t="n">
        <v>159492.9</v>
      </c>
      <c r="U3" t="n">
        <v>0.27</v>
      </c>
      <c r="V3" t="n">
        <v>0.79</v>
      </c>
      <c r="W3" t="n">
        <v>9.84</v>
      </c>
      <c r="X3" t="n">
        <v>9.619999999999999</v>
      </c>
      <c r="Y3" t="n">
        <v>0.5</v>
      </c>
      <c r="Z3" t="n">
        <v>10</v>
      </c>
      <c r="AA3" t="n">
        <v>1935.316270364687</v>
      </c>
      <c r="AB3" t="n">
        <v>2647.985101240985</v>
      </c>
      <c r="AC3" t="n">
        <v>2395.265119648977</v>
      </c>
      <c r="AD3" t="n">
        <v>1935316.270364687</v>
      </c>
      <c r="AE3" t="n">
        <v>2647985.101240986</v>
      </c>
      <c r="AF3" t="n">
        <v>3.71715401977544e-06</v>
      </c>
      <c r="AG3" t="n">
        <v>59</v>
      </c>
      <c r="AH3" t="n">
        <v>2395265.119648977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1.1929</v>
      </c>
      <c r="E4" t="n">
        <v>83.83</v>
      </c>
      <c r="F4" t="n">
        <v>78.56999999999999</v>
      </c>
      <c r="G4" t="n">
        <v>29.65</v>
      </c>
      <c r="H4" t="n">
        <v>0.52</v>
      </c>
      <c r="I4" t="n">
        <v>159</v>
      </c>
      <c r="J4" t="n">
        <v>101.2</v>
      </c>
      <c r="K4" t="n">
        <v>39.72</v>
      </c>
      <c r="L4" t="n">
        <v>3</v>
      </c>
      <c r="M4" t="n">
        <v>157</v>
      </c>
      <c r="N4" t="n">
        <v>13.49</v>
      </c>
      <c r="O4" t="n">
        <v>12715.54</v>
      </c>
      <c r="P4" t="n">
        <v>658.85</v>
      </c>
      <c r="Q4" t="n">
        <v>2327</v>
      </c>
      <c r="R4" t="n">
        <v>331.33</v>
      </c>
      <c r="S4" t="n">
        <v>122.72</v>
      </c>
      <c r="T4" t="n">
        <v>98846.84</v>
      </c>
      <c r="U4" t="n">
        <v>0.37</v>
      </c>
      <c r="V4" t="n">
        <v>0.83</v>
      </c>
      <c r="W4" t="n">
        <v>9.68</v>
      </c>
      <c r="X4" t="n">
        <v>5.96</v>
      </c>
      <c r="Y4" t="n">
        <v>0.5</v>
      </c>
      <c r="Z4" t="n">
        <v>10</v>
      </c>
      <c r="AA4" t="n">
        <v>1730.460626556289</v>
      </c>
      <c r="AB4" t="n">
        <v>2367.692571789173</v>
      </c>
      <c r="AC4" t="n">
        <v>2141.723315815009</v>
      </c>
      <c r="AD4" t="n">
        <v>1730460.626556289</v>
      </c>
      <c r="AE4" t="n">
        <v>2367692.571789172</v>
      </c>
      <c r="AF4" t="n">
        <v>3.968668245046203e-06</v>
      </c>
      <c r="AG4" t="n">
        <v>55</v>
      </c>
      <c r="AH4" t="n">
        <v>2141723.315815009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1.2315</v>
      </c>
      <c r="E5" t="n">
        <v>81.2</v>
      </c>
      <c r="F5" t="n">
        <v>76.87</v>
      </c>
      <c r="G5" t="n">
        <v>40.46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626.1799999999999</v>
      </c>
      <c r="Q5" t="n">
        <v>2326.99</v>
      </c>
      <c r="R5" t="n">
        <v>275.02</v>
      </c>
      <c r="S5" t="n">
        <v>122.72</v>
      </c>
      <c r="T5" t="n">
        <v>70916.87</v>
      </c>
      <c r="U5" t="n">
        <v>0.45</v>
      </c>
      <c r="V5" t="n">
        <v>0.84</v>
      </c>
      <c r="W5" t="n">
        <v>9.6</v>
      </c>
      <c r="X5" t="n">
        <v>4.26</v>
      </c>
      <c r="Y5" t="n">
        <v>0.5</v>
      </c>
      <c r="Z5" t="n">
        <v>10</v>
      </c>
      <c r="AA5" t="n">
        <v>1628.021603421049</v>
      </c>
      <c r="AB5" t="n">
        <v>2227.530981044792</v>
      </c>
      <c r="AC5" t="n">
        <v>2014.938550573244</v>
      </c>
      <c r="AD5" t="n">
        <v>1628021.603421049</v>
      </c>
      <c r="AE5" t="n">
        <v>2227530.981044792</v>
      </c>
      <c r="AF5" t="n">
        <v>4.097086883874926e-06</v>
      </c>
      <c r="AG5" t="n">
        <v>53</v>
      </c>
      <c r="AH5" t="n">
        <v>2014938.550573244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1.2563</v>
      </c>
      <c r="E6" t="n">
        <v>79.59999999999999</v>
      </c>
      <c r="F6" t="n">
        <v>75.81999999999999</v>
      </c>
      <c r="G6" t="n">
        <v>52.29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596.73</v>
      </c>
      <c r="Q6" t="n">
        <v>2327.03</v>
      </c>
      <c r="R6" t="n">
        <v>239.6</v>
      </c>
      <c r="S6" t="n">
        <v>122.72</v>
      </c>
      <c r="T6" t="n">
        <v>53337.14</v>
      </c>
      <c r="U6" t="n">
        <v>0.51</v>
      </c>
      <c r="V6" t="n">
        <v>0.86</v>
      </c>
      <c r="W6" t="n">
        <v>9.56</v>
      </c>
      <c r="X6" t="n">
        <v>3.21</v>
      </c>
      <c r="Y6" t="n">
        <v>0.5</v>
      </c>
      <c r="Z6" t="n">
        <v>10</v>
      </c>
      <c r="AA6" t="n">
        <v>1558.697855043691</v>
      </c>
      <c r="AB6" t="n">
        <v>2132.679170166959</v>
      </c>
      <c r="AC6" t="n">
        <v>1929.139263400239</v>
      </c>
      <c r="AD6" t="n">
        <v>1558697.855043691</v>
      </c>
      <c r="AE6" t="n">
        <v>2132679.17016696</v>
      </c>
      <c r="AF6" t="n">
        <v>4.179594195868509e-06</v>
      </c>
      <c r="AG6" t="n">
        <v>52</v>
      </c>
      <c r="AH6" t="n">
        <v>1929139.263400239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1.2725</v>
      </c>
      <c r="E7" t="n">
        <v>78.58</v>
      </c>
      <c r="F7" t="n">
        <v>75.18000000000001</v>
      </c>
      <c r="G7" t="n">
        <v>65.37</v>
      </c>
      <c r="H7" t="n">
        <v>1.01</v>
      </c>
      <c r="I7" t="n">
        <v>69</v>
      </c>
      <c r="J7" t="n">
        <v>104.97</v>
      </c>
      <c r="K7" t="n">
        <v>39.72</v>
      </c>
      <c r="L7" t="n">
        <v>6</v>
      </c>
      <c r="M7" t="n">
        <v>67</v>
      </c>
      <c r="N7" t="n">
        <v>14.25</v>
      </c>
      <c r="O7" t="n">
        <v>13180.19</v>
      </c>
      <c r="P7" t="n">
        <v>569.04</v>
      </c>
      <c r="Q7" t="n">
        <v>2326.94</v>
      </c>
      <c r="R7" t="n">
        <v>218.58</v>
      </c>
      <c r="S7" t="n">
        <v>122.72</v>
      </c>
      <c r="T7" t="n">
        <v>42918.58</v>
      </c>
      <c r="U7" t="n">
        <v>0.5600000000000001</v>
      </c>
      <c r="V7" t="n">
        <v>0.86</v>
      </c>
      <c r="W7" t="n">
        <v>9.52</v>
      </c>
      <c r="X7" t="n">
        <v>2.57</v>
      </c>
      <c r="Y7" t="n">
        <v>0.5</v>
      </c>
      <c r="Z7" t="n">
        <v>10</v>
      </c>
      <c r="AA7" t="n">
        <v>1512.117302745423</v>
      </c>
      <c r="AB7" t="n">
        <v>2068.945603523536</v>
      </c>
      <c r="AC7" t="n">
        <v>1871.488338906641</v>
      </c>
      <c r="AD7" t="n">
        <v>1512117.302745423</v>
      </c>
      <c r="AE7" t="n">
        <v>2068945.603523536</v>
      </c>
      <c r="AF7" t="n">
        <v>4.233490101283673e-06</v>
      </c>
      <c r="AG7" t="n">
        <v>52</v>
      </c>
      <c r="AH7" t="n">
        <v>1871488.338906641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1.2841</v>
      </c>
      <c r="E8" t="n">
        <v>77.88</v>
      </c>
      <c r="F8" t="n">
        <v>74.72</v>
      </c>
      <c r="G8" t="n">
        <v>78.65000000000001</v>
      </c>
      <c r="H8" t="n">
        <v>1.16</v>
      </c>
      <c r="I8" t="n">
        <v>57</v>
      </c>
      <c r="J8" t="n">
        <v>106.23</v>
      </c>
      <c r="K8" t="n">
        <v>39.72</v>
      </c>
      <c r="L8" t="n">
        <v>7</v>
      </c>
      <c r="M8" t="n">
        <v>44</v>
      </c>
      <c r="N8" t="n">
        <v>14.52</v>
      </c>
      <c r="O8" t="n">
        <v>13335.87</v>
      </c>
      <c r="P8" t="n">
        <v>543.23</v>
      </c>
      <c r="Q8" t="n">
        <v>2326.99</v>
      </c>
      <c r="R8" t="n">
        <v>202.59</v>
      </c>
      <c r="S8" t="n">
        <v>122.72</v>
      </c>
      <c r="T8" t="n">
        <v>34985.42</v>
      </c>
      <c r="U8" t="n">
        <v>0.61</v>
      </c>
      <c r="V8" t="n">
        <v>0.87</v>
      </c>
      <c r="W8" t="n">
        <v>9.52</v>
      </c>
      <c r="X8" t="n">
        <v>2.1</v>
      </c>
      <c r="Y8" t="n">
        <v>0.5</v>
      </c>
      <c r="Z8" t="n">
        <v>10</v>
      </c>
      <c r="AA8" t="n">
        <v>1463.594085298058</v>
      </c>
      <c r="AB8" t="n">
        <v>2002.55399671878</v>
      </c>
      <c r="AC8" t="n">
        <v>1811.433053874126</v>
      </c>
      <c r="AD8" t="n">
        <v>1463594.085298058</v>
      </c>
      <c r="AE8" t="n">
        <v>2002553.99671878</v>
      </c>
      <c r="AF8" t="n">
        <v>4.272082231087123e-06</v>
      </c>
      <c r="AG8" t="n">
        <v>51</v>
      </c>
      <c r="AH8" t="n">
        <v>1811433.053874125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1.2874</v>
      </c>
      <c r="E9" t="n">
        <v>77.68000000000001</v>
      </c>
      <c r="F9" t="n">
        <v>74.59999999999999</v>
      </c>
      <c r="G9" t="n">
        <v>84.45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2</v>
      </c>
      <c r="N9" t="n">
        <v>14.78</v>
      </c>
      <c r="O9" t="n">
        <v>13491.96</v>
      </c>
      <c r="P9" t="n">
        <v>536.36</v>
      </c>
      <c r="Q9" t="n">
        <v>2326.98</v>
      </c>
      <c r="R9" t="n">
        <v>197.14</v>
      </c>
      <c r="S9" t="n">
        <v>122.72</v>
      </c>
      <c r="T9" t="n">
        <v>32278.29</v>
      </c>
      <c r="U9" t="n">
        <v>0.62</v>
      </c>
      <c r="V9" t="n">
        <v>0.87</v>
      </c>
      <c r="W9" t="n">
        <v>9.56</v>
      </c>
      <c r="X9" t="n">
        <v>1.99</v>
      </c>
      <c r="Y9" t="n">
        <v>0.5</v>
      </c>
      <c r="Z9" t="n">
        <v>10</v>
      </c>
      <c r="AA9" t="n">
        <v>1453.190782780816</v>
      </c>
      <c r="AB9" t="n">
        <v>1988.319739253375</v>
      </c>
      <c r="AC9" t="n">
        <v>1798.557293963313</v>
      </c>
      <c r="AD9" t="n">
        <v>1453190.782780816</v>
      </c>
      <c r="AE9" t="n">
        <v>1988319.739253375</v>
      </c>
      <c r="AF9" t="n">
        <v>4.283061026634657e-06</v>
      </c>
      <c r="AG9" t="n">
        <v>51</v>
      </c>
      <c r="AH9" t="n">
        <v>1798557.293963313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1.2873</v>
      </c>
      <c r="E10" t="n">
        <v>77.68000000000001</v>
      </c>
      <c r="F10" t="n">
        <v>74.59999999999999</v>
      </c>
      <c r="G10" t="n">
        <v>84.45999999999999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542.15</v>
      </c>
      <c r="Q10" t="n">
        <v>2326.98</v>
      </c>
      <c r="R10" t="n">
        <v>197.13</v>
      </c>
      <c r="S10" t="n">
        <v>122.72</v>
      </c>
      <c r="T10" t="n">
        <v>32276.41</v>
      </c>
      <c r="U10" t="n">
        <v>0.62</v>
      </c>
      <c r="V10" t="n">
        <v>0.87</v>
      </c>
      <c r="W10" t="n">
        <v>9.56</v>
      </c>
      <c r="X10" t="n">
        <v>1.99</v>
      </c>
      <c r="Y10" t="n">
        <v>0.5</v>
      </c>
      <c r="Z10" t="n">
        <v>10</v>
      </c>
      <c r="AA10" t="n">
        <v>1459.384983703773</v>
      </c>
      <c r="AB10" t="n">
        <v>1996.794918225023</v>
      </c>
      <c r="AC10" t="n">
        <v>1806.223613748895</v>
      </c>
      <c r="AD10" t="n">
        <v>1459384.983703773</v>
      </c>
      <c r="AE10" t="n">
        <v>1996794.918225023</v>
      </c>
      <c r="AF10" t="n">
        <v>4.282728335860489e-06</v>
      </c>
      <c r="AG10" t="n">
        <v>51</v>
      </c>
      <c r="AH10" t="n">
        <v>1806223.613748895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0.8008</v>
      </c>
      <c r="E2" t="n">
        <v>124.87</v>
      </c>
      <c r="F2" t="n">
        <v>102.86</v>
      </c>
      <c r="G2" t="n">
        <v>7.93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1070.74</v>
      </c>
      <c r="Q2" t="n">
        <v>2327.32</v>
      </c>
      <c r="R2" t="n">
        <v>1142.14</v>
      </c>
      <c r="S2" t="n">
        <v>122.72</v>
      </c>
      <c r="T2" t="n">
        <v>501153.37</v>
      </c>
      <c r="U2" t="n">
        <v>0.11</v>
      </c>
      <c r="V2" t="n">
        <v>0.63</v>
      </c>
      <c r="W2" t="n">
        <v>10.74</v>
      </c>
      <c r="X2" t="n">
        <v>30.23</v>
      </c>
      <c r="Y2" t="n">
        <v>0.5</v>
      </c>
      <c r="Z2" t="n">
        <v>10</v>
      </c>
      <c r="AA2" t="n">
        <v>3604.447271229345</v>
      </c>
      <c r="AB2" t="n">
        <v>4931.763773487023</v>
      </c>
      <c r="AC2" t="n">
        <v>4461.083160719165</v>
      </c>
      <c r="AD2" t="n">
        <v>3604447.271229345</v>
      </c>
      <c r="AE2" t="n">
        <v>4931763.773487023</v>
      </c>
      <c r="AF2" t="n">
        <v>2.372294120448739e-06</v>
      </c>
      <c r="AG2" t="n">
        <v>82</v>
      </c>
      <c r="AH2" t="n">
        <v>4461083.160719165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1.0582</v>
      </c>
      <c r="E3" t="n">
        <v>94.5</v>
      </c>
      <c r="F3" t="n">
        <v>84.40000000000001</v>
      </c>
      <c r="G3" t="n">
        <v>16.23</v>
      </c>
      <c r="H3" t="n">
        <v>0.28</v>
      </c>
      <c r="I3" t="n">
        <v>312</v>
      </c>
      <c r="J3" t="n">
        <v>125.95</v>
      </c>
      <c r="K3" t="n">
        <v>45</v>
      </c>
      <c r="L3" t="n">
        <v>2</v>
      </c>
      <c r="M3" t="n">
        <v>310</v>
      </c>
      <c r="N3" t="n">
        <v>18.95</v>
      </c>
      <c r="O3" t="n">
        <v>15767.7</v>
      </c>
      <c r="P3" t="n">
        <v>864.1</v>
      </c>
      <c r="Q3" t="n">
        <v>2327.12</v>
      </c>
      <c r="R3" t="n">
        <v>525.34</v>
      </c>
      <c r="S3" t="n">
        <v>122.72</v>
      </c>
      <c r="T3" t="n">
        <v>195086.06</v>
      </c>
      <c r="U3" t="n">
        <v>0.23</v>
      </c>
      <c r="V3" t="n">
        <v>0.77</v>
      </c>
      <c r="W3" t="n">
        <v>9.949999999999999</v>
      </c>
      <c r="X3" t="n">
        <v>11.78</v>
      </c>
      <c r="Y3" t="n">
        <v>0.5</v>
      </c>
      <c r="Z3" t="n">
        <v>10</v>
      </c>
      <c r="AA3" t="n">
        <v>2326.883053087834</v>
      </c>
      <c r="AB3" t="n">
        <v>3183.744048070243</v>
      </c>
      <c r="AC3" t="n">
        <v>2879.891984535134</v>
      </c>
      <c r="AD3" t="n">
        <v>2326883.053087833</v>
      </c>
      <c r="AE3" t="n">
        <v>3183744.048070244</v>
      </c>
      <c r="AF3" t="n">
        <v>3.134817230592977e-06</v>
      </c>
      <c r="AG3" t="n">
        <v>62</v>
      </c>
      <c r="AH3" t="n">
        <v>2879891.984535134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1.1502</v>
      </c>
      <c r="E4" t="n">
        <v>86.94</v>
      </c>
      <c r="F4" t="n">
        <v>79.84999999999999</v>
      </c>
      <c r="G4" t="n">
        <v>24.7</v>
      </c>
      <c r="H4" t="n">
        <v>0.42</v>
      </c>
      <c r="I4" t="n">
        <v>194</v>
      </c>
      <c r="J4" t="n">
        <v>127.27</v>
      </c>
      <c r="K4" t="n">
        <v>45</v>
      </c>
      <c r="L4" t="n">
        <v>3</v>
      </c>
      <c r="M4" t="n">
        <v>192</v>
      </c>
      <c r="N4" t="n">
        <v>19.27</v>
      </c>
      <c r="O4" t="n">
        <v>15930.42</v>
      </c>
      <c r="P4" t="n">
        <v>803.62</v>
      </c>
      <c r="Q4" t="n">
        <v>2326.98</v>
      </c>
      <c r="R4" t="n">
        <v>373.99</v>
      </c>
      <c r="S4" t="n">
        <v>122.72</v>
      </c>
      <c r="T4" t="n">
        <v>120001.3</v>
      </c>
      <c r="U4" t="n">
        <v>0.33</v>
      </c>
      <c r="V4" t="n">
        <v>0.8100000000000001</v>
      </c>
      <c r="W4" t="n">
        <v>9.74</v>
      </c>
      <c r="X4" t="n">
        <v>7.24</v>
      </c>
      <c r="Y4" t="n">
        <v>0.5</v>
      </c>
      <c r="Z4" t="n">
        <v>10</v>
      </c>
      <c r="AA4" t="n">
        <v>2038.328454384994</v>
      </c>
      <c r="AB4" t="n">
        <v>2788.930915994389</v>
      </c>
      <c r="AC4" t="n">
        <v>2522.759263661008</v>
      </c>
      <c r="AD4" t="n">
        <v>2038328.454384994</v>
      </c>
      <c r="AE4" t="n">
        <v>2788930.915994389</v>
      </c>
      <c r="AF4" t="n">
        <v>3.407358513162013e-06</v>
      </c>
      <c r="AG4" t="n">
        <v>57</v>
      </c>
      <c r="AH4" t="n">
        <v>2522759.263661008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1.1984</v>
      </c>
      <c r="E5" t="n">
        <v>83.44</v>
      </c>
      <c r="F5" t="n">
        <v>77.76000000000001</v>
      </c>
      <c r="G5" t="n">
        <v>33.56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768</v>
      </c>
      <c r="Q5" t="n">
        <v>2326.98</v>
      </c>
      <c r="R5" t="n">
        <v>304.1</v>
      </c>
      <c r="S5" t="n">
        <v>122.72</v>
      </c>
      <c r="T5" t="n">
        <v>85327.64</v>
      </c>
      <c r="U5" t="n">
        <v>0.4</v>
      </c>
      <c r="V5" t="n">
        <v>0.83</v>
      </c>
      <c r="W5" t="n">
        <v>9.65</v>
      </c>
      <c r="X5" t="n">
        <v>5.14</v>
      </c>
      <c r="Y5" t="n">
        <v>0.5</v>
      </c>
      <c r="Z5" t="n">
        <v>10</v>
      </c>
      <c r="AA5" t="n">
        <v>1905.289269855533</v>
      </c>
      <c r="AB5" t="n">
        <v>2606.900834446591</v>
      </c>
      <c r="AC5" t="n">
        <v>2358.101877615309</v>
      </c>
      <c r="AD5" t="n">
        <v>1905289.269855533</v>
      </c>
      <c r="AE5" t="n">
        <v>2606900.834446591</v>
      </c>
      <c r="AF5" t="n">
        <v>3.550146445986225e-06</v>
      </c>
      <c r="AG5" t="n">
        <v>55</v>
      </c>
      <c r="AH5" t="n">
        <v>2358101.877615309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1.2271</v>
      </c>
      <c r="E6" t="n">
        <v>81.5</v>
      </c>
      <c r="F6" t="n">
        <v>76.59999999999999</v>
      </c>
      <c r="G6" t="n">
        <v>42.56</v>
      </c>
      <c r="H6" t="n">
        <v>0.68</v>
      </c>
      <c r="I6" t="n">
        <v>108</v>
      </c>
      <c r="J6" t="n">
        <v>129.92</v>
      </c>
      <c r="K6" t="n">
        <v>45</v>
      </c>
      <c r="L6" t="n">
        <v>5</v>
      </c>
      <c r="M6" t="n">
        <v>106</v>
      </c>
      <c r="N6" t="n">
        <v>19.92</v>
      </c>
      <c r="O6" t="n">
        <v>16257.24</v>
      </c>
      <c r="P6" t="n">
        <v>742.6</v>
      </c>
      <c r="Q6" t="n">
        <v>2326.92</v>
      </c>
      <c r="R6" t="n">
        <v>265.91</v>
      </c>
      <c r="S6" t="n">
        <v>122.72</v>
      </c>
      <c r="T6" t="n">
        <v>66388.7</v>
      </c>
      <c r="U6" t="n">
        <v>0.46</v>
      </c>
      <c r="V6" t="n">
        <v>0.85</v>
      </c>
      <c r="W6" t="n">
        <v>9.59</v>
      </c>
      <c r="X6" t="n">
        <v>3.99</v>
      </c>
      <c r="Y6" t="n">
        <v>0.5</v>
      </c>
      <c r="Z6" t="n">
        <v>10</v>
      </c>
      <c r="AA6" t="n">
        <v>1828.045546028203</v>
      </c>
      <c r="AB6" t="n">
        <v>2501.21256375345</v>
      </c>
      <c r="AC6" t="n">
        <v>2262.500347142702</v>
      </c>
      <c r="AD6" t="n">
        <v>1828045.546028203</v>
      </c>
      <c r="AE6" t="n">
        <v>2501212.56375345</v>
      </c>
      <c r="AF6" t="n">
        <v>3.635167476526784e-06</v>
      </c>
      <c r="AG6" t="n">
        <v>54</v>
      </c>
      <c r="AH6" t="n">
        <v>2262500.347142702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1.2471</v>
      </c>
      <c r="E7" t="n">
        <v>80.19</v>
      </c>
      <c r="F7" t="n">
        <v>75.83</v>
      </c>
      <c r="G7" t="n">
        <v>52.3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719.2</v>
      </c>
      <c r="Q7" t="n">
        <v>2326.94</v>
      </c>
      <c r="R7" t="n">
        <v>239.83</v>
      </c>
      <c r="S7" t="n">
        <v>122.72</v>
      </c>
      <c r="T7" t="n">
        <v>53455.7</v>
      </c>
      <c r="U7" t="n">
        <v>0.51</v>
      </c>
      <c r="V7" t="n">
        <v>0.85</v>
      </c>
      <c r="W7" t="n">
        <v>9.56</v>
      </c>
      <c r="X7" t="n">
        <v>3.22</v>
      </c>
      <c r="Y7" t="n">
        <v>0.5</v>
      </c>
      <c r="Z7" t="n">
        <v>10</v>
      </c>
      <c r="AA7" t="n">
        <v>1767.149408639856</v>
      </c>
      <c r="AB7" t="n">
        <v>2417.89178203074</v>
      </c>
      <c r="AC7" t="n">
        <v>2187.131583886155</v>
      </c>
      <c r="AD7" t="n">
        <v>1767149.408639856</v>
      </c>
      <c r="AE7" t="n">
        <v>2417891.78203074</v>
      </c>
      <c r="AF7" t="n">
        <v>3.694415581433096e-06</v>
      </c>
      <c r="AG7" t="n">
        <v>53</v>
      </c>
      <c r="AH7" t="n">
        <v>2187131.583886155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1.2613</v>
      </c>
      <c r="E8" t="n">
        <v>79.28</v>
      </c>
      <c r="F8" t="n">
        <v>75.29000000000001</v>
      </c>
      <c r="G8" t="n">
        <v>61.88</v>
      </c>
      <c r="H8" t="n">
        <v>0.93</v>
      </c>
      <c r="I8" t="n">
        <v>73</v>
      </c>
      <c r="J8" t="n">
        <v>132.58</v>
      </c>
      <c r="K8" t="n">
        <v>45</v>
      </c>
      <c r="L8" t="n">
        <v>7</v>
      </c>
      <c r="M8" t="n">
        <v>71</v>
      </c>
      <c r="N8" t="n">
        <v>20.59</v>
      </c>
      <c r="O8" t="n">
        <v>16585.95</v>
      </c>
      <c r="P8" t="n">
        <v>698.99</v>
      </c>
      <c r="Q8" t="n">
        <v>2326.91</v>
      </c>
      <c r="R8" t="n">
        <v>222.33</v>
      </c>
      <c r="S8" t="n">
        <v>122.72</v>
      </c>
      <c r="T8" t="n">
        <v>44772.68</v>
      </c>
      <c r="U8" t="n">
        <v>0.55</v>
      </c>
      <c r="V8" t="n">
        <v>0.86</v>
      </c>
      <c r="W8" t="n">
        <v>9.52</v>
      </c>
      <c r="X8" t="n">
        <v>2.67</v>
      </c>
      <c r="Y8" t="n">
        <v>0.5</v>
      </c>
      <c r="Z8" t="n">
        <v>10</v>
      </c>
      <c r="AA8" t="n">
        <v>1718.261805618523</v>
      </c>
      <c r="AB8" t="n">
        <v>2351.001606808123</v>
      </c>
      <c r="AC8" t="n">
        <v>2126.625313105835</v>
      </c>
      <c r="AD8" t="n">
        <v>1718261.805618523</v>
      </c>
      <c r="AE8" t="n">
        <v>2351001.606808123</v>
      </c>
      <c r="AF8" t="n">
        <v>3.736481735916578e-06</v>
      </c>
      <c r="AG8" t="n">
        <v>52</v>
      </c>
      <c r="AH8" t="n">
        <v>2126625.313105835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1.2721</v>
      </c>
      <c r="E9" t="n">
        <v>78.61</v>
      </c>
      <c r="F9" t="n">
        <v>74.89</v>
      </c>
      <c r="G9" t="n">
        <v>72.48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679.26</v>
      </c>
      <c r="Q9" t="n">
        <v>2326.92</v>
      </c>
      <c r="R9" t="n">
        <v>208.89</v>
      </c>
      <c r="S9" t="n">
        <v>122.72</v>
      </c>
      <c r="T9" t="n">
        <v>38107.93</v>
      </c>
      <c r="U9" t="n">
        <v>0.59</v>
      </c>
      <c r="V9" t="n">
        <v>0.87</v>
      </c>
      <c r="W9" t="n">
        <v>9.52</v>
      </c>
      <c r="X9" t="n">
        <v>2.28</v>
      </c>
      <c r="Y9" t="n">
        <v>0.5</v>
      </c>
      <c r="Z9" t="n">
        <v>10</v>
      </c>
      <c r="AA9" t="n">
        <v>1684.412791445055</v>
      </c>
      <c r="AB9" t="n">
        <v>2304.687892302872</v>
      </c>
      <c r="AC9" t="n">
        <v>2084.731714511257</v>
      </c>
      <c r="AD9" t="n">
        <v>1684412.791445055</v>
      </c>
      <c r="AE9" t="n">
        <v>2304687.892302872</v>
      </c>
      <c r="AF9" t="n">
        <v>3.768475712565986e-06</v>
      </c>
      <c r="AG9" t="n">
        <v>52</v>
      </c>
      <c r="AH9" t="n">
        <v>2084731.714511258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1.2797</v>
      </c>
      <c r="E10" t="n">
        <v>78.15000000000001</v>
      </c>
      <c r="F10" t="n">
        <v>74.63</v>
      </c>
      <c r="G10" t="n">
        <v>82.93000000000001</v>
      </c>
      <c r="H10" t="n">
        <v>1.18</v>
      </c>
      <c r="I10" t="n">
        <v>54</v>
      </c>
      <c r="J10" t="n">
        <v>135.27</v>
      </c>
      <c r="K10" t="n">
        <v>45</v>
      </c>
      <c r="L10" t="n">
        <v>9</v>
      </c>
      <c r="M10" t="n">
        <v>52</v>
      </c>
      <c r="N10" t="n">
        <v>21.27</v>
      </c>
      <c r="O10" t="n">
        <v>16916.71</v>
      </c>
      <c r="P10" t="n">
        <v>660.3099999999999</v>
      </c>
      <c r="Q10" t="n">
        <v>2326.9</v>
      </c>
      <c r="R10" t="n">
        <v>200.1</v>
      </c>
      <c r="S10" t="n">
        <v>122.72</v>
      </c>
      <c r="T10" t="n">
        <v>33754.2</v>
      </c>
      <c r="U10" t="n">
        <v>0.61</v>
      </c>
      <c r="V10" t="n">
        <v>0.87</v>
      </c>
      <c r="W10" t="n">
        <v>9.51</v>
      </c>
      <c r="X10" t="n">
        <v>2.02</v>
      </c>
      <c r="Y10" t="n">
        <v>0.5</v>
      </c>
      <c r="Z10" t="n">
        <v>10</v>
      </c>
      <c r="AA10" t="n">
        <v>1646.024172701594</v>
      </c>
      <c r="AB10" t="n">
        <v>2252.162890551736</v>
      </c>
      <c r="AC10" t="n">
        <v>2037.219625207948</v>
      </c>
      <c r="AD10" t="n">
        <v>1646024.172701594</v>
      </c>
      <c r="AE10" t="n">
        <v>2252162.890551737</v>
      </c>
      <c r="AF10" t="n">
        <v>3.790989992430385e-06</v>
      </c>
      <c r="AG10" t="n">
        <v>51</v>
      </c>
      <c r="AH10" t="n">
        <v>2037219.625207948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1.2878</v>
      </c>
      <c r="E11" t="n">
        <v>77.65000000000001</v>
      </c>
      <c r="F11" t="n">
        <v>74.31999999999999</v>
      </c>
      <c r="G11" t="n">
        <v>94.87</v>
      </c>
      <c r="H11" t="n">
        <v>1.29</v>
      </c>
      <c r="I11" t="n">
        <v>47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638.2</v>
      </c>
      <c r="Q11" t="n">
        <v>2326.92</v>
      </c>
      <c r="R11" t="n">
        <v>189.68</v>
      </c>
      <c r="S11" t="n">
        <v>122.72</v>
      </c>
      <c r="T11" t="n">
        <v>28581.74</v>
      </c>
      <c r="U11" t="n">
        <v>0.65</v>
      </c>
      <c r="V11" t="n">
        <v>0.87</v>
      </c>
      <c r="W11" t="n">
        <v>9.49</v>
      </c>
      <c r="X11" t="n">
        <v>1.7</v>
      </c>
      <c r="Y11" t="n">
        <v>0.5</v>
      </c>
      <c r="Z11" t="n">
        <v>10</v>
      </c>
      <c r="AA11" t="n">
        <v>1613.555271584799</v>
      </c>
      <c r="AB11" t="n">
        <v>2207.737507616916</v>
      </c>
      <c r="AC11" t="n">
        <v>1997.03413846901</v>
      </c>
      <c r="AD11" t="n">
        <v>1613555.271584799</v>
      </c>
      <c r="AE11" t="n">
        <v>2207737.507616917</v>
      </c>
      <c r="AF11" t="n">
        <v>3.814985474917441e-06</v>
      </c>
      <c r="AG11" t="n">
        <v>51</v>
      </c>
      <c r="AH11" t="n">
        <v>1997034.13846901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1.2925</v>
      </c>
      <c r="E12" t="n">
        <v>77.37</v>
      </c>
      <c r="F12" t="n">
        <v>74.17</v>
      </c>
      <c r="G12" t="n">
        <v>105.95</v>
      </c>
      <c r="H12" t="n">
        <v>1.41</v>
      </c>
      <c r="I12" t="n">
        <v>42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619.54</v>
      </c>
      <c r="Q12" t="n">
        <v>2326.91</v>
      </c>
      <c r="R12" t="n">
        <v>184.12</v>
      </c>
      <c r="S12" t="n">
        <v>122.72</v>
      </c>
      <c r="T12" t="n">
        <v>25826.95</v>
      </c>
      <c r="U12" t="n">
        <v>0.67</v>
      </c>
      <c r="V12" t="n">
        <v>0.87</v>
      </c>
      <c r="W12" t="n">
        <v>9.5</v>
      </c>
      <c r="X12" t="n">
        <v>1.55</v>
      </c>
      <c r="Y12" t="n">
        <v>0.5</v>
      </c>
      <c r="Z12" t="n">
        <v>10</v>
      </c>
      <c r="AA12" t="n">
        <v>1588.943067067679</v>
      </c>
      <c r="AB12" t="n">
        <v>2174.062003582762</v>
      </c>
      <c r="AC12" t="n">
        <v>1966.572577276009</v>
      </c>
      <c r="AD12" t="n">
        <v>1588943.067067679</v>
      </c>
      <c r="AE12" t="n">
        <v>2174062.003582762</v>
      </c>
      <c r="AF12" t="n">
        <v>3.828908779570425e-06</v>
      </c>
      <c r="AG12" t="n">
        <v>51</v>
      </c>
      <c r="AH12" t="n">
        <v>1966572.577276009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1.2945</v>
      </c>
      <c r="E13" t="n">
        <v>77.25</v>
      </c>
      <c r="F13" t="n">
        <v>74.09</v>
      </c>
      <c r="G13" t="n">
        <v>111.14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617.21</v>
      </c>
      <c r="Q13" t="n">
        <v>2326.94</v>
      </c>
      <c r="R13" t="n">
        <v>180.67</v>
      </c>
      <c r="S13" t="n">
        <v>122.72</v>
      </c>
      <c r="T13" t="n">
        <v>24107.88</v>
      </c>
      <c r="U13" t="n">
        <v>0.68</v>
      </c>
      <c r="V13" t="n">
        <v>0.87</v>
      </c>
      <c r="W13" t="n">
        <v>9.52</v>
      </c>
      <c r="X13" t="n">
        <v>1.48</v>
      </c>
      <c r="Y13" t="n">
        <v>0.5</v>
      </c>
      <c r="Z13" t="n">
        <v>10</v>
      </c>
      <c r="AA13" t="n">
        <v>1584.323879199587</v>
      </c>
      <c r="AB13" t="n">
        <v>2167.741826957452</v>
      </c>
      <c r="AC13" t="n">
        <v>1960.855589437395</v>
      </c>
      <c r="AD13" t="n">
        <v>1584323.879199587</v>
      </c>
      <c r="AE13" t="n">
        <v>2167741.826957452</v>
      </c>
      <c r="AF13" t="n">
        <v>3.834833590061055e-06</v>
      </c>
      <c r="AG13" t="n">
        <v>51</v>
      </c>
      <c r="AH13" t="n">
        <v>1960855.589437395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1.2944</v>
      </c>
      <c r="E14" t="n">
        <v>77.26000000000001</v>
      </c>
      <c r="F14" t="n">
        <v>74.09999999999999</v>
      </c>
      <c r="G14" t="n">
        <v>111.15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623.04</v>
      </c>
      <c r="Q14" t="n">
        <v>2326.92</v>
      </c>
      <c r="R14" t="n">
        <v>181.05</v>
      </c>
      <c r="S14" t="n">
        <v>122.72</v>
      </c>
      <c r="T14" t="n">
        <v>24299.55</v>
      </c>
      <c r="U14" t="n">
        <v>0.68</v>
      </c>
      <c r="V14" t="n">
        <v>0.87</v>
      </c>
      <c r="W14" t="n">
        <v>9.52</v>
      </c>
      <c r="X14" t="n">
        <v>1.49</v>
      </c>
      <c r="Y14" t="n">
        <v>0.5</v>
      </c>
      <c r="Z14" t="n">
        <v>10</v>
      </c>
      <c r="AA14" t="n">
        <v>1590.595545934494</v>
      </c>
      <c r="AB14" t="n">
        <v>2176.322998070561</v>
      </c>
      <c r="AC14" t="n">
        <v>1968.617785623218</v>
      </c>
      <c r="AD14" t="n">
        <v>1590595.545934494</v>
      </c>
      <c r="AE14" t="n">
        <v>2176322.998070561</v>
      </c>
      <c r="AF14" t="n">
        <v>3.834537349536524e-06</v>
      </c>
      <c r="AG14" t="n">
        <v>51</v>
      </c>
      <c r="AH14" t="n">
        <v>1968617.785623218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2024-09-25T21:28:50Z</dcterms:created>
  <dcterms:modified xmlns:dcterms="http://purl.org/dc/terms/" xmlns:xsi="http://www.w3.org/2001/XMLSchema-instance" xsi:type="dcterms:W3CDTF">2024-09-25T21:28:50Z</dcterms:modified>
</cp:coreProperties>
</file>