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xVal>
          <yVal>
            <numRef>
              <f>gráficos!$B$7:$B$398</f>
              <numCache>
                <formatCode>General</formatCode>
                <ptCount val="3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  <c r="AA2" t="n">
        <v>589.6198402120968</v>
      </c>
      <c r="AB2" t="n">
        <v>806.7438775696936</v>
      </c>
      <c r="AC2" t="n">
        <v>729.7493741665849</v>
      </c>
      <c r="AD2" t="n">
        <v>589619.8402120968</v>
      </c>
      <c r="AE2" t="n">
        <v>806743.8775696936</v>
      </c>
      <c r="AF2" t="n">
        <v>3.770461650959027e-06</v>
      </c>
      <c r="AG2" t="n">
        <v>42</v>
      </c>
      <c r="AH2" t="n">
        <v>729749.3741665848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  <c r="AA3" t="n">
        <v>536.3579597521693</v>
      </c>
      <c r="AB3" t="n">
        <v>733.8686229760917</v>
      </c>
      <c r="AC3" t="n">
        <v>663.8292315903341</v>
      </c>
      <c r="AD3" t="n">
        <v>536357.9597521693</v>
      </c>
      <c r="AE3" t="n">
        <v>733868.6229760917</v>
      </c>
      <c r="AF3" t="n">
        <v>4.120808415297659e-06</v>
      </c>
      <c r="AG3" t="n">
        <v>39</v>
      </c>
      <c r="AH3" t="n">
        <v>663829.2315903341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491.1948580904801</v>
      </c>
      <c r="AB4" t="n">
        <v>672.0744748271436</v>
      </c>
      <c r="AC4" t="n">
        <v>607.93263021209</v>
      </c>
      <c r="AD4" t="n">
        <v>491194.8580904801</v>
      </c>
      <c r="AE4" t="n">
        <v>672074.4748271436</v>
      </c>
      <c r="AF4" t="n">
        <v>4.394673149024606e-06</v>
      </c>
      <c r="AG4" t="n">
        <v>36</v>
      </c>
      <c r="AH4" t="n">
        <v>607932.63021209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  <c r="AA5" t="n">
        <v>472.419396611758</v>
      </c>
      <c r="AB5" t="n">
        <v>646.3850601170552</v>
      </c>
      <c r="AC5" t="n">
        <v>584.6949771866123</v>
      </c>
      <c r="AD5" t="n">
        <v>472419.396611758</v>
      </c>
      <c r="AE5" t="n">
        <v>646385.0601170552</v>
      </c>
      <c r="AF5" t="n">
        <v>4.570660169817451e-06</v>
      </c>
      <c r="AG5" t="n">
        <v>35</v>
      </c>
      <c r="AH5" t="n">
        <v>584694.9771866123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  <c r="AA6" t="n">
        <v>455.012404418999</v>
      </c>
      <c r="AB6" t="n">
        <v>622.5680454566256</v>
      </c>
      <c r="AC6" t="n">
        <v>563.151024977984</v>
      </c>
      <c r="AD6" t="n">
        <v>455012.404418999</v>
      </c>
      <c r="AE6" t="n">
        <v>622568.0454566255</v>
      </c>
      <c r="AF6" t="n">
        <v>4.726697976951928e-06</v>
      </c>
      <c r="AG6" t="n">
        <v>34</v>
      </c>
      <c r="AH6" t="n">
        <v>563151.024977984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438.008140385516</v>
      </c>
      <c r="AB7" t="n">
        <v>599.3020612308296</v>
      </c>
      <c r="AC7" t="n">
        <v>542.1055136326843</v>
      </c>
      <c r="AD7" t="n">
        <v>438008.140385516</v>
      </c>
      <c r="AE7" t="n">
        <v>599302.0612308296</v>
      </c>
      <c r="AF7" t="n">
        <v>4.879360690536954e-06</v>
      </c>
      <c r="AG7" t="n">
        <v>33</v>
      </c>
      <c r="AH7" t="n">
        <v>542105.5136326842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  <c r="AA8" t="n">
        <v>426.164083455065</v>
      </c>
      <c r="AB8" t="n">
        <v>583.0965000156725</v>
      </c>
      <c r="AC8" t="n">
        <v>527.4465884352538</v>
      </c>
      <c r="AD8" t="n">
        <v>426164.083455065</v>
      </c>
      <c r="AE8" t="n">
        <v>583096.5000156725</v>
      </c>
      <c r="AF8" t="n">
        <v>4.935953777017941e-06</v>
      </c>
      <c r="AG8" t="n">
        <v>32</v>
      </c>
      <c r="AH8" t="n">
        <v>527446.5884352538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  <c r="AA9" t="n">
        <v>422.1984839319533</v>
      </c>
      <c r="AB9" t="n">
        <v>577.6705917982475</v>
      </c>
      <c r="AC9" t="n">
        <v>522.5385212827898</v>
      </c>
      <c r="AD9" t="n">
        <v>422198.4839319533</v>
      </c>
      <c r="AE9" t="n">
        <v>577670.5917982475</v>
      </c>
      <c r="AF9" t="n">
        <v>5.017558717481472e-06</v>
      </c>
      <c r="AG9" t="n">
        <v>32</v>
      </c>
      <c r="AH9" t="n">
        <v>522538.5212827898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408.7633331753084</v>
      </c>
      <c r="AB10" t="n">
        <v>559.2880258159865</v>
      </c>
      <c r="AC10" t="n">
        <v>505.9103615977823</v>
      </c>
      <c r="AD10" t="n">
        <v>408763.3331753084</v>
      </c>
      <c r="AE10" t="n">
        <v>559288.0258159866</v>
      </c>
      <c r="AF10" t="n">
        <v>5.096089912033896e-06</v>
      </c>
      <c r="AG10" t="n">
        <v>31</v>
      </c>
      <c r="AH10" t="n">
        <v>505910.3615977823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  <c r="AA11" t="n">
        <v>405.7343075745968</v>
      </c>
      <c r="AB11" t="n">
        <v>555.1435793579146</v>
      </c>
      <c r="AC11" t="n">
        <v>502.1614552929017</v>
      </c>
      <c r="AD11" t="n">
        <v>405734.3075745968</v>
      </c>
      <c r="AE11" t="n">
        <v>555143.5793579146</v>
      </c>
      <c r="AF11" t="n">
        <v>5.148042244884386e-06</v>
      </c>
      <c r="AG11" t="n">
        <v>31</v>
      </c>
      <c r="AH11" t="n">
        <v>502161.4552929017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  <c r="AA12" t="n">
        <v>403.2348202136736</v>
      </c>
      <c r="AB12" t="n">
        <v>551.7236704810995</v>
      </c>
      <c r="AC12" t="n">
        <v>499.0679377194175</v>
      </c>
      <c r="AD12" t="n">
        <v>403234.8202136736</v>
      </c>
      <c r="AE12" t="n">
        <v>551723.6704810995</v>
      </c>
      <c r="AF12" t="n">
        <v>5.200898620649909e-06</v>
      </c>
      <c r="AG12" t="n">
        <v>31</v>
      </c>
      <c r="AH12" t="n">
        <v>499067.9377194175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389.0521769314441</v>
      </c>
      <c r="AB13" t="n">
        <v>532.3183522482909</v>
      </c>
      <c r="AC13" t="n">
        <v>481.514635823213</v>
      </c>
      <c r="AD13" t="n">
        <v>389052.1769314441</v>
      </c>
      <c r="AE13" t="n">
        <v>532318.3522482909</v>
      </c>
      <c r="AF13" t="n">
        <v>5.284070568832828e-06</v>
      </c>
      <c r="AG13" t="n">
        <v>30</v>
      </c>
      <c r="AH13" t="n">
        <v>481514.635823213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  <c r="AA14" t="n">
        <v>388.2117707697228</v>
      </c>
      <c r="AB14" t="n">
        <v>531.1684714617205</v>
      </c>
      <c r="AC14" t="n">
        <v>480.4744980450451</v>
      </c>
      <c r="AD14" t="n">
        <v>388211.7707697228</v>
      </c>
      <c r="AE14" t="n">
        <v>531168.4714617205</v>
      </c>
      <c r="AF14" t="n">
        <v>5.301548731856775e-06</v>
      </c>
      <c r="AG14" t="n">
        <v>30</v>
      </c>
      <c r="AH14" t="n">
        <v>480474.4980450451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385.9931739403033</v>
      </c>
      <c r="AB15" t="n">
        <v>528.1328894021245</v>
      </c>
      <c r="AC15" t="n">
        <v>477.7286276767507</v>
      </c>
      <c r="AD15" t="n">
        <v>385993.1739403033</v>
      </c>
      <c r="AE15" t="n">
        <v>528132.8894021246</v>
      </c>
      <c r="AF15" t="n">
        <v>5.335540745461969e-06</v>
      </c>
      <c r="AG15" t="n">
        <v>30</v>
      </c>
      <c r="AH15" t="n">
        <v>477728.6276767507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  <c r="AA16" t="n">
        <v>384.1527650024564</v>
      </c>
      <c r="AB16" t="n">
        <v>525.6147607002504</v>
      </c>
      <c r="AC16" t="n">
        <v>475.4508256439676</v>
      </c>
      <c r="AD16" t="n">
        <v>384152.7650024564</v>
      </c>
      <c r="AE16" t="n">
        <v>525614.7607002504</v>
      </c>
      <c r="AF16" t="n">
        <v>5.357659662116411e-06</v>
      </c>
      <c r="AG16" t="n">
        <v>30</v>
      </c>
      <c r="AH16" t="n">
        <v>475450.8256439676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  <c r="AA17" t="n">
        <v>384.3247919747794</v>
      </c>
      <c r="AB17" t="n">
        <v>525.8501355930773</v>
      </c>
      <c r="AC17" t="n">
        <v>475.6637366873738</v>
      </c>
      <c r="AD17" t="n">
        <v>384324.7919747795</v>
      </c>
      <c r="AE17" t="n">
        <v>525850.1355930773</v>
      </c>
      <c r="AF17" t="n">
        <v>5.353079178013584e-06</v>
      </c>
      <c r="AG17" t="n">
        <v>30</v>
      </c>
      <c r="AH17" t="n">
        <v>475663.7366873738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  <c r="AA18" t="n">
        <v>384.4183412434549</v>
      </c>
      <c r="AB18" t="n">
        <v>525.9781338295815</v>
      </c>
      <c r="AC18" t="n">
        <v>475.7795189518326</v>
      </c>
      <c r="AD18" t="n">
        <v>384418.3412434549</v>
      </c>
      <c r="AE18" t="n">
        <v>525978.1338295814</v>
      </c>
      <c r="AF18" t="n">
        <v>5.351090283600514e-06</v>
      </c>
      <c r="AG18" t="n">
        <v>30</v>
      </c>
      <c r="AH18" t="n">
        <v>475779.5189518327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4.6647</v>
      </c>
      <c r="E2" t="n">
        <v>21.44</v>
      </c>
      <c r="F2" t="n">
        <v>10.72</v>
      </c>
      <c r="G2" t="n">
        <v>4.63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191.57</v>
      </c>
      <c r="Q2" t="n">
        <v>1324.51</v>
      </c>
      <c r="R2" t="n">
        <v>117.01</v>
      </c>
      <c r="S2" t="n">
        <v>27.17</v>
      </c>
      <c r="T2" t="n">
        <v>44500.4</v>
      </c>
      <c r="U2" t="n">
        <v>0.23</v>
      </c>
      <c r="V2" t="n">
        <v>0.73</v>
      </c>
      <c r="W2" t="n">
        <v>0.33</v>
      </c>
      <c r="X2" t="n">
        <v>2.86</v>
      </c>
      <c r="Y2" t="n">
        <v>1</v>
      </c>
      <c r="Z2" t="n">
        <v>10</v>
      </c>
      <c r="AA2" t="n">
        <v>893.4413464949564</v>
      </c>
      <c r="AB2" t="n">
        <v>1222.445866124776</v>
      </c>
      <c r="AC2" t="n">
        <v>1105.777348375376</v>
      </c>
      <c r="AD2" t="n">
        <v>893441.3464949564</v>
      </c>
      <c r="AE2" t="n">
        <v>1222445.866124776</v>
      </c>
      <c r="AF2" t="n">
        <v>2.387217147541237e-06</v>
      </c>
      <c r="AG2" t="n">
        <v>56</v>
      </c>
      <c r="AH2" t="n">
        <v>1105777.348375376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5.3548</v>
      </c>
      <c r="E3" t="n">
        <v>18.67</v>
      </c>
      <c r="F3" t="n">
        <v>9.960000000000001</v>
      </c>
      <c r="G3" t="n">
        <v>5.8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176.83</v>
      </c>
      <c r="Q3" t="n">
        <v>1324.5</v>
      </c>
      <c r="R3" t="n">
        <v>93.26000000000001</v>
      </c>
      <c r="S3" t="n">
        <v>27.17</v>
      </c>
      <c r="T3" t="n">
        <v>32801.32</v>
      </c>
      <c r="U3" t="n">
        <v>0.29</v>
      </c>
      <c r="V3" t="n">
        <v>0.78</v>
      </c>
      <c r="W3" t="n">
        <v>0.27</v>
      </c>
      <c r="X3" t="n">
        <v>2.1</v>
      </c>
      <c r="Y3" t="n">
        <v>1</v>
      </c>
      <c r="Z3" t="n">
        <v>10</v>
      </c>
      <c r="AA3" t="n">
        <v>759.2757627071787</v>
      </c>
      <c r="AB3" t="n">
        <v>1038.874595418521</v>
      </c>
      <c r="AC3" t="n">
        <v>939.7258621014295</v>
      </c>
      <c r="AD3" t="n">
        <v>759275.7627071787</v>
      </c>
      <c r="AE3" t="n">
        <v>1038874.595418522</v>
      </c>
      <c r="AF3" t="n">
        <v>2.74038424371424e-06</v>
      </c>
      <c r="AG3" t="n">
        <v>49</v>
      </c>
      <c r="AH3" t="n">
        <v>939725.8621014295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5.8887</v>
      </c>
      <c r="E4" t="n">
        <v>16.98</v>
      </c>
      <c r="F4" t="n">
        <v>9.48</v>
      </c>
      <c r="G4" t="n">
        <v>7.03</v>
      </c>
      <c r="H4" t="n">
        <v>0.09</v>
      </c>
      <c r="I4" t="n">
        <v>81</v>
      </c>
      <c r="J4" t="n">
        <v>297.7</v>
      </c>
      <c r="K4" t="n">
        <v>61.82</v>
      </c>
      <c r="L4" t="n">
        <v>1.5</v>
      </c>
      <c r="M4" t="n">
        <v>79</v>
      </c>
      <c r="N4" t="n">
        <v>84.37</v>
      </c>
      <c r="O4" t="n">
        <v>36949.99</v>
      </c>
      <c r="P4" t="n">
        <v>167.45</v>
      </c>
      <c r="Q4" t="n">
        <v>1324.5</v>
      </c>
      <c r="R4" t="n">
        <v>78.02</v>
      </c>
      <c r="S4" t="n">
        <v>27.17</v>
      </c>
      <c r="T4" t="n">
        <v>25291.02</v>
      </c>
      <c r="U4" t="n">
        <v>0.35</v>
      </c>
      <c r="V4" t="n">
        <v>0.82</v>
      </c>
      <c r="W4" t="n">
        <v>0.24</v>
      </c>
      <c r="X4" t="n">
        <v>1.63</v>
      </c>
      <c r="Y4" t="n">
        <v>1</v>
      </c>
      <c r="Z4" t="n">
        <v>10</v>
      </c>
      <c r="AA4" t="n">
        <v>682.6750317436854</v>
      </c>
      <c r="AB4" t="n">
        <v>934.0660959285253</v>
      </c>
      <c r="AC4" t="n">
        <v>844.9201387031055</v>
      </c>
      <c r="AD4" t="n">
        <v>682675.0317436854</v>
      </c>
      <c r="AE4" t="n">
        <v>934066.0959285253</v>
      </c>
      <c r="AF4" t="n">
        <v>3.013614083805192e-06</v>
      </c>
      <c r="AG4" t="n">
        <v>45</v>
      </c>
      <c r="AH4" t="n">
        <v>844920.1387031055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6.2886</v>
      </c>
      <c r="E5" t="n">
        <v>15.9</v>
      </c>
      <c r="F5" t="n">
        <v>9.18</v>
      </c>
      <c r="G5" t="n">
        <v>8.220000000000001</v>
      </c>
      <c r="H5" t="n">
        <v>0.1</v>
      </c>
      <c r="I5" t="n">
        <v>67</v>
      </c>
      <c r="J5" t="n">
        <v>298.22</v>
      </c>
      <c r="K5" t="n">
        <v>61.82</v>
      </c>
      <c r="L5" t="n">
        <v>1.75</v>
      </c>
      <c r="M5" t="n">
        <v>65</v>
      </c>
      <c r="N5" t="n">
        <v>84.65000000000001</v>
      </c>
      <c r="O5" t="n">
        <v>37014.39</v>
      </c>
      <c r="P5" t="n">
        <v>161.13</v>
      </c>
      <c r="Q5" t="n">
        <v>1324.29</v>
      </c>
      <c r="R5" t="n">
        <v>68.56999999999999</v>
      </c>
      <c r="S5" t="n">
        <v>27.17</v>
      </c>
      <c r="T5" t="n">
        <v>20639.51</v>
      </c>
      <c r="U5" t="n">
        <v>0.4</v>
      </c>
      <c r="V5" t="n">
        <v>0.85</v>
      </c>
      <c r="W5" t="n">
        <v>0.22</v>
      </c>
      <c r="X5" t="n">
        <v>1.33</v>
      </c>
      <c r="Y5" t="n">
        <v>1</v>
      </c>
      <c r="Z5" t="n">
        <v>10</v>
      </c>
      <c r="AA5" t="n">
        <v>630.315332638016</v>
      </c>
      <c r="AB5" t="n">
        <v>862.4252456652517</v>
      </c>
      <c r="AC5" t="n">
        <v>780.116590640394</v>
      </c>
      <c r="AD5" t="n">
        <v>630315.332638016</v>
      </c>
      <c r="AE5" t="n">
        <v>862425.2456652517</v>
      </c>
      <c r="AF5" t="n">
        <v>3.21826778871692e-06</v>
      </c>
      <c r="AG5" t="n">
        <v>42</v>
      </c>
      <c r="AH5" t="n">
        <v>780116.5906403939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6.5656</v>
      </c>
      <c r="E6" t="n">
        <v>15.23</v>
      </c>
      <c r="F6" t="n">
        <v>9.01</v>
      </c>
      <c r="G6" t="n">
        <v>9.32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157.19</v>
      </c>
      <c r="Q6" t="n">
        <v>1324.34</v>
      </c>
      <c r="R6" t="n">
        <v>63.38</v>
      </c>
      <c r="S6" t="n">
        <v>27.17</v>
      </c>
      <c r="T6" t="n">
        <v>18087.1</v>
      </c>
      <c r="U6" t="n">
        <v>0.43</v>
      </c>
      <c r="V6" t="n">
        <v>0.87</v>
      </c>
      <c r="W6" t="n">
        <v>0.2</v>
      </c>
      <c r="X6" t="n">
        <v>1.16</v>
      </c>
      <c r="Y6" t="n">
        <v>1</v>
      </c>
      <c r="Z6" t="n">
        <v>10</v>
      </c>
      <c r="AA6" t="n">
        <v>597.029283152128</v>
      </c>
      <c r="AB6" t="n">
        <v>816.8818042817965</v>
      </c>
      <c r="AC6" t="n">
        <v>738.919751381954</v>
      </c>
      <c r="AD6" t="n">
        <v>597029.283152128</v>
      </c>
      <c r="AE6" t="n">
        <v>816881.8042817964</v>
      </c>
      <c r="AF6" t="n">
        <v>3.360025918900839e-06</v>
      </c>
      <c r="AG6" t="n">
        <v>40</v>
      </c>
      <c r="AH6" t="n">
        <v>738919.7513819541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6.8433</v>
      </c>
      <c r="E7" t="n">
        <v>14.61</v>
      </c>
      <c r="F7" t="n">
        <v>8.84</v>
      </c>
      <c r="G7" t="n">
        <v>10.61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153.19</v>
      </c>
      <c r="Q7" t="n">
        <v>1324.16</v>
      </c>
      <c r="R7" t="n">
        <v>58.03</v>
      </c>
      <c r="S7" t="n">
        <v>27.17</v>
      </c>
      <c r="T7" t="n">
        <v>15455.35</v>
      </c>
      <c r="U7" t="n">
        <v>0.47</v>
      </c>
      <c r="V7" t="n">
        <v>0.88</v>
      </c>
      <c r="W7" t="n">
        <v>0.18</v>
      </c>
      <c r="X7" t="n">
        <v>0.98</v>
      </c>
      <c r="Y7" t="n">
        <v>1</v>
      </c>
      <c r="Z7" t="n">
        <v>10</v>
      </c>
      <c r="AA7" t="n">
        <v>574.8465870957514</v>
      </c>
      <c r="AB7" t="n">
        <v>786.5304609059804</v>
      </c>
      <c r="AC7" t="n">
        <v>711.4650976195479</v>
      </c>
      <c r="AD7" t="n">
        <v>574846.5870957514</v>
      </c>
      <c r="AE7" t="n">
        <v>786530.4609059803</v>
      </c>
      <c r="AF7" t="n">
        <v>3.502142282626738e-06</v>
      </c>
      <c r="AG7" t="n">
        <v>39</v>
      </c>
      <c r="AH7" t="n">
        <v>711465.097619548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7.0695</v>
      </c>
      <c r="E8" t="n">
        <v>14.15</v>
      </c>
      <c r="F8" t="n">
        <v>8.699999999999999</v>
      </c>
      <c r="G8" t="n">
        <v>11.87</v>
      </c>
      <c r="H8" t="n">
        <v>0.15</v>
      </c>
      <c r="I8" t="n">
        <v>44</v>
      </c>
      <c r="J8" t="n">
        <v>299.79</v>
      </c>
      <c r="K8" t="n">
        <v>61.82</v>
      </c>
      <c r="L8" t="n">
        <v>2.5</v>
      </c>
      <c r="M8" t="n">
        <v>42</v>
      </c>
      <c r="N8" t="n">
        <v>85.47</v>
      </c>
      <c r="O8" t="n">
        <v>37208.42</v>
      </c>
      <c r="P8" t="n">
        <v>149.89</v>
      </c>
      <c r="Q8" t="n">
        <v>1324.12</v>
      </c>
      <c r="R8" t="n">
        <v>53.62</v>
      </c>
      <c r="S8" t="n">
        <v>27.17</v>
      </c>
      <c r="T8" t="n">
        <v>13277.41</v>
      </c>
      <c r="U8" t="n">
        <v>0.51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545.4495471319274</v>
      </c>
      <c r="AB8" t="n">
        <v>746.3081339216042</v>
      </c>
      <c r="AC8" t="n">
        <v>675.0815330701701</v>
      </c>
      <c r="AD8" t="n">
        <v>545449.5471319273</v>
      </c>
      <c r="AE8" t="n">
        <v>746308.1339216041</v>
      </c>
      <c r="AF8" t="n">
        <v>3.61790289290689e-06</v>
      </c>
      <c r="AG8" t="n">
        <v>37</v>
      </c>
      <c r="AH8" t="n">
        <v>675081.5330701701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7.2301</v>
      </c>
      <c r="E9" t="n">
        <v>13.83</v>
      </c>
      <c r="F9" t="n">
        <v>8.609999999999999</v>
      </c>
      <c r="G9" t="n">
        <v>12.92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147.4</v>
      </c>
      <c r="Q9" t="n">
        <v>1324.05</v>
      </c>
      <c r="R9" t="n">
        <v>50.79</v>
      </c>
      <c r="S9" t="n">
        <v>27.17</v>
      </c>
      <c r="T9" t="n">
        <v>11881.78</v>
      </c>
      <c r="U9" t="n">
        <v>0.54</v>
      </c>
      <c r="V9" t="n">
        <v>0.91</v>
      </c>
      <c r="W9" t="n">
        <v>0.17</v>
      </c>
      <c r="X9" t="n">
        <v>0.76</v>
      </c>
      <c r="Y9" t="n">
        <v>1</v>
      </c>
      <c r="Z9" t="n">
        <v>10</v>
      </c>
      <c r="AA9" t="n">
        <v>539.2325242679794</v>
      </c>
      <c r="AB9" t="n">
        <v>737.8017289634591</v>
      </c>
      <c r="AC9" t="n">
        <v>667.3869674624162</v>
      </c>
      <c r="AD9" t="n">
        <v>539232.5242679794</v>
      </c>
      <c r="AE9" t="n">
        <v>737801.7289634591</v>
      </c>
      <c r="AF9" t="n">
        <v>3.700091902681393e-06</v>
      </c>
      <c r="AG9" t="n">
        <v>37</v>
      </c>
      <c r="AH9" t="n">
        <v>667386.9674624163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7.4306</v>
      </c>
      <c r="E10" t="n">
        <v>13.46</v>
      </c>
      <c r="F10" t="n">
        <v>8.460000000000001</v>
      </c>
      <c r="G10" t="n">
        <v>14.1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143.55</v>
      </c>
      <c r="Q10" t="n">
        <v>1324.17</v>
      </c>
      <c r="R10" t="n">
        <v>46.02</v>
      </c>
      <c r="S10" t="n">
        <v>27.17</v>
      </c>
      <c r="T10" t="n">
        <v>9520.120000000001</v>
      </c>
      <c r="U10" t="n">
        <v>0.59</v>
      </c>
      <c r="V10" t="n">
        <v>0.92</v>
      </c>
      <c r="W10" t="n">
        <v>0.15</v>
      </c>
      <c r="X10" t="n">
        <v>0.61</v>
      </c>
      <c r="Y10" t="n">
        <v>1</v>
      </c>
      <c r="Z10" t="n">
        <v>10</v>
      </c>
      <c r="AA10" t="n">
        <v>520.9666382076846</v>
      </c>
      <c r="AB10" t="n">
        <v>712.8095378217439</v>
      </c>
      <c r="AC10" t="n">
        <v>644.7799959665055</v>
      </c>
      <c r="AD10" t="n">
        <v>520966.6382076846</v>
      </c>
      <c r="AE10" t="n">
        <v>712809.5378217439</v>
      </c>
      <c r="AF10" t="n">
        <v>3.802700224348814e-06</v>
      </c>
      <c r="AG10" t="n">
        <v>36</v>
      </c>
      <c r="AH10" t="n">
        <v>644779.9959665055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7.4004</v>
      </c>
      <c r="E11" t="n">
        <v>13.51</v>
      </c>
      <c r="F11" t="n">
        <v>8.630000000000001</v>
      </c>
      <c r="G11" t="n">
        <v>15.22</v>
      </c>
      <c r="H11" t="n">
        <v>0.19</v>
      </c>
      <c r="I11" t="n">
        <v>34</v>
      </c>
      <c r="J11" t="n">
        <v>301.37</v>
      </c>
      <c r="K11" t="n">
        <v>61.82</v>
      </c>
      <c r="L11" t="n">
        <v>3.25</v>
      </c>
      <c r="M11" t="n">
        <v>32</v>
      </c>
      <c r="N11" t="n">
        <v>86.3</v>
      </c>
      <c r="O11" t="n">
        <v>37403.38</v>
      </c>
      <c r="P11" t="n">
        <v>145.81</v>
      </c>
      <c r="Q11" t="n">
        <v>1324.06</v>
      </c>
      <c r="R11" t="n">
        <v>52.12</v>
      </c>
      <c r="S11" t="n">
        <v>27.17</v>
      </c>
      <c r="T11" t="n">
        <v>12576.46</v>
      </c>
      <c r="U11" t="n">
        <v>0.52</v>
      </c>
      <c r="V11" t="n">
        <v>0.9</v>
      </c>
      <c r="W11" t="n">
        <v>0.16</v>
      </c>
      <c r="X11" t="n">
        <v>0.77</v>
      </c>
      <c r="Y11" t="n">
        <v>1</v>
      </c>
      <c r="Z11" t="n">
        <v>10</v>
      </c>
      <c r="AA11" t="n">
        <v>524.2931862242126</v>
      </c>
      <c r="AB11" t="n">
        <v>717.3610675748985</v>
      </c>
      <c r="AC11" t="n">
        <v>648.8971341081311</v>
      </c>
      <c r="AD11" t="n">
        <v>524293.1862242126</v>
      </c>
      <c r="AE11" t="n">
        <v>717361.0675748985</v>
      </c>
      <c r="AF11" t="n">
        <v>3.787245005823347e-06</v>
      </c>
      <c r="AG11" t="n">
        <v>36</v>
      </c>
      <c r="AH11" t="n">
        <v>648897.1341081312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7.6242</v>
      </c>
      <c r="E12" t="n">
        <v>13.12</v>
      </c>
      <c r="F12" t="n">
        <v>8.449999999999999</v>
      </c>
      <c r="G12" t="n">
        <v>16.9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141.72</v>
      </c>
      <c r="Q12" t="n">
        <v>1324.26</v>
      </c>
      <c r="R12" t="n">
        <v>46.01</v>
      </c>
      <c r="S12" t="n">
        <v>27.17</v>
      </c>
      <c r="T12" t="n">
        <v>9540.66</v>
      </c>
      <c r="U12" t="n">
        <v>0.59</v>
      </c>
      <c r="V12" t="n">
        <v>0.92</v>
      </c>
      <c r="W12" t="n">
        <v>0.15</v>
      </c>
      <c r="X12" t="n">
        <v>0.6</v>
      </c>
      <c r="Y12" t="n">
        <v>1</v>
      </c>
      <c r="Z12" t="n">
        <v>10</v>
      </c>
      <c r="AA12" t="n">
        <v>505.5268351637777</v>
      </c>
      <c r="AB12" t="n">
        <v>691.6841181410337</v>
      </c>
      <c r="AC12" t="n">
        <v>625.6707566904096</v>
      </c>
      <c r="AD12" t="n">
        <v>505526.8351637777</v>
      </c>
      <c r="AE12" t="n">
        <v>691684.1181410337</v>
      </c>
      <c r="AF12" t="n">
        <v>3.901777386816708e-06</v>
      </c>
      <c r="AG12" t="n">
        <v>35</v>
      </c>
      <c r="AH12" t="n">
        <v>625670.7566904096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7.7149</v>
      </c>
      <c r="E13" t="n">
        <v>12.96</v>
      </c>
      <c r="F13" t="n">
        <v>8.41</v>
      </c>
      <c r="G13" t="n">
        <v>18.02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140.17</v>
      </c>
      <c r="Q13" t="n">
        <v>1324.03</v>
      </c>
      <c r="R13" t="n">
        <v>44.64</v>
      </c>
      <c r="S13" t="n">
        <v>27.17</v>
      </c>
      <c r="T13" t="n">
        <v>8868.280000000001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492.3174652636926</v>
      </c>
      <c r="AB13" t="n">
        <v>673.610475487466</v>
      </c>
      <c r="AC13" t="n">
        <v>609.3220371251816</v>
      </c>
      <c r="AD13" t="n">
        <v>492317.4652636925</v>
      </c>
      <c r="AE13" t="n">
        <v>673610.4754874661</v>
      </c>
      <c r="AF13" t="n">
        <v>3.948194218613391e-06</v>
      </c>
      <c r="AG13" t="n">
        <v>34</v>
      </c>
      <c r="AH13" t="n">
        <v>609322.0371251816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7.8066</v>
      </c>
      <c r="E14" t="n">
        <v>12.81</v>
      </c>
      <c r="F14" t="n">
        <v>8.369999999999999</v>
      </c>
      <c r="G14" t="n">
        <v>19.31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138.54</v>
      </c>
      <c r="Q14" t="n">
        <v>1324.03</v>
      </c>
      <c r="R14" t="n">
        <v>43.34</v>
      </c>
      <c r="S14" t="n">
        <v>27.17</v>
      </c>
      <c r="T14" t="n">
        <v>8230.27</v>
      </c>
      <c r="U14" t="n">
        <v>0.63</v>
      </c>
      <c r="V14" t="n">
        <v>0.93</v>
      </c>
      <c r="W14" t="n">
        <v>0.15</v>
      </c>
      <c r="X14" t="n">
        <v>0.51</v>
      </c>
      <c r="Y14" t="n">
        <v>1</v>
      </c>
      <c r="Z14" t="n">
        <v>10</v>
      </c>
      <c r="AA14" t="n">
        <v>489.2176663721907</v>
      </c>
      <c r="AB14" t="n">
        <v>669.3691938906377</v>
      </c>
      <c r="AC14" t="n">
        <v>605.4855374912785</v>
      </c>
      <c r="AD14" t="n">
        <v>489217.6663721907</v>
      </c>
      <c r="AE14" t="n">
        <v>669369.1938906377</v>
      </c>
      <c r="AF14" t="n">
        <v>3.995122812612906e-06</v>
      </c>
      <c r="AG14" t="n">
        <v>34</v>
      </c>
      <c r="AH14" t="n">
        <v>605485.5374912785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7.9083</v>
      </c>
      <c r="E15" t="n">
        <v>12.64</v>
      </c>
      <c r="F15" t="n">
        <v>8.31</v>
      </c>
      <c r="G15" t="n">
        <v>20.79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136.49</v>
      </c>
      <c r="Q15" t="n">
        <v>1323.99</v>
      </c>
      <c r="R15" t="n">
        <v>41.59</v>
      </c>
      <c r="S15" t="n">
        <v>27.17</v>
      </c>
      <c r="T15" t="n">
        <v>7365.01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475.4968593370306</v>
      </c>
      <c r="AB15" t="n">
        <v>650.5957803858465</v>
      </c>
      <c r="AC15" t="n">
        <v>588.5038322227333</v>
      </c>
      <c r="AD15" t="n">
        <v>475496.8593370306</v>
      </c>
      <c r="AE15" t="n">
        <v>650595.7803858465</v>
      </c>
      <c r="AF15" t="n">
        <v>4.047169028640718e-06</v>
      </c>
      <c r="AG15" t="n">
        <v>33</v>
      </c>
      <c r="AH15" t="n">
        <v>588503.8322227333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7.9546</v>
      </c>
      <c r="E16" t="n">
        <v>12.57</v>
      </c>
      <c r="F16" t="n">
        <v>8.300000000000001</v>
      </c>
      <c r="G16" t="n">
        <v>21.64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135.46</v>
      </c>
      <c r="Q16" t="n">
        <v>1324.02</v>
      </c>
      <c r="R16" t="n">
        <v>41.02</v>
      </c>
      <c r="S16" t="n">
        <v>27.17</v>
      </c>
      <c r="T16" t="n">
        <v>7080.78</v>
      </c>
      <c r="U16" t="n">
        <v>0.66</v>
      </c>
      <c r="V16" t="n">
        <v>0.9399999999999999</v>
      </c>
      <c r="W16" t="n">
        <v>0.15</v>
      </c>
      <c r="X16" t="n">
        <v>0.44</v>
      </c>
      <c r="Y16" t="n">
        <v>1</v>
      </c>
      <c r="Z16" t="n">
        <v>10</v>
      </c>
      <c r="AA16" t="n">
        <v>473.9156485614205</v>
      </c>
      <c r="AB16" t="n">
        <v>648.4322980445608</v>
      </c>
      <c r="AC16" t="n">
        <v>586.5468295996334</v>
      </c>
      <c r="AD16" t="n">
        <v>473915.6485614205</v>
      </c>
      <c r="AE16" t="n">
        <v>648432.2980445607</v>
      </c>
      <c r="AF16" t="n">
        <v>4.07086361863175e-06</v>
      </c>
      <c r="AG16" t="n">
        <v>33</v>
      </c>
      <c r="AH16" t="n">
        <v>586546.8295996333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7.9998</v>
      </c>
      <c r="E17" t="n">
        <v>12.5</v>
      </c>
      <c r="F17" t="n">
        <v>8.279999999999999</v>
      </c>
      <c r="G17" t="n">
        <v>22.58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134.24</v>
      </c>
      <c r="Q17" t="n">
        <v>1323.94</v>
      </c>
      <c r="R17" t="n">
        <v>40.65</v>
      </c>
      <c r="S17" t="n">
        <v>27.17</v>
      </c>
      <c r="T17" t="n">
        <v>6903.87</v>
      </c>
      <c r="U17" t="n">
        <v>0.67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472.1865097524368</v>
      </c>
      <c r="AB17" t="n">
        <v>646.0664140418888</v>
      </c>
      <c r="AC17" t="n">
        <v>584.4067422456374</v>
      </c>
      <c r="AD17" t="n">
        <v>472186.5097524368</v>
      </c>
      <c r="AE17" t="n">
        <v>646066.4140418888</v>
      </c>
      <c r="AF17" t="n">
        <v>4.093995270199666e-06</v>
      </c>
      <c r="AG17" t="n">
        <v>33</v>
      </c>
      <c r="AH17" t="n">
        <v>584406.7422456373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8.1076</v>
      </c>
      <c r="E18" t="n">
        <v>12.33</v>
      </c>
      <c r="F18" t="n">
        <v>8.23</v>
      </c>
      <c r="G18" t="n">
        <v>24.68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132.27</v>
      </c>
      <c r="Q18" t="n">
        <v>1324.19</v>
      </c>
      <c r="R18" t="n">
        <v>38.73</v>
      </c>
      <c r="S18" t="n">
        <v>27.17</v>
      </c>
      <c r="T18" t="n">
        <v>5952.57</v>
      </c>
      <c r="U18" t="n">
        <v>0.7</v>
      </c>
      <c r="V18" t="n">
        <v>0.95</v>
      </c>
      <c r="W18" t="n">
        <v>0.14</v>
      </c>
      <c r="X18" t="n">
        <v>0.37</v>
      </c>
      <c r="Y18" t="n">
        <v>1</v>
      </c>
      <c r="Z18" t="n">
        <v>10</v>
      </c>
      <c r="AA18" t="n">
        <v>468.7584230670275</v>
      </c>
      <c r="AB18" t="n">
        <v>641.375954602401</v>
      </c>
      <c r="AC18" t="n">
        <v>580.163933671953</v>
      </c>
      <c r="AD18" t="n">
        <v>468758.4230670275</v>
      </c>
      <c r="AE18" t="n">
        <v>641375.954602401</v>
      </c>
      <c r="AF18" t="n">
        <v>4.149163235664744e-06</v>
      </c>
      <c r="AG18" t="n">
        <v>33</v>
      </c>
      <c r="AH18" t="n">
        <v>580163.933671953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8.167899999999999</v>
      </c>
      <c r="E19" t="n">
        <v>12.24</v>
      </c>
      <c r="F19" t="n">
        <v>8.19</v>
      </c>
      <c r="G19" t="n">
        <v>25.86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130.69</v>
      </c>
      <c r="Q19" t="n">
        <v>1323.94</v>
      </c>
      <c r="R19" t="n">
        <v>37.66</v>
      </c>
      <c r="S19" t="n">
        <v>27.17</v>
      </c>
      <c r="T19" t="n">
        <v>5420.54</v>
      </c>
      <c r="U19" t="n">
        <v>0.72</v>
      </c>
      <c r="V19" t="n">
        <v>0.95</v>
      </c>
      <c r="W19" t="n">
        <v>0.14</v>
      </c>
      <c r="X19" t="n">
        <v>0.34</v>
      </c>
      <c r="Y19" t="n">
        <v>1</v>
      </c>
      <c r="Z19" t="n">
        <v>10</v>
      </c>
      <c r="AA19" t="n">
        <v>456.3840388476592</v>
      </c>
      <c r="AB19" t="n">
        <v>624.4447761941585</v>
      </c>
      <c r="AC19" t="n">
        <v>564.8486431679351</v>
      </c>
      <c r="AD19" t="n">
        <v>456384.0388476592</v>
      </c>
      <c r="AE19" t="n">
        <v>624444.7761941585</v>
      </c>
      <c r="AF19" t="n">
        <v>4.180022496495394e-06</v>
      </c>
      <c r="AG19" t="n">
        <v>32</v>
      </c>
      <c r="AH19" t="n">
        <v>564848.6431679351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8.227399999999999</v>
      </c>
      <c r="E20" t="n">
        <v>12.15</v>
      </c>
      <c r="F20" t="n">
        <v>8.16</v>
      </c>
      <c r="G20" t="n">
        <v>27.19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128.71</v>
      </c>
      <c r="Q20" t="n">
        <v>1324.03</v>
      </c>
      <c r="R20" t="n">
        <v>36.89</v>
      </c>
      <c r="S20" t="n">
        <v>27.17</v>
      </c>
      <c r="T20" t="n">
        <v>5044.3</v>
      </c>
      <c r="U20" t="n">
        <v>0.74</v>
      </c>
      <c r="V20" t="n">
        <v>0.96</v>
      </c>
      <c r="W20" t="n">
        <v>0.13</v>
      </c>
      <c r="X20" t="n">
        <v>0.3</v>
      </c>
      <c r="Y20" t="n">
        <v>1</v>
      </c>
      <c r="Z20" t="n">
        <v>10</v>
      </c>
      <c r="AA20" t="n">
        <v>453.9571080409798</v>
      </c>
      <c r="AB20" t="n">
        <v>621.124142395829</v>
      </c>
      <c r="AC20" t="n">
        <v>561.8449259987794</v>
      </c>
      <c r="AD20" t="n">
        <v>453957.1080409798</v>
      </c>
      <c r="AE20" t="n">
        <v>621124.1423958291</v>
      </c>
      <c r="AF20" t="n">
        <v>4.210472347563781e-06</v>
      </c>
      <c r="AG20" t="n">
        <v>32</v>
      </c>
      <c r="AH20" t="n">
        <v>561844.9259987795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8.2453</v>
      </c>
      <c r="E21" t="n">
        <v>12.13</v>
      </c>
      <c r="F21" t="n">
        <v>8.19</v>
      </c>
      <c r="G21" t="n">
        <v>28.89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128.5</v>
      </c>
      <c r="Q21" t="n">
        <v>1323.97</v>
      </c>
      <c r="R21" t="n">
        <v>37.83</v>
      </c>
      <c r="S21" t="n">
        <v>27.17</v>
      </c>
      <c r="T21" t="n">
        <v>5516.63</v>
      </c>
      <c r="U21" t="n">
        <v>0.72</v>
      </c>
      <c r="V21" t="n">
        <v>0.95</v>
      </c>
      <c r="W21" t="n">
        <v>0.13</v>
      </c>
      <c r="X21" t="n">
        <v>0.33</v>
      </c>
      <c r="Y21" t="n">
        <v>1</v>
      </c>
      <c r="Z21" t="n">
        <v>10</v>
      </c>
      <c r="AA21" t="n">
        <v>453.7001360660174</v>
      </c>
      <c r="AB21" t="n">
        <v>620.7725420028821</v>
      </c>
      <c r="AC21" t="n">
        <v>561.5268818538611</v>
      </c>
      <c r="AD21" t="n">
        <v>453700.1360660174</v>
      </c>
      <c r="AE21" t="n">
        <v>620772.5420028821</v>
      </c>
      <c r="AF21" t="n">
        <v>4.219632890994439e-06</v>
      </c>
      <c r="AG21" t="n">
        <v>32</v>
      </c>
      <c r="AH21" t="n">
        <v>561526.8818538612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8.2453</v>
      </c>
      <c r="E22" t="n">
        <v>12.13</v>
      </c>
      <c r="F22" t="n">
        <v>8.19</v>
      </c>
      <c r="G22" t="n">
        <v>28.89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127.48</v>
      </c>
      <c r="Q22" t="n">
        <v>1324.03</v>
      </c>
      <c r="R22" t="n">
        <v>37.77</v>
      </c>
      <c r="S22" t="n">
        <v>27.17</v>
      </c>
      <c r="T22" t="n">
        <v>5489.96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453.0269285734704</v>
      </c>
      <c r="AB22" t="n">
        <v>619.8514298117609</v>
      </c>
      <c r="AC22" t="n">
        <v>560.6936793174715</v>
      </c>
      <c r="AD22" t="n">
        <v>453026.9285734704</v>
      </c>
      <c r="AE22" t="n">
        <v>619851.4298117609</v>
      </c>
      <c r="AF22" t="n">
        <v>4.219632890994439e-06</v>
      </c>
      <c r="AG22" t="n">
        <v>32</v>
      </c>
      <c r="AH22" t="n">
        <v>560693.6793174715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8.2963</v>
      </c>
      <c r="E23" t="n">
        <v>12.05</v>
      </c>
      <c r="F23" t="n">
        <v>8.17</v>
      </c>
      <c r="G23" t="n">
        <v>30.63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126.17</v>
      </c>
      <c r="Q23" t="n">
        <v>1323.94</v>
      </c>
      <c r="R23" t="n">
        <v>37.15</v>
      </c>
      <c r="S23" t="n">
        <v>27.17</v>
      </c>
      <c r="T23" t="n">
        <v>5182.82</v>
      </c>
      <c r="U23" t="n">
        <v>0.73</v>
      </c>
      <c r="V23" t="n">
        <v>0.96</v>
      </c>
      <c r="W23" t="n">
        <v>0.13</v>
      </c>
      <c r="X23" t="n">
        <v>0.31</v>
      </c>
      <c r="Y23" t="n">
        <v>1</v>
      </c>
      <c r="Z23" t="n">
        <v>10</v>
      </c>
      <c r="AA23" t="n">
        <v>451.2693771503826</v>
      </c>
      <c r="AB23" t="n">
        <v>617.4466704169957</v>
      </c>
      <c r="AC23" t="n">
        <v>558.5184267842416</v>
      </c>
      <c r="AD23" t="n">
        <v>451269.3771503826</v>
      </c>
      <c r="AE23" t="n">
        <v>617446.6704169958</v>
      </c>
      <c r="AF23" t="n">
        <v>4.24573276333877e-06</v>
      </c>
      <c r="AG23" t="n">
        <v>32</v>
      </c>
      <c r="AH23" t="n">
        <v>558518.4267842416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8.3529</v>
      </c>
      <c r="E24" t="n">
        <v>11.97</v>
      </c>
      <c r="F24" t="n">
        <v>8.140000000000001</v>
      </c>
      <c r="G24" t="n">
        <v>32.57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124.35</v>
      </c>
      <c r="Q24" t="n">
        <v>1324.04</v>
      </c>
      <c r="R24" t="n">
        <v>36.25</v>
      </c>
      <c r="S24" t="n">
        <v>27.17</v>
      </c>
      <c r="T24" t="n">
        <v>4740.1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449.0636140509453</v>
      </c>
      <c r="AB24" t="n">
        <v>614.4286480329456</v>
      </c>
      <c r="AC24" t="n">
        <v>555.7884402207042</v>
      </c>
      <c r="AD24" t="n">
        <v>449063.6140509453</v>
      </c>
      <c r="AE24" t="n">
        <v>614428.6480329456</v>
      </c>
      <c r="AF24" t="n">
        <v>4.27469850401895e-06</v>
      </c>
      <c r="AG24" t="n">
        <v>32</v>
      </c>
      <c r="AH24" t="n">
        <v>555788.4402207042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8.353400000000001</v>
      </c>
      <c r="E25" t="n">
        <v>11.97</v>
      </c>
      <c r="F25" t="n">
        <v>8.140000000000001</v>
      </c>
      <c r="G25" t="n">
        <v>32.56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123.57</v>
      </c>
      <c r="Q25" t="n">
        <v>1323.95</v>
      </c>
      <c r="R25" t="n">
        <v>36.25</v>
      </c>
      <c r="S25" t="n">
        <v>27.17</v>
      </c>
      <c r="T25" t="n">
        <v>4736.57</v>
      </c>
      <c r="U25" t="n">
        <v>0.75</v>
      </c>
      <c r="V25" t="n">
        <v>0.96</v>
      </c>
      <c r="W25" t="n">
        <v>0.13</v>
      </c>
      <c r="X25" t="n">
        <v>0.29</v>
      </c>
      <c r="Y25" t="n">
        <v>1</v>
      </c>
      <c r="Z25" t="n">
        <v>10</v>
      </c>
      <c r="AA25" t="n">
        <v>448.5480114834214</v>
      </c>
      <c r="AB25" t="n">
        <v>613.7231778532794</v>
      </c>
      <c r="AC25" t="n">
        <v>555.1502991248517</v>
      </c>
      <c r="AD25" t="n">
        <v>448548.0114834214</v>
      </c>
      <c r="AE25" t="n">
        <v>613723.1778532794</v>
      </c>
      <c r="AF25" t="n">
        <v>4.274954385120365e-06</v>
      </c>
      <c r="AG25" t="n">
        <v>32</v>
      </c>
      <c r="AH25" t="n">
        <v>555150.2991248517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8.411</v>
      </c>
      <c r="E26" t="n">
        <v>11.89</v>
      </c>
      <c r="F26" t="n">
        <v>8.109999999999999</v>
      </c>
      <c r="G26" t="n">
        <v>34.77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122.14</v>
      </c>
      <c r="Q26" t="n">
        <v>1324.05</v>
      </c>
      <c r="R26" t="n">
        <v>35.42</v>
      </c>
      <c r="S26" t="n">
        <v>27.17</v>
      </c>
      <c r="T26" t="n">
        <v>4325.9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436.5014964120272</v>
      </c>
      <c r="AB26" t="n">
        <v>597.2406044778612</v>
      </c>
      <c r="AC26" t="n">
        <v>540.2407994189464</v>
      </c>
      <c r="AD26" t="n">
        <v>436501.4964120272</v>
      </c>
      <c r="AE26" t="n">
        <v>597240.6044778612</v>
      </c>
      <c r="AF26" t="n">
        <v>4.304431888003375e-06</v>
      </c>
      <c r="AG26" t="n">
        <v>31</v>
      </c>
      <c r="AH26" t="n">
        <v>540240.7994189464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8.4734</v>
      </c>
      <c r="E27" t="n">
        <v>11.8</v>
      </c>
      <c r="F27" t="n">
        <v>8.08</v>
      </c>
      <c r="G27" t="n">
        <v>37.3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120.32</v>
      </c>
      <c r="Q27" t="n">
        <v>1324.01</v>
      </c>
      <c r="R27" t="n">
        <v>34.35</v>
      </c>
      <c r="S27" t="n">
        <v>27.17</v>
      </c>
      <c r="T27" t="n">
        <v>3798.99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434.2745820144375</v>
      </c>
      <c r="AB27" t="n">
        <v>594.1936419545493</v>
      </c>
      <c r="AC27" t="n">
        <v>537.4846347224208</v>
      </c>
      <c r="AD27" t="n">
        <v>434274.5820144375</v>
      </c>
      <c r="AE27" t="n">
        <v>594193.6419545494</v>
      </c>
      <c r="AF27" t="n">
        <v>4.336365849459968e-06</v>
      </c>
      <c r="AG27" t="n">
        <v>31</v>
      </c>
      <c r="AH27" t="n">
        <v>537484.6347224207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8.4986</v>
      </c>
      <c r="E28" t="n">
        <v>11.77</v>
      </c>
      <c r="F28" t="n">
        <v>8.050000000000001</v>
      </c>
      <c r="G28" t="n">
        <v>37.14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117.94</v>
      </c>
      <c r="Q28" t="n">
        <v>1323.99</v>
      </c>
      <c r="R28" t="n">
        <v>33.32</v>
      </c>
      <c r="S28" t="n">
        <v>27.17</v>
      </c>
      <c r="T28" t="n">
        <v>3283.42</v>
      </c>
      <c r="U28" t="n">
        <v>0.82</v>
      </c>
      <c r="V28" t="n">
        <v>0.97</v>
      </c>
      <c r="W28" t="n">
        <v>0.12</v>
      </c>
      <c r="X28" t="n">
        <v>0.19</v>
      </c>
      <c r="Y28" t="n">
        <v>1</v>
      </c>
      <c r="Z28" t="n">
        <v>10</v>
      </c>
      <c r="AA28" t="n">
        <v>432.2370184663329</v>
      </c>
      <c r="AB28" t="n">
        <v>591.4057576170733</v>
      </c>
      <c r="AC28" t="n">
        <v>534.962822153293</v>
      </c>
      <c r="AD28" t="n">
        <v>432237.0184663329</v>
      </c>
      <c r="AE28" t="n">
        <v>591405.7576170733</v>
      </c>
      <c r="AF28" t="n">
        <v>4.349262256971285e-06</v>
      </c>
      <c r="AG28" t="n">
        <v>31</v>
      </c>
      <c r="AH28" t="n">
        <v>534962.8221532931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8.509399999999999</v>
      </c>
      <c r="E29" t="n">
        <v>11.75</v>
      </c>
      <c r="F29" t="n">
        <v>8.09</v>
      </c>
      <c r="G29" t="n">
        <v>40.44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117.94</v>
      </c>
      <c r="Q29" t="n">
        <v>1323.96</v>
      </c>
      <c r="R29" t="n">
        <v>34.55</v>
      </c>
      <c r="S29" t="n">
        <v>27.17</v>
      </c>
      <c r="T29" t="n">
        <v>3903.63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432.2976880638056</v>
      </c>
      <c r="AB29" t="n">
        <v>591.488768436889</v>
      </c>
      <c r="AC29" t="n">
        <v>535.0379105369722</v>
      </c>
      <c r="AD29" t="n">
        <v>432297.6880638056</v>
      </c>
      <c r="AE29" t="n">
        <v>591488.768436889</v>
      </c>
      <c r="AF29" t="n">
        <v>4.354789288761849e-06</v>
      </c>
      <c r="AG29" t="n">
        <v>31</v>
      </c>
      <c r="AH29" t="n">
        <v>535037.9105369721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8.5139</v>
      </c>
      <c r="E30" t="n">
        <v>11.75</v>
      </c>
      <c r="F30" t="n">
        <v>8.08</v>
      </c>
      <c r="G30" t="n">
        <v>40.41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116.64</v>
      </c>
      <c r="Q30" t="n">
        <v>1324.03</v>
      </c>
      <c r="R30" t="n">
        <v>34.46</v>
      </c>
      <c r="S30" t="n">
        <v>27.17</v>
      </c>
      <c r="T30" t="n">
        <v>3858.92</v>
      </c>
      <c r="U30" t="n">
        <v>0.79</v>
      </c>
      <c r="V30" t="n">
        <v>0.97</v>
      </c>
      <c r="W30" t="n">
        <v>0.13</v>
      </c>
      <c r="X30" t="n">
        <v>0.23</v>
      </c>
      <c r="Y30" t="n">
        <v>1</v>
      </c>
      <c r="Z30" t="n">
        <v>10</v>
      </c>
      <c r="AA30" t="n">
        <v>431.3518516485119</v>
      </c>
      <c r="AB30" t="n">
        <v>590.1946333261264</v>
      </c>
      <c r="AC30" t="n">
        <v>533.8672858648506</v>
      </c>
      <c r="AD30" t="n">
        <v>431351.8516485118</v>
      </c>
      <c r="AE30" t="n">
        <v>590194.6333261265</v>
      </c>
      <c r="AF30" t="n">
        <v>4.357092218674584e-06</v>
      </c>
      <c r="AG30" t="n">
        <v>31</v>
      </c>
      <c r="AH30" t="n">
        <v>533867.2858648506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8.5716</v>
      </c>
      <c r="E31" t="n">
        <v>11.67</v>
      </c>
      <c r="F31" t="n">
        <v>8.06</v>
      </c>
      <c r="G31" t="n">
        <v>43.95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9</v>
      </c>
      <c r="N31" t="n">
        <v>92.06999999999999</v>
      </c>
      <c r="O31" t="n">
        <v>38731.35</v>
      </c>
      <c r="P31" t="n">
        <v>114.73</v>
      </c>
      <c r="Q31" t="n">
        <v>1324.02</v>
      </c>
      <c r="R31" t="n">
        <v>33.69</v>
      </c>
      <c r="S31" t="n">
        <v>27.17</v>
      </c>
      <c r="T31" t="n">
        <v>3476.69</v>
      </c>
      <c r="U31" t="n">
        <v>0.8100000000000001</v>
      </c>
      <c r="V31" t="n">
        <v>0.97</v>
      </c>
      <c r="W31" t="n">
        <v>0.12</v>
      </c>
      <c r="X31" t="n">
        <v>0.2</v>
      </c>
      <c r="Y31" t="n">
        <v>1</v>
      </c>
      <c r="Z31" t="n">
        <v>10</v>
      </c>
      <c r="AA31" t="n">
        <v>429.2471549881914</v>
      </c>
      <c r="AB31" t="n">
        <v>587.3148945028126</v>
      </c>
      <c r="AC31" t="n">
        <v>531.262385273095</v>
      </c>
      <c r="AD31" t="n">
        <v>429247.1549881914</v>
      </c>
      <c r="AE31" t="n">
        <v>587314.8945028126</v>
      </c>
      <c r="AF31" t="n">
        <v>4.386620897777877e-06</v>
      </c>
      <c r="AG31" t="n">
        <v>31</v>
      </c>
      <c r="AH31" t="n">
        <v>531262.385273095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8.575100000000001</v>
      </c>
      <c r="E32" t="n">
        <v>11.66</v>
      </c>
      <c r="F32" t="n">
        <v>8.050000000000001</v>
      </c>
      <c r="G32" t="n">
        <v>43.93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8</v>
      </c>
      <c r="N32" t="n">
        <v>92.37</v>
      </c>
      <c r="O32" t="n">
        <v>38799.09</v>
      </c>
      <c r="P32" t="n">
        <v>114.12</v>
      </c>
      <c r="Q32" t="n">
        <v>1324.03</v>
      </c>
      <c r="R32" t="n">
        <v>33.4</v>
      </c>
      <c r="S32" t="n">
        <v>27.17</v>
      </c>
      <c r="T32" t="n">
        <v>3331.19</v>
      </c>
      <c r="U32" t="n">
        <v>0.8100000000000001</v>
      </c>
      <c r="V32" t="n">
        <v>0.97</v>
      </c>
      <c r="W32" t="n">
        <v>0.13</v>
      </c>
      <c r="X32" t="n">
        <v>0.2</v>
      </c>
      <c r="Y32" t="n">
        <v>1</v>
      </c>
      <c r="Z32" t="n">
        <v>10</v>
      </c>
      <c r="AA32" t="n">
        <v>428.7609602131482</v>
      </c>
      <c r="AB32" t="n">
        <v>586.6496613621989</v>
      </c>
      <c r="AC32" t="n">
        <v>530.6606410497609</v>
      </c>
      <c r="AD32" t="n">
        <v>428760.9602131482</v>
      </c>
      <c r="AE32" t="n">
        <v>586649.6613621989</v>
      </c>
      <c r="AF32" t="n">
        <v>4.388412065487783e-06</v>
      </c>
      <c r="AG32" t="n">
        <v>31</v>
      </c>
      <c r="AH32" t="n">
        <v>530660.6410497609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8.5671</v>
      </c>
      <c r="E33" t="n">
        <v>11.67</v>
      </c>
      <c r="F33" t="n">
        <v>8.06</v>
      </c>
      <c r="G33" t="n">
        <v>43.99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8</v>
      </c>
      <c r="N33" t="n">
        <v>92.67</v>
      </c>
      <c r="O33" t="n">
        <v>38866.96</v>
      </c>
      <c r="P33" t="n">
        <v>112.06</v>
      </c>
      <c r="Q33" t="n">
        <v>1324</v>
      </c>
      <c r="R33" t="n">
        <v>33.83</v>
      </c>
      <c r="S33" t="n">
        <v>27.17</v>
      </c>
      <c r="T33" t="n">
        <v>3548.49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427.6114861229001</v>
      </c>
      <c r="AB33" t="n">
        <v>585.0769002007037</v>
      </c>
      <c r="AC33" t="n">
        <v>529.2379820061345</v>
      </c>
      <c r="AD33" t="n">
        <v>427611.4861229002</v>
      </c>
      <c r="AE33" t="n">
        <v>585076.9002007036</v>
      </c>
      <c r="AF33" t="n">
        <v>4.384317967865142e-06</v>
      </c>
      <c r="AG33" t="n">
        <v>31</v>
      </c>
      <c r="AH33" t="n">
        <v>529237.9820061346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8.6273</v>
      </c>
      <c r="E34" t="n">
        <v>11.59</v>
      </c>
      <c r="F34" t="n">
        <v>8.039999999999999</v>
      </c>
      <c r="G34" t="n">
        <v>48.23</v>
      </c>
      <c r="H34" t="n">
        <v>0.51</v>
      </c>
      <c r="I34" t="n">
        <v>10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110.92</v>
      </c>
      <c r="Q34" t="n">
        <v>1323.94</v>
      </c>
      <c r="R34" t="n">
        <v>32.88</v>
      </c>
      <c r="S34" t="n">
        <v>27.17</v>
      </c>
      <c r="T34" t="n">
        <v>3077.41</v>
      </c>
      <c r="U34" t="n">
        <v>0.83</v>
      </c>
      <c r="V34" t="n">
        <v>0.97</v>
      </c>
      <c r="W34" t="n">
        <v>0.13</v>
      </c>
      <c r="X34" t="n">
        <v>0.19</v>
      </c>
      <c r="Y34" t="n">
        <v>1</v>
      </c>
      <c r="Z34" t="n">
        <v>10</v>
      </c>
      <c r="AA34" t="n">
        <v>425.9982729379306</v>
      </c>
      <c r="AB34" t="n">
        <v>582.8696307510854</v>
      </c>
      <c r="AC34" t="n">
        <v>527.2413712548657</v>
      </c>
      <c r="AD34" t="n">
        <v>425998.2729379305</v>
      </c>
      <c r="AE34" t="n">
        <v>582869.6307510855</v>
      </c>
      <c r="AF34" t="n">
        <v>4.415126052475509e-06</v>
      </c>
      <c r="AG34" t="n">
        <v>31</v>
      </c>
      <c r="AH34" t="n">
        <v>527241.3712548658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8.621700000000001</v>
      </c>
      <c r="E35" t="n">
        <v>11.6</v>
      </c>
      <c r="F35" t="n">
        <v>8.050000000000001</v>
      </c>
      <c r="G35" t="n">
        <v>48.27</v>
      </c>
      <c r="H35" t="n">
        <v>0.52</v>
      </c>
      <c r="I35" t="n">
        <v>10</v>
      </c>
      <c r="J35" t="n">
        <v>314.34</v>
      </c>
      <c r="K35" t="n">
        <v>61.82</v>
      </c>
      <c r="L35" t="n">
        <v>9.25</v>
      </c>
      <c r="M35" t="n">
        <v>1</v>
      </c>
      <c r="N35" t="n">
        <v>93.27</v>
      </c>
      <c r="O35" t="n">
        <v>39003.11</v>
      </c>
      <c r="P35" t="n">
        <v>111.2</v>
      </c>
      <c r="Q35" t="n">
        <v>1323.94</v>
      </c>
      <c r="R35" t="n">
        <v>32.94</v>
      </c>
      <c r="S35" t="n">
        <v>27.17</v>
      </c>
      <c r="T35" t="n">
        <v>3109.85</v>
      </c>
      <c r="U35" t="n">
        <v>0.82</v>
      </c>
      <c r="V35" t="n">
        <v>0.97</v>
      </c>
      <c r="W35" t="n">
        <v>0.14</v>
      </c>
      <c r="X35" t="n">
        <v>0.19</v>
      </c>
      <c r="Y35" t="n">
        <v>1</v>
      </c>
      <c r="Z35" t="n">
        <v>10</v>
      </c>
      <c r="AA35" t="n">
        <v>426.2994244177163</v>
      </c>
      <c r="AB35" t="n">
        <v>583.281679491594</v>
      </c>
      <c r="AC35" t="n">
        <v>527.6140946418942</v>
      </c>
      <c r="AD35" t="n">
        <v>426299.4244177163</v>
      </c>
      <c r="AE35" t="n">
        <v>583281.679491594</v>
      </c>
      <c r="AF35" t="n">
        <v>4.412260184139662e-06</v>
      </c>
      <c r="AG35" t="n">
        <v>31</v>
      </c>
      <c r="AH35" t="n">
        <v>527614.0946418942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8.621700000000001</v>
      </c>
      <c r="E36" t="n">
        <v>11.6</v>
      </c>
      <c r="F36" t="n">
        <v>8.050000000000001</v>
      </c>
      <c r="G36" t="n">
        <v>48.27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111.36</v>
      </c>
      <c r="Q36" t="n">
        <v>1323.94</v>
      </c>
      <c r="R36" t="n">
        <v>32.95</v>
      </c>
      <c r="S36" t="n">
        <v>27.17</v>
      </c>
      <c r="T36" t="n">
        <v>3111.15</v>
      </c>
      <c r="U36" t="n">
        <v>0.82</v>
      </c>
      <c r="V36" t="n">
        <v>0.97</v>
      </c>
      <c r="W36" t="n">
        <v>0.13</v>
      </c>
      <c r="X36" t="n">
        <v>0.19</v>
      </c>
      <c r="Y36" t="n">
        <v>1</v>
      </c>
      <c r="Z36" t="n">
        <v>10</v>
      </c>
      <c r="AA36" t="n">
        <v>426.4004153325838</v>
      </c>
      <c r="AB36" t="n">
        <v>583.4198597167205</v>
      </c>
      <c r="AC36" t="n">
        <v>527.7390871402717</v>
      </c>
      <c r="AD36" t="n">
        <v>426400.4153325838</v>
      </c>
      <c r="AE36" t="n">
        <v>583419.8597167204</v>
      </c>
      <c r="AF36" t="n">
        <v>4.412260184139662e-06</v>
      </c>
      <c r="AG36" t="n">
        <v>31</v>
      </c>
      <c r="AH36" t="n">
        <v>527739.0871402718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7.2052</v>
      </c>
      <c r="E2" t="n">
        <v>13.88</v>
      </c>
      <c r="F2" t="n">
        <v>10.74</v>
      </c>
      <c r="G2" t="n">
        <v>4.81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31.34</v>
      </c>
      <c r="Q2" t="n">
        <v>1324.85</v>
      </c>
      <c r="R2" t="n">
        <v>111.75</v>
      </c>
      <c r="S2" t="n">
        <v>27.17</v>
      </c>
      <c r="T2" t="n">
        <v>41895.3</v>
      </c>
      <c r="U2" t="n">
        <v>0.24</v>
      </c>
      <c r="V2" t="n">
        <v>0.73</v>
      </c>
      <c r="W2" t="n">
        <v>0.5</v>
      </c>
      <c r="X2" t="n">
        <v>2.88</v>
      </c>
      <c r="Y2" t="n">
        <v>1</v>
      </c>
      <c r="Z2" t="n">
        <v>10</v>
      </c>
      <c r="AA2" t="n">
        <v>384.7248680917441</v>
      </c>
      <c r="AB2" t="n">
        <v>526.3975373864209</v>
      </c>
      <c r="AC2" t="n">
        <v>476.1588952218439</v>
      </c>
      <c r="AD2" t="n">
        <v>384724.8680917441</v>
      </c>
      <c r="AE2" t="n">
        <v>526397.5373864209</v>
      </c>
      <c r="AF2" t="n">
        <v>1.099288889973922e-05</v>
      </c>
      <c r="AG2" t="n">
        <v>37</v>
      </c>
      <c r="AH2" t="n">
        <v>476158.8952218439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8.4444</v>
      </c>
      <c r="E2" t="n">
        <v>11.84</v>
      </c>
      <c r="F2" t="n">
        <v>8.83</v>
      </c>
      <c r="G2" t="n">
        <v>10.59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67.7</v>
      </c>
      <c r="Q2" t="n">
        <v>1324.45</v>
      </c>
      <c r="R2" t="n">
        <v>57.63</v>
      </c>
      <c r="S2" t="n">
        <v>27.17</v>
      </c>
      <c r="T2" t="n">
        <v>15254.94</v>
      </c>
      <c r="U2" t="n">
        <v>0.47</v>
      </c>
      <c r="V2" t="n">
        <v>0.88</v>
      </c>
      <c r="W2" t="n">
        <v>0.18</v>
      </c>
      <c r="X2" t="n">
        <v>0.97</v>
      </c>
      <c r="Y2" t="n">
        <v>1</v>
      </c>
      <c r="Z2" t="n">
        <v>10</v>
      </c>
      <c r="AA2" t="n">
        <v>369.1350204587199</v>
      </c>
      <c r="AB2" t="n">
        <v>505.0668200793803</v>
      </c>
      <c r="AC2" t="n">
        <v>456.8639516367376</v>
      </c>
      <c r="AD2" t="n">
        <v>369135.0204587199</v>
      </c>
      <c r="AE2" t="n">
        <v>505066.8200793803</v>
      </c>
      <c r="AF2" t="n">
        <v>7.023434933453801e-06</v>
      </c>
      <c r="AG2" t="n">
        <v>31</v>
      </c>
      <c r="AH2" t="n">
        <v>456863.9516367376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8.933</v>
      </c>
      <c r="E3" t="n">
        <v>11.19</v>
      </c>
      <c r="F3" t="n">
        <v>8.470000000000001</v>
      </c>
      <c r="G3" t="n">
        <v>14.11</v>
      </c>
      <c r="H3" t="n">
        <v>0.22</v>
      </c>
      <c r="I3" t="n">
        <v>36</v>
      </c>
      <c r="J3" t="n">
        <v>99.02</v>
      </c>
      <c r="K3" t="n">
        <v>39.72</v>
      </c>
      <c r="L3" t="n">
        <v>1.25</v>
      </c>
      <c r="M3" t="n">
        <v>34</v>
      </c>
      <c r="N3" t="n">
        <v>13.05</v>
      </c>
      <c r="O3" t="n">
        <v>12446.14</v>
      </c>
      <c r="P3" t="n">
        <v>60.35</v>
      </c>
      <c r="Q3" t="n">
        <v>1324</v>
      </c>
      <c r="R3" t="n">
        <v>46.47</v>
      </c>
      <c r="S3" t="n">
        <v>27.17</v>
      </c>
      <c r="T3" t="n">
        <v>9740.82</v>
      </c>
      <c r="U3" t="n">
        <v>0.58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350.0436896339033</v>
      </c>
      <c r="AB3" t="n">
        <v>478.9452189947934</v>
      </c>
      <c r="AC3" t="n">
        <v>433.2353594977663</v>
      </c>
      <c r="AD3" t="n">
        <v>350043.6896339033</v>
      </c>
      <c r="AE3" t="n">
        <v>478945.2189947934</v>
      </c>
      <c r="AF3" t="n">
        <v>7.429816714099618e-06</v>
      </c>
      <c r="AG3" t="n">
        <v>30</v>
      </c>
      <c r="AH3" t="n">
        <v>433235.3594977663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9.001799999999999</v>
      </c>
      <c r="E4" t="n">
        <v>11.11</v>
      </c>
      <c r="F4" t="n">
        <v>8.48</v>
      </c>
      <c r="G4" t="n">
        <v>16.42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4</v>
      </c>
      <c r="N4" t="n">
        <v>13.11</v>
      </c>
      <c r="O4" t="n">
        <v>12484.55</v>
      </c>
      <c r="P4" t="n">
        <v>58.52</v>
      </c>
      <c r="Q4" t="n">
        <v>1323.99</v>
      </c>
      <c r="R4" t="n">
        <v>45.87</v>
      </c>
      <c r="S4" t="n">
        <v>27.17</v>
      </c>
      <c r="T4" t="n">
        <v>9469.91</v>
      </c>
      <c r="U4" t="n">
        <v>0.59</v>
      </c>
      <c r="V4" t="n">
        <v>0.92</v>
      </c>
      <c r="W4" t="n">
        <v>0.19</v>
      </c>
      <c r="X4" t="n">
        <v>0.63</v>
      </c>
      <c r="Y4" t="n">
        <v>1</v>
      </c>
      <c r="Z4" t="n">
        <v>10</v>
      </c>
      <c r="AA4" t="n">
        <v>338.9438956588157</v>
      </c>
      <c r="AB4" t="n">
        <v>463.7579911897288</v>
      </c>
      <c r="AC4" t="n">
        <v>419.497579399009</v>
      </c>
      <c r="AD4" t="n">
        <v>338943.8956588157</v>
      </c>
      <c r="AE4" t="n">
        <v>463757.9911897288</v>
      </c>
      <c r="AF4" t="n">
        <v>7.487039527256457e-06</v>
      </c>
      <c r="AG4" t="n">
        <v>29</v>
      </c>
      <c r="AH4" t="n">
        <v>419497.579399009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9.0002</v>
      </c>
      <c r="E5" t="n">
        <v>11.11</v>
      </c>
      <c r="F5" t="n">
        <v>8.49</v>
      </c>
      <c r="G5" t="n">
        <v>16.42</v>
      </c>
      <c r="H5" t="n">
        <v>0.31</v>
      </c>
      <c r="I5" t="n">
        <v>31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58.51</v>
      </c>
      <c r="Q5" t="n">
        <v>1323.94</v>
      </c>
      <c r="R5" t="n">
        <v>45.85</v>
      </c>
      <c r="S5" t="n">
        <v>27.17</v>
      </c>
      <c r="T5" t="n">
        <v>9456.82</v>
      </c>
      <c r="U5" t="n">
        <v>0.59</v>
      </c>
      <c r="V5" t="n">
        <v>0.92</v>
      </c>
      <c r="W5" t="n">
        <v>0.19</v>
      </c>
      <c r="X5" t="n">
        <v>0.63</v>
      </c>
      <c r="Y5" t="n">
        <v>1</v>
      </c>
      <c r="Z5" t="n">
        <v>10</v>
      </c>
      <c r="AA5" t="n">
        <v>338.9793346012994</v>
      </c>
      <c r="AB5" t="n">
        <v>463.8064803142908</v>
      </c>
      <c r="AC5" t="n">
        <v>419.5414407895777</v>
      </c>
      <c r="AD5" t="n">
        <v>338979.3346012994</v>
      </c>
      <c r="AE5" t="n">
        <v>463806.4803142907</v>
      </c>
      <c r="AF5" t="n">
        <v>7.485708764159786e-06</v>
      </c>
      <c r="AG5" t="n">
        <v>29</v>
      </c>
      <c r="AH5" t="n">
        <v>419541.4407895777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6.0854</v>
      </c>
      <c r="E2" t="n">
        <v>16.43</v>
      </c>
      <c r="F2" t="n">
        <v>9.85</v>
      </c>
      <c r="G2" t="n">
        <v>5.97</v>
      </c>
      <c r="H2" t="n">
        <v>0.09</v>
      </c>
      <c r="I2" t="n">
        <v>99</v>
      </c>
      <c r="J2" t="n">
        <v>204</v>
      </c>
      <c r="K2" t="n">
        <v>55.27</v>
      </c>
      <c r="L2" t="n">
        <v>1</v>
      </c>
      <c r="M2" t="n">
        <v>97</v>
      </c>
      <c r="N2" t="n">
        <v>42.72</v>
      </c>
      <c r="O2" t="n">
        <v>25393.6</v>
      </c>
      <c r="P2" t="n">
        <v>136.57</v>
      </c>
      <c r="Q2" t="n">
        <v>1324.33</v>
      </c>
      <c r="R2" t="n">
        <v>89.86</v>
      </c>
      <c r="S2" t="n">
        <v>27.17</v>
      </c>
      <c r="T2" t="n">
        <v>31120.98</v>
      </c>
      <c r="U2" t="n">
        <v>0.3</v>
      </c>
      <c r="V2" t="n">
        <v>0.79</v>
      </c>
      <c r="W2" t="n">
        <v>0.26</v>
      </c>
      <c r="X2" t="n">
        <v>2</v>
      </c>
      <c r="Y2" t="n">
        <v>1</v>
      </c>
      <c r="Z2" t="n">
        <v>10</v>
      </c>
      <c r="AA2" t="n">
        <v>612.0108233536498</v>
      </c>
      <c r="AB2" t="n">
        <v>837.3802085244256</v>
      </c>
      <c r="AC2" t="n">
        <v>757.4618166933579</v>
      </c>
      <c r="AD2" t="n">
        <v>612010.8233536498</v>
      </c>
      <c r="AE2" t="n">
        <v>837380.2085244256</v>
      </c>
      <c r="AF2" t="n">
        <v>3.596166844558674e-06</v>
      </c>
      <c r="AG2" t="n">
        <v>43</v>
      </c>
      <c r="AH2" t="n">
        <v>757461.8166933579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6.6828</v>
      </c>
      <c r="E3" t="n">
        <v>14.96</v>
      </c>
      <c r="F3" t="n">
        <v>9.359999999999999</v>
      </c>
      <c r="G3" t="n">
        <v>7.49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128.19</v>
      </c>
      <c r="Q3" t="n">
        <v>1324.2</v>
      </c>
      <c r="R3" t="n">
        <v>74.20999999999999</v>
      </c>
      <c r="S3" t="n">
        <v>27.17</v>
      </c>
      <c r="T3" t="n">
        <v>23417.31</v>
      </c>
      <c r="U3" t="n">
        <v>0.37</v>
      </c>
      <c r="V3" t="n">
        <v>0.83</v>
      </c>
      <c r="W3" t="n">
        <v>0.23</v>
      </c>
      <c r="X3" t="n">
        <v>1.5</v>
      </c>
      <c r="Y3" t="n">
        <v>1</v>
      </c>
      <c r="Z3" t="n">
        <v>10</v>
      </c>
      <c r="AA3" t="n">
        <v>546.1665549006943</v>
      </c>
      <c r="AB3" t="n">
        <v>747.2891755829817</v>
      </c>
      <c r="AC3" t="n">
        <v>675.9689454922863</v>
      </c>
      <c r="AD3" t="n">
        <v>546166.5549006943</v>
      </c>
      <c r="AE3" t="n">
        <v>747289.1755829817</v>
      </c>
      <c r="AF3" t="n">
        <v>3.949200346537074e-06</v>
      </c>
      <c r="AG3" t="n">
        <v>39</v>
      </c>
      <c r="AH3" t="n">
        <v>675968.9454922862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7.1221</v>
      </c>
      <c r="E4" t="n">
        <v>14.04</v>
      </c>
      <c r="F4" t="n">
        <v>9.039999999999999</v>
      </c>
      <c r="G4" t="n">
        <v>9.039999999999999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122.32</v>
      </c>
      <c r="Q4" t="n">
        <v>1324.31</v>
      </c>
      <c r="R4" t="n">
        <v>64.43000000000001</v>
      </c>
      <c r="S4" t="n">
        <v>27.17</v>
      </c>
      <c r="T4" t="n">
        <v>18601.11</v>
      </c>
      <c r="U4" t="n">
        <v>0.42</v>
      </c>
      <c r="V4" t="n">
        <v>0.86</v>
      </c>
      <c r="W4" t="n">
        <v>0.2</v>
      </c>
      <c r="X4" t="n">
        <v>1.19</v>
      </c>
      <c r="Y4" t="n">
        <v>1</v>
      </c>
      <c r="Z4" t="n">
        <v>10</v>
      </c>
      <c r="AA4" t="n">
        <v>510.3267208691482</v>
      </c>
      <c r="AB4" t="n">
        <v>698.251533519134</v>
      </c>
      <c r="AC4" t="n">
        <v>631.6113871622493</v>
      </c>
      <c r="AD4" t="n">
        <v>510326.7208691482</v>
      </c>
      <c r="AE4" t="n">
        <v>698251.533519134</v>
      </c>
      <c r="AF4" t="n">
        <v>4.208804660931299e-06</v>
      </c>
      <c r="AG4" t="n">
        <v>37</v>
      </c>
      <c r="AH4" t="n">
        <v>631611.3871622493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7.4456</v>
      </c>
      <c r="E5" t="n">
        <v>13.43</v>
      </c>
      <c r="F5" t="n">
        <v>8.84</v>
      </c>
      <c r="G5" t="n">
        <v>10.61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118.03</v>
      </c>
      <c r="Q5" t="n">
        <v>1324.28</v>
      </c>
      <c r="R5" t="n">
        <v>58.1</v>
      </c>
      <c r="S5" t="n">
        <v>27.17</v>
      </c>
      <c r="T5" t="n">
        <v>15489.94</v>
      </c>
      <c r="U5" t="n">
        <v>0.47</v>
      </c>
      <c r="V5" t="n">
        <v>0.88</v>
      </c>
      <c r="W5" t="n">
        <v>0.18</v>
      </c>
      <c r="X5" t="n">
        <v>0.98</v>
      </c>
      <c r="Y5" t="n">
        <v>1</v>
      </c>
      <c r="Z5" t="n">
        <v>10</v>
      </c>
      <c r="AA5" t="n">
        <v>480.1250390577486</v>
      </c>
      <c r="AB5" t="n">
        <v>656.9282600606119</v>
      </c>
      <c r="AC5" t="n">
        <v>594.2319489250301</v>
      </c>
      <c r="AD5" t="n">
        <v>480125.0390577486</v>
      </c>
      <c r="AE5" t="n">
        <v>656928.2600606119</v>
      </c>
      <c r="AF5" t="n">
        <v>4.399976970757232e-06</v>
      </c>
      <c r="AG5" t="n">
        <v>35</v>
      </c>
      <c r="AH5" t="n">
        <v>594231.9489250301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7.7409</v>
      </c>
      <c r="E6" t="n">
        <v>12.92</v>
      </c>
      <c r="F6" t="n">
        <v>8.65</v>
      </c>
      <c r="G6" t="n">
        <v>12.36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113.94</v>
      </c>
      <c r="Q6" t="n">
        <v>1324.06</v>
      </c>
      <c r="R6" t="n">
        <v>51.99</v>
      </c>
      <c r="S6" t="n">
        <v>27.17</v>
      </c>
      <c r="T6" t="n">
        <v>12472.93</v>
      </c>
      <c r="U6" t="n">
        <v>0.52</v>
      </c>
      <c r="V6" t="n">
        <v>0.9</v>
      </c>
      <c r="W6" t="n">
        <v>0.17</v>
      </c>
      <c r="X6" t="n">
        <v>0.8</v>
      </c>
      <c r="Y6" t="n">
        <v>1</v>
      </c>
      <c r="Z6" t="n">
        <v>10</v>
      </c>
      <c r="AA6" t="n">
        <v>461.3390610916962</v>
      </c>
      <c r="AB6" t="n">
        <v>631.2244562286035</v>
      </c>
      <c r="AC6" t="n">
        <v>570.9812800552332</v>
      </c>
      <c r="AD6" t="n">
        <v>461339.0610916963</v>
      </c>
      <c r="AE6" t="n">
        <v>631224.4562286035</v>
      </c>
      <c r="AF6" t="n">
        <v>4.574484491905912e-06</v>
      </c>
      <c r="AG6" t="n">
        <v>34</v>
      </c>
      <c r="AH6" t="n">
        <v>570981.2800552333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8.0296</v>
      </c>
      <c r="E7" t="n">
        <v>12.45</v>
      </c>
      <c r="F7" t="n">
        <v>8.43</v>
      </c>
      <c r="G7" t="n">
        <v>14.05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109.24</v>
      </c>
      <c r="Q7" t="n">
        <v>1324.11</v>
      </c>
      <c r="R7" t="n">
        <v>44.95</v>
      </c>
      <c r="S7" t="n">
        <v>27.17</v>
      </c>
      <c r="T7" t="n">
        <v>8984.9</v>
      </c>
      <c r="U7" t="n">
        <v>0.6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442.7416068755622</v>
      </c>
      <c r="AB7" t="n">
        <v>605.7785989083143</v>
      </c>
      <c r="AC7" t="n">
        <v>547.9639396441074</v>
      </c>
      <c r="AD7" t="n">
        <v>442741.6068755622</v>
      </c>
      <c r="AE7" t="n">
        <v>605778.5989083142</v>
      </c>
      <c r="AF7" t="n">
        <v>4.745091743364172e-06</v>
      </c>
      <c r="AG7" t="n">
        <v>33</v>
      </c>
      <c r="AH7" t="n">
        <v>547963.9396441075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8.0436</v>
      </c>
      <c r="E8" t="n">
        <v>12.43</v>
      </c>
      <c r="F8" t="n">
        <v>8.529999999999999</v>
      </c>
      <c r="G8" t="n">
        <v>15.51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109.36</v>
      </c>
      <c r="Q8" t="n">
        <v>1324.1</v>
      </c>
      <c r="R8" t="n">
        <v>48.55</v>
      </c>
      <c r="S8" t="n">
        <v>27.17</v>
      </c>
      <c r="T8" t="n">
        <v>10798.95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443.1048124304812</v>
      </c>
      <c r="AB8" t="n">
        <v>606.2755527720526</v>
      </c>
      <c r="AC8" t="n">
        <v>548.4134649285697</v>
      </c>
      <c r="AD8" t="n">
        <v>443104.8124304811</v>
      </c>
      <c r="AE8" t="n">
        <v>606275.5527720526</v>
      </c>
      <c r="AF8" t="n">
        <v>4.753365042707488e-06</v>
      </c>
      <c r="AG8" t="n">
        <v>33</v>
      </c>
      <c r="AH8" t="n">
        <v>548413.4649285697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8.2104</v>
      </c>
      <c r="E9" t="n">
        <v>12.18</v>
      </c>
      <c r="F9" t="n">
        <v>8.44</v>
      </c>
      <c r="G9" t="n">
        <v>17.46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106.43</v>
      </c>
      <c r="Q9" t="n">
        <v>1324.09</v>
      </c>
      <c r="R9" t="n">
        <v>45.58</v>
      </c>
      <c r="S9" t="n">
        <v>27.17</v>
      </c>
      <c r="T9" t="n">
        <v>9333.639999999999</v>
      </c>
      <c r="U9" t="n">
        <v>0.6</v>
      </c>
      <c r="V9" t="n">
        <v>0.92</v>
      </c>
      <c r="W9" t="n">
        <v>0.16</v>
      </c>
      <c r="X9" t="n">
        <v>0.59</v>
      </c>
      <c r="Y9" t="n">
        <v>1</v>
      </c>
      <c r="Z9" t="n">
        <v>10</v>
      </c>
      <c r="AA9" t="n">
        <v>428.486305999419</v>
      </c>
      <c r="AB9" t="n">
        <v>586.2738673500859</v>
      </c>
      <c r="AC9" t="n">
        <v>530.3207122907337</v>
      </c>
      <c r="AD9" t="n">
        <v>428486.305999419</v>
      </c>
      <c r="AE9" t="n">
        <v>586273.8673500859</v>
      </c>
      <c r="AF9" t="n">
        <v>4.851935494883579e-06</v>
      </c>
      <c r="AG9" t="n">
        <v>32</v>
      </c>
      <c r="AH9" t="n">
        <v>530320.7122907337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8.341100000000001</v>
      </c>
      <c r="E10" t="n">
        <v>11.99</v>
      </c>
      <c r="F10" t="n">
        <v>8.369999999999999</v>
      </c>
      <c r="G10" t="n">
        <v>19.31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104.04</v>
      </c>
      <c r="Q10" t="n">
        <v>1323.97</v>
      </c>
      <c r="R10" t="n">
        <v>43.36</v>
      </c>
      <c r="S10" t="n">
        <v>27.17</v>
      </c>
      <c r="T10" t="n">
        <v>8239.51</v>
      </c>
      <c r="U10" t="n">
        <v>0.63</v>
      </c>
      <c r="V10" t="n">
        <v>0.93</v>
      </c>
      <c r="W10" t="n">
        <v>0.15</v>
      </c>
      <c r="X10" t="n">
        <v>0.52</v>
      </c>
      <c r="Y10" t="n">
        <v>1</v>
      </c>
      <c r="Z10" t="n">
        <v>10</v>
      </c>
      <c r="AA10" t="n">
        <v>424.8724141019151</v>
      </c>
      <c r="AB10" t="n">
        <v>581.3291810222629</v>
      </c>
      <c r="AC10" t="n">
        <v>525.8479398861274</v>
      </c>
      <c r="AD10" t="n">
        <v>424872.4141019151</v>
      </c>
      <c r="AE10" t="n">
        <v>581329.1810222629</v>
      </c>
      <c r="AF10" t="n">
        <v>4.929172653752976e-06</v>
      </c>
      <c r="AG10" t="n">
        <v>32</v>
      </c>
      <c r="AH10" t="n">
        <v>525847.9398861274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8.4442</v>
      </c>
      <c r="E11" t="n">
        <v>11.84</v>
      </c>
      <c r="F11" t="n">
        <v>8.300000000000001</v>
      </c>
      <c r="G11" t="n">
        <v>20.76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101.46</v>
      </c>
      <c r="Q11" t="n">
        <v>1324</v>
      </c>
      <c r="R11" t="n">
        <v>41.33</v>
      </c>
      <c r="S11" t="n">
        <v>27.17</v>
      </c>
      <c r="T11" t="n">
        <v>7233.5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411.6711449176312</v>
      </c>
      <c r="AB11" t="n">
        <v>563.2666221254329</v>
      </c>
      <c r="AC11" t="n">
        <v>509.5092462594501</v>
      </c>
      <c r="AD11" t="n">
        <v>411671.1449176312</v>
      </c>
      <c r="AE11" t="n">
        <v>563266.6221254329</v>
      </c>
      <c r="AF11" t="n">
        <v>4.990099593916975e-06</v>
      </c>
      <c r="AG11" t="n">
        <v>31</v>
      </c>
      <c r="AH11" t="n">
        <v>509509.2462594501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8.520300000000001</v>
      </c>
      <c r="E12" t="n">
        <v>11.74</v>
      </c>
      <c r="F12" t="n">
        <v>8.279999999999999</v>
      </c>
      <c r="G12" t="n">
        <v>22.58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99.48</v>
      </c>
      <c r="Q12" t="n">
        <v>1323.94</v>
      </c>
      <c r="R12" t="n">
        <v>40.56</v>
      </c>
      <c r="S12" t="n">
        <v>27.17</v>
      </c>
      <c r="T12" t="n">
        <v>6859.55</v>
      </c>
      <c r="U12" t="n">
        <v>0.67</v>
      </c>
      <c r="V12" t="n">
        <v>0.9399999999999999</v>
      </c>
      <c r="W12" t="n">
        <v>0.14</v>
      </c>
      <c r="X12" t="n">
        <v>0.43</v>
      </c>
      <c r="Y12" t="n">
        <v>1</v>
      </c>
      <c r="Z12" t="n">
        <v>10</v>
      </c>
      <c r="AA12" t="n">
        <v>409.3914136852799</v>
      </c>
      <c r="AB12" t="n">
        <v>560.1473932786861</v>
      </c>
      <c r="AC12" t="n">
        <v>506.6877122359716</v>
      </c>
      <c r="AD12" t="n">
        <v>409391.41368528</v>
      </c>
      <c r="AE12" t="n">
        <v>560147.3932786861</v>
      </c>
      <c r="AF12" t="n">
        <v>5.035070885347434e-06</v>
      </c>
      <c r="AG12" t="n">
        <v>31</v>
      </c>
      <c r="AH12" t="n">
        <v>506687.7122359716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8.617800000000001</v>
      </c>
      <c r="E13" t="n">
        <v>11.6</v>
      </c>
      <c r="F13" t="n">
        <v>8.23</v>
      </c>
      <c r="G13" t="n">
        <v>24.68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96.8</v>
      </c>
      <c r="Q13" t="n">
        <v>1324.03</v>
      </c>
      <c r="R13" t="n">
        <v>38.95</v>
      </c>
      <c r="S13" t="n">
        <v>27.17</v>
      </c>
      <c r="T13" t="n">
        <v>6061.73</v>
      </c>
      <c r="U13" t="n">
        <v>0.7</v>
      </c>
      <c r="V13" t="n">
        <v>0.95</v>
      </c>
      <c r="W13" t="n">
        <v>0.14</v>
      </c>
      <c r="X13" t="n">
        <v>0.37</v>
      </c>
      <c r="Y13" t="n">
        <v>1</v>
      </c>
      <c r="Z13" t="n">
        <v>10</v>
      </c>
      <c r="AA13" t="n">
        <v>406.3294182475935</v>
      </c>
      <c r="AB13" t="n">
        <v>555.9578360351387</v>
      </c>
      <c r="AC13" t="n">
        <v>502.8980004556678</v>
      </c>
      <c r="AD13" t="n">
        <v>406329.4182475935</v>
      </c>
      <c r="AE13" t="n">
        <v>555957.8360351387</v>
      </c>
      <c r="AF13" t="n">
        <v>5.092688505774106e-06</v>
      </c>
      <c r="AG13" t="n">
        <v>31</v>
      </c>
      <c r="AH13" t="n">
        <v>502898.0004556678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8.7296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93.73</v>
      </c>
      <c r="Q14" t="n">
        <v>1324.01</v>
      </c>
      <c r="R14" t="n">
        <v>37.07</v>
      </c>
      <c r="S14" t="n">
        <v>27.17</v>
      </c>
      <c r="T14" t="n">
        <v>5134.08</v>
      </c>
      <c r="U14" t="n">
        <v>0.73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392.9342791153036</v>
      </c>
      <c r="AB14" t="n">
        <v>537.6300157225086</v>
      </c>
      <c r="AC14" t="n">
        <v>486.3193615904177</v>
      </c>
      <c r="AD14" t="n">
        <v>392934.2791153036</v>
      </c>
      <c r="AE14" t="n">
        <v>537630.0157225085</v>
      </c>
      <c r="AF14" t="n">
        <v>5.158756710530023e-06</v>
      </c>
      <c r="AG14" t="n">
        <v>30</v>
      </c>
      <c r="AH14" t="n">
        <v>486319.3615904177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8.7425</v>
      </c>
      <c r="E15" t="n">
        <v>11.44</v>
      </c>
      <c r="F15" t="n">
        <v>8.18</v>
      </c>
      <c r="G15" t="n">
        <v>28.89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92.70999999999999</v>
      </c>
      <c r="Q15" t="n">
        <v>1324.02</v>
      </c>
      <c r="R15" t="n">
        <v>37.69</v>
      </c>
      <c r="S15" t="n">
        <v>27.17</v>
      </c>
      <c r="T15" t="n">
        <v>5449.47</v>
      </c>
      <c r="U15" t="n">
        <v>0.72</v>
      </c>
      <c r="V15" t="n">
        <v>0.95</v>
      </c>
      <c r="W15" t="n">
        <v>0.13</v>
      </c>
      <c r="X15" t="n">
        <v>0.33</v>
      </c>
      <c r="Y15" t="n">
        <v>1</v>
      </c>
      <c r="Z15" t="n">
        <v>10</v>
      </c>
      <c r="AA15" t="n">
        <v>392.2483361970105</v>
      </c>
      <c r="AB15" t="n">
        <v>536.691478360034</v>
      </c>
      <c r="AC15" t="n">
        <v>485.4703969165723</v>
      </c>
      <c r="AD15" t="n">
        <v>392248.3361970105</v>
      </c>
      <c r="AE15" t="n">
        <v>536691.4783600341</v>
      </c>
      <c r="AF15" t="n">
        <v>5.166379964924936e-06</v>
      </c>
      <c r="AG15" t="n">
        <v>30</v>
      </c>
      <c r="AH15" t="n">
        <v>485470.3969165724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8.787599999999999</v>
      </c>
      <c r="E16" t="n">
        <v>11.38</v>
      </c>
      <c r="F16" t="n">
        <v>8.17</v>
      </c>
      <c r="G16" t="n">
        <v>30.62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14</v>
      </c>
      <c r="N16" t="n">
        <v>44.8</v>
      </c>
      <c r="O16" t="n">
        <v>26081.73</v>
      </c>
      <c r="P16" t="n">
        <v>90.19</v>
      </c>
      <c r="Q16" t="n">
        <v>1324.14</v>
      </c>
      <c r="R16" t="n">
        <v>37.01</v>
      </c>
      <c r="S16" t="n">
        <v>27.17</v>
      </c>
      <c r="T16" t="n">
        <v>5111.19</v>
      </c>
      <c r="U16" t="n">
        <v>0.73</v>
      </c>
      <c r="V16" t="n">
        <v>0.96</v>
      </c>
      <c r="W16" t="n">
        <v>0.13</v>
      </c>
      <c r="X16" t="n">
        <v>0.31</v>
      </c>
      <c r="Y16" t="n">
        <v>1</v>
      </c>
      <c r="Z16" t="n">
        <v>10</v>
      </c>
      <c r="AA16" t="n">
        <v>390.1614406428149</v>
      </c>
      <c r="AB16" t="n">
        <v>533.8360957954495</v>
      </c>
      <c r="AC16" t="n">
        <v>482.8875280563973</v>
      </c>
      <c r="AD16" t="n">
        <v>390161.4406428149</v>
      </c>
      <c r="AE16" t="n">
        <v>533836.0957954496</v>
      </c>
      <c r="AF16" t="n">
        <v>5.193031807809479e-06</v>
      </c>
      <c r="AG16" t="n">
        <v>30</v>
      </c>
      <c r="AH16" t="n">
        <v>482887.5280563973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8.8376</v>
      </c>
      <c r="E17" t="n">
        <v>11.32</v>
      </c>
      <c r="F17" t="n">
        <v>8.140000000000001</v>
      </c>
      <c r="G17" t="n">
        <v>32.57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88.23999999999999</v>
      </c>
      <c r="Q17" t="n">
        <v>1323.98</v>
      </c>
      <c r="R17" t="n">
        <v>36.1</v>
      </c>
      <c r="S17" t="n">
        <v>27.17</v>
      </c>
      <c r="T17" t="n">
        <v>4663.43</v>
      </c>
      <c r="U17" t="n">
        <v>0.75</v>
      </c>
      <c r="V17" t="n">
        <v>0.96</v>
      </c>
      <c r="W17" t="n">
        <v>0.14</v>
      </c>
      <c r="X17" t="n">
        <v>0.29</v>
      </c>
      <c r="Y17" t="n">
        <v>1</v>
      </c>
      <c r="Z17" t="n">
        <v>10</v>
      </c>
      <c r="AA17" t="n">
        <v>388.309373047006</v>
      </c>
      <c r="AB17" t="n">
        <v>531.3020152034081</v>
      </c>
      <c r="AC17" t="n">
        <v>480.5952965594558</v>
      </c>
      <c r="AD17" t="n">
        <v>388309.373047006</v>
      </c>
      <c r="AE17" t="n">
        <v>531302.0152034081</v>
      </c>
      <c r="AF17" t="n">
        <v>5.222579305464182e-06</v>
      </c>
      <c r="AG17" t="n">
        <v>30</v>
      </c>
      <c r="AH17" t="n">
        <v>480595.2965594558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8.879200000000001</v>
      </c>
      <c r="E18" t="n">
        <v>11.26</v>
      </c>
      <c r="F18" t="n">
        <v>8.130000000000001</v>
      </c>
      <c r="G18" t="n">
        <v>34.84</v>
      </c>
      <c r="H18" t="n">
        <v>0.42</v>
      </c>
      <c r="I18" t="n">
        <v>14</v>
      </c>
      <c r="J18" t="n">
        <v>210.38</v>
      </c>
      <c r="K18" t="n">
        <v>55.27</v>
      </c>
      <c r="L18" t="n">
        <v>5</v>
      </c>
      <c r="M18" t="n">
        <v>4</v>
      </c>
      <c r="N18" t="n">
        <v>45.11</v>
      </c>
      <c r="O18" t="n">
        <v>26180.86</v>
      </c>
      <c r="P18" t="n">
        <v>87.12</v>
      </c>
      <c r="Q18" t="n">
        <v>1323.98</v>
      </c>
      <c r="R18" t="n">
        <v>35.55</v>
      </c>
      <c r="S18" t="n">
        <v>27.17</v>
      </c>
      <c r="T18" t="n">
        <v>4391.72</v>
      </c>
      <c r="U18" t="n">
        <v>0.76</v>
      </c>
      <c r="V18" t="n">
        <v>0.96</v>
      </c>
      <c r="W18" t="n">
        <v>0.14</v>
      </c>
      <c r="X18" t="n">
        <v>0.28</v>
      </c>
      <c r="Y18" t="n">
        <v>1</v>
      </c>
      <c r="Z18" t="n">
        <v>10</v>
      </c>
      <c r="AA18" t="n">
        <v>387.1575420076622</v>
      </c>
      <c r="AB18" t="n">
        <v>529.726029160179</v>
      </c>
      <c r="AC18" t="n">
        <v>479.1697204122821</v>
      </c>
      <c r="AD18" t="n">
        <v>387157.5420076622</v>
      </c>
      <c r="AE18" t="n">
        <v>529726.029160179</v>
      </c>
      <c r="AF18" t="n">
        <v>5.247162823512896e-06</v>
      </c>
      <c r="AG18" t="n">
        <v>30</v>
      </c>
      <c r="AH18" t="n">
        <v>479169.7204122821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8.8764</v>
      </c>
      <c r="E19" t="n">
        <v>11.27</v>
      </c>
      <c r="F19" t="n">
        <v>8.130000000000001</v>
      </c>
      <c r="G19" t="n">
        <v>34.86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87.03</v>
      </c>
      <c r="Q19" t="n">
        <v>1324.05</v>
      </c>
      <c r="R19" t="n">
        <v>35.59</v>
      </c>
      <c r="S19" t="n">
        <v>27.17</v>
      </c>
      <c r="T19" t="n">
        <v>4411.09</v>
      </c>
      <c r="U19" t="n">
        <v>0.76</v>
      </c>
      <c r="V19" t="n">
        <v>0.96</v>
      </c>
      <c r="W19" t="n">
        <v>0.14</v>
      </c>
      <c r="X19" t="n">
        <v>0.28</v>
      </c>
      <c r="Y19" t="n">
        <v>1</v>
      </c>
      <c r="Z19" t="n">
        <v>10</v>
      </c>
      <c r="AA19" t="n">
        <v>387.1303980509484</v>
      </c>
      <c r="AB19" t="n">
        <v>529.6888896010962</v>
      </c>
      <c r="AC19" t="n">
        <v>479.1361254005924</v>
      </c>
      <c r="AD19" t="n">
        <v>387130.3980509484</v>
      </c>
      <c r="AE19" t="n">
        <v>529688.8896010962</v>
      </c>
      <c r="AF19" t="n">
        <v>5.245508163644233e-06</v>
      </c>
      <c r="AG19" t="n">
        <v>30</v>
      </c>
      <c r="AH19" t="n">
        <v>479136.1254005925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8.8751</v>
      </c>
      <c r="E20" t="n">
        <v>11.27</v>
      </c>
      <c r="F20" t="n">
        <v>8.130000000000001</v>
      </c>
      <c r="G20" t="n">
        <v>34.86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87.19</v>
      </c>
      <c r="Q20" t="n">
        <v>1324.05</v>
      </c>
      <c r="R20" t="n">
        <v>35.58</v>
      </c>
      <c r="S20" t="n">
        <v>27.17</v>
      </c>
      <c r="T20" t="n">
        <v>4410.29</v>
      </c>
      <c r="U20" t="n">
        <v>0.76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387.2415189310246</v>
      </c>
      <c r="AB20" t="n">
        <v>529.8409300915238</v>
      </c>
      <c r="AC20" t="n">
        <v>479.2736553600039</v>
      </c>
      <c r="AD20" t="n">
        <v>387241.5189310246</v>
      </c>
      <c r="AE20" t="n">
        <v>529840.9300915238</v>
      </c>
      <c r="AF20" t="n">
        <v>5.24473992870521e-06</v>
      </c>
      <c r="AG20" t="n">
        <v>30</v>
      </c>
      <c r="AH20" t="n">
        <v>479273.6553600039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7.7486</v>
      </c>
      <c r="E2" t="n">
        <v>12.91</v>
      </c>
      <c r="F2" t="n">
        <v>9.140000000000001</v>
      </c>
      <c r="G2" t="n">
        <v>8.57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87.15000000000001</v>
      </c>
      <c r="Q2" t="n">
        <v>1324.41</v>
      </c>
      <c r="R2" t="n">
        <v>67.09</v>
      </c>
      <c r="S2" t="n">
        <v>27.17</v>
      </c>
      <c r="T2" t="n">
        <v>19914.29</v>
      </c>
      <c r="U2" t="n">
        <v>0.4</v>
      </c>
      <c r="V2" t="n">
        <v>0.85</v>
      </c>
      <c r="W2" t="n">
        <v>0.21</v>
      </c>
      <c r="X2" t="n">
        <v>1.28</v>
      </c>
      <c r="Y2" t="n">
        <v>1</v>
      </c>
      <c r="Z2" t="n">
        <v>10</v>
      </c>
      <c r="AA2" t="n">
        <v>426.8275926468927</v>
      </c>
      <c r="AB2" t="n">
        <v>584.0043425638909</v>
      </c>
      <c r="AC2" t="n">
        <v>528.267787764835</v>
      </c>
      <c r="AD2" t="n">
        <v>426827.5926468927</v>
      </c>
      <c r="AE2" t="n">
        <v>584004.3425638909</v>
      </c>
      <c r="AF2" t="n">
        <v>5.738623320963132e-06</v>
      </c>
      <c r="AG2" t="n">
        <v>34</v>
      </c>
      <c r="AH2" t="n">
        <v>528267.7877648351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8.228899999999999</v>
      </c>
      <c r="E3" t="n">
        <v>12.15</v>
      </c>
      <c r="F3" t="n">
        <v>8.789999999999999</v>
      </c>
      <c r="G3" t="n">
        <v>10.99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80.89</v>
      </c>
      <c r="Q3" t="n">
        <v>1324.03</v>
      </c>
      <c r="R3" t="n">
        <v>56.52</v>
      </c>
      <c r="S3" t="n">
        <v>27.17</v>
      </c>
      <c r="T3" t="n">
        <v>14706.14</v>
      </c>
      <c r="U3" t="n">
        <v>0.48</v>
      </c>
      <c r="V3" t="n">
        <v>0.89</v>
      </c>
      <c r="W3" t="n">
        <v>0.18</v>
      </c>
      <c r="X3" t="n">
        <v>0.9399999999999999</v>
      </c>
      <c r="Y3" t="n">
        <v>1</v>
      </c>
      <c r="Z3" t="n">
        <v>10</v>
      </c>
      <c r="AA3" t="n">
        <v>396.3610036934109</v>
      </c>
      <c r="AB3" t="n">
        <v>542.3186114666936</v>
      </c>
      <c r="AC3" t="n">
        <v>490.5604843372633</v>
      </c>
      <c r="AD3" t="n">
        <v>396361.0036934109</v>
      </c>
      <c r="AE3" t="n">
        <v>542318.6114666936</v>
      </c>
      <c r="AF3" t="n">
        <v>6.094334130794404e-06</v>
      </c>
      <c r="AG3" t="n">
        <v>32</v>
      </c>
      <c r="AH3" t="n">
        <v>490560.4843372633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8.6645</v>
      </c>
      <c r="E4" t="n">
        <v>11.54</v>
      </c>
      <c r="F4" t="n">
        <v>8.460000000000001</v>
      </c>
      <c r="G4" t="n">
        <v>13.72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35</v>
      </c>
      <c r="N4" t="n">
        <v>18.79</v>
      </c>
      <c r="O4" t="n">
        <v>15686.51</v>
      </c>
      <c r="P4" t="n">
        <v>74.40000000000001</v>
      </c>
      <c r="Q4" t="n">
        <v>1324.15</v>
      </c>
      <c r="R4" t="n">
        <v>45.93</v>
      </c>
      <c r="S4" t="n">
        <v>27.17</v>
      </c>
      <c r="T4" t="n">
        <v>9467.190000000001</v>
      </c>
      <c r="U4" t="n">
        <v>0.59</v>
      </c>
      <c r="V4" t="n">
        <v>0.92</v>
      </c>
      <c r="W4" t="n">
        <v>0.16</v>
      </c>
      <c r="X4" t="n">
        <v>0.61</v>
      </c>
      <c r="Y4" t="n">
        <v>1</v>
      </c>
      <c r="Z4" t="n">
        <v>10</v>
      </c>
      <c r="AA4" t="n">
        <v>377.1023255757539</v>
      </c>
      <c r="AB4" t="n">
        <v>515.9680384332009</v>
      </c>
      <c r="AC4" t="n">
        <v>466.7247730108256</v>
      </c>
      <c r="AD4" t="n">
        <v>377102.3255757539</v>
      </c>
      <c r="AE4" t="n">
        <v>515968.0384332009</v>
      </c>
      <c r="AF4" t="n">
        <v>6.416940062009273e-06</v>
      </c>
      <c r="AG4" t="n">
        <v>31</v>
      </c>
      <c r="AH4" t="n">
        <v>466724.7730108256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8.757400000000001</v>
      </c>
      <c r="E5" t="n">
        <v>11.42</v>
      </c>
      <c r="F5" t="n">
        <v>8.49</v>
      </c>
      <c r="G5" t="n">
        <v>16.44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29</v>
      </c>
      <c r="N5" t="n">
        <v>18.87</v>
      </c>
      <c r="O5" t="n">
        <v>15727.09</v>
      </c>
      <c r="P5" t="n">
        <v>72.34</v>
      </c>
      <c r="Q5" t="n">
        <v>1324.1</v>
      </c>
      <c r="R5" t="n">
        <v>47.24</v>
      </c>
      <c r="S5" t="n">
        <v>27.17</v>
      </c>
      <c r="T5" t="n">
        <v>10152.04</v>
      </c>
      <c r="U5" t="n">
        <v>0.58</v>
      </c>
      <c r="V5" t="n">
        <v>0.92</v>
      </c>
      <c r="W5" t="n">
        <v>0.16</v>
      </c>
      <c r="X5" t="n">
        <v>0.64</v>
      </c>
      <c r="Y5" t="n">
        <v>1</v>
      </c>
      <c r="Z5" t="n">
        <v>10</v>
      </c>
      <c r="AA5" t="n">
        <v>365.4567782252487</v>
      </c>
      <c r="AB5" t="n">
        <v>500.0340867829505</v>
      </c>
      <c r="AC5" t="n">
        <v>452.3115353426332</v>
      </c>
      <c r="AD5" t="n">
        <v>365456.7782252487</v>
      </c>
      <c r="AE5" t="n">
        <v>500034.0867829504</v>
      </c>
      <c r="AF5" t="n">
        <v>6.485741923831729e-06</v>
      </c>
      <c r="AG5" t="n">
        <v>30</v>
      </c>
      <c r="AH5" t="n">
        <v>452311.5353426333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8.954599999999999</v>
      </c>
      <c r="E6" t="n">
        <v>11.17</v>
      </c>
      <c r="F6" t="n">
        <v>8.369999999999999</v>
      </c>
      <c r="G6" t="n">
        <v>19.32</v>
      </c>
      <c r="H6" t="n">
        <v>0.28</v>
      </c>
      <c r="I6" t="n">
        <v>26</v>
      </c>
      <c r="J6" t="n">
        <v>125.95</v>
      </c>
      <c r="K6" t="n">
        <v>45</v>
      </c>
      <c r="L6" t="n">
        <v>2</v>
      </c>
      <c r="M6" t="n">
        <v>21</v>
      </c>
      <c r="N6" t="n">
        <v>18.95</v>
      </c>
      <c r="O6" t="n">
        <v>15767.7</v>
      </c>
      <c r="P6" t="n">
        <v>67.66</v>
      </c>
      <c r="Q6" t="n">
        <v>1324.11</v>
      </c>
      <c r="R6" t="n">
        <v>43.35</v>
      </c>
      <c r="S6" t="n">
        <v>27.17</v>
      </c>
      <c r="T6" t="n">
        <v>8231.040000000001</v>
      </c>
      <c r="U6" t="n">
        <v>0.63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360.5483229815345</v>
      </c>
      <c r="AB6" t="n">
        <v>493.3181217727383</v>
      </c>
      <c r="AC6" t="n">
        <v>446.2365326070797</v>
      </c>
      <c r="AD6" t="n">
        <v>360548.3229815345</v>
      </c>
      <c r="AE6" t="n">
        <v>493318.1217727383</v>
      </c>
      <c r="AF6" t="n">
        <v>6.631788502425788e-06</v>
      </c>
      <c r="AG6" t="n">
        <v>30</v>
      </c>
      <c r="AH6" t="n">
        <v>446236.5326070797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8.359999999999999</v>
      </c>
      <c r="G7" t="n">
        <v>20.9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1</v>
      </c>
      <c r="N7" t="n">
        <v>19.03</v>
      </c>
      <c r="O7" t="n">
        <v>15808.34</v>
      </c>
      <c r="P7" t="n">
        <v>65.83</v>
      </c>
      <c r="Q7" t="n">
        <v>1324.09</v>
      </c>
      <c r="R7" t="n">
        <v>42.21</v>
      </c>
      <c r="S7" t="n">
        <v>27.17</v>
      </c>
      <c r="T7" t="n">
        <v>7675.01</v>
      </c>
      <c r="U7" t="n">
        <v>0.64</v>
      </c>
      <c r="V7" t="n">
        <v>0.93</v>
      </c>
      <c r="W7" t="n">
        <v>0.17</v>
      </c>
      <c r="X7" t="n">
        <v>0.51</v>
      </c>
      <c r="Y7" t="n">
        <v>1</v>
      </c>
      <c r="Z7" t="n">
        <v>10</v>
      </c>
      <c r="AA7" t="n">
        <v>349.3607817903296</v>
      </c>
      <c r="AB7" t="n">
        <v>478.0108343554481</v>
      </c>
      <c r="AC7" t="n">
        <v>432.390151216983</v>
      </c>
      <c r="AD7" t="n">
        <v>349360.7817903296</v>
      </c>
      <c r="AE7" t="n">
        <v>478010.8343554481</v>
      </c>
      <c r="AF7" t="n">
        <v>6.669114808516764e-06</v>
      </c>
      <c r="AG7" t="n">
        <v>29</v>
      </c>
      <c r="AH7" t="n">
        <v>432390.151216983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9.0036</v>
      </c>
      <c r="E8" t="n">
        <v>11.11</v>
      </c>
      <c r="F8" t="n">
        <v>8.359999999999999</v>
      </c>
      <c r="G8" t="n">
        <v>20.9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65.98</v>
      </c>
      <c r="Q8" t="n">
        <v>1324.07</v>
      </c>
      <c r="R8" t="n">
        <v>42.26</v>
      </c>
      <c r="S8" t="n">
        <v>27.17</v>
      </c>
      <c r="T8" t="n">
        <v>7700.37</v>
      </c>
      <c r="U8" t="n">
        <v>0.64</v>
      </c>
      <c r="V8" t="n">
        <v>0.93</v>
      </c>
      <c r="W8" t="n">
        <v>0.18</v>
      </c>
      <c r="X8" t="n">
        <v>0.51</v>
      </c>
      <c r="Y8" t="n">
        <v>1</v>
      </c>
      <c r="Z8" t="n">
        <v>10</v>
      </c>
      <c r="AA8" t="n">
        <v>349.4620935898004</v>
      </c>
      <c r="AB8" t="n">
        <v>478.1494536290451</v>
      </c>
      <c r="AC8" t="n">
        <v>432.5155408616612</v>
      </c>
      <c r="AD8" t="n">
        <v>349462.0935898004</v>
      </c>
      <c r="AE8" t="n">
        <v>478149.453629045</v>
      </c>
      <c r="AF8" t="n">
        <v>6.668077966680904e-06</v>
      </c>
      <c r="AG8" t="n">
        <v>29</v>
      </c>
      <c r="AH8" t="n">
        <v>432515.5408616613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5.1028</v>
      </c>
      <c r="E2" t="n">
        <v>19.6</v>
      </c>
      <c r="F2" t="n">
        <v>10.42</v>
      </c>
      <c r="G2" t="n">
        <v>5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172.18</v>
      </c>
      <c r="Q2" t="n">
        <v>1324.69</v>
      </c>
      <c r="R2" t="n">
        <v>107.52</v>
      </c>
      <c r="S2" t="n">
        <v>27.17</v>
      </c>
      <c r="T2" t="n">
        <v>39823.83</v>
      </c>
      <c r="U2" t="n">
        <v>0.25</v>
      </c>
      <c r="V2" t="n">
        <v>0.75</v>
      </c>
      <c r="W2" t="n">
        <v>0.31</v>
      </c>
      <c r="X2" t="n">
        <v>2.57</v>
      </c>
      <c r="Y2" t="n">
        <v>1</v>
      </c>
      <c r="Z2" t="n">
        <v>10</v>
      </c>
      <c r="AA2" t="n">
        <v>794.6722847572257</v>
      </c>
      <c r="AB2" t="n">
        <v>1087.305678471738</v>
      </c>
      <c r="AC2" t="n">
        <v>983.5347505614988</v>
      </c>
      <c r="AD2" t="n">
        <v>794672.2847572258</v>
      </c>
      <c r="AE2" t="n">
        <v>1087305.678471738</v>
      </c>
      <c r="AF2" t="n">
        <v>2.724795176869689e-06</v>
      </c>
      <c r="AG2" t="n">
        <v>52</v>
      </c>
      <c r="AH2" t="n">
        <v>983534.7505614988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5.7828</v>
      </c>
      <c r="E3" t="n">
        <v>17.29</v>
      </c>
      <c r="F3" t="n">
        <v>9.74</v>
      </c>
      <c r="G3" t="n">
        <v>6.28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159.59</v>
      </c>
      <c r="Q3" t="n">
        <v>1324.49</v>
      </c>
      <c r="R3" t="n">
        <v>86.12</v>
      </c>
      <c r="S3" t="n">
        <v>27.17</v>
      </c>
      <c r="T3" t="n">
        <v>29281.8</v>
      </c>
      <c r="U3" t="n">
        <v>0.32</v>
      </c>
      <c r="V3" t="n">
        <v>0.8</v>
      </c>
      <c r="W3" t="n">
        <v>0.26</v>
      </c>
      <c r="X3" t="n">
        <v>1.88</v>
      </c>
      <c r="Y3" t="n">
        <v>1</v>
      </c>
      <c r="Z3" t="n">
        <v>10</v>
      </c>
      <c r="AA3" t="n">
        <v>685.5916825164356</v>
      </c>
      <c r="AB3" t="n">
        <v>938.0567861893531</v>
      </c>
      <c r="AC3" t="n">
        <v>848.5299630864088</v>
      </c>
      <c r="AD3" t="n">
        <v>685591.6825164356</v>
      </c>
      <c r="AE3" t="n">
        <v>938056.7861893531</v>
      </c>
      <c r="AF3" t="n">
        <v>3.08790184777025e-06</v>
      </c>
      <c r="AG3" t="n">
        <v>46</v>
      </c>
      <c r="AH3" t="n">
        <v>848529.9630864088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6.2753</v>
      </c>
      <c r="E4" t="n">
        <v>15.94</v>
      </c>
      <c r="F4" t="n">
        <v>9.34</v>
      </c>
      <c r="G4" t="n">
        <v>7.57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151.94</v>
      </c>
      <c r="Q4" t="n">
        <v>1324.19</v>
      </c>
      <c r="R4" t="n">
        <v>73.54000000000001</v>
      </c>
      <c r="S4" t="n">
        <v>27.17</v>
      </c>
      <c r="T4" t="n">
        <v>23088.32</v>
      </c>
      <c r="U4" t="n">
        <v>0.37</v>
      </c>
      <c r="V4" t="n">
        <v>0.84</v>
      </c>
      <c r="W4" t="n">
        <v>0.23</v>
      </c>
      <c r="X4" t="n">
        <v>1.49</v>
      </c>
      <c r="Y4" t="n">
        <v>1</v>
      </c>
      <c r="Z4" t="n">
        <v>10</v>
      </c>
      <c r="AA4" t="n">
        <v>618.568133479826</v>
      </c>
      <c r="AB4" t="n">
        <v>846.3522095271657</v>
      </c>
      <c r="AC4" t="n">
        <v>765.5775425126787</v>
      </c>
      <c r="AD4" t="n">
        <v>618568.1334798259</v>
      </c>
      <c r="AE4" t="n">
        <v>846352.2095271656</v>
      </c>
      <c r="AF4" t="n">
        <v>3.350887193973966e-06</v>
      </c>
      <c r="AG4" t="n">
        <v>42</v>
      </c>
      <c r="AH4" t="n">
        <v>765577.5425126788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6.6637</v>
      </c>
      <c r="E5" t="n">
        <v>15.01</v>
      </c>
      <c r="F5" t="n">
        <v>9.07</v>
      </c>
      <c r="G5" t="n">
        <v>8.92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146.36</v>
      </c>
      <c r="Q5" t="n">
        <v>1324.21</v>
      </c>
      <c r="R5" t="n">
        <v>65.12</v>
      </c>
      <c r="S5" t="n">
        <v>27.17</v>
      </c>
      <c r="T5" t="n">
        <v>18941.82</v>
      </c>
      <c r="U5" t="n">
        <v>0.42</v>
      </c>
      <c r="V5" t="n">
        <v>0.86</v>
      </c>
      <c r="W5" t="n">
        <v>0.21</v>
      </c>
      <c r="X5" t="n">
        <v>1.22</v>
      </c>
      <c r="Y5" t="n">
        <v>1</v>
      </c>
      <c r="Z5" t="n">
        <v>10</v>
      </c>
      <c r="AA5" t="n">
        <v>580.7734229702112</v>
      </c>
      <c r="AB5" t="n">
        <v>794.6398192229613</v>
      </c>
      <c r="AC5" t="n">
        <v>718.800510160312</v>
      </c>
      <c r="AD5" t="n">
        <v>580773.4229702111</v>
      </c>
      <c r="AE5" t="n">
        <v>794639.8192229612</v>
      </c>
      <c r="AF5" t="n">
        <v>3.558285180705993e-06</v>
      </c>
      <c r="AG5" t="n">
        <v>40</v>
      </c>
      <c r="AH5" t="n">
        <v>718800.5101603121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6.9685</v>
      </c>
      <c r="E6" t="n">
        <v>14.35</v>
      </c>
      <c r="F6" t="n">
        <v>8.869999999999999</v>
      </c>
      <c r="G6" t="n">
        <v>10.23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142.01</v>
      </c>
      <c r="Q6" t="n">
        <v>1324.13</v>
      </c>
      <c r="R6" t="n">
        <v>58.92</v>
      </c>
      <c r="S6" t="n">
        <v>27.17</v>
      </c>
      <c r="T6" t="n">
        <v>15889.7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548.2641837238458</v>
      </c>
      <c r="AB6" t="n">
        <v>750.1592438796696</v>
      </c>
      <c r="AC6" t="n">
        <v>678.5650984989046</v>
      </c>
      <c r="AD6" t="n">
        <v>548264.1837238458</v>
      </c>
      <c r="AE6" t="n">
        <v>750159.2438796696</v>
      </c>
      <c r="AF6" t="n">
        <v>3.721042406133186e-06</v>
      </c>
      <c r="AG6" t="n">
        <v>38</v>
      </c>
      <c r="AH6" t="n">
        <v>678565.0984989046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7.1763</v>
      </c>
      <c r="E7" t="n">
        <v>13.93</v>
      </c>
      <c r="F7" t="n">
        <v>8.76</v>
      </c>
      <c r="G7" t="n">
        <v>11.42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139.21</v>
      </c>
      <c r="Q7" t="n">
        <v>1324.18</v>
      </c>
      <c r="R7" t="n">
        <v>55.27</v>
      </c>
      <c r="S7" t="n">
        <v>27.17</v>
      </c>
      <c r="T7" t="n">
        <v>14092.62</v>
      </c>
      <c r="U7" t="n">
        <v>0.49</v>
      </c>
      <c r="V7" t="n">
        <v>0.89</v>
      </c>
      <c r="W7" t="n">
        <v>0.18</v>
      </c>
      <c r="X7" t="n">
        <v>0.9</v>
      </c>
      <c r="Y7" t="n">
        <v>1</v>
      </c>
      <c r="Z7" t="n">
        <v>10</v>
      </c>
      <c r="AA7" t="n">
        <v>530.6415554194592</v>
      </c>
      <c r="AB7" t="n">
        <v>726.0471863781172</v>
      </c>
      <c r="AC7" t="n">
        <v>656.7542619238151</v>
      </c>
      <c r="AD7" t="n">
        <v>530641.5554194592</v>
      </c>
      <c r="AE7" t="n">
        <v>726047.1863781172</v>
      </c>
      <c r="AF7" t="n">
        <v>3.832003532917212e-06</v>
      </c>
      <c r="AG7" t="n">
        <v>37</v>
      </c>
      <c r="AH7" t="n">
        <v>656754.2619238151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7.4169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135.66</v>
      </c>
      <c r="Q8" t="n">
        <v>1324.14</v>
      </c>
      <c r="R8" t="n">
        <v>50.52</v>
      </c>
      <c r="S8" t="n">
        <v>27.17</v>
      </c>
      <c r="T8" t="n">
        <v>11746.02</v>
      </c>
      <c r="U8" t="n">
        <v>0.54</v>
      </c>
      <c r="V8" t="n">
        <v>0.91</v>
      </c>
      <c r="W8" t="n">
        <v>0.17</v>
      </c>
      <c r="X8" t="n">
        <v>0.75</v>
      </c>
      <c r="Y8" t="n">
        <v>1</v>
      </c>
      <c r="Z8" t="n">
        <v>10</v>
      </c>
      <c r="AA8" t="n">
        <v>511.9968658588855</v>
      </c>
      <c r="AB8" t="n">
        <v>700.5366995756891</v>
      </c>
      <c r="AC8" t="n">
        <v>633.6784601776177</v>
      </c>
      <c r="AD8" t="n">
        <v>511996.8658588855</v>
      </c>
      <c r="AE8" t="n">
        <v>700536.6995756892</v>
      </c>
      <c r="AF8" t="n">
        <v>3.960479216768204e-06</v>
      </c>
      <c r="AG8" t="n">
        <v>36</v>
      </c>
      <c r="AH8" t="n">
        <v>633678.4601776177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7.6168</v>
      </c>
      <c r="E9" t="n">
        <v>13.13</v>
      </c>
      <c r="F9" t="n">
        <v>8.460000000000001</v>
      </c>
      <c r="G9" t="n">
        <v>14.09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131.82</v>
      </c>
      <c r="Q9" t="n">
        <v>1324.18</v>
      </c>
      <c r="R9" t="n">
        <v>45.96</v>
      </c>
      <c r="S9" t="n">
        <v>27.17</v>
      </c>
      <c r="T9" t="n">
        <v>9487.940000000001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494.4398528648214</v>
      </c>
      <c r="AB9" t="n">
        <v>676.5144198364634</v>
      </c>
      <c r="AC9" t="n">
        <v>611.948833101222</v>
      </c>
      <c r="AD9" t="n">
        <v>494439.8528648214</v>
      </c>
      <c r="AE9" t="n">
        <v>676514.4198364634</v>
      </c>
      <c r="AF9" t="n">
        <v>4.067221898405001e-06</v>
      </c>
      <c r="AG9" t="n">
        <v>35</v>
      </c>
      <c r="AH9" t="n">
        <v>611948.8331012221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7.6321</v>
      </c>
      <c r="E10" t="n">
        <v>13.1</v>
      </c>
      <c r="F10" t="n">
        <v>8.58</v>
      </c>
      <c r="G10" t="n">
        <v>15.6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133.12</v>
      </c>
      <c r="Q10" t="n">
        <v>1324.14</v>
      </c>
      <c r="R10" t="n">
        <v>50.13</v>
      </c>
      <c r="S10" t="n">
        <v>27.17</v>
      </c>
      <c r="T10" t="n">
        <v>11588.53</v>
      </c>
      <c r="U10" t="n">
        <v>0.54</v>
      </c>
      <c r="V10" t="n">
        <v>0.91</v>
      </c>
      <c r="W10" t="n">
        <v>0.17</v>
      </c>
      <c r="X10" t="n">
        <v>0.73</v>
      </c>
      <c r="Y10" t="n">
        <v>1</v>
      </c>
      <c r="Z10" t="n">
        <v>10</v>
      </c>
      <c r="AA10" t="n">
        <v>495.7566918154529</v>
      </c>
      <c r="AB10" t="n">
        <v>678.3161769835518</v>
      </c>
      <c r="AC10" t="n">
        <v>613.5786330749745</v>
      </c>
      <c r="AD10" t="n">
        <v>495756.6918154529</v>
      </c>
      <c r="AE10" t="n">
        <v>678316.1769835518</v>
      </c>
      <c r="AF10" t="n">
        <v>4.075391798500265e-06</v>
      </c>
      <c r="AG10" t="n">
        <v>35</v>
      </c>
      <c r="AH10" t="n">
        <v>613578.6330749745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7.7954</v>
      </c>
      <c r="E11" t="n">
        <v>12.83</v>
      </c>
      <c r="F11" t="n">
        <v>8.460000000000001</v>
      </c>
      <c r="G11" t="n">
        <v>16.92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130.13</v>
      </c>
      <c r="Q11" t="n">
        <v>1324.03</v>
      </c>
      <c r="R11" t="n">
        <v>46.25</v>
      </c>
      <c r="S11" t="n">
        <v>27.17</v>
      </c>
      <c r="T11" t="n">
        <v>9663.68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479.9607542046346</v>
      </c>
      <c r="AB11" t="n">
        <v>656.7034782768451</v>
      </c>
      <c r="AC11" t="n">
        <v>594.0286199992227</v>
      </c>
      <c r="AD11" t="n">
        <v>479960.7542046346</v>
      </c>
      <c r="AE11" t="n">
        <v>656703.4782768451</v>
      </c>
      <c r="AF11" t="n">
        <v>4.162590797556237e-06</v>
      </c>
      <c r="AG11" t="n">
        <v>34</v>
      </c>
      <c r="AH11" t="n">
        <v>594028.6199992227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7.8868</v>
      </c>
      <c r="E12" t="n">
        <v>12.68</v>
      </c>
      <c r="F12" t="n">
        <v>8.41</v>
      </c>
      <c r="G12" t="n">
        <v>18.02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128.23</v>
      </c>
      <c r="Q12" t="n">
        <v>1323.98</v>
      </c>
      <c r="R12" t="n">
        <v>44.63</v>
      </c>
      <c r="S12" t="n">
        <v>27.17</v>
      </c>
      <c r="T12" t="n">
        <v>8863.27</v>
      </c>
      <c r="U12" t="n">
        <v>0.61</v>
      </c>
      <c r="V12" t="n">
        <v>0.93</v>
      </c>
      <c r="W12" t="n">
        <v>0.16</v>
      </c>
      <c r="X12" t="n">
        <v>0.5600000000000001</v>
      </c>
      <c r="Y12" t="n">
        <v>1</v>
      </c>
      <c r="Z12" t="n">
        <v>10</v>
      </c>
      <c r="AA12" t="n">
        <v>476.7858479402035</v>
      </c>
      <c r="AB12" t="n">
        <v>652.3594314588715</v>
      </c>
      <c r="AC12" t="n">
        <v>590.0991629126485</v>
      </c>
      <c r="AD12" t="n">
        <v>476785.8479402035</v>
      </c>
      <c r="AE12" t="n">
        <v>652359.4314588716</v>
      </c>
      <c r="AF12" t="n">
        <v>4.211396605968461e-06</v>
      </c>
      <c r="AG12" t="n">
        <v>34</v>
      </c>
      <c r="AH12" t="n">
        <v>590099.1629126485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8.029400000000001</v>
      </c>
      <c r="E13" t="n">
        <v>12.45</v>
      </c>
      <c r="F13" t="n">
        <v>8.34</v>
      </c>
      <c r="G13" t="n">
        <v>20.01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125.7</v>
      </c>
      <c r="Q13" t="n">
        <v>1324.01</v>
      </c>
      <c r="R13" t="n">
        <v>42.31</v>
      </c>
      <c r="S13" t="n">
        <v>27.17</v>
      </c>
      <c r="T13" t="n">
        <v>7717.62</v>
      </c>
      <c r="U13" t="n">
        <v>0.64</v>
      </c>
      <c r="V13" t="n">
        <v>0.9399999999999999</v>
      </c>
      <c r="W13" t="n">
        <v>0.15</v>
      </c>
      <c r="X13" t="n">
        <v>0.48</v>
      </c>
      <c r="Y13" t="n">
        <v>1</v>
      </c>
      <c r="Z13" t="n">
        <v>10</v>
      </c>
      <c r="AA13" t="n">
        <v>462.2635205432275</v>
      </c>
      <c r="AB13" t="n">
        <v>632.4893424344612</v>
      </c>
      <c r="AC13" t="n">
        <v>572.1254472968828</v>
      </c>
      <c r="AD13" t="n">
        <v>462263.5205432274</v>
      </c>
      <c r="AE13" t="n">
        <v>632489.3424344611</v>
      </c>
      <c r="AF13" t="n">
        <v>4.287542210777902e-06</v>
      </c>
      <c r="AG13" t="n">
        <v>33</v>
      </c>
      <c r="AH13" t="n">
        <v>572125.4472968829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8.075699999999999</v>
      </c>
      <c r="E14" t="n">
        <v>12.38</v>
      </c>
      <c r="F14" t="n">
        <v>8.32</v>
      </c>
      <c r="G14" t="n">
        <v>20.79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124.36</v>
      </c>
      <c r="Q14" t="n">
        <v>1324.09</v>
      </c>
      <c r="R14" t="n">
        <v>41.65</v>
      </c>
      <c r="S14" t="n">
        <v>27.17</v>
      </c>
      <c r="T14" t="n">
        <v>7392.92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460.510572940248</v>
      </c>
      <c r="AB14" t="n">
        <v>630.0908821894745</v>
      </c>
      <c r="AC14" t="n">
        <v>569.9558927314176</v>
      </c>
      <c r="AD14" t="n">
        <v>460510.5729402481</v>
      </c>
      <c r="AE14" t="n">
        <v>630090.8821894745</v>
      </c>
      <c r="AF14" t="n">
        <v>4.312265503223043e-06</v>
      </c>
      <c r="AG14" t="n">
        <v>33</v>
      </c>
      <c r="AH14" t="n">
        <v>569955.8927314177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8.1722</v>
      </c>
      <c r="E15" t="n">
        <v>12.24</v>
      </c>
      <c r="F15" t="n">
        <v>8.27</v>
      </c>
      <c r="G15" t="n">
        <v>22.56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122.53</v>
      </c>
      <c r="Q15" t="n">
        <v>1324.02</v>
      </c>
      <c r="R15" t="n">
        <v>40.36</v>
      </c>
      <c r="S15" t="n">
        <v>27.17</v>
      </c>
      <c r="T15" t="n">
        <v>6755.67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447.468009054453</v>
      </c>
      <c r="AB15" t="n">
        <v>612.2454708836206</v>
      </c>
      <c r="AC15" t="n">
        <v>553.8136224344023</v>
      </c>
      <c r="AD15" t="n">
        <v>447468.009054453</v>
      </c>
      <c r="AE15" t="n">
        <v>612245.4708836206</v>
      </c>
      <c r="AF15" t="n">
        <v>4.363794611667019e-06</v>
      </c>
      <c r="AG15" t="n">
        <v>32</v>
      </c>
      <c r="AH15" t="n">
        <v>553813.6224344024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8.216699999999999</v>
      </c>
      <c r="E16" t="n">
        <v>12.17</v>
      </c>
      <c r="F16" t="n">
        <v>8.26</v>
      </c>
      <c r="G16" t="n">
        <v>23.59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121.04</v>
      </c>
      <c r="Q16" t="n">
        <v>1323.98</v>
      </c>
      <c r="R16" t="n">
        <v>39.82</v>
      </c>
      <c r="S16" t="n">
        <v>27.17</v>
      </c>
      <c r="T16" t="n">
        <v>6491.72</v>
      </c>
      <c r="U16" t="n">
        <v>0.68</v>
      </c>
      <c r="V16" t="n">
        <v>0.95</v>
      </c>
      <c r="W16" t="n">
        <v>0.14</v>
      </c>
      <c r="X16" t="n">
        <v>0.4</v>
      </c>
      <c r="Y16" t="n">
        <v>1</v>
      </c>
      <c r="Z16" t="n">
        <v>10</v>
      </c>
      <c r="AA16" t="n">
        <v>445.7520982016301</v>
      </c>
      <c r="AB16" t="n">
        <v>609.897685954144</v>
      </c>
      <c r="AC16" t="n">
        <v>551.6899068034583</v>
      </c>
      <c r="AD16" t="n">
        <v>445752.0982016301</v>
      </c>
      <c r="AE16" t="n">
        <v>609897.685954144</v>
      </c>
      <c r="AF16" t="n">
        <v>4.387556739395071e-06</v>
      </c>
      <c r="AG16" t="n">
        <v>32</v>
      </c>
      <c r="AH16" t="n">
        <v>551689.9068034582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8.3268</v>
      </c>
      <c r="E17" t="n">
        <v>12.01</v>
      </c>
      <c r="F17" t="n">
        <v>8.199999999999999</v>
      </c>
      <c r="G17" t="n">
        <v>25.88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118.86</v>
      </c>
      <c r="Q17" t="n">
        <v>1324.04</v>
      </c>
      <c r="R17" t="n">
        <v>37.68</v>
      </c>
      <c r="S17" t="n">
        <v>27.17</v>
      </c>
      <c r="T17" t="n">
        <v>5430.5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442.3884949995768</v>
      </c>
      <c r="AB17" t="n">
        <v>605.2954556613945</v>
      </c>
      <c r="AC17" t="n">
        <v>547.5269069105778</v>
      </c>
      <c r="AD17" t="n">
        <v>442388.4949995768</v>
      </c>
      <c r="AE17" t="n">
        <v>605295.4556613945</v>
      </c>
      <c r="AF17" t="n">
        <v>4.44634798125706e-06</v>
      </c>
      <c r="AG17" t="n">
        <v>32</v>
      </c>
      <c r="AH17" t="n">
        <v>547526.9069105779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8.3787</v>
      </c>
      <c r="E18" t="n">
        <v>11.94</v>
      </c>
      <c r="F18" t="n">
        <v>8.17</v>
      </c>
      <c r="G18" t="n">
        <v>27.24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116.87</v>
      </c>
      <c r="Q18" t="n">
        <v>1323.96</v>
      </c>
      <c r="R18" t="n">
        <v>37.43</v>
      </c>
      <c r="S18" t="n">
        <v>27.17</v>
      </c>
      <c r="T18" t="n">
        <v>5313.98</v>
      </c>
      <c r="U18" t="n">
        <v>0.73</v>
      </c>
      <c r="V18" t="n">
        <v>0.95</v>
      </c>
      <c r="W18" t="n">
        <v>0.13</v>
      </c>
      <c r="X18" t="n">
        <v>0.32</v>
      </c>
      <c r="Y18" t="n">
        <v>1</v>
      </c>
      <c r="Z18" t="n">
        <v>10</v>
      </c>
      <c r="AA18" t="n">
        <v>440.1997401965857</v>
      </c>
      <c r="AB18" t="n">
        <v>602.300704778895</v>
      </c>
      <c r="AC18" t="n">
        <v>544.817970849145</v>
      </c>
      <c r="AD18" t="n">
        <v>440199.7401965857</v>
      </c>
      <c r="AE18" t="n">
        <v>602300.704778895</v>
      </c>
      <c r="AF18" t="n">
        <v>4.474061563933146e-06</v>
      </c>
      <c r="AG18" t="n">
        <v>32</v>
      </c>
      <c r="AH18" t="n">
        <v>544817.970849145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8.392200000000001</v>
      </c>
      <c r="E19" t="n">
        <v>11.92</v>
      </c>
      <c r="F19" t="n">
        <v>8.199999999999999</v>
      </c>
      <c r="G19" t="n">
        <v>28.95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116.67</v>
      </c>
      <c r="Q19" t="n">
        <v>1324.07</v>
      </c>
      <c r="R19" t="n">
        <v>38.3</v>
      </c>
      <c r="S19" t="n">
        <v>27.17</v>
      </c>
      <c r="T19" t="n">
        <v>5754.14</v>
      </c>
      <c r="U19" t="n">
        <v>0.71</v>
      </c>
      <c r="V19" t="n">
        <v>0.95</v>
      </c>
      <c r="W19" t="n">
        <v>0.14</v>
      </c>
      <c r="X19" t="n">
        <v>0.35</v>
      </c>
      <c r="Y19" t="n">
        <v>1</v>
      </c>
      <c r="Z19" t="n">
        <v>10</v>
      </c>
      <c r="AA19" t="n">
        <v>440.0339630044116</v>
      </c>
      <c r="AB19" t="n">
        <v>602.0738811109889</v>
      </c>
      <c r="AC19" t="n">
        <v>544.6127949137548</v>
      </c>
      <c r="AD19" t="n">
        <v>440033.9630044117</v>
      </c>
      <c r="AE19" t="n">
        <v>602073.8811109889</v>
      </c>
      <c r="AF19" t="n">
        <v>4.48127029931132e-06</v>
      </c>
      <c r="AG19" t="n">
        <v>32</v>
      </c>
      <c r="AH19" t="n">
        <v>544612.7949137548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8.4549</v>
      </c>
      <c r="E20" t="n">
        <v>11.83</v>
      </c>
      <c r="F20" t="n">
        <v>8.17</v>
      </c>
      <c r="G20" t="n">
        <v>30.62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114.6</v>
      </c>
      <c r="Q20" t="n">
        <v>1323.94</v>
      </c>
      <c r="R20" t="n">
        <v>37.05</v>
      </c>
      <c r="S20" t="n">
        <v>27.17</v>
      </c>
      <c r="T20" t="n">
        <v>5131.61</v>
      </c>
      <c r="U20" t="n">
        <v>0.73</v>
      </c>
      <c r="V20" t="n">
        <v>0.96</v>
      </c>
      <c r="W20" t="n">
        <v>0.14</v>
      </c>
      <c r="X20" t="n">
        <v>0.31</v>
      </c>
      <c r="Y20" t="n">
        <v>1</v>
      </c>
      <c r="Z20" t="n">
        <v>10</v>
      </c>
      <c r="AA20" t="n">
        <v>427.6273277693222</v>
      </c>
      <c r="AB20" t="n">
        <v>585.0985754402224</v>
      </c>
      <c r="AC20" t="n">
        <v>529.257588591215</v>
      </c>
      <c r="AD20" t="n">
        <v>427627.3277693222</v>
      </c>
      <c r="AE20" t="n">
        <v>585098.5754402224</v>
      </c>
      <c r="AF20" t="n">
        <v>4.514750870289945e-06</v>
      </c>
      <c r="AG20" t="n">
        <v>31</v>
      </c>
      <c r="AH20" t="n">
        <v>529257.5885912151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8.5124</v>
      </c>
      <c r="E21" t="n">
        <v>11.75</v>
      </c>
      <c r="F21" t="n">
        <v>8.140000000000001</v>
      </c>
      <c r="G21" t="n">
        <v>32.54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13</v>
      </c>
      <c r="N21" t="n">
        <v>71.68000000000001</v>
      </c>
      <c r="O21" t="n">
        <v>33820.05</v>
      </c>
      <c r="P21" t="n">
        <v>112.36</v>
      </c>
      <c r="Q21" t="n">
        <v>1324.01</v>
      </c>
      <c r="R21" t="n">
        <v>36.09</v>
      </c>
      <c r="S21" t="n">
        <v>27.17</v>
      </c>
      <c r="T21" t="n">
        <v>4658.29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425.2660652054269</v>
      </c>
      <c r="AB21" t="n">
        <v>581.8677918287486</v>
      </c>
      <c r="AC21" t="n">
        <v>526.3351464331871</v>
      </c>
      <c r="AD21" t="n">
        <v>425266.0652054269</v>
      </c>
      <c r="AE21" t="n">
        <v>581867.7918287487</v>
      </c>
      <c r="AF21" t="n">
        <v>4.545454743196976e-06</v>
      </c>
      <c r="AG21" t="n">
        <v>31</v>
      </c>
      <c r="AH21" t="n">
        <v>526335.1464331871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8.5098</v>
      </c>
      <c r="E22" t="n">
        <v>11.75</v>
      </c>
      <c r="F22" t="n">
        <v>8.140000000000001</v>
      </c>
      <c r="G22" t="n">
        <v>32.56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111.79</v>
      </c>
      <c r="Q22" t="n">
        <v>1323.94</v>
      </c>
      <c r="R22" t="n">
        <v>36.22</v>
      </c>
      <c r="S22" t="n">
        <v>27.17</v>
      </c>
      <c r="T22" t="n">
        <v>4721.63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424.9360281248473</v>
      </c>
      <c r="AB22" t="n">
        <v>581.4162205348914</v>
      </c>
      <c r="AC22" t="n">
        <v>525.9266724698311</v>
      </c>
      <c r="AD22" t="n">
        <v>424936.0281248473</v>
      </c>
      <c r="AE22" t="n">
        <v>581416.2205348914</v>
      </c>
      <c r="AF22" t="n">
        <v>4.544066394161181e-06</v>
      </c>
      <c r="AG22" t="n">
        <v>31</v>
      </c>
      <c r="AH22" t="n">
        <v>525926.6724698312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8.566700000000001</v>
      </c>
      <c r="E23" t="n">
        <v>11.67</v>
      </c>
      <c r="F23" t="n">
        <v>8.109999999999999</v>
      </c>
      <c r="G23" t="n">
        <v>34.77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110.12</v>
      </c>
      <c r="Q23" t="n">
        <v>1323.94</v>
      </c>
      <c r="R23" t="n">
        <v>35.31</v>
      </c>
      <c r="S23" t="n">
        <v>27.17</v>
      </c>
      <c r="T23" t="n">
        <v>4272.77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422.9777660963398</v>
      </c>
      <c r="AB23" t="n">
        <v>578.7368400350639</v>
      </c>
      <c r="AC23" t="n">
        <v>523.5030082843731</v>
      </c>
      <c r="AD23" t="n">
        <v>422977.7660963398</v>
      </c>
      <c r="AE23" t="n">
        <v>578736.8400350639</v>
      </c>
      <c r="AF23" t="n">
        <v>4.574449878829184e-06</v>
      </c>
      <c r="AG23" t="n">
        <v>31</v>
      </c>
      <c r="AH23" t="n">
        <v>523503.0082843731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8.6279</v>
      </c>
      <c r="E24" t="n">
        <v>11.59</v>
      </c>
      <c r="F24" t="n">
        <v>8.08</v>
      </c>
      <c r="G24" t="n">
        <v>37.29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</v>
      </c>
      <c r="Q24" t="n">
        <v>1324.02</v>
      </c>
      <c r="R24" t="n">
        <v>34.26</v>
      </c>
      <c r="S24" t="n">
        <v>27.17</v>
      </c>
      <c r="T24" t="n">
        <v>3755.16</v>
      </c>
      <c r="U24" t="n">
        <v>0.79</v>
      </c>
      <c r="V24" t="n">
        <v>0.97</v>
      </c>
      <c r="W24" t="n">
        <v>0.13</v>
      </c>
      <c r="X24" t="n">
        <v>0.23</v>
      </c>
      <c r="Y24" t="n">
        <v>1</v>
      </c>
      <c r="Z24" t="n">
        <v>10</v>
      </c>
      <c r="AA24" t="n">
        <v>420.644308436036</v>
      </c>
      <c r="AB24" t="n">
        <v>575.5441003193497</v>
      </c>
      <c r="AC24" t="n">
        <v>520.6149791660883</v>
      </c>
      <c r="AD24" t="n">
        <v>420644.308436036</v>
      </c>
      <c r="AE24" t="n">
        <v>575544.1003193497</v>
      </c>
      <c r="AF24" t="n">
        <v>4.607129479210235e-06</v>
      </c>
      <c r="AG24" t="n">
        <v>31</v>
      </c>
      <c r="AH24" t="n">
        <v>520614.9791660884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8.629799999999999</v>
      </c>
      <c r="E25" t="n">
        <v>11.59</v>
      </c>
      <c r="F25" t="n">
        <v>8.08</v>
      </c>
      <c r="G25" t="n">
        <v>37.28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105.46</v>
      </c>
      <c r="Q25" t="n">
        <v>1323.99</v>
      </c>
      <c r="R25" t="n">
        <v>34.38</v>
      </c>
      <c r="S25" t="n">
        <v>27.17</v>
      </c>
      <c r="T25" t="n">
        <v>3814.43</v>
      </c>
      <c r="U25" t="n">
        <v>0.79</v>
      </c>
      <c r="V25" t="n">
        <v>0.97</v>
      </c>
      <c r="W25" t="n">
        <v>0.12</v>
      </c>
      <c r="X25" t="n">
        <v>0.22</v>
      </c>
      <c r="Y25" t="n">
        <v>1</v>
      </c>
      <c r="Z25" t="n">
        <v>10</v>
      </c>
      <c r="AA25" t="n">
        <v>419.0818178775348</v>
      </c>
      <c r="AB25" t="n">
        <v>573.4062318049898</v>
      </c>
      <c r="AC25" t="n">
        <v>518.6811458222218</v>
      </c>
      <c r="AD25" t="n">
        <v>419081.8178775348</v>
      </c>
      <c r="AE25" t="n">
        <v>573406.2318049899</v>
      </c>
      <c r="AF25" t="n">
        <v>4.608144041967163e-06</v>
      </c>
      <c r="AG25" t="n">
        <v>31</v>
      </c>
      <c r="AH25" t="n">
        <v>518681.1458222218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8.6553</v>
      </c>
      <c r="E26" t="n">
        <v>11.55</v>
      </c>
      <c r="F26" t="n">
        <v>8.09</v>
      </c>
      <c r="G26" t="n">
        <v>40.47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10</v>
      </c>
      <c r="N26" t="n">
        <v>72.84</v>
      </c>
      <c r="O26" t="n">
        <v>34117.35</v>
      </c>
      <c r="P26" t="n">
        <v>104.94</v>
      </c>
      <c r="Q26" t="n">
        <v>1323.94</v>
      </c>
      <c r="R26" t="n">
        <v>34.83</v>
      </c>
      <c r="S26" t="n">
        <v>27.17</v>
      </c>
      <c r="T26" t="n">
        <v>4042.42</v>
      </c>
      <c r="U26" t="n">
        <v>0.78</v>
      </c>
      <c r="V26" t="n">
        <v>0.96</v>
      </c>
      <c r="W26" t="n">
        <v>0.13</v>
      </c>
      <c r="X26" t="n">
        <v>0.24</v>
      </c>
      <c r="Y26" t="n">
        <v>1</v>
      </c>
      <c r="Z26" t="n">
        <v>10</v>
      </c>
      <c r="AA26" t="n">
        <v>418.4902041026612</v>
      </c>
      <c r="AB26" t="n">
        <v>572.5967597380502</v>
      </c>
      <c r="AC26" t="n">
        <v>517.9489286332496</v>
      </c>
      <c r="AD26" t="n">
        <v>418490.2041026612</v>
      </c>
      <c r="AE26" t="n">
        <v>572596.7597380502</v>
      </c>
      <c r="AF26" t="n">
        <v>4.621760542125934e-06</v>
      </c>
      <c r="AG26" t="n">
        <v>31</v>
      </c>
      <c r="AH26" t="n">
        <v>517948.9286332496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8.661099999999999</v>
      </c>
      <c r="E27" t="n">
        <v>11.55</v>
      </c>
      <c r="F27" t="n">
        <v>8.09</v>
      </c>
      <c r="G27" t="n">
        <v>40.43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102.91</v>
      </c>
      <c r="Q27" t="n">
        <v>1324</v>
      </c>
      <c r="R27" t="n">
        <v>34.54</v>
      </c>
      <c r="S27" t="n">
        <v>27.17</v>
      </c>
      <c r="T27" t="n">
        <v>3896.33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417.1436881168115</v>
      </c>
      <c r="AB27" t="n">
        <v>570.7543971621179</v>
      </c>
      <c r="AC27" t="n">
        <v>516.2823985557922</v>
      </c>
      <c r="AD27" t="n">
        <v>417143.6881168114</v>
      </c>
      <c r="AE27" t="n">
        <v>570754.3971621179</v>
      </c>
      <c r="AF27" t="n">
        <v>4.624857628436555e-06</v>
      </c>
      <c r="AG27" t="n">
        <v>31</v>
      </c>
      <c r="AH27" t="n">
        <v>516282.3985557922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8.715199999999999</v>
      </c>
      <c r="E28" t="n">
        <v>11.47</v>
      </c>
      <c r="F28" t="n">
        <v>8.06</v>
      </c>
      <c r="G28" t="n">
        <v>43.99</v>
      </c>
      <c r="H28" t="n">
        <v>0.48</v>
      </c>
      <c r="I28" t="n">
        <v>11</v>
      </c>
      <c r="J28" t="n">
        <v>275.7</v>
      </c>
      <c r="K28" t="n">
        <v>59.89</v>
      </c>
      <c r="L28" t="n">
        <v>7.5</v>
      </c>
      <c r="M28" t="n">
        <v>1</v>
      </c>
      <c r="N28" t="n">
        <v>73.31</v>
      </c>
      <c r="O28" t="n">
        <v>34236.91</v>
      </c>
      <c r="P28" t="n">
        <v>101.97</v>
      </c>
      <c r="Q28" t="n">
        <v>1324.01</v>
      </c>
      <c r="R28" t="n">
        <v>33.55</v>
      </c>
      <c r="S28" t="n">
        <v>27.17</v>
      </c>
      <c r="T28" t="n">
        <v>3409.94</v>
      </c>
      <c r="U28" t="n">
        <v>0.8100000000000001</v>
      </c>
      <c r="V28" t="n">
        <v>0.97</v>
      </c>
      <c r="W28" t="n">
        <v>0.14</v>
      </c>
      <c r="X28" t="n">
        <v>0.21</v>
      </c>
      <c r="Y28" t="n">
        <v>1</v>
      </c>
      <c r="Z28" t="n">
        <v>10</v>
      </c>
      <c r="AA28" t="n">
        <v>405.7087244491565</v>
      </c>
      <c r="AB28" t="n">
        <v>555.1085753970394</v>
      </c>
      <c r="AC28" t="n">
        <v>502.1297920609241</v>
      </c>
      <c r="AD28" t="n">
        <v>405708.7244491566</v>
      </c>
      <c r="AE28" t="n">
        <v>555108.5753970394</v>
      </c>
      <c r="AF28" t="n">
        <v>4.653745967989086e-06</v>
      </c>
      <c r="AG28" t="n">
        <v>30</v>
      </c>
      <c r="AH28" t="n">
        <v>502129.7920609241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8.714399999999999</v>
      </c>
      <c r="E29" t="n">
        <v>11.48</v>
      </c>
      <c r="F29" t="n">
        <v>8.07</v>
      </c>
      <c r="G29" t="n">
        <v>44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102.06</v>
      </c>
      <c r="Q29" t="n">
        <v>1324.01</v>
      </c>
      <c r="R29" t="n">
        <v>33.65</v>
      </c>
      <c r="S29" t="n">
        <v>27.17</v>
      </c>
      <c r="T29" t="n">
        <v>3456.69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405.8236164140412</v>
      </c>
      <c r="AB29" t="n">
        <v>555.2657756520703</v>
      </c>
      <c r="AC29" t="n">
        <v>502.2719893442468</v>
      </c>
      <c r="AD29" t="n">
        <v>405823.6164140411</v>
      </c>
      <c r="AE29" t="n">
        <v>555265.7756520703</v>
      </c>
      <c r="AF29" t="n">
        <v>4.653318783670379e-06</v>
      </c>
      <c r="AG29" t="n">
        <v>30</v>
      </c>
      <c r="AH29" t="n">
        <v>502271.9893442468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8.7125</v>
      </c>
      <c r="E30" t="n">
        <v>11.48</v>
      </c>
      <c r="F30" t="n">
        <v>8.07</v>
      </c>
      <c r="G30" t="n">
        <v>44.01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0</v>
      </c>
      <c r="N30" t="n">
        <v>73.78</v>
      </c>
      <c r="O30" t="n">
        <v>34356.83</v>
      </c>
      <c r="P30" t="n">
        <v>102.28</v>
      </c>
      <c r="Q30" t="n">
        <v>1324.01</v>
      </c>
      <c r="R30" t="n">
        <v>33.67</v>
      </c>
      <c r="S30" t="n">
        <v>27.17</v>
      </c>
      <c r="T30" t="n">
        <v>3468.09</v>
      </c>
      <c r="U30" t="n">
        <v>0.8100000000000001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405.9835899546324</v>
      </c>
      <c r="AB30" t="n">
        <v>555.4846585078418</v>
      </c>
      <c r="AC30" t="n">
        <v>502.4699823274674</v>
      </c>
      <c r="AD30" t="n">
        <v>405983.5899546324</v>
      </c>
      <c r="AE30" t="n">
        <v>555484.6585078418</v>
      </c>
      <c r="AF30" t="n">
        <v>4.652304220913452e-06</v>
      </c>
      <c r="AG30" t="n">
        <v>30</v>
      </c>
      <c r="AH30" t="n">
        <v>502469.9823274674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6.9622</v>
      </c>
      <c r="E2" t="n">
        <v>14.36</v>
      </c>
      <c r="F2" t="n">
        <v>9.460000000000001</v>
      </c>
      <c r="G2" t="n">
        <v>7.1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109.53</v>
      </c>
      <c r="Q2" t="n">
        <v>1324.24</v>
      </c>
      <c r="R2" t="n">
        <v>77.54000000000001</v>
      </c>
      <c r="S2" t="n">
        <v>27.17</v>
      </c>
      <c r="T2" t="n">
        <v>25055.52</v>
      </c>
      <c r="U2" t="n">
        <v>0.35</v>
      </c>
      <c r="V2" t="n">
        <v>0.83</v>
      </c>
      <c r="W2" t="n">
        <v>0.23</v>
      </c>
      <c r="X2" t="n">
        <v>1.61</v>
      </c>
      <c r="Y2" t="n">
        <v>1</v>
      </c>
      <c r="Z2" t="n">
        <v>10</v>
      </c>
      <c r="AA2" t="n">
        <v>505.3373319784075</v>
      </c>
      <c r="AB2" t="n">
        <v>691.4248315225198</v>
      </c>
      <c r="AC2" t="n">
        <v>625.4362160228554</v>
      </c>
      <c r="AD2" t="n">
        <v>505337.3319784075</v>
      </c>
      <c r="AE2" t="n">
        <v>691424.8315225197</v>
      </c>
      <c r="AF2" t="n">
        <v>4.591289545097487e-06</v>
      </c>
      <c r="AG2" t="n">
        <v>38</v>
      </c>
      <c r="AH2" t="n">
        <v>625436.2160228555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7.5191</v>
      </c>
      <c r="E3" t="n">
        <v>13.3</v>
      </c>
      <c r="F3" t="n">
        <v>9.039999999999999</v>
      </c>
      <c r="G3" t="n">
        <v>9.039999999999999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102.62</v>
      </c>
      <c r="Q3" t="n">
        <v>1324.19</v>
      </c>
      <c r="R3" t="n">
        <v>64.31</v>
      </c>
      <c r="S3" t="n">
        <v>27.17</v>
      </c>
      <c r="T3" t="n">
        <v>18540.96</v>
      </c>
      <c r="U3" t="n">
        <v>0.42</v>
      </c>
      <c r="V3" t="n">
        <v>0.86</v>
      </c>
      <c r="W3" t="n">
        <v>0.2</v>
      </c>
      <c r="X3" t="n">
        <v>1.19</v>
      </c>
      <c r="Y3" t="n">
        <v>1</v>
      </c>
      <c r="Z3" t="n">
        <v>10</v>
      </c>
      <c r="AA3" t="n">
        <v>459.2188607191712</v>
      </c>
      <c r="AB3" t="n">
        <v>628.3235045422758</v>
      </c>
      <c r="AC3" t="n">
        <v>568.3571911263375</v>
      </c>
      <c r="AD3" t="n">
        <v>459218.8607191712</v>
      </c>
      <c r="AE3" t="n">
        <v>628323.5045422758</v>
      </c>
      <c r="AF3" t="n">
        <v>4.95854258977658e-06</v>
      </c>
      <c r="AG3" t="n">
        <v>35</v>
      </c>
      <c r="AH3" t="n">
        <v>568357.1911263375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7.8966</v>
      </c>
      <c r="E4" t="n">
        <v>12.66</v>
      </c>
      <c r="F4" t="n">
        <v>8.789999999999999</v>
      </c>
      <c r="G4" t="n">
        <v>10.99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97.73999999999999</v>
      </c>
      <c r="Q4" t="n">
        <v>1324.04</v>
      </c>
      <c r="R4" t="n">
        <v>56.6</v>
      </c>
      <c r="S4" t="n">
        <v>27.17</v>
      </c>
      <c r="T4" t="n">
        <v>14746.59</v>
      </c>
      <c r="U4" t="n">
        <v>0.48</v>
      </c>
      <c r="V4" t="n">
        <v>0.89</v>
      </c>
      <c r="W4" t="n">
        <v>0.18</v>
      </c>
      <c r="X4" t="n">
        <v>0.9399999999999999</v>
      </c>
      <c r="Y4" t="n">
        <v>1</v>
      </c>
      <c r="Z4" t="n">
        <v>10</v>
      </c>
      <c r="AA4" t="n">
        <v>429.648518122407</v>
      </c>
      <c r="AB4" t="n">
        <v>587.8640572499382</v>
      </c>
      <c r="AC4" t="n">
        <v>531.7591366983896</v>
      </c>
      <c r="AD4" t="n">
        <v>429648.518122407</v>
      </c>
      <c r="AE4" t="n">
        <v>587864.0572499383</v>
      </c>
      <c r="AF4" t="n">
        <v>5.207488584329208e-06</v>
      </c>
      <c r="AG4" t="n">
        <v>33</v>
      </c>
      <c r="AH4" t="n">
        <v>531759.1366983897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8.2278</v>
      </c>
      <c r="E5" t="n">
        <v>12.15</v>
      </c>
      <c r="F5" t="n">
        <v>8.57</v>
      </c>
      <c r="G5" t="n">
        <v>13.19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92.92</v>
      </c>
      <c r="Q5" t="n">
        <v>1324.13</v>
      </c>
      <c r="R5" t="n">
        <v>49.49</v>
      </c>
      <c r="S5" t="n">
        <v>27.17</v>
      </c>
      <c r="T5" t="n">
        <v>11237.62</v>
      </c>
      <c r="U5" t="n">
        <v>0.55</v>
      </c>
      <c r="V5" t="n">
        <v>0.91</v>
      </c>
      <c r="W5" t="n">
        <v>0.17</v>
      </c>
      <c r="X5" t="n">
        <v>0.72</v>
      </c>
      <c r="Y5" t="n">
        <v>1</v>
      </c>
      <c r="Z5" t="n">
        <v>10</v>
      </c>
      <c r="AA5" t="n">
        <v>411.4840555880687</v>
      </c>
      <c r="AB5" t="n">
        <v>563.0106382509267</v>
      </c>
      <c r="AC5" t="n">
        <v>509.2776931266513</v>
      </c>
      <c r="AD5" t="n">
        <v>411484.0555880687</v>
      </c>
      <c r="AE5" t="n">
        <v>563010.6382509267</v>
      </c>
      <c r="AF5" t="n">
        <v>5.425901599947301e-06</v>
      </c>
      <c r="AG5" t="n">
        <v>32</v>
      </c>
      <c r="AH5" t="n">
        <v>509277.6931266513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8.223100000000001</v>
      </c>
      <c r="E6" t="n">
        <v>12.16</v>
      </c>
      <c r="F6" t="n">
        <v>8.710000000000001</v>
      </c>
      <c r="G6" t="n">
        <v>14.93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92.76000000000001</v>
      </c>
      <c r="Q6" t="n">
        <v>1324.01</v>
      </c>
      <c r="R6" t="n">
        <v>55.45</v>
      </c>
      <c r="S6" t="n">
        <v>27.17</v>
      </c>
      <c r="T6" t="n">
        <v>14240.18</v>
      </c>
      <c r="U6" t="n">
        <v>0.49</v>
      </c>
      <c r="V6" t="n">
        <v>0.9</v>
      </c>
      <c r="W6" t="n">
        <v>0.14</v>
      </c>
      <c r="X6" t="n">
        <v>0.86</v>
      </c>
      <c r="Y6" t="n">
        <v>1</v>
      </c>
      <c r="Z6" t="n">
        <v>10</v>
      </c>
      <c r="AA6" t="n">
        <v>412.0250661680448</v>
      </c>
      <c r="AB6" t="n">
        <v>563.7508727941523</v>
      </c>
      <c r="AC6" t="n">
        <v>509.9472807239971</v>
      </c>
      <c r="AD6" t="n">
        <v>412025.0661680448</v>
      </c>
      <c r="AE6" t="n">
        <v>563750.8727941524</v>
      </c>
      <c r="AF6" t="n">
        <v>5.422802139882673e-06</v>
      </c>
      <c r="AG6" t="n">
        <v>32</v>
      </c>
      <c r="AH6" t="n">
        <v>509947.2807239971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8.5472</v>
      </c>
      <c r="E7" t="n">
        <v>11.7</v>
      </c>
      <c r="F7" t="n">
        <v>8.44</v>
      </c>
      <c r="G7" t="n">
        <v>17.46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87.2</v>
      </c>
      <c r="Q7" t="n">
        <v>1324.19</v>
      </c>
      <c r="R7" t="n">
        <v>45.66</v>
      </c>
      <c r="S7" t="n">
        <v>27.17</v>
      </c>
      <c r="T7" t="n">
        <v>9372.91</v>
      </c>
      <c r="U7" t="n">
        <v>0.6</v>
      </c>
      <c r="V7" t="n">
        <v>0.92</v>
      </c>
      <c r="W7" t="n">
        <v>0.15</v>
      </c>
      <c r="X7" t="n">
        <v>0.59</v>
      </c>
      <c r="Y7" t="n">
        <v>1</v>
      </c>
      <c r="Z7" t="n">
        <v>10</v>
      </c>
      <c r="AA7" t="n">
        <v>393.8850596991773</v>
      </c>
      <c r="AB7" t="n">
        <v>538.9309156628434</v>
      </c>
      <c r="AC7" t="n">
        <v>487.4961054662716</v>
      </c>
      <c r="AD7" t="n">
        <v>393885.0596991773</v>
      </c>
      <c r="AE7" t="n">
        <v>538930.9156628434</v>
      </c>
      <c r="AF7" t="n">
        <v>5.636532992424411e-06</v>
      </c>
      <c r="AG7" t="n">
        <v>31</v>
      </c>
      <c r="AH7" t="n">
        <v>487496.1054662716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8.7188</v>
      </c>
      <c r="E8" t="n">
        <v>11.47</v>
      </c>
      <c r="F8" t="n">
        <v>8.34</v>
      </c>
      <c r="G8" t="n">
        <v>20.01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83.78</v>
      </c>
      <c r="Q8" t="n">
        <v>1324.09</v>
      </c>
      <c r="R8" t="n">
        <v>42.33</v>
      </c>
      <c r="S8" t="n">
        <v>27.17</v>
      </c>
      <c r="T8" t="n">
        <v>7728.35</v>
      </c>
      <c r="U8" t="n">
        <v>0.64</v>
      </c>
      <c r="V8" t="n">
        <v>0.9399999999999999</v>
      </c>
      <c r="W8" t="n">
        <v>0.15</v>
      </c>
      <c r="X8" t="n">
        <v>0.49</v>
      </c>
      <c r="Y8" t="n">
        <v>1</v>
      </c>
      <c r="Z8" t="n">
        <v>10</v>
      </c>
      <c r="AA8" t="n">
        <v>379.8037101120369</v>
      </c>
      <c r="AB8" t="n">
        <v>519.6641919324181</v>
      </c>
      <c r="AC8" t="n">
        <v>470.0681708076615</v>
      </c>
      <c r="AD8" t="n">
        <v>379803.7101120369</v>
      </c>
      <c r="AE8" t="n">
        <v>519664.1919324181</v>
      </c>
      <c r="AF8" t="n">
        <v>5.749696257762771e-06</v>
      </c>
      <c r="AG8" t="n">
        <v>30</v>
      </c>
      <c r="AH8" t="n">
        <v>470068.1708076615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8.842599999999999</v>
      </c>
      <c r="E9" t="n">
        <v>11.31</v>
      </c>
      <c r="F9" t="n">
        <v>8.279999999999999</v>
      </c>
      <c r="G9" t="n">
        <v>22.57</v>
      </c>
      <c r="H9" t="n">
        <v>0.3</v>
      </c>
      <c r="I9" t="n">
        <v>22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80.54000000000001</v>
      </c>
      <c r="Q9" t="n">
        <v>1324</v>
      </c>
      <c r="R9" t="n">
        <v>40.36</v>
      </c>
      <c r="S9" t="n">
        <v>27.17</v>
      </c>
      <c r="T9" t="n">
        <v>6757.74</v>
      </c>
      <c r="U9" t="n">
        <v>0.67</v>
      </c>
      <c r="V9" t="n">
        <v>0.9399999999999999</v>
      </c>
      <c r="W9" t="n">
        <v>0.14</v>
      </c>
      <c r="X9" t="n">
        <v>0.42</v>
      </c>
      <c r="Y9" t="n">
        <v>1</v>
      </c>
      <c r="Z9" t="n">
        <v>10</v>
      </c>
      <c r="AA9" t="n">
        <v>376.3770730138911</v>
      </c>
      <c r="AB9" t="n">
        <v>514.9757158821755</v>
      </c>
      <c r="AC9" t="n">
        <v>465.8271563313366</v>
      </c>
      <c r="AD9" t="n">
        <v>376377.0730138911</v>
      </c>
      <c r="AE9" t="n">
        <v>514975.7158821755</v>
      </c>
      <c r="AF9" t="n">
        <v>5.831337354784268e-06</v>
      </c>
      <c r="AG9" t="n">
        <v>30</v>
      </c>
      <c r="AH9" t="n">
        <v>465827.1563313366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8.929</v>
      </c>
      <c r="E10" t="n">
        <v>11.2</v>
      </c>
      <c r="F10" t="n">
        <v>8.23</v>
      </c>
      <c r="G10" t="n">
        <v>24.69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18</v>
      </c>
      <c r="N10" t="n">
        <v>28.69</v>
      </c>
      <c r="O10" t="n">
        <v>20210.21</v>
      </c>
      <c r="P10" t="n">
        <v>77.23</v>
      </c>
      <c r="Q10" t="n">
        <v>1323.97</v>
      </c>
      <c r="R10" t="n">
        <v>38.91</v>
      </c>
      <c r="S10" t="n">
        <v>27.17</v>
      </c>
      <c r="T10" t="n">
        <v>6040.77</v>
      </c>
      <c r="U10" t="n">
        <v>0.7</v>
      </c>
      <c r="V10" t="n">
        <v>0.95</v>
      </c>
      <c r="W10" t="n">
        <v>0.14</v>
      </c>
      <c r="X10" t="n">
        <v>0.38</v>
      </c>
      <c r="Y10" t="n">
        <v>1</v>
      </c>
      <c r="Z10" t="n">
        <v>10</v>
      </c>
      <c r="AA10" t="n">
        <v>373.3711094832998</v>
      </c>
      <c r="AB10" t="n">
        <v>510.8628239658689</v>
      </c>
      <c r="AC10" t="n">
        <v>462.1067930470422</v>
      </c>
      <c r="AD10" t="n">
        <v>373371.1094832998</v>
      </c>
      <c r="AE10" t="n">
        <v>510862.8239658689</v>
      </c>
      <c r="AF10" t="n">
        <v>5.88831466320638e-06</v>
      </c>
      <c r="AG10" t="n">
        <v>30</v>
      </c>
      <c r="AH10" t="n">
        <v>462106.7930470422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9.0543</v>
      </c>
      <c r="E11" t="n">
        <v>11.04</v>
      </c>
      <c r="F11" t="n">
        <v>8.140000000000001</v>
      </c>
      <c r="G11" t="n">
        <v>27.13</v>
      </c>
      <c r="H11" t="n">
        <v>0.35</v>
      </c>
      <c r="I11" t="n">
        <v>18</v>
      </c>
      <c r="J11" t="n">
        <v>162.33</v>
      </c>
      <c r="K11" t="n">
        <v>50.28</v>
      </c>
      <c r="L11" t="n">
        <v>3.25</v>
      </c>
      <c r="M11" t="n">
        <v>4</v>
      </c>
      <c r="N11" t="n">
        <v>28.8</v>
      </c>
      <c r="O11" t="n">
        <v>20254.26</v>
      </c>
      <c r="P11" t="n">
        <v>73.93000000000001</v>
      </c>
      <c r="Q11" t="n">
        <v>1324.12</v>
      </c>
      <c r="R11" t="n">
        <v>35.76</v>
      </c>
      <c r="S11" t="n">
        <v>27.17</v>
      </c>
      <c r="T11" t="n">
        <v>4478.23</v>
      </c>
      <c r="U11" t="n">
        <v>0.76</v>
      </c>
      <c r="V11" t="n">
        <v>0.96</v>
      </c>
      <c r="W11" t="n">
        <v>0.14</v>
      </c>
      <c r="X11" t="n">
        <v>0.29</v>
      </c>
      <c r="Y11" t="n">
        <v>1</v>
      </c>
      <c r="Z11" t="n">
        <v>10</v>
      </c>
      <c r="AA11" t="n">
        <v>360.1673232340843</v>
      </c>
      <c r="AB11" t="n">
        <v>492.7968211097544</v>
      </c>
      <c r="AC11" t="n">
        <v>445.764984147721</v>
      </c>
      <c r="AD11" t="n">
        <v>360167.3232340843</v>
      </c>
      <c r="AE11" t="n">
        <v>492796.8211097544</v>
      </c>
      <c r="AF11" t="n">
        <v>5.970944949610205e-06</v>
      </c>
      <c r="AG11" t="n">
        <v>29</v>
      </c>
      <c r="AH11" t="n">
        <v>445764.984147721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9.008599999999999</v>
      </c>
      <c r="E12" t="n">
        <v>11.1</v>
      </c>
      <c r="F12" t="n">
        <v>8.199999999999999</v>
      </c>
      <c r="G12" t="n">
        <v>27.32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0</v>
      </c>
      <c r="N12" t="n">
        <v>28.9</v>
      </c>
      <c r="O12" t="n">
        <v>20298.34</v>
      </c>
      <c r="P12" t="n">
        <v>74.64</v>
      </c>
      <c r="Q12" t="n">
        <v>1324.09</v>
      </c>
      <c r="R12" t="n">
        <v>37.51</v>
      </c>
      <c r="S12" t="n">
        <v>27.17</v>
      </c>
      <c r="T12" t="n">
        <v>5353.85</v>
      </c>
      <c r="U12" t="n">
        <v>0.72</v>
      </c>
      <c r="V12" t="n">
        <v>0.95</v>
      </c>
      <c r="W12" t="n">
        <v>0.15</v>
      </c>
      <c r="X12" t="n">
        <v>0.34</v>
      </c>
      <c r="Y12" t="n">
        <v>1</v>
      </c>
      <c r="Z12" t="n">
        <v>10</v>
      </c>
      <c r="AA12" t="n">
        <v>361.2112191744215</v>
      </c>
      <c r="AB12" t="n">
        <v>494.2251255887624</v>
      </c>
      <c r="AC12" t="n">
        <v>447.0569732518904</v>
      </c>
      <c r="AD12" t="n">
        <v>361211.2191744215</v>
      </c>
      <c r="AE12" t="n">
        <v>494225.1255887623</v>
      </c>
      <c r="AF12" t="n">
        <v>5.940807646428603e-06</v>
      </c>
      <c r="AG12" t="n">
        <v>29</v>
      </c>
      <c r="AH12" t="n">
        <v>447056.9732518904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5.7224</v>
      </c>
      <c r="E2" t="n">
        <v>17.48</v>
      </c>
      <c r="F2" t="n">
        <v>10.07</v>
      </c>
      <c r="G2" t="n">
        <v>5.6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148.61</v>
      </c>
      <c r="Q2" t="n">
        <v>1324.56</v>
      </c>
      <c r="R2" t="n">
        <v>96.73</v>
      </c>
      <c r="S2" t="n">
        <v>27.17</v>
      </c>
      <c r="T2" t="n">
        <v>34510.92</v>
      </c>
      <c r="U2" t="n">
        <v>0.28</v>
      </c>
      <c r="V2" t="n">
        <v>0.77</v>
      </c>
      <c r="W2" t="n">
        <v>0.28</v>
      </c>
      <c r="X2" t="n">
        <v>2.22</v>
      </c>
      <c r="Y2" t="n">
        <v>1</v>
      </c>
      <c r="Z2" t="n">
        <v>10</v>
      </c>
      <c r="AA2" t="n">
        <v>671.1654062242604</v>
      </c>
      <c r="AB2" t="n">
        <v>918.3181185240068</v>
      </c>
      <c r="AC2" t="n">
        <v>830.6751261596492</v>
      </c>
      <c r="AD2" t="n">
        <v>671165.4062242605</v>
      </c>
      <c r="AE2" t="n">
        <v>918318.1185240068</v>
      </c>
      <c r="AF2" t="n">
        <v>3.259811089612331e-06</v>
      </c>
      <c r="AG2" t="n">
        <v>46</v>
      </c>
      <c r="AH2" t="n">
        <v>830675.1261596491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6.3655</v>
      </c>
      <c r="E3" t="n">
        <v>15.71</v>
      </c>
      <c r="F3" t="n">
        <v>9.49</v>
      </c>
      <c r="G3" t="n">
        <v>7.03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138.62</v>
      </c>
      <c r="Q3" t="n">
        <v>1324.24</v>
      </c>
      <c r="R3" t="n">
        <v>78.3</v>
      </c>
      <c r="S3" t="n">
        <v>27.17</v>
      </c>
      <c r="T3" t="n">
        <v>25431.67</v>
      </c>
      <c r="U3" t="n">
        <v>0.35</v>
      </c>
      <c r="V3" t="n">
        <v>0.82</v>
      </c>
      <c r="W3" t="n">
        <v>0.24</v>
      </c>
      <c r="X3" t="n">
        <v>1.64</v>
      </c>
      <c r="Y3" t="n">
        <v>1</v>
      </c>
      <c r="Z3" t="n">
        <v>10</v>
      </c>
      <c r="AA3" t="n">
        <v>587.7301910301946</v>
      </c>
      <c r="AB3" t="n">
        <v>804.1583761935767</v>
      </c>
      <c r="AC3" t="n">
        <v>727.4106294130306</v>
      </c>
      <c r="AD3" t="n">
        <v>587730.1910301946</v>
      </c>
      <c r="AE3" t="n">
        <v>804158.3761935767</v>
      </c>
      <c r="AF3" t="n">
        <v>3.626158166316107e-06</v>
      </c>
      <c r="AG3" t="n">
        <v>41</v>
      </c>
      <c r="AH3" t="n">
        <v>727410.6294130306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6.8046</v>
      </c>
      <c r="E4" t="n">
        <v>14.7</v>
      </c>
      <c r="F4" t="n">
        <v>9.18</v>
      </c>
      <c r="G4" t="n">
        <v>8.48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132.67</v>
      </c>
      <c r="Q4" t="n">
        <v>1324.13</v>
      </c>
      <c r="R4" t="n">
        <v>68.76000000000001</v>
      </c>
      <c r="S4" t="n">
        <v>27.17</v>
      </c>
      <c r="T4" t="n">
        <v>20741.27</v>
      </c>
      <c r="U4" t="n">
        <v>0.4</v>
      </c>
      <c r="V4" t="n">
        <v>0.85</v>
      </c>
      <c r="W4" t="n">
        <v>0.21</v>
      </c>
      <c r="X4" t="n">
        <v>1.33</v>
      </c>
      <c r="Y4" t="n">
        <v>1</v>
      </c>
      <c r="Z4" t="n">
        <v>10</v>
      </c>
      <c r="AA4" t="n">
        <v>549.7031612307903</v>
      </c>
      <c r="AB4" t="n">
        <v>752.1281163878785</v>
      </c>
      <c r="AC4" t="n">
        <v>680.34606457826</v>
      </c>
      <c r="AD4" t="n">
        <v>549703.1612307903</v>
      </c>
      <c r="AE4" t="n">
        <v>752128.1163878785</v>
      </c>
      <c r="AF4" t="n">
        <v>3.876295005657777e-06</v>
      </c>
      <c r="AG4" t="n">
        <v>39</v>
      </c>
      <c r="AH4" t="n">
        <v>680346.0645782599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7.2088</v>
      </c>
      <c r="E5" t="n">
        <v>13.87</v>
      </c>
      <c r="F5" t="n">
        <v>8.880000000000001</v>
      </c>
      <c r="G5" t="n">
        <v>10.06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126.91</v>
      </c>
      <c r="Q5" t="n">
        <v>1324.32</v>
      </c>
      <c r="R5" t="n">
        <v>59.4</v>
      </c>
      <c r="S5" t="n">
        <v>27.17</v>
      </c>
      <c r="T5" t="n">
        <v>16123.5</v>
      </c>
      <c r="U5" t="n">
        <v>0.46</v>
      </c>
      <c r="V5" t="n">
        <v>0.88</v>
      </c>
      <c r="W5" t="n">
        <v>0.19</v>
      </c>
      <c r="X5" t="n">
        <v>1.03</v>
      </c>
      <c r="Y5" t="n">
        <v>1</v>
      </c>
      <c r="Z5" t="n">
        <v>10</v>
      </c>
      <c r="AA5" t="n">
        <v>514.7692910289578</v>
      </c>
      <c r="AB5" t="n">
        <v>704.3300540041485</v>
      </c>
      <c r="AC5" t="n">
        <v>637.1097821834311</v>
      </c>
      <c r="AD5" t="n">
        <v>514769.2910289578</v>
      </c>
      <c r="AE5" t="n">
        <v>704330.0540041485</v>
      </c>
      <c r="AF5" t="n">
        <v>4.106550779882107e-06</v>
      </c>
      <c r="AG5" t="n">
        <v>37</v>
      </c>
      <c r="AH5" t="n">
        <v>637109.7821834311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7.4445</v>
      </c>
      <c r="E6" t="n">
        <v>13.43</v>
      </c>
      <c r="F6" t="n">
        <v>8.75</v>
      </c>
      <c r="G6" t="n">
        <v>11.42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123.81</v>
      </c>
      <c r="Q6" t="n">
        <v>1324.11</v>
      </c>
      <c r="R6" t="n">
        <v>55.25</v>
      </c>
      <c r="S6" t="n">
        <v>27.17</v>
      </c>
      <c r="T6" t="n">
        <v>14080.6</v>
      </c>
      <c r="U6" t="n">
        <v>0.49</v>
      </c>
      <c r="V6" t="n">
        <v>0.89</v>
      </c>
      <c r="W6" t="n">
        <v>0.18</v>
      </c>
      <c r="X6" t="n">
        <v>0.9</v>
      </c>
      <c r="Y6" t="n">
        <v>1</v>
      </c>
      <c r="Z6" t="n">
        <v>10</v>
      </c>
      <c r="AA6" t="n">
        <v>487.2770237564667</v>
      </c>
      <c r="AB6" t="n">
        <v>666.7139210486945</v>
      </c>
      <c r="AC6" t="n">
        <v>603.0836801626715</v>
      </c>
      <c r="AD6" t="n">
        <v>487277.0237564667</v>
      </c>
      <c r="AE6" t="n">
        <v>666713.9210486945</v>
      </c>
      <c r="AF6" t="n">
        <v>4.240819176677442e-06</v>
      </c>
      <c r="AG6" t="n">
        <v>35</v>
      </c>
      <c r="AH6" t="n">
        <v>603083.6801626715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7.6733</v>
      </c>
      <c r="E7" t="n">
        <v>13.03</v>
      </c>
      <c r="F7" t="n">
        <v>8.619999999999999</v>
      </c>
      <c r="G7" t="n">
        <v>12.92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120.3</v>
      </c>
      <c r="Q7" t="n">
        <v>1324.14</v>
      </c>
      <c r="R7" t="n">
        <v>50.78</v>
      </c>
      <c r="S7" t="n">
        <v>27.17</v>
      </c>
      <c r="T7" t="n">
        <v>11876.13</v>
      </c>
      <c r="U7" t="n">
        <v>0.54</v>
      </c>
      <c r="V7" t="n">
        <v>0.91</v>
      </c>
      <c r="W7" t="n">
        <v>0.18</v>
      </c>
      <c r="X7" t="n">
        <v>0.76</v>
      </c>
      <c r="Y7" t="n">
        <v>1</v>
      </c>
      <c r="Z7" t="n">
        <v>10</v>
      </c>
      <c r="AA7" t="n">
        <v>470.0377613617514</v>
      </c>
      <c r="AB7" t="n">
        <v>643.1264016976645</v>
      </c>
      <c r="AC7" t="n">
        <v>581.7473205532126</v>
      </c>
      <c r="AD7" t="n">
        <v>470037.7613617515</v>
      </c>
      <c r="AE7" t="n">
        <v>643126.4016976645</v>
      </c>
      <c r="AF7" t="n">
        <v>4.371156933091413e-06</v>
      </c>
      <c r="AG7" t="n">
        <v>34</v>
      </c>
      <c r="AH7" t="n">
        <v>581747.3205532127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7.8787</v>
      </c>
      <c r="E8" t="n">
        <v>12.69</v>
      </c>
      <c r="F8" t="n">
        <v>8.5</v>
      </c>
      <c r="G8" t="n">
        <v>14.56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117.15</v>
      </c>
      <c r="Q8" t="n">
        <v>1323.94</v>
      </c>
      <c r="R8" t="n">
        <v>47.84</v>
      </c>
      <c r="S8" t="n">
        <v>27.17</v>
      </c>
      <c r="T8" t="n">
        <v>10431.13</v>
      </c>
      <c r="U8" t="n">
        <v>0.57</v>
      </c>
      <c r="V8" t="n">
        <v>0.92</v>
      </c>
      <c r="W8" t="n">
        <v>0.14</v>
      </c>
      <c r="X8" t="n">
        <v>0.64</v>
      </c>
      <c r="Y8" t="n">
        <v>1</v>
      </c>
      <c r="Z8" t="n">
        <v>10</v>
      </c>
      <c r="AA8" t="n">
        <v>463.8484783575799</v>
      </c>
      <c r="AB8" t="n">
        <v>634.657951639462</v>
      </c>
      <c r="AC8" t="n">
        <v>574.0870874830205</v>
      </c>
      <c r="AD8" t="n">
        <v>463848.4783575799</v>
      </c>
      <c r="AE8" t="n">
        <v>634657.951639462</v>
      </c>
      <c r="AF8" t="n">
        <v>4.488164691690318e-06</v>
      </c>
      <c r="AG8" t="n">
        <v>34</v>
      </c>
      <c r="AH8" t="n">
        <v>574087.0874830205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7.9546</v>
      </c>
      <c r="E9" t="n">
        <v>12.57</v>
      </c>
      <c r="F9" t="n">
        <v>8.51</v>
      </c>
      <c r="G9" t="n">
        <v>15.95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116.24</v>
      </c>
      <c r="Q9" t="n">
        <v>1324.11</v>
      </c>
      <c r="R9" t="n">
        <v>47.79</v>
      </c>
      <c r="S9" t="n">
        <v>27.17</v>
      </c>
      <c r="T9" t="n">
        <v>10422.21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452.12887727977</v>
      </c>
      <c r="AB9" t="n">
        <v>618.6226764124932</v>
      </c>
      <c r="AC9" t="n">
        <v>559.5821964180636</v>
      </c>
      <c r="AD9" t="n">
        <v>452128.87727977</v>
      </c>
      <c r="AE9" t="n">
        <v>618622.6764124932</v>
      </c>
      <c r="AF9" t="n">
        <v>4.531401735885336e-06</v>
      </c>
      <c r="AG9" t="n">
        <v>33</v>
      </c>
      <c r="AH9" t="n">
        <v>559582.1964180636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8.1372</v>
      </c>
      <c r="E10" t="n">
        <v>12.29</v>
      </c>
      <c r="F10" t="n">
        <v>8.4</v>
      </c>
      <c r="G10" t="n">
        <v>18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113.12</v>
      </c>
      <c r="Q10" t="n">
        <v>1324.04</v>
      </c>
      <c r="R10" t="n">
        <v>44.39</v>
      </c>
      <c r="S10" t="n">
        <v>27.17</v>
      </c>
      <c r="T10" t="n">
        <v>8743.879999999999</v>
      </c>
      <c r="U10" t="n">
        <v>0.61</v>
      </c>
      <c r="V10" t="n">
        <v>0.93</v>
      </c>
      <c r="W10" t="n">
        <v>0.15</v>
      </c>
      <c r="X10" t="n">
        <v>0.55</v>
      </c>
      <c r="Y10" t="n">
        <v>1</v>
      </c>
      <c r="Z10" t="n">
        <v>10</v>
      </c>
      <c r="AA10" t="n">
        <v>446.7495712379023</v>
      </c>
      <c r="AB10" t="n">
        <v>611.2624725677764</v>
      </c>
      <c r="AC10" t="n">
        <v>552.9244400981755</v>
      </c>
      <c r="AD10" t="n">
        <v>446749.5712379023</v>
      </c>
      <c r="AE10" t="n">
        <v>611262.4725677765</v>
      </c>
      <c r="AF10" t="n">
        <v>4.635421291484947e-06</v>
      </c>
      <c r="AG10" t="n">
        <v>33</v>
      </c>
      <c r="AH10" t="n">
        <v>552924.4400981755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8.2201</v>
      </c>
      <c r="E11" t="n">
        <v>12.17</v>
      </c>
      <c r="F11" t="n">
        <v>8.359999999999999</v>
      </c>
      <c r="G11" t="n">
        <v>19.3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111.29</v>
      </c>
      <c r="Q11" t="n">
        <v>1323.98</v>
      </c>
      <c r="R11" t="n">
        <v>43.14</v>
      </c>
      <c r="S11" t="n">
        <v>27.17</v>
      </c>
      <c r="T11" t="n">
        <v>8125.55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434.1993489879085</v>
      </c>
      <c r="AB11" t="n">
        <v>594.0907048086056</v>
      </c>
      <c r="AC11" t="n">
        <v>537.3915217532127</v>
      </c>
      <c r="AD11" t="n">
        <v>434199.3489879085</v>
      </c>
      <c r="AE11" t="n">
        <v>594090.7048086056</v>
      </c>
      <c r="AF11" t="n">
        <v>4.68264594186396e-06</v>
      </c>
      <c r="AG11" t="n">
        <v>32</v>
      </c>
      <c r="AH11" t="n">
        <v>537391.5217532127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8.316599999999999</v>
      </c>
      <c r="E12" t="n">
        <v>12.02</v>
      </c>
      <c r="F12" t="n">
        <v>8.31</v>
      </c>
      <c r="G12" t="n">
        <v>20.77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109.01</v>
      </c>
      <c r="Q12" t="n">
        <v>1324.09</v>
      </c>
      <c r="R12" t="n">
        <v>41.41</v>
      </c>
      <c r="S12" t="n">
        <v>27.17</v>
      </c>
      <c r="T12" t="n">
        <v>7274.45</v>
      </c>
      <c r="U12" t="n">
        <v>0.66</v>
      </c>
      <c r="V12" t="n">
        <v>0.9399999999999999</v>
      </c>
      <c r="W12" t="n">
        <v>0.15</v>
      </c>
      <c r="X12" t="n">
        <v>0.46</v>
      </c>
      <c r="Y12" t="n">
        <v>1</v>
      </c>
      <c r="Z12" t="n">
        <v>10</v>
      </c>
      <c r="AA12" t="n">
        <v>431.1365933171315</v>
      </c>
      <c r="AB12" t="n">
        <v>589.9001073806048</v>
      </c>
      <c r="AC12" t="n">
        <v>533.6008690621998</v>
      </c>
      <c r="AD12" t="n">
        <v>431136.5933171315</v>
      </c>
      <c r="AE12" t="n">
        <v>589900.1073806048</v>
      </c>
      <c r="AF12" t="n">
        <v>4.737617941400445e-06</v>
      </c>
      <c r="AG12" t="n">
        <v>32</v>
      </c>
      <c r="AH12" t="n">
        <v>533600.8690621997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8.4061</v>
      </c>
      <c r="E13" t="n">
        <v>11.9</v>
      </c>
      <c r="F13" t="n">
        <v>8.27</v>
      </c>
      <c r="G13" t="n">
        <v>22.55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</v>
      </c>
      <c r="Q13" t="n">
        <v>1324.04</v>
      </c>
      <c r="R13" t="n">
        <v>40.26</v>
      </c>
      <c r="S13" t="n">
        <v>27.17</v>
      </c>
      <c r="T13" t="n">
        <v>6707.57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418.4305741966247</v>
      </c>
      <c r="AB13" t="n">
        <v>572.5151714699255</v>
      </c>
      <c r="AC13" t="n">
        <v>517.8751270349248</v>
      </c>
      <c r="AD13" t="n">
        <v>418430.5741966247</v>
      </c>
      <c r="AE13" t="n">
        <v>572515.1714699254</v>
      </c>
      <c r="AF13" t="n">
        <v>4.788602334752939e-06</v>
      </c>
      <c r="AG13" t="n">
        <v>31</v>
      </c>
      <c r="AH13" t="n">
        <v>517875.1270349248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8.4964</v>
      </c>
      <c r="E14" t="n">
        <v>11.77</v>
      </c>
      <c r="F14" t="n">
        <v>8.23</v>
      </c>
      <c r="G14" t="n">
        <v>24.69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104.95</v>
      </c>
      <c r="Q14" t="n">
        <v>1323.96</v>
      </c>
      <c r="R14" t="n">
        <v>38.97</v>
      </c>
      <c r="S14" t="n">
        <v>27.17</v>
      </c>
      <c r="T14" t="n">
        <v>6074.12</v>
      </c>
      <c r="U14" t="n">
        <v>0.7</v>
      </c>
      <c r="V14" t="n">
        <v>0.95</v>
      </c>
      <c r="W14" t="n">
        <v>0.14</v>
      </c>
      <c r="X14" t="n">
        <v>0.38</v>
      </c>
      <c r="Y14" t="n">
        <v>1</v>
      </c>
      <c r="Z14" t="n">
        <v>10</v>
      </c>
      <c r="AA14" t="n">
        <v>415.8366124537907</v>
      </c>
      <c r="AB14" t="n">
        <v>568.9659985758643</v>
      </c>
      <c r="AC14" t="n">
        <v>514.6646822205774</v>
      </c>
      <c r="AD14" t="n">
        <v>415836.6124537907</v>
      </c>
      <c r="AE14" t="n">
        <v>568965.9985758644</v>
      </c>
      <c r="AF14" t="n">
        <v>4.840042454526458e-06</v>
      </c>
      <c r="AG14" t="n">
        <v>31</v>
      </c>
      <c r="AH14" t="n">
        <v>514664.6822205775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8.6449</v>
      </c>
      <c r="E15" t="n">
        <v>11.57</v>
      </c>
      <c r="F15" t="n">
        <v>8.119999999999999</v>
      </c>
      <c r="G15" t="n">
        <v>27.06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16</v>
      </c>
      <c r="N15" t="n">
        <v>52.18</v>
      </c>
      <c r="O15" t="n">
        <v>28400.61</v>
      </c>
      <c r="P15" t="n">
        <v>100.99</v>
      </c>
      <c r="Q15" t="n">
        <v>1324.03</v>
      </c>
      <c r="R15" t="n">
        <v>35.23</v>
      </c>
      <c r="S15" t="n">
        <v>27.17</v>
      </c>
      <c r="T15" t="n">
        <v>4212.6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411.0089120709845</v>
      </c>
      <c r="AB15" t="n">
        <v>562.3605259289996</v>
      </c>
      <c r="AC15" t="n">
        <v>508.6896266122904</v>
      </c>
      <c r="AD15" t="n">
        <v>411008.9120709845</v>
      </c>
      <c r="AE15" t="n">
        <v>562360.5259289995</v>
      </c>
      <c r="AF15" t="n">
        <v>4.924636671429757e-06</v>
      </c>
      <c r="AG15" t="n">
        <v>31</v>
      </c>
      <c r="AH15" t="n">
        <v>508689.6266122904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8.5761</v>
      </c>
      <c r="E16" t="n">
        <v>11.66</v>
      </c>
      <c r="F16" t="n">
        <v>8.210000000000001</v>
      </c>
      <c r="G16" t="n">
        <v>27.36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101.41</v>
      </c>
      <c r="Q16" t="n">
        <v>1323.94</v>
      </c>
      <c r="R16" t="n">
        <v>38.56</v>
      </c>
      <c r="S16" t="n">
        <v>27.17</v>
      </c>
      <c r="T16" t="n">
        <v>5875.68</v>
      </c>
      <c r="U16" t="n">
        <v>0.7</v>
      </c>
      <c r="V16" t="n">
        <v>0.95</v>
      </c>
      <c r="W16" t="n">
        <v>0.13</v>
      </c>
      <c r="X16" t="n">
        <v>0.36</v>
      </c>
      <c r="Y16" t="n">
        <v>1</v>
      </c>
      <c r="Z16" t="n">
        <v>10</v>
      </c>
      <c r="AA16" t="n">
        <v>412.5100710925694</v>
      </c>
      <c r="AB16" t="n">
        <v>564.414477928794</v>
      </c>
      <c r="AC16" t="n">
        <v>510.5475523159643</v>
      </c>
      <c r="AD16" t="n">
        <v>412510.0710925694</v>
      </c>
      <c r="AE16" t="n">
        <v>564414.477928794</v>
      </c>
      <c r="AF16" t="n">
        <v>4.88544419922136e-06</v>
      </c>
      <c r="AG16" t="n">
        <v>31</v>
      </c>
      <c r="AH16" t="n">
        <v>510547.5523159642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8.6701</v>
      </c>
      <c r="E17" t="n">
        <v>11.53</v>
      </c>
      <c r="F17" t="n">
        <v>8.17</v>
      </c>
      <c r="G17" t="n">
        <v>30.64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99.02</v>
      </c>
      <c r="Q17" t="n">
        <v>1324.03</v>
      </c>
      <c r="R17" t="n">
        <v>37.1</v>
      </c>
      <c r="S17" t="n">
        <v>27.17</v>
      </c>
      <c r="T17" t="n">
        <v>5160.29</v>
      </c>
      <c r="U17" t="n">
        <v>0.73</v>
      </c>
      <c r="V17" t="n">
        <v>0.96</v>
      </c>
      <c r="W17" t="n">
        <v>0.14</v>
      </c>
      <c r="X17" t="n">
        <v>0.32</v>
      </c>
      <c r="Y17" t="n">
        <v>1</v>
      </c>
      <c r="Z17" t="n">
        <v>10</v>
      </c>
      <c r="AA17" t="n">
        <v>409.7096842711636</v>
      </c>
      <c r="AB17" t="n">
        <v>560.5828651353994</v>
      </c>
      <c r="AC17" t="n">
        <v>507.0816232698689</v>
      </c>
      <c r="AD17" t="n">
        <v>409709.6842711636</v>
      </c>
      <c r="AE17" t="n">
        <v>560582.8651353994</v>
      </c>
      <c r="AF17" t="n">
        <v>4.938992053692134e-06</v>
      </c>
      <c r="AG17" t="n">
        <v>31</v>
      </c>
      <c r="AH17" t="n">
        <v>507081.6232698689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8.7235</v>
      </c>
      <c r="E18" t="n">
        <v>11.46</v>
      </c>
      <c r="F18" t="n">
        <v>8.140000000000001</v>
      </c>
      <c r="G18" t="n">
        <v>32.58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96.44</v>
      </c>
      <c r="Q18" t="n">
        <v>1324.12</v>
      </c>
      <c r="R18" t="n">
        <v>36.33</v>
      </c>
      <c r="S18" t="n">
        <v>27.17</v>
      </c>
      <c r="T18" t="n">
        <v>4777.9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397.3879489292784</v>
      </c>
      <c r="AB18" t="n">
        <v>543.723723244034</v>
      </c>
      <c r="AC18" t="n">
        <v>491.831494218661</v>
      </c>
      <c r="AD18" t="n">
        <v>397387.9489292784</v>
      </c>
      <c r="AE18" t="n">
        <v>543723.723244034</v>
      </c>
      <c r="AF18" t="n">
        <v>4.969411792295744e-06</v>
      </c>
      <c r="AG18" t="n">
        <v>30</v>
      </c>
      <c r="AH18" t="n">
        <v>491831.494218661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8.783300000000001</v>
      </c>
      <c r="E19" t="n">
        <v>11.39</v>
      </c>
      <c r="F19" t="n">
        <v>8.109999999999999</v>
      </c>
      <c r="G19" t="n">
        <v>34.76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11</v>
      </c>
      <c r="N19" t="n">
        <v>52.88</v>
      </c>
      <c r="O19" t="n">
        <v>28609.38</v>
      </c>
      <c r="P19" t="n">
        <v>94.76000000000001</v>
      </c>
      <c r="Q19" t="n">
        <v>1323.94</v>
      </c>
      <c r="R19" t="n">
        <v>35.23</v>
      </c>
      <c r="S19" t="n">
        <v>27.17</v>
      </c>
      <c r="T19" t="n">
        <v>4232.77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395.5448291351813</v>
      </c>
      <c r="AB19" t="n">
        <v>541.201885429044</v>
      </c>
      <c r="AC19" t="n">
        <v>489.550337065312</v>
      </c>
      <c r="AD19" t="n">
        <v>395544.8291351813</v>
      </c>
      <c r="AE19" t="n">
        <v>541201.8854290439</v>
      </c>
      <c r="AF19" t="n">
        <v>5.003477342267578e-06</v>
      </c>
      <c r="AG19" t="n">
        <v>30</v>
      </c>
      <c r="AH19" t="n">
        <v>489550.337065312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8.8337</v>
      </c>
      <c r="E20" t="n">
        <v>11.32</v>
      </c>
      <c r="F20" t="n">
        <v>8.09</v>
      </c>
      <c r="G20" t="n">
        <v>37.33</v>
      </c>
      <c r="H20" t="n">
        <v>0.42</v>
      </c>
      <c r="I20" t="n">
        <v>13</v>
      </c>
      <c r="J20" t="n">
        <v>230.49</v>
      </c>
      <c r="K20" t="n">
        <v>56.94</v>
      </c>
      <c r="L20" t="n">
        <v>5.5</v>
      </c>
      <c r="M20" t="n">
        <v>8</v>
      </c>
      <c r="N20" t="n">
        <v>53.05</v>
      </c>
      <c r="O20" t="n">
        <v>28661.73</v>
      </c>
      <c r="P20" t="n">
        <v>92.05</v>
      </c>
      <c r="Q20" t="n">
        <v>1324.02</v>
      </c>
      <c r="R20" t="n">
        <v>34.46</v>
      </c>
      <c r="S20" t="n">
        <v>27.17</v>
      </c>
      <c r="T20" t="n">
        <v>3852.68</v>
      </c>
      <c r="U20" t="n">
        <v>0.79</v>
      </c>
      <c r="V20" t="n">
        <v>0.96</v>
      </c>
      <c r="W20" t="n">
        <v>0.13</v>
      </c>
      <c r="X20" t="n">
        <v>0.24</v>
      </c>
      <c r="Y20" t="n">
        <v>1</v>
      </c>
      <c r="Z20" t="n">
        <v>10</v>
      </c>
      <c r="AA20" t="n">
        <v>393.2376399879436</v>
      </c>
      <c r="AB20" t="n">
        <v>538.0450874517916</v>
      </c>
      <c r="AC20" t="n">
        <v>486.6948194564149</v>
      </c>
      <c r="AD20" t="n">
        <v>393237.6399879436</v>
      </c>
      <c r="AE20" t="n">
        <v>538045.0874517916</v>
      </c>
      <c r="AF20" t="n">
        <v>5.032188106792333e-06</v>
      </c>
      <c r="AG20" t="n">
        <v>30</v>
      </c>
      <c r="AH20" t="n">
        <v>486694.8194564149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8.836499999999999</v>
      </c>
      <c r="E21" t="n">
        <v>11.32</v>
      </c>
      <c r="F21" t="n">
        <v>8.09</v>
      </c>
      <c r="G21" t="n">
        <v>37.32</v>
      </c>
      <c r="H21" t="n">
        <v>0.44</v>
      </c>
      <c r="I21" t="n">
        <v>13</v>
      </c>
      <c r="J21" t="n">
        <v>230.92</v>
      </c>
      <c r="K21" t="n">
        <v>56.94</v>
      </c>
      <c r="L21" t="n">
        <v>5.75</v>
      </c>
      <c r="M21" t="n">
        <v>4</v>
      </c>
      <c r="N21" t="n">
        <v>53.23</v>
      </c>
      <c r="O21" t="n">
        <v>28714.14</v>
      </c>
      <c r="P21" t="n">
        <v>91.94</v>
      </c>
      <c r="Q21" t="n">
        <v>1323.94</v>
      </c>
      <c r="R21" t="n">
        <v>34.13</v>
      </c>
      <c r="S21" t="n">
        <v>27.17</v>
      </c>
      <c r="T21" t="n">
        <v>3686.38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393.1402644619606</v>
      </c>
      <c r="AB21" t="n">
        <v>537.9118539612368</v>
      </c>
      <c r="AC21" t="n">
        <v>486.5743015832042</v>
      </c>
      <c r="AD21" t="n">
        <v>393140.2644619606</v>
      </c>
      <c r="AE21" t="n">
        <v>537911.8539612368</v>
      </c>
      <c r="AF21" t="n">
        <v>5.03378314926593e-06</v>
      </c>
      <c r="AG21" t="n">
        <v>30</v>
      </c>
      <c r="AH21" t="n">
        <v>486574.3015832042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8.8203</v>
      </c>
      <c r="E22" t="n">
        <v>11.34</v>
      </c>
      <c r="F22" t="n">
        <v>8.109999999999999</v>
      </c>
      <c r="G22" t="n">
        <v>37.41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92.04000000000001</v>
      </c>
      <c r="Q22" t="n">
        <v>1323.94</v>
      </c>
      <c r="R22" t="n">
        <v>34.74</v>
      </c>
      <c r="S22" t="n">
        <v>27.17</v>
      </c>
      <c r="T22" t="n">
        <v>3991.41</v>
      </c>
      <c r="U22" t="n">
        <v>0.78</v>
      </c>
      <c r="V22" t="n">
        <v>0.96</v>
      </c>
      <c r="W22" t="n">
        <v>0.14</v>
      </c>
      <c r="X22" t="n">
        <v>0.25</v>
      </c>
      <c r="Y22" t="n">
        <v>1</v>
      </c>
      <c r="Z22" t="n">
        <v>10</v>
      </c>
      <c r="AA22" t="n">
        <v>393.4646769059091</v>
      </c>
      <c r="AB22" t="n">
        <v>538.355729379114</v>
      </c>
      <c r="AC22" t="n">
        <v>486.9758141541823</v>
      </c>
      <c r="AD22" t="n">
        <v>393464.6769059091</v>
      </c>
      <c r="AE22" t="n">
        <v>538355.729379114</v>
      </c>
      <c r="AF22" t="n">
        <v>5.024554689240116e-06</v>
      </c>
      <c r="AG22" t="n">
        <v>30</v>
      </c>
      <c r="AH22" t="n">
        <v>486975.8141541823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8.8123</v>
      </c>
      <c r="E23" t="n">
        <v>11.35</v>
      </c>
      <c r="F23" t="n">
        <v>8.119999999999999</v>
      </c>
      <c r="G23" t="n">
        <v>37.46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92.09999999999999</v>
      </c>
      <c r="Q23" t="n">
        <v>1323.94</v>
      </c>
      <c r="R23" t="n">
        <v>35.08</v>
      </c>
      <c r="S23" t="n">
        <v>27.17</v>
      </c>
      <c r="T23" t="n">
        <v>4165.1</v>
      </c>
      <c r="U23" t="n">
        <v>0.77</v>
      </c>
      <c r="V23" t="n">
        <v>0.96</v>
      </c>
      <c r="W23" t="n">
        <v>0.14</v>
      </c>
      <c r="X23" t="n">
        <v>0.26</v>
      </c>
      <c r="Y23" t="n">
        <v>1</v>
      </c>
      <c r="Z23" t="n">
        <v>10</v>
      </c>
      <c r="AA23" t="n">
        <v>393.6324402154542</v>
      </c>
      <c r="AB23" t="n">
        <v>538.5852705404285</v>
      </c>
      <c r="AC23" t="n">
        <v>487.1834482292239</v>
      </c>
      <c r="AD23" t="n">
        <v>393632.4402154541</v>
      </c>
      <c r="AE23" t="n">
        <v>538585.2705404285</v>
      </c>
      <c r="AF23" t="n">
        <v>5.019997425029838e-06</v>
      </c>
      <c r="AG23" t="n">
        <v>30</v>
      </c>
      <c r="AH23" t="n">
        <v>487183.4482292239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8.854100000000001</v>
      </c>
      <c r="E2" t="n">
        <v>11.29</v>
      </c>
      <c r="F2" t="n">
        <v>8.699999999999999</v>
      </c>
      <c r="G2" t="n">
        <v>12.73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53.36</v>
      </c>
      <c r="Q2" t="n">
        <v>1324.13</v>
      </c>
      <c r="R2" t="n">
        <v>52.64</v>
      </c>
      <c r="S2" t="n">
        <v>27.17</v>
      </c>
      <c r="T2" t="n">
        <v>12801.1</v>
      </c>
      <c r="U2" t="n">
        <v>0.52</v>
      </c>
      <c r="V2" t="n">
        <v>0.9</v>
      </c>
      <c r="W2" t="n">
        <v>0.2</v>
      </c>
      <c r="X2" t="n">
        <v>0.84</v>
      </c>
      <c r="Y2" t="n">
        <v>1</v>
      </c>
      <c r="Z2" t="n">
        <v>10</v>
      </c>
      <c r="AA2" t="n">
        <v>341.7863569048528</v>
      </c>
      <c r="AB2" t="n">
        <v>467.6471720670966</v>
      </c>
      <c r="AC2" t="n">
        <v>423.0155823119404</v>
      </c>
      <c r="AD2" t="n">
        <v>341786.3569048528</v>
      </c>
      <c r="AE2" t="n">
        <v>467647.1720670966</v>
      </c>
      <c r="AF2" t="n">
        <v>8.149868033146126e-06</v>
      </c>
      <c r="AG2" t="n">
        <v>30</v>
      </c>
      <c r="AH2" t="n">
        <v>423015.5823119404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8.8931</v>
      </c>
      <c r="E3" t="n">
        <v>11.24</v>
      </c>
      <c r="F3" t="n">
        <v>8.68</v>
      </c>
      <c r="G3" t="n">
        <v>13.36</v>
      </c>
      <c r="H3" t="n">
        <v>0.27</v>
      </c>
      <c r="I3" t="n">
        <v>39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53.1</v>
      </c>
      <c r="Q3" t="n">
        <v>1323.98</v>
      </c>
      <c r="R3" t="n">
        <v>51.73</v>
      </c>
      <c r="S3" t="n">
        <v>27.17</v>
      </c>
      <c r="T3" t="n">
        <v>12360.36</v>
      </c>
      <c r="U3" t="n">
        <v>0.53</v>
      </c>
      <c r="V3" t="n">
        <v>0.9</v>
      </c>
      <c r="W3" t="n">
        <v>0.22</v>
      </c>
      <c r="X3" t="n">
        <v>0.83</v>
      </c>
      <c r="Y3" t="n">
        <v>1</v>
      </c>
      <c r="Z3" t="n">
        <v>10</v>
      </c>
      <c r="AA3" t="n">
        <v>341.3203023807685</v>
      </c>
      <c r="AB3" t="n">
        <v>467.00949570637</v>
      </c>
      <c r="AC3" t="n">
        <v>422.4387648880972</v>
      </c>
      <c r="AD3" t="n">
        <v>341320.3023807685</v>
      </c>
      <c r="AE3" t="n">
        <v>467009.49570637</v>
      </c>
      <c r="AF3" t="n">
        <v>8.185766075103265e-06</v>
      </c>
      <c r="AG3" t="n">
        <v>30</v>
      </c>
      <c r="AH3" t="n">
        <v>422438.7648880972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8.200100000000001</v>
      </c>
      <c r="E2" t="n">
        <v>12.2</v>
      </c>
      <c r="F2" t="n">
        <v>8.94</v>
      </c>
      <c r="G2" t="n">
        <v>9.75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74.51000000000001</v>
      </c>
      <c r="Q2" t="n">
        <v>1324.44</v>
      </c>
      <c r="R2" t="n">
        <v>60.92</v>
      </c>
      <c r="S2" t="n">
        <v>27.17</v>
      </c>
      <c r="T2" t="n">
        <v>16874.98</v>
      </c>
      <c r="U2" t="n">
        <v>0.45</v>
      </c>
      <c r="V2" t="n">
        <v>0.87</v>
      </c>
      <c r="W2" t="n">
        <v>0.2</v>
      </c>
      <c r="X2" t="n">
        <v>1.08</v>
      </c>
      <c r="Y2" t="n">
        <v>1</v>
      </c>
      <c r="Z2" t="n">
        <v>10</v>
      </c>
      <c r="AA2" t="n">
        <v>388.2904510637251</v>
      </c>
      <c r="AB2" t="n">
        <v>531.2761253111041</v>
      </c>
      <c r="AC2" t="n">
        <v>480.5718775621367</v>
      </c>
      <c r="AD2" t="n">
        <v>388290.4510637251</v>
      </c>
      <c r="AE2" t="n">
        <v>531276.1253111041</v>
      </c>
      <c r="AF2" t="n">
        <v>6.536462997367202e-06</v>
      </c>
      <c r="AG2" t="n">
        <v>32</v>
      </c>
      <c r="AH2" t="n">
        <v>480571.8775621367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8.6797</v>
      </c>
      <c r="E3" t="n">
        <v>11.52</v>
      </c>
      <c r="F3" t="n">
        <v>8.6</v>
      </c>
      <c r="G3" t="n">
        <v>12.89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68.01000000000001</v>
      </c>
      <c r="Q3" t="n">
        <v>1324.16</v>
      </c>
      <c r="R3" t="n">
        <v>50.2</v>
      </c>
      <c r="S3" t="n">
        <v>27.17</v>
      </c>
      <c r="T3" t="n">
        <v>11589.08</v>
      </c>
      <c r="U3" t="n">
        <v>0.54</v>
      </c>
      <c r="V3" t="n">
        <v>0.91</v>
      </c>
      <c r="W3" t="n">
        <v>0.17</v>
      </c>
      <c r="X3" t="n">
        <v>0.74</v>
      </c>
      <c r="Y3" t="n">
        <v>1</v>
      </c>
      <c r="Z3" t="n">
        <v>10</v>
      </c>
      <c r="AA3" t="n">
        <v>359.4612819992022</v>
      </c>
      <c r="AB3" t="n">
        <v>491.8307843438478</v>
      </c>
      <c r="AC3" t="n">
        <v>444.8911445749114</v>
      </c>
      <c r="AD3" t="n">
        <v>359461.2819992022</v>
      </c>
      <c r="AE3" t="n">
        <v>491830.7843438478</v>
      </c>
      <c r="AF3" t="n">
        <v>6.918761707570408e-06</v>
      </c>
      <c r="AG3" t="n">
        <v>30</v>
      </c>
      <c r="AH3" t="n">
        <v>444891.1445749115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8.880800000000001</v>
      </c>
      <c r="E4" t="n">
        <v>11.26</v>
      </c>
      <c r="F4" t="n">
        <v>8.51</v>
      </c>
      <c r="G4" t="n">
        <v>15.96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29</v>
      </c>
      <c r="N4" t="n">
        <v>14.9</v>
      </c>
      <c r="O4" t="n">
        <v>13559.91</v>
      </c>
      <c r="P4" t="n">
        <v>63.86</v>
      </c>
      <c r="Q4" t="n">
        <v>1323.94</v>
      </c>
      <c r="R4" t="n">
        <v>47.95</v>
      </c>
      <c r="S4" t="n">
        <v>27.17</v>
      </c>
      <c r="T4" t="n">
        <v>10504.98</v>
      </c>
      <c r="U4" t="n">
        <v>0.57</v>
      </c>
      <c r="V4" t="n">
        <v>0.92</v>
      </c>
      <c r="W4" t="n">
        <v>0.16</v>
      </c>
      <c r="X4" t="n">
        <v>0.66</v>
      </c>
      <c r="Y4" t="n">
        <v>1</v>
      </c>
      <c r="Z4" t="n">
        <v>10</v>
      </c>
      <c r="AA4" t="n">
        <v>355.017150350272</v>
      </c>
      <c r="AB4" t="n">
        <v>485.7501273605304</v>
      </c>
      <c r="AC4" t="n">
        <v>439.3908169598262</v>
      </c>
      <c r="AD4" t="n">
        <v>355017.150350272</v>
      </c>
      <c r="AE4" t="n">
        <v>485750.1273605304</v>
      </c>
      <c r="AF4" t="n">
        <v>7.079062522044689e-06</v>
      </c>
      <c r="AG4" t="n">
        <v>30</v>
      </c>
      <c r="AH4" t="n">
        <v>439390.8169598262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9.0176</v>
      </c>
      <c r="E5" t="n">
        <v>11.09</v>
      </c>
      <c r="F5" t="n">
        <v>8.43</v>
      </c>
      <c r="G5" t="n">
        <v>18.07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4</v>
      </c>
      <c r="N5" t="n">
        <v>14.97</v>
      </c>
      <c r="O5" t="n">
        <v>13599.17</v>
      </c>
      <c r="P5" t="n">
        <v>61.01</v>
      </c>
      <c r="Q5" t="n">
        <v>1324.1</v>
      </c>
      <c r="R5" t="n">
        <v>44.37</v>
      </c>
      <c r="S5" t="n">
        <v>27.17</v>
      </c>
      <c r="T5" t="n">
        <v>8733.700000000001</v>
      </c>
      <c r="U5" t="n">
        <v>0.61</v>
      </c>
      <c r="V5" t="n">
        <v>0.93</v>
      </c>
      <c r="W5" t="n">
        <v>0.18</v>
      </c>
      <c r="X5" t="n">
        <v>0.58</v>
      </c>
      <c r="Y5" t="n">
        <v>1</v>
      </c>
      <c r="Z5" t="n">
        <v>10</v>
      </c>
      <c r="AA5" t="n">
        <v>342.4481703372729</v>
      </c>
      <c r="AB5" t="n">
        <v>468.5526944024817</v>
      </c>
      <c r="AC5" t="n">
        <v>423.834682866545</v>
      </c>
      <c r="AD5" t="n">
        <v>342448.1703372729</v>
      </c>
      <c r="AE5" t="n">
        <v>468552.6944024817</v>
      </c>
      <c r="AF5" t="n">
        <v>7.188108526122667e-06</v>
      </c>
      <c r="AG5" t="n">
        <v>29</v>
      </c>
      <c r="AH5" t="n">
        <v>423834.682866545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9.013299999999999</v>
      </c>
      <c r="E6" t="n">
        <v>11.09</v>
      </c>
      <c r="F6" t="n">
        <v>8.44</v>
      </c>
      <c r="G6" t="n">
        <v>18.08</v>
      </c>
      <c r="H6" t="n">
        <v>0.32</v>
      </c>
      <c r="I6" t="n">
        <v>28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61.16</v>
      </c>
      <c r="Q6" t="n">
        <v>1323.94</v>
      </c>
      <c r="R6" t="n">
        <v>44.42</v>
      </c>
      <c r="S6" t="n">
        <v>27.17</v>
      </c>
      <c r="T6" t="n">
        <v>8755.92</v>
      </c>
      <c r="U6" t="n">
        <v>0.61</v>
      </c>
      <c r="V6" t="n">
        <v>0.92</v>
      </c>
      <c r="W6" t="n">
        <v>0.19</v>
      </c>
      <c r="X6" t="n">
        <v>0.58</v>
      </c>
      <c r="Y6" t="n">
        <v>1</v>
      </c>
      <c r="Z6" t="n">
        <v>10</v>
      </c>
      <c r="AA6" t="n">
        <v>342.6009786433307</v>
      </c>
      <c r="AB6" t="n">
        <v>468.7617734682567</v>
      </c>
      <c r="AC6" t="n">
        <v>424.0238077197267</v>
      </c>
      <c r="AD6" t="n">
        <v>342600.9786433307</v>
      </c>
      <c r="AE6" t="n">
        <v>468761.7734682567</v>
      </c>
      <c r="AF6" t="n">
        <v>7.184680910497408e-06</v>
      </c>
      <c r="AG6" t="n">
        <v>29</v>
      </c>
      <c r="AH6" t="n">
        <v>424023.8077197267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10.5</v>
      </c>
      <c r="G2" t="n">
        <v>4.88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178.14</v>
      </c>
      <c r="Q2" t="n">
        <v>1324.47</v>
      </c>
      <c r="R2" t="n">
        <v>110.07</v>
      </c>
      <c r="S2" t="n">
        <v>27.17</v>
      </c>
      <c r="T2" t="n">
        <v>41075.88</v>
      </c>
      <c r="U2" t="n">
        <v>0.25</v>
      </c>
      <c r="V2" t="n">
        <v>0.74</v>
      </c>
      <c r="W2" t="n">
        <v>0.32</v>
      </c>
      <c r="X2" t="n">
        <v>2.65</v>
      </c>
      <c r="Y2" t="n">
        <v>1</v>
      </c>
      <c r="Z2" t="n">
        <v>10</v>
      </c>
      <c r="AA2" t="n">
        <v>821.9098538332885</v>
      </c>
      <c r="AB2" t="n">
        <v>1124.573322118348</v>
      </c>
      <c r="AC2" t="n">
        <v>1017.245622603942</v>
      </c>
      <c r="AD2" t="n">
        <v>821909.8538332885</v>
      </c>
      <c r="AE2" t="n">
        <v>1124573.322118348</v>
      </c>
      <c r="AF2" t="n">
        <v>2.612709711831379e-06</v>
      </c>
      <c r="AG2" t="n">
        <v>53</v>
      </c>
      <c r="AH2" t="n">
        <v>1017245.622603942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5.6446</v>
      </c>
      <c r="E3" t="n">
        <v>17.72</v>
      </c>
      <c r="F3" t="n">
        <v>9.800000000000001</v>
      </c>
      <c r="G3" t="n">
        <v>6.13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</v>
      </c>
      <c r="Q3" t="n">
        <v>1324.21</v>
      </c>
      <c r="R3" t="n">
        <v>88.48</v>
      </c>
      <c r="S3" t="n">
        <v>27.17</v>
      </c>
      <c r="T3" t="n">
        <v>30448.88</v>
      </c>
      <c r="U3" t="n">
        <v>0.31</v>
      </c>
      <c r="V3" t="n">
        <v>0.8</v>
      </c>
      <c r="W3" t="n">
        <v>0.26</v>
      </c>
      <c r="X3" t="n">
        <v>1.95</v>
      </c>
      <c r="Y3" t="n">
        <v>1</v>
      </c>
      <c r="Z3" t="n">
        <v>10</v>
      </c>
      <c r="AA3" t="n">
        <v>708.9387057129568</v>
      </c>
      <c r="AB3" t="n">
        <v>970.0012133248032</v>
      </c>
      <c r="AC3" t="n">
        <v>877.4256589303365</v>
      </c>
      <c r="AD3" t="n">
        <v>708938.7057129568</v>
      </c>
      <c r="AE3" t="n">
        <v>970001.2133248032</v>
      </c>
      <c r="AF3" t="n">
        <v>2.970212929872593e-06</v>
      </c>
      <c r="AG3" t="n">
        <v>47</v>
      </c>
      <c r="AH3" t="n">
        <v>877425.6589303365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6.1564</v>
      </c>
      <c r="E4" t="n">
        <v>16.24</v>
      </c>
      <c r="F4" t="n">
        <v>9.369999999999999</v>
      </c>
      <c r="G4" t="n">
        <v>7.4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156.76</v>
      </c>
      <c r="Q4" t="n">
        <v>1324.03</v>
      </c>
      <c r="R4" t="n">
        <v>74.67</v>
      </c>
      <c r="S4" t="n">
        <v>27.17</v>
      </c>
      <c r="T4" t="n">
        <v>23642.02</v>
      </c>
      <c r="U4" t="n">
        <v>0.36</v>
      </c>
      <c r="V4" t="n">
        <v>0.83</v>
      </c>
      <c r="W4" t="n">
        <v>0.23</v>
      </c>
      <c r="X4" t="n">
        <v>1.52</v>
      </c>
      <c r="Y4" t="n">
        <v>1</v>
      </c>
      <c r="Z4" t="n">
        <v>10</v>
      </c>
      <c r="AA4" t="n">
        <v>638.7294646091322</v>
      </c>
      <c r="AB4" t="n">
        <v>873.9378322334371</v>
      </c>
      <c r="AC4" t="n">
        <v>790.5304321045285</v>
      </c>
      <c r="AD4" t="n">
        <v>638729.4646091321</v>
      </c>
      <c r="AE4" t="n">
        <v>873937.8322334371</v>
      </c>
      <c r="AF4" t="n">
        <v>3.239524303133549e-06</v>
      </c>
      <c r="AG4" t="n">
        <v>43</v>
      </c>
      <c r="AH4" t="n">
        <v>790530.4321045284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6.5313</v>
      </c>
      <c r="E5" t="n">
        <v>15.31</v>
      </c>
      <c r="F5" t="n">
        <v>9.119999999999999</v>
      </c>
      <c r="G5" t="n">
        <v>8.69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151.47</v>
      </c>
      <c r="Q5" t="n">
        <v>1324.22</v>
      </c>
      <c r="R5" t="n">
        <v>66.75</v>
      </c>
      <c r="S5" t="n">
        <v>27.17</v>
      </c>
      <c r="T5" t="n">
        <v>19749.37</v>
      </c>
      <c r="U5" t="n">
        <v>0.41</v>
      </c>
      <c r="V5" t="n">
        <v>0.86</v>
      </c>
      <c r="W5" t="n">
        <v>0.21</v>
      </c>
      <c r="X5" t="n">
        <v>1.27</v>
      </c>
      <c r="Y5" t="n">
        <v>1</v>
      </c>
      <c r="Z5" t="n">
        <v>10</v>
      </c>
      <c r="AA5" t="n">
        <v>590.687096830869</v>
      </c>
      <c r="AB5" t="n">
        <v>808.2041451595366</v>
      </c>
      <c r="AC5" t="n">
        <v>731.0702758671515</v>
      </c>
      <c r="AD5" t="n">
        <v>590687.096830869</v>
      </c>
      <c r="AE5" t="n">
        <v>808204.1451595365</v>
      </c>
      <c r="AF5" t="n">
        <v>3.436798304375308e-06</v>
      </c>
      <c r="AG5" t="n">
        <v>40</v>
      </c>
      <c r="AH5" t="n">
        <v>731070.2758671516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6.8364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146.83</v>
      </c>
      <c r="Q6" t="n">
        <v>1324.14</v>
      </c>
      <c r="R6" t="n">
        <v>60.15</v>
      </c>
      <c r="S6" t="n">
        <v>27.17</v>
      </c>
      <c r="T6" t="n">
        <v>16491.79</v>
      </c>
      <c r="U6" t="n">
        <v>0.45</v>
      </c>
      <c r="V6" t="n">
        <v>0.88</v>
      </c>
      <c r="W6" t="n">
        <v>0.19</v>
      </c>
      <c r="X6" t="n">
        <v>1.05</v>
      </c>
      <c r="Y6" t="n">
        <v>1</v>
      </c>
      <c r="Z6" t="n">
        <v>10</v>
      </c>
      <c r="AA6" t="n">
        <v>567.2416564914034</v>
      </c>
      <c r="AB6" t="n">
        <v>776.1250593472521</v>
      </c>
      <c r="AC6" t="n">
        <v>702.0527729815119</v>
      </c>
      <c r="AD6" t="n">
        <v>567241.6564914035</v>
      </c>
      <c r="AE6" t="n">
        <v>776125.0593472521</v>
      </c>
      <c r="AF6" t="n">
        <v>3.597343243769443e-06</v>
      </c>
      <c r="AG6" t="n">
        <v>39</v>
      </c>
      <c r="AH6" t="n">
        <v>702052.7729815119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7.0808</v>
      </c>
      <c r="E7" t="n">
        <v>14.12</v>
      </c>
      <c r="F7" t="n">
        <v>8.77</v>
      </c>
      <c r="G7" t="n">
        <v>11.19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143.46</v>
      </c>
      <c r="Q7" t="n">
        <v>1324.18</v>
      </c>
      <c r="R7" t="n">
        <v>55.73</v>
      </c>
      <c r="S7" t="n">
        <v>27.17</v>
      </c>
      <c r="T7" t="n">
        <v>14319.44</v>
      </c>
      <c r="U7" t="n">
        <v>0.49</v>
      </c>
      <c r="V7" t="n">
        <v>0.89</v>
      </c>
      <c r="W7" t="n">
        <v>0.18</v>
      </c>
      <c r="X7" t="n">
        <v>0.91</v>
      </c>
      <c r="Y7" t="n">
        <v>1</v>
      </c>
      <c r="Z7" t="n">
        <v>10</v>
      </c>
      <c r="AA7" t="n">
        <v>537.6570711863016</v>
      </c>
      <c r="AB7" t="n">
        <v>735.6461245530229</v>
      </c>
      <c r="AC7" t="n">
        <v>665.437090911502</v>
      </c>
      <c r="AD7" t="n">
        <v>537657.0711863015</v>
      </c>
      <c r="AE7" t="n">
        <v>735646.1245530229</v>
      </c>
      <c r="AF7" t="n">
        <v>3.725947580668578e-06</v>
      </c>
      <c r="AG7" t="n">
        <v>37</v>
      </c>
      <c r="AH7" t="n">
        <v>665437.090911502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7.2663</v>
      </c>
      <c r="E8" t="n">
        <v>13.76</v>
      </c>
      <c r="F8" t="n">
        <v>8.67</v>
      </c>
      <c r="G8" t="n">
        <v>12.38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140.77</v>
      </c>
      <c r="Q8" t="n">
        <v>1323.99</v>
      </c>
      <c r="R8" t="n">
        <v>52.48</v>
      </c>
      <c r="S8" t="n">
        <v>27.17</v>
      </c>
      <c r="T8" t="n">
        <v>12715.84</v>
      </c>
      <c r="U8" t="n">
        <v>0.52</v>
      </c>
      <c r="V8" t="n">
        <v>0.9</v>
      </c>
      <c r="W8" t="n">
        <v>0.18</v>
      </c>
      <c r="X8" t="n">
        <v>0.8100000000000001</v>
      </c>
      <c r="Y8" t="n">
        <v>1</v>
      </c>
      <c r="Z8" t="n">
        <v>10</v>
      </c>
      <c r="AA8" t="n">
        <v>520.7818029569884</v>
      </c>
      <c r="AB8" t="n">
        <v>712.5566380773855</v>
      </c>
      <c r="AC8" t="n">
        <v>644.5512326188017</v>
      </c>
      <c r="AD8" t="n">
        <v>520781.8029569883</v>
      </c>
      <c r="AE8" t="n">
        <v>712556.6380773855</v>
      </c>
      <c r="AF8" t="n">
        <v>3.823558482856753e-06</v>
      </c>
      <c r="AG8" t="n">
        <v>36</v>
      </c>
      <c r="AH8" t="n">
        <v>644551.2326188016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7.5177</v>
      </c>
      <c r="E9" t="n">
        <v>13.3</v>
      </c>
      <c r="F9" t="n">
        <v>8.470000000000001</v>
      </c>
      <c r="G9" t="n">
        <v>13.73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136.15</v>
      </c>
      <c r="Q9" t="n">
        <v>1324.04</v>
      </c>
      <c r="R9" t="n">
        <v>46.01</v>
      </c>
      <c r="S9" t="n">
        <v>27.17</v>
      </c>
      <c r="T9" t="n">
        <v>9510.26</v>
      </c>
      <c r="U9" t="n">
        <v>0.59</v>
      </c>
      <c r="V9" t="n">
        <v>0.92</v>
      </c>
      <c r="W9" t="n">
        <v>0.16</v>
      </c>
      <c r="X9" t="n">
        <v>0.62</v>
      </c>
      <c r="Y9" t="n">
        <v>1</v>
      </c>
      <c r="Z9" t="n">
        <v>10</v>
      </c>
      <c r="AA9" t="n">
        <v>500.9467947278071</v>
      </c>
      <c r="AB9" t="n">
        <v>685.417504759415</v>
      </c>
      <c r="AC9" t="n">
        <v>620.0022200946854</v>
      </c>
      <c r="AD9" t="n">
        <v>500946.794727807</v>
      </c>
      <c r="AE9" t="n">
        <v>685417.5047594151</v>
      </c>
      <c r="AF9" t="n">
        <v>3.955846250027139e-06</v>
      </c>
      <c r="AG9" t="n">
        <v>35</v>
      </c>
      <c r="AH9" t="n">
        <v>620002.2200946854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7.4554</v>
      </c>
      <c r="E10" t="n">
        <v>13.41</v>
      </c>
      <c r="F10" t="n">
        <v>8.68</v>
      </c>
      <c r="G10" t="n">
        <v>14.89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139.17</v>
      </c>
      <c r="Q10" t="n">
        <v>1324.13</v>
      </c>
      <c r="R10" t="n">
        <v>54.6</v>
      </c>
      <c r="S10" t="n">
        <v>27.17</v>
      </c>
      <c r="T10" t="n">
        <v>13811.02</v>
      </c>
      <c r="U10" t="n">
        <v>0.5</v>
      </c>
      <c r="V10" t="n">
        <v>0.9</v>
      </c>
      <c r="W10" t="n">
        <v>0.14</v>
      </c>
      <c r="X10" t="n">
        <v>0.83</v>
      </c>
      <c r="Y10" t="n">
        <v>1</v>
      </c>
      <c r="Z10" t="n">
        <v>10</v>
      </c>
      <c r="AA10" t="n">
        <v>505.6100379564399</v>
      </c>
      <c r="AB10" t="n">
        <v>691.7979598726023</v>
      </c>
      <c r="AC10" t="n">
        <v>625.7737335268951</v>
      </c>
      <c r="AD10" t="n">
        <v>505610.0379564399</v>
      </c>
      <c r="AE10" t="n">
        <v>691797.9598726023</v>
      </c>
      <c r="AF10" t="n">
        <v>3.923063720612998e-06</v>
      </c>
      <c r="AG10" t="n">
        <v>35</v>
      </c>
      <c r="AH10" t="n">
        <v>625773.7335268951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7.6843</v>
      </c>
      <c r="E11" t="n">
        <v>13.01</v>
      </c>
      <c r="F11" t="n">
        <v>8.49</v>
      </c>
      <c r="G11" t="n">
        <v>16.44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134.99</v>
      </c>
      <c r="Q11" t="n">
        <v>1324.02</v>
      </c>
      <c r="R11" t="n">
        <v>47.29</v>
      </c>
      <c r="S11" t="n">
        <v>27.17</v>
      </c>
      <c r="T11" t="n">
        <v>10177.82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486.9675819461915</v>
      </c>
      <c r="AB11" t="n">
        <v>666.2905291122667</v>
      </c>
      <c r="AC11" t="n">
        <v>602.7006961584219</v>
      </c>
      <c r="AD11" t="n">
        <v>486967.5819461915</v>
      </c>
      <c r="AE11" t="n">
        <v>666290.5291122666</v>
      </c>
      <c r="AF11" t="n">
        <v>4.043511890482934e-06</v>
      </c>
      <c r="AG11" t="n">
        <v>34</v>
      </c>
      <c r="AH11" t="n">
        <v>602700.6961584219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7.7823</v>
      </c>
      <c r="E12" t="n">
        <v>12.85</v>
      </c>
      <c r="F12" t="n">
        <v>8.43</v>
      </c>
      <c r="G12" t="n">
        <v>17.45</v>
      </c>
      <c r="H12" t="n">
        <v>0.22</v>
      </c>
      <c r="I12" t="n">
        <v>29</v>
      </c>
      <c r="J12" t="n">
        <v>278.95</v>
      </c>
      <c r="K12" t="n">
        <v>60.56</v>
      </c>
      <c r="L12" t="n">
        <v>3.5</v>
      </c>
      <c r="M12" t="n">
        <v>27</v>
      </c>
      <c r="N12" t="n">
        <v>74.90000000000001</v>
      </c>
      <c r="O12" t="n">
        <v>34638.36</v>
      </c>
      <c r="P12" t="n">
        <v>132.77</v>
      </c>
      <c r="Q12" t="n">
        <v>1324.03</v>
      </c>
      <c r="R12" t="n">
        <v>45.42</v>
      </c>
      <c r="S12" t="n">
        <v>27.17</v>
      </c>
      <c r="T12" t="n">
        <v>9253.68</v>
      </c>
      <c r="U12" t="n">
        <v>0.6</v>
      </c>
      <c r="V12" t="n">
        <v>0.93</v>
      </c>
      <c r="W12" t="n">
        <v>0.15</v>
      </c>
      <c r="X12" t="n">
        <v>0.58</v>
      </c>
      <c r="Y12" t="n">
        <v>1</v>
      </c>
      <c r="Z12" t="n">
        <v>10</v>
      </c>
      <c r="AA12" t="n">
        <v>483.2705107993409</v>
      </c>
      <c r="AB12" t="n">
        <v>661.2320332658779</v>
      </c>
      <c r="AC12" t="n">
        <v>598.124976055969</v>
      </c>
      <c r="AD12" t="n">
        <v>483270.5107993408</v>
      </c>
      <c r="AE12" t="n">
        <v>661232.033265878</v>
      </c>
      <c r="AF12" t="n">
        <v>4.09507991428046e-06</v>
      </c>
      <c r="AG12" t="n">
        <v>34</v>
      </c>
      <c r="AH12" t="n">
        <v>598124.976055969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7.9271</v>
      </c>
      <c r="E13" t="n">
        <v>12.62</v>
      </c>
      <c r="F13" t="n">
        <v>8.359999999999999</v>
      </c>
      <c r="G13" t="n">
        <v>19.28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130.53</v>
      </c>
      <c r="Q13" t="n">
        <v>1324</v>
      </c>
      <c r="R13" t="n">
        <v>43.05</v>
      </c>
      <c r="S13" t="n">
        <v>27.17</v>
      </c>
      <c r="T13" t="n">
        <v>8082</v>
      </c>
      <c r="U13" t="n">
        <v>0.63</v>
      </c>
      <c r="V13" t="n">
        <v>0.93</v>
      </c>
      <c r="W13" t="n">
        <v>0.15</v>
      </c>
      <c r="X13" t="n">
        <v>0.5</v>
      </c>
      <c r="Y13" t="n">
        <v>1</v>
      </c>
      <c r="Z13" t="n">
        <v>10</v>
      </c>
      <c r="AA13" t="n">
        <v>468.7203378876685</v>
      </c>
      <c r="AB13" t="n">
        <v>641.3238447798027</v>
      </c>
      <c r="AC13" t="n">
        <v>580.1167971376868</v>
      </c>
      <c r="AD13" t="n">
        <v>468720.3378876685</v>
      </c>
      <c r="AE13" t="n">
        <v>641323.8447798027</v>
      </c>
      <c r="AF13" t="n">
        <v>4.171274300462927e-06</v>
      </c>
      <c r="AG13" t="n">
        <v>33</v>
      </c>
      <c r="AH13" t="n">
        <v>580116.7971376869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8.0192</v>
      </c>
      <c r="E14" t="n">
        <v>12.47</v>
      </c>
      <c r="F14" t="n">
        <v>8.32</v>
      </c>
      <c r="G14" t="n">
        <v>20.79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128.61</v>
      </c>
      <c r="Q14" t="n">
        <v>1324.02</v>
      </c>
      <c r="R14" t="n">
        <v>41.61</v>
      </c>
      <c r="S14" t="n">
        <v>27.17</v>
      </c>
      <c r="T14" t="n">
        <v>7375.05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465.6441913413068</v>
      </c>
      <c r="AB14" t="n">
        <v>637.1149253650628</v>
      </c>
      <c r="AC14" t="n">
        <v>576.3095710846343</v>
      </c>
      <c r="AD14" t="n">
        <v>465644.1913413068</v>
      </c>
      <c r="AE14" t="n">
        <v>637114.9253650629</v>
      </c>
      <c r="AF14" t="n">
        <v>4.219737718746111e-06</v>
      </c>
      <c r="AG14" t="n">
        <v>33</v>
      </c>
      <c r="AH14" t="n">
        <v>576309.5710846343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8.066000000000001</v>
      </c>
      <c r="E15" t="n">
        <v>12.4</v>
      </c>
      <c r="F15" t="n">
        <v>8.300000000000001</v>
      </c>
      <c r="G15" t="n">
        <v>21.64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127.4</v>
      </c>
      <c r="Q15" t="n">
        <v>1324.06</v>
      </c>
      <c r="R15" t="n">
        <v>41.02</v>
      </c>
      <c r="S15" t="n">
        <v>27.17</v>
      </c>
      <c r="T15" t="n">
        <v>7082.7</v>
      </c>
      <c r="U15" t="n">
        <v>0.66</v>
      </c>
      <c r="V15" t="n">
        <v>0.9399999999999999</v>
      </c>
      <c r="W15" t="n">
        <v>0.14</v>
      </c>
      <c r="X15" t="n">
        <v>0.44</v>
      </c>
      <c r="Y15" t="n">
        <v>1</v>
      </c>
      <c r="Z15" t="n">
        <v>10</v>
      </c>
      <c r="AA15" t="n">
        <v>463.9516218532694</v>
      </c>
      <c r="AB15" t="n">
        <v>634.7990771206344</v>
      </c>
      <c r="AC15" t="n">
        <v>574.2147441463406</v>
      </c>
      <c r="AD15" t="n">
        <v>463951.6218532695</v>
      </c>
      <c r="AE15" t="n">
        <v>634799.0771206344</v>
      </c>
      <c r="AF15" t="n">
        <v>4.244364081131052e-06</v>
      </c>
      <c r="AG15" t="n">
        <v>33</v>
      </c>
      <c r="AH15" t="n">
        <v>574214.7441463406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8.169</v>
      </c>
      <c r="E16" t="n">
        <v>12.24</v>
      </c>
      <c r="F16" t="n">
        <v>8.24</v>
      </c>
      <c r="G16" t="n">
        <v>23.55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125.31</v>
      </c>
      <c r="Q16" t="n">
        <v>1323.94</v>
      </c>
      <c r="R16" t="n">
        <v>39.46</v>
      </c>
      <c r="S16" t="n">
        <v>27.17</v>
      </c>
      <c r="T16" t="n">
        <v>6313.96</v>
      </c>
      <c r="U16" t="n">
        <v>0.6899999999999999</v>
      </c>
      <c r="V16" t="n">
        <v>0.95</v>
      </c>
      <c r="W16" t="n">
        <v>0.14</v>
      </c>
      <c r="X16" t="n">
        <v>0.39</v>
      </c>
      <c r="Y16" t="n">
        <v>1</v>
      </c>
      <c r="Z16" t="n">
        <v>10</v>
      </c>
      <c r="AA16" t="n">
        <v>450.5201050859413</v>
      </c>
      <c r="AB16" t="n">
        <v>616.4214833228765</v>
      </c>
      <c r="AC16" t="n">
        <v>557.5910821075261</v>
      </c>
      <c r="AD16" t="n">
        <v>450520.1050859413</v>
      </c>
      <c r="AE16" t="n">
        <v>616421.4833228765</v>
      </c>
      <c r="AF16" t="n">
        <v>4.298563126550901e-06</v>
      </c>
      <c r="AG16" t="n">
        <v>32</v>
      </c>
      <c r="AH16" t="n">
        <v>557591.082107526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8.2143</v>
      </c>
      <c r="E17" t="n">
        <v>12.17</v>
      </c>
      <c r="F17" t="n">
        <v>8.23</v>
      </c>
      <c r="G17" t="n">
        <v>24.68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124.12</v>
      </c>
      <c r="Q17" t="n">
        <v>1324.04</v>
      </c>
      <c r="R17" t="n">
        <v>38.97</v>
      </c>
      <c r="S17" t="n">
        <v>27.17</v>
      </c>
      <c r="T17" t="n">
        <v>6070.58</v>
      </c>
      <c r="U17" t="n">
        <v>0.7</v>
      </c>
      <c r="V17" t="n">
        <v>0.95</v>
      </c>
      <c r="W17" t="n">
        <v>0.14</v>
      </c>
      <c r="X17" t="n">
        <v>0.38</v>
      </c>
      <c r="Y17" t="n">
        <v>1</v>
      </c>
      <c r="Z17" t="n">
        <v>10</v>
      </c>
      <c r="AA17" t="n">
        <v>448.9763590765291</v>
      </c>
      <c r="AB17" t="n">
        <v>614.3092619275317</v>
      </c>
      <c r="AC17" t="n">
        <v>555.6804481576315</v>
      </c>
      <c r="AD17" t="n">
        <v>448976.3590765292</v>
      </c>
      <c r="AE17" t="n">
        <v>614309.2619275317</v>
      </c>
      <c r="AF17" t="n">
        <v>4.322400182449145e-06</v>
      </c>
      <c r="AG17" t="n">
        <v>32</v>
      </c>
      <c r="AH17" t="n">
        <v>555680.4481576316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8.2989</v>
      </c>
      <c r="E18" t="n">
        <v>12.05</v>
      </c>
      <c r="F18" t="n">
        <v>8.16</v>
      </c>
      <c r="G18" t="n">
        <v>25.76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121.75</v>
      </c>
      <c r="Q18" t="n">
        <v>1323.94</v>
      </c>
      <c r="R18" t="n">
        <v>36.44</v>
      </c>
      <c r="S18" t="n">
        <v>27.17</v>
      </c>
      <c r="T18" t="n">
        <v>4815.17</v>
      </c>
      <c r="U18" t="n">
        <v>0.75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445.7725697607056</v>
      </c>
      <c r="AB18" t="n">
        <v>609.9256960444126</v>
      </c>
      <c r="AC18" t="n">
        <v>551.7152436500238</v>
      </c>
      <c r="AD18" t="n">
        <v>445772.5697607056</v>
      </c>
      <c r="AE18" t="n">
        <v>609925.6960444126</v>
      </c>
      <c r="AF18" t="n">
        <v>4.366917068298845e-06</v>
      </c>
      <c r="AG18" t="n">
        <v>32</v>
      </c>
      <c r="AH18" t="n">
        <v>551715.2436500238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8.275499999999999</v>
      </c>
      <c r="E19" t="n">
        <v>12.08</v>
      </c>
      <c r="F19" t="n">
        <v>8.24</v>
      </c>
      <c r="G19" t="n">
        <v>27.48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122.02</v>
      </c>
      <c r="Q19" t="n">
        <v>1324.04</v>
      </c>
      <c r="R19" t="n">
        <v>40.01</v>
      </c>
      <c r="S19" t="n">
        <v>27.17</v>
      </c>
      <c r="T19" t="n">
        <v>6602.57</v>
      </c>
      <c r="U19" t="n">
        <v>0.68</v>
      </c>
      <c r="V19" t="n">
        <v>0.95</v>
      </c>
      <c r="W19" t="n">
        <v>0.13</v>
      </c>
      <c r="X19" t="n">
        <v>0.39</v>
      </c>
      <c r="Y19" t="n">
        <v>1</v>
      </c>
      <c r="Z19" t="n">
        <v>10</v>
      </c>
      <c r="AA19" t="n">
        <v>446.7174726474777</v>
      </c>
      <c r="AB19" t="n">
        <v>611.2185538602674</v>
      </c>
      <c r="AC19" t="n">
        <v>552.884712930471</v>
      </c>
      <c r="AD19" t="n">
        <v>446717.4726474777</v>
      </c>
      <c r="AE19" t="n">
        <v>611218.5538602674</v>
      </c>
      <c r="AF19" t="n">
        <v>4.354603887106375e-06</v>
      </c>
      <c r="AG19" t="n">
        <v>32</v>
      </c>
      <c r="AH19" t="n">
        <v>552884.7129304709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8.3538</v>
      </c>
      <c r="E20" t="n">
        <v>11.97</v>
      </c>
      <c r="F20" t="n">
        <v>8.18</v>
      </c>
      <c r="G20" t="n">
        <v>28.88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120.04</v>
      </c>
      <c r="Q20" t="n">
        <v>1323.97</v>
      </c>
      <c r="R20" t="n">
        <v>37.58</v>
      </c>
      <c r="S20" t="n">
        <v>27.17</v>
      </c>
      <c r="T20" t="n">
        <v>5390.73</v>
      </c>
      <c r="U20" t="n">
        <v>0.72</v>
      </c>
      <c r="V20" t="n">
        <v>0.95</v>
      </c>
      <c r="W20" t="n">
        <v>0.13</v>
      </c>
      <c r="X20" t="n">
        <v>0.33</v>
      </c>
      <c r="Y20" t="n">
        <v>1</v>
      </c>
      <c r="Z20" t="n">
        <v>10</v>
      </c>
      <c r="AA20" t="n">
        <v>443.9569457854948</v>
      </c>
      <c r="AB20" t="n">
        <v>607.4414792218524</v>
      </c>
      <c r="AC20" t="n">
        <v>549.4681169943887</v>
      </c>
      <c r="AD20" t="n">
        <v>443956.9457854948</v>
      </c>
      <c r="AE20" t="n">
        <v>607441.4792218524</v>
      </c>
      <c r="AF20" t="n">
        <v>4.395805685711949e-06</v>
      </c>
      <c r="AG20" t="n">
        <v>32</v>
      </c>
      <c r="AH20" t="n">
        <v>549468.1169943886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8.404500000000001</v>
      </c>
      <c r="E21" t="n">
        <v>11.9</v>
      </c>
      <c r="F21" t="n">
        <v>8.16</v>
      </c>
      <c r="G21" t="n">
        <v>30.61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118.48</v>
      </c>
      <c r="Q21" t="n">
        <v>1324.19</v>
      </c>
      <c r="R21" t="n">
        <v>36.83</v>
      </c>
      <c r="S21" t="n">
        <v>27.17</v>
      </c>
      <c r="T21" t="n">
        <v>5021.44</v>
      </c>
      <c r="U21" t="n">
        <v>0.74</v>
      </c>
      <c r="V21" t="n">
        <v>0.96</v>
      </c>
      <c r="W21" t="n">
        <v>0.13</v>
      </c>
      <c r="X21" t="n">
        <v>0.31</v>
      </c>
      <c r="Y21" t="n">
        <v>1</v>
      </c>
      <c r="Z21" t="n">
        <v>10</v>
      </c>
      <c r="AA21" t="n">
        <v>432.0432096008919</v>
      </c>
      <c r="AB21" t="n">
        <v>591.1405797771332</v>
      </c>
      <c r="AC21" t="n">
        <v>534.7229525142174</v>
      </c>
      <c r="AD21" t="n">
        <v>432043.2096008919</v>
      </c>
      <c r="AE21" t="n">
        <v>591140.5797771332</v>
      </c>
      <c r="AF21" t="n">
        <v>4.422484244962302e-06</v>
      </c>
      <c r="AG21" t="n">
        <v>31</v>
      </c>
      <c r="AH21" t="n">
        <v>534722.9525142174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8.454700000000001</v>
      </c>
      <c r="E22" t="n">
        <v>11.83</v>
      </c>
      <c r="F22" t="n">
        <v>8.140000000000001</v>
      </c>
      <c r="G22" t="n">
        <v>32.57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116.31</v>
      </c>
      <c r="Q22" t="n">
        <v>1324.05</v>
      </c>
      <c r="R22" t="n">
        <v>36.28</v>
      </c>
      <c r="S22" t="n">
        <v>27.17</v>
      </c>
      <c r="T22" t="n">
        <v>4752.47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429.8371978721259</v>
      </c>
      <c r="AB22" t="n">
        <v>588.1222172074667</v>
      </c>
      <c r="AC22" t="n">
        <v>531.9926582319014</v>
      </c>
      <c r="AD22" t="n">
        <v>429837.1978721259</v>
      </c>
      <c r="AE22" t="n">
        <v>588122.2172074667</v>
      </c>
      <c r="AF22" t="n">
        <v>4.448899702050423e-06</v>
      </c>
      <c r="AG22" t="n">
        <v>31</v>
      </c>
      <c r="AH22" t="n">
        <v>531992.6582319014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8.459199999999999</v>
      </c>
      <c r="E23" t="n">
        <v>11.82</v>
      </c>
      <c r="F23" t="n">
        <v>8.140000000000001</v>
      </c>
      <c r="G23" t="n">
        <v>32.55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115.5</v>
      </c>
      <c r="Q23" t="n">
        <v>1324.12</v>
      </c>
      <c r="R23" t="n">
        <v>36.14</v>
      </c>
      <c r="S23" t="n">
        <v>27.17</v>
      </c>
      <c r="T23" t="n">
        <v>4681.37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429.2539999089089</v>
      </c>
      <c r="AB23" t="n">
        <v>587.324260025315</v>
      </c>
      <c r="AC23" t="n">
        <v>531.2708569632742</v>
      </c>
      <c r="AD23" t="n">
        <v>429253.9999089089</v>
      </c>
      <c r="AE23" t="n">
        <v>587324.260025315</v>
      </c>
      <c r="AF23" t="n">
        <v>4.451267621510512e-06</v>
      </c>
      <c r="AG23" t="n">
        <v>31</v>
      </c>
      <c r="AH23" t="n">
        <v>531270.8569632742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8.5181</v>
      </c>
      <c r="E24" t="n">
        <v>11.74</v>
      </c>
      <c r="F24" t="n">
        <v>8.109999999999999</v>
      </c>
      <c r="G24" t="n">
        <v>34.75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113.92</v>
      </c>
      <c r="Q24" t="n">
        <v>1323.95</v>
      </c>
      <c r="R24" t="n">
        <v>35.18</v>
      </c>
      <c r="S24" t="n">
        <v>27.17</v>
      </c>
      <c r="T24" t="n">
        <v>4206.92</v>
      </c>
      <c r="U24" t="n">
        <v>0.77</v>
      </c>
      <c r="V24" t="n">
        <v>0.96</v>
      </c>
      <c r="W24" t="n">
        <v>0.13</v>
      </c>
      <c r="X24" t="n">
        <v>0.25</v>
      </c>
      <c r="Y24" t="n">
        <v>1</v>
      </c>
      <c r="Z24" t="n">
        <v>10</v>
      </c>
      <c r="AA24" t="n">
        <v>427.2880439051345</v>
      </c>
      <c r="AB24" t="n">
        <v>584.6343522890932</v>
      </c>
      <c r="AC24" t="n">
        <v>528.8376702460884</v>
      </c>
      <c r="AD24" t="n">
        <v>427288.0439051345</v>
      </c>
      <c r="AE24" t="n">
        <v>584634.3522890932</v>
      </c>
      <c r="AF24" t="n">
        <v>4.482261056221475e-06</v>
      </c>
      <c r="AG24" t="n">
        <v>31</v>
      </c>
      <c r="AH24" t="n">
        <v>528837.6702460883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8.5763</v>
      </c>
      <c r="E25" t="n">
        <v>11.66</v>
      </c>
      <c r="F25" t="n">
        <v>8.08</v>
      </c>
      <c r="G25" t="n">
        <v>37.29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111.99</v>
      </c>
      <c r="Q25" t="n">
        <v>1324.02</v>
      </c>
      <c r="R25" t="n">
        <v>34.28</v>
      </c>
      <c r="S25" t="n">
        <v>27.17</v>
      </c>
      <c r="T25" t="n">
        <v>3763.85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425.1361653830528</v>
      </c>
      <c r="AB25" t="n">
        <v>581.6900571610007</v>
      </c>
      <c r="AC25" t="n">
        <v>526.1743745126768</v>
      </c>
      <c r="AD25" t="n">
        <v>425136.1653830528</v>
      </c>
      <c r="AE25" t="n">
        <v>581690.0571610007</v>
      </c>
      <c r="AF25" t="n">
        <v>4.512886147905312e-06</v>
      </c>
      <c r="AG25" t="n">
        <v>31</v>
      </c>
      <c r="AH25" t="n">
        <v>526174.3745126767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8.5845</v>
      </c>
      <c r="E26" t="n">
        <v>11.65</v>
      </c>
      <c r="F26" t="n">
        <v>8.07</v>
      </c>
      <c r="G26" t="n">
        <v>37.24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109.48</v>
      </c>
      <c r="Q26" t="n">
        <v>1324.03</v>
      </c>
      <c r="R26" t="n">
        <v>34.14</v>
      </c>
      <c r="S26" t="n">
        <v>27.17</v>
      </c>
      <c r="T26" t="n">
        <v>3691.41</v>
      </c>
      <c r="U26" t="n">
        <v>0.8</v>
      </c>
      <c r="V26" t="n">
        <v>0.97</v>
      </c>
      <c r="W26" t="n">
        <v>0.12</v>
      </c>
      <c r="X26" t="n">
        <v>0.22</v>
      </c>
      <c r="Y26" t="n">
        <v>1</v>
      </c>
      <c r="Z26" t="n">
        <v>10</v>
      </c>
      <c r="AA26" t="n">
        <v>423.3872831257342</v>
      </c>
      <c r="AB26" t="n">
        <v>579.2971593012975</v>
      </c>
      <c r="AC26" t="n">
        <v>524.0098514662504</v>
      </c>
      <c r="AD26" t="n">
        <v>423387.2831257342</v>
      </c>
      <c r="AE26" t="n">
        <v>579297.1593012975</v>
      </c>
      <c r="AF26" t="n">
        <v>4.51720102336592e-06</v>
      </c>
      <c r="AG26" t="n">
        <v>31</v>
      </c>
      <c r="AH26" t="n">
        <v>524009.8514662504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8.6168</v>
      </c>
      <c r="E27" t="n">
        <v>11.61</v>
      </c>
      <c r="F27" t="n">
        <v>8.08</v>
      </c>
      <c r="G27" t="n">
        <v>40.39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10</v>
      </c>
      <c r="N27" t="n">
        <v>78.59</v>
      </c>
      <c r="O27" t="n">
        <v>35556.78</v>
      </c>
      <c r="P27" t="n">
        <v>109.01</v>
      </c>
      <c r="Q27" t="n">
        <v>1323.94</v>
      </c>
      <c r="R27" t="n">
        <v>34.35</v>
      </c>
      <c r="S27" t="n">
        <v>27.17</v>
      </c>
      <c r="T27" t="n">
        <v>3805.3</v>
      </c>
      <c r="U27" t="n">
        <v>0.79</v>
      </c>
      <c r="V27" t="n">
        <v>0.97</v>
      </c>
      <c r="W27" t="n">
        <v>0.13</v>
      </c>
      <c r="X27" t="n">
        <v>0.22</v>
      </c>
      <c r="Y27" t="n">
        <v>1</v>
      </c>
      <c r="Z27" t="n">
        <v>10</v>
      </c>
      <c r="AA27" t="n">
        <v>422.727468343014</v>
      </c>
      <c r="AB27" t="n">
        <v>578.3943716066059</v>
      </c>
      <c r="AC27" t="n">
        <v>523.1932245620698</v>
      </c>
      <c r="AD27" t="n">
        <v>422727.468343014</v>
      </c>
      <c r="AE27" t="n">
        <v>578394.3716066059</v>
      </c>
      <c r="AF27" t="n">
        <v>4.534197423046125e-06</v>
      </c>
      <c r="AG27" t="n">
        <v>31</v>
      </c>
      <c r="AH27" t="n">
        <v>523193.2245620698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8.609400000000001</v>
      </c>
      <c r="E28" t="n">
        <v>11.62</v>
      </c>
      <c r="F28" t="n">
        <v>8.09</v>
      </c>
      <c r="G28" t="n">
        <v>40.44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107.53</v>
      </c>
      <c r="Q28" t="n">
        <v>1324.1</v>
      </c>
      <c r="R28" t="n">
        <v>34.56</v>
      </c>
      <c r="S28" t="n">
        <v>27.17</v>
      </c>
      <c r="T28" t="n">
        <v>3910.27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421.9367508440426</v>
      </c>
      <c r="AB28" t="n">
        <v>577.3124770405192</v>
      </c>
      <c r="AC28" t="n">
        <v>522.2145844949217</v>
      </c>
      <c r="AD28" t="n">
        <v>421936.7508440426</v>
      </c>
      <c r="AE28" t="n">
        <v>577312.4770405192</v>
      </c>
      <c r="AF28" t="n">
        <v>4.530303511045088e-06</v>
      </c>
      <c r="AG28" t="n">
        <v>31</v>
      </c>
      <c r="AH28" t="n">
        <v>522214.5844949217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8.6701</v>
      </c>
      <c r="E29" t="n">
        <v>11.53</v>
      </c>
      <c r="F29" t="n">
        <v>8.06</v>
      </c>
      <c r="G29" t="n">
        <v>43.95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105.76</v>
      </c>
      <c r="Q29" t="n">
        <v>1323.94</v>
      </c>
      <c r="R29" t="n">
        <v>33.51</v>
      </c>
      <c r="S29" t="n">
        <v>27.17</v>
      </c>
      <c r="T29" t="n">
        <v>3385.63</v>
      </c>
      <c r="U29" t="n">
        <v>0.8100000000000001</v>
      </c>
      <c r="V29" t="n">
        <v>0.97</v>
      </c>
      <c r="W29" t="n">
        <v>0.13</v>
      </c>
      <c r="X29" t="n">
        <v>0.21</v>
      </c>
      <c r="Y29" t="n">
        <v>1</v>
      </c>
      <c r="Z29" t="n">
        <v>10</v>
      </c>
      <c r="AA29" t="n">
        <v>419.9131137582669</v>
      </c>
      <c r="AB29" t="n">
        <v>574.5436475031935</v>
      </c>
      <c r="AC29" t="n">
        <v>519.7100081625617</v>
      </c>
      <c r="AD29" t="n">
        <v>419913.1137582669</v>
      </c>
      <c r="AE29" t="n">
        <v>574543.6475031935</v>
      </c>
      <c r="AF29" t="n">
        <v>4.562244113540086e-06</v>
      </c>
      <c r="AG29" t="n">
        <v>31</v>
      </c>
      <c r="AH29" t="n">
        <v>519710.0081625617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8.6563</v>
      </c>
      <c r="E30" t="n">
        <v>11.55</v>
      </c>
      <c r="F30" t="n">
        <v>8.08</v>
      </c>
      <c r="G30" t="n">
        <v>44.05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3</v>
      </c>
      <c r="N30" t="n">
        <v>79.36</v>
      </c>
      <c r="O30" t="n">
        <v>35743.15</v>
      </c>
      <c r="P30" t="n">
        <v>105.99</v>
      </c>
      <c r="Q30" t="n">
        <v>1324.06</v>
      </c>
      <c r="R30" t="n">
        <v>33.98</v>
      </c>
      <c r="S30" t="n">
        <v>27.17</v>
      </c>
      <c r="T30" t="n">
        <v>3620.74</v>
      </c>
      <c r="U30" t="n">
        <v>0.8</v>
      </c>
      <c r="V30" t="n">
        <v>0.97</v>
      </c>
      <c r="W30" t="n">
        <v>0.14</v>
      </c>
      <c r="X30" t="n">
        <v>0.22</v>
      </c>
      <c r="Y30" t="n">
        <v>1</v>
      </c>
      <c r="Z30" t="n">
        <v>10</v>
      </c>
      <c r="AA30" t="n">
        <v>420.3285518836104</v>
      </c>
      <c r="AB30" t="n">
        <v>575.1120682741251</v>
      </c>
      <c r="AC30" t="n">
        <v>520.2241796528991</v>
      </c>
      <c r="AD30" t="n">
        <v>420328.5518836104</v>
      </c>
      <c r="AE30" t="n">
        <v>575112.0682741251</v>
      </c>
      <c r="AF30" t="n">
        <v>4.554982493862476e-06</v>
      </c>
      <c r="AG30" t="n">
        <v>31</v>
      </c>
      <c r="AH30" t="n">
        <v>520224.1796528992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8.662599999999999</v>
      </c>
      <c r="E31" t="n">
        <v>11.54</v>
      </c>
      <c r="F31" t="n">
        <v>8.07</v>
      </c>
      <c r="G31" t="n">
        <v>44.01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2</v>
      </c>
      <c r="N31" t="n">
        <v>79.61</v>
      </c>
      <c r="O31" t="n">
        <v>35805.48</v>
      </c>
      <c r="P31" t="n">
        <v>105.87</v>
      </c>
      <c r="Q31" t="n">
        <v>1323.96</v>
      </c>
      <c r="R31" t="n">
        <v>33.64</v>
      </c>
      <c r="S31" t="n">
        <v>27.17</v>
      </c>
      <c r="T31" t="n">
        <v>3452.88</v>
      </c>
      <c r="U31" t="n">
        <v>0.8100000000000001</v>
      </c>
      <c r="V31" t="n">
        <v>0.97</v>
      </c>
      <c r="W31" t="n">
        <v>0.14</v>
      </c>
      <c r="X31" t="n">
        <v>0.22</v>
      </c>
      <c r="Y31" t="n">
        <v>1</v>
      </c>
      <c r="Z31" t="n">
        <v>10</v>
      </c>
      <c r="AA31" t="n">
        <v>420.1249402131877</v>
      </c>
      <c r="AB31" t="n">
        <v>574.8334778039397</v>
      </c>
      <c r="AC31" t="n">
        <v>519.9721774661842</v>
      </c>
      <c r="AD31" t="n">
        <v>420124.9402131877</v>
      </c>
      <c r="AE31" t="n">
        <v>574833.4778039397</v>
      </c>
      <c r="AF31" t="n">
        <v>4.558297581106601e-06</v>
      </c>
      <c r="AG31" t="n">
        <v>31</v>
      </c>
      <c r="AH31" t="n">
        <v>519972.1774661842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8.07</v>
      </c>
      <c r="G32" t="n">
        <v>44.03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105.99</v>
      </c>
      <c r="Q32" t="n">
        <v>1324.02</v>
      </c>
      <c r="R32" t="n">
        <v>33.77</v>
      </c>
      <c r="S32" t="n">
        <v>27.17</v>
      </c>
      <c r="T32" t="n">
        <v>3518.38</v>
      </c>
      <c r="U32" t="n">
        <v>0.8</v>
      </c>
      <c r="V32" t="n">
        <v>0.97</v>
      </c>
      <c r="W32" t="n">
        <v>0.14</v>
      </c>
      <c r="X32" t="n">
        <v>0.22</v>
      </c>
      <c r="Y32" t="n">
        <v>1</v>
      </c>
      <c r="Z32" t="n">
        <v>10</v>
      </c>
      <c r="AA32" t="n">
        <v>420.2411481295297</v>
      </c>
      <c r="AB32" t="n">
        <v>574.9924786018103</v>
      </c>
      <c r="AC32" t="n">
        <v>520.116003451065</v>
      </c>
      <c r="AD32" t="n">
        <v>420241.1481295297</v>
      </c>
      <c r="AE32" t="n">
        <v>574992.4786018103</v>
      </c>
      <c r="AF32" t="n">
        <v>4.556561106835869e-06</v>
      </c>
      <c r="AG32" t="n">
        <v>31</v>
      </c>
      <c r="AH32" t="n">
        <v>520116.003451065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8.662599999999999</v>
      </c>
      <c r="E2" t="n">
        <v>11.54</v>
      </c>
      <c r="F2" t="n">
        <v>9</v>
      </c>
      <c r="G2" t="n">
        <v>10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46.86</v>
      </c>
      <c r="Q2" t="n">
        <v>1324.17</v>
      </c>
      <c r="R2" t="n">
        <v>60.78</v>
      </c>
      <c r="S2" t="n">
        <v>27.17</v>
      </c>
      <c r="T2" t="n">
        <v>16807.07</v>
      </c>
      <c r="U2" t="n">
        <v>0.45</v>
      </c>
      <c r="V2" t="n">
        <v>0.87</v>
      </c>
      <c r="W2" t="n">
        <v>0.26</v>
      </c>
      <c r="X2" t="n">
        <v>1.14</v>
      </c>
      <c r="Y2" t="n">
        <v>1</v>
      </c>
      <c r="Z2" t="n">
        <v>10</v>
      </c>
      <c r="AA2" t="n">
        <v>342.7744245795911</v>
      </c>
      <c r="AB2" t="n">
        <v>468.9990898501432</v>
      </c>
      <c r="AC2" t="n">
        <v>424.2384749592015</v>
      </c>
      <c r="AD2" t="n">
        <v>342774.4245795911</v>
      </c>
      <c r="AE2" t="n">
        <v>468999.0898501431</v>
      </c>
      <c r="AF2" t="n">
        <v>9.132670521269095e-06</v>
      </c>
      <c r="AG2" t="n">
        <v>31</v>
      </c>
      <c r="AH2" t="n">
        <v>424238.4749592015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6.7658</v>
      </c>
      <c r="E2" t="n">
        <v>14.78</v>
      </c>
      <c r="F2" t="n">
        <v>9.56</v>
      </c>
      <c r="G2" t="n">
        <v>6.83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115.17</v>
      </c>
      <c r="Q2" t="n">
        <v>1324.17</v>
      </c>
      <c r="R2" t="n">
        <v>80.34999999999999</v>
      </c>
      <c r="S2" t="n">
        <v>27.17</v>
      </c>
      <c r="T2" t="n">
        <v>26440.95</v>
      </c>
      <c r="U2" t="n">
        <v>0.34</v>
      </c>
      <c r="V2" t="n">
        <v>0.82</v>
      </c>
      <c r="W2" t="n">
        <v>0.25</v>
      </c>
      <c r="X2" t="n">
        <v>1.71</v>
      </c>
      <c r="Y2" t="n">
        <v>1</v>
      </c>
      <c r="Z2" t="n">
        <v>10</v>
      </c>
      <c r="AA2" t="n">
        <v>526.3438347721539</v>
      </c>
      <c r="AB2" t="n">
        <v>720.1668553864205</v>
      </c>
      <c r="AC2" t="n">
        <v>651.4351414688696</v>
      </c>
      <c r="AD2" t="n">
        <v>526343.8347721539</v>
      </c>
      <c r="AE2" t="n">
        <v>720166.8553864205</v>
      </c>
      <c r="AF2" t="n">
        <v>4.353986630463517e-06</v>
      </c>
      <c r="AG2" t="n">
        <v>39</v>
      </c>
      <c r="AH2" t="n">
        <v>651435.1414688695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7.3424</v>
      </c>
      <c r="E3" t="n">
        <v>13.62</v>
      </c>
      <c r="F3" t="n">
        <v>9.109999999999999</v>
      </c>
      <c r="G3" t="n">
        <v>8.68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107.82</v>
      </c>
      <c r="Q3" t="n">
        <v>1324.44</v>
      </c>
      <c r="R3" t="n">
        <v>66.51000000000001</v>
      </c>
      <c r="S3" t="n">
        <v>27.17</v>
      </c>
      <c r="T3" t="n">
        <v>19628.27</v>
      </c>
      <c r="U3" t="n">
        <v>0.41</v>
      </c>
      <c r="V3" t="n">
        <v>0.86</v>
      </c>
      <c r="W3" t="n">
        <v>0.21</v>
      </c>
      <c r="X3" t="n">
        <v>1.26</v>
      </c>
      <c r="Y3" t="n">
        <v>1</v>
      </c>
      <c r="Z3" t="n">
        <v>10</v>
      </c>
      <c r="AA3" t="n">
        <v>478.0649657303926</v>
      </c>
      <c r="AB3" t="n">
        <v>654.1095768501025</v>
      </c>
      <c r="AC3" t="n">
        <v>591.682276884085</v>
      </c>
      <c r="AD3" t="n">
        <v>478064.9657303926</v>
      </c>
      <c r="AE3" t="n">
        <v>654109.5768501025</v>
      </c>
      <c r="AF3" t="n">
        <v>4.725045291837674e-06</v>
      </c>
      <c r="AG3" t="n">
        <v>36</v>
      </c>
      <c r="AH3" t="n">
        <v>591682.276884085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7.7564</v>
      </c>
      <c r="E4" t="n">
        <v>12.89</v>
      </c>
      <c r="F4" t="n">
        <v>8.83</v>
      </c>
      <c r="G4" t="n">
        <v>10.59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102.46</v>
      </c>
      <c r="Q4" t="n">
        <v>1324.13</v>
      </c>
      <c r="R4" t="n">
        <v>57.46</v>
      </c>
      <c r="S4" t="n">
        <v>27.17</v>
      </c>
      <c r="T4" t="n">
        <v>15166.83</v>
      </c>
      <c r="U4" t="n">
        <v>0.47</v>
      </c>
      <c r="V4" t="n">
        <v>0.88</v>
      </c>
      <c r="W4" t="n">
        <v>0.19</v>
      </c>
      <c r="X4" t="n">
        <v>0.97</v>
      </c>
      <c r="Y4" t="n">
        <v>1</v>
      </c>
      <c r="Z4" t="n">
        <v>10</v>
      </c>
      <c r="AA4" t="n">
        <v>446.7796218966691</v>
      </c>
      <c r="AB4" t="n">
        <v>611.3035892048425</v>
      </c>
      <c r="AC4" t="n">
        <v>552.9616326211077</v>
      </c>
      <c r="AD4" t="n">
        <v>446779.6218966692</v>
      </c>
      <c r="AE4" t="n">
        <v>611303.5892048426</v>
      </c>
      <c r="AF4" t="n">
        <v>4.991466182938785e-06</v>
      </c>
      <c r="AG4" t="n">
        <v>34</v>
      </c>
      <c r="AH4" t="n">
        <v>552961.6326211077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8.0223</v>
      </c>
      <c r="E5" t="n">
        <v>12.47</v>
      </c>
      <c r="F5" t="n">
        <v>8.67</v>
      </c>
      <c r="G5" t="n">
        <v>12.38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98.73</v>
      </c>
      <c r="Q5" t="n">
        <v>1324.08</v>
      </c>
      <c r="R5" t="n">
        <v>52.44</v>
      </c>
      <c r="S5" t="n">
        <v>27.17</v>
      </c>
      <c r="T5" t="n">
        <v>12695.9</v>
      </c>
      <c r="U5" t="n">
        <v>0.52</v>
      </c>
      <c r="V5" t="n">
        <v>0.9</v>
      </c>
      <c r="W5" t="n">
        <v>0.18</v>
      </c>
      <c r="X5" t="n">
        <v>0.82</v>
      </c>
      <c r="Y5" t="n">
        <v>1</v>
      </c>
      <c r="Z5" t="n">
        <v>10</v>
      </c>
      <c r="AA5" t="n">
        <v>430.0051844013825</v>
      </c>
      <c r="AB5" t="n">
        <v>588.3520637878382</v>
      </c>
      <c r="AC5" t="n">
        <v>532.200568577234</v>
      </c>
      <c r="AD5" t="n">
        <v>430005.1844013825</v>
      </c>
      <c r="AE5" t="n">
        <v>588352.0637878382</v>
      </c>
      <c r="AF5" t="n">
        <v>5.162580470242614e-06</v>
      </c>
      <c r="AG5" t="n">
        <v>33</v>
      </c>
      <c r="AH5" t="n">
        <v>532200.5685772339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8.318899999999999</v>
      </c>
      <c r="E6" t="n">
        <v>12.02</v>
      </c>
      <c r="F6" t="n">
        <v>8.460000000000001</v>
      </c>
      <c r="G6" t="n">
        <v>14.51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94.13</v>
      </c>
      <c r="Q6" t="n">
        <v>1324.07</v>
      </c>
      <c r="R6" t="n">
        <v>46.6</v>
      </c>
      <c r="S6" t="n">
        <v>27.17</v>
      </c>
      <c r="T6" t="n">
        <v>9812.129999999999</v>
      </c>
      <c r="U6" t="n">
        <v>0.58</v>
      </c>
      <c r="V6" t="n">
        <v>0.92</v>
      </c>
      <c r="W6" t="n">
        <v>0.14</v>
      </c>
      <c r="X6" t="n">
        <v>0.61</v>
      </c>
      <c r="Y6" t="n">
        <v>1</v>
      </c>
      <c r="Z6" t="n">
        <v>10</v>
      </c>
      <c r="AA6" t="n">
        <v>412.5296746042264</v>
      </c>
      <c r="AB6" t="n">
        <v>564.441300318289</v>
      </c>
      <c r="AC6" t="n">
        <v>510.5718148142512</v>
      </c>
      <c r="AD6" t="n">
        <v>412529.6746042264</v>
      </c>
      <c r="AE6" t="n">
        <v>564441.300318289</v>
      </c>
      <c r="AF6" t="n">
        <v>5.353451089326163e-06</v>
      </c>
      <c r="AG6" t="n">
        <v>32</v>
      </c>
      <c r="AH6" t="n">
        <v>510571.8148142513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8.3963</v>
      </c>
      <c r="E7" t="n">
        <v>11.91</v>
      </c>
      <c r="F7" t="n">
        <v>8.49</v>
      </c>
      <c r="G7" t="n">
        <v>16.43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92.8</v>
      </c>
      <c r="Q7" t="n">
        <v>1324.05</v>
      </c>
      <c r="R7" t="n">
        <v>47.08</v>
      </c>
      <c r="S7" t="n">
        <v>27.17</v>
      </c>
      <c r="T7" t="n">
        <v>10071.28</v>
      </c>
      <c r="U7" t="n">
        <v>0.58</v>
      </c>
      <c r="V7" t="n">
        <v>0.92</v>
      </c>
      <c r="W7" t="n">
        <v>0.16</v>
      </c>
      <c r="X7" t="n">
        <v>0.63</v>
      </c>
      <c r="Y7" t="n">
        <v>1</v>
      </c>
      <c r="Z7" t="n">
        <v>10</v>
      </c>
      <c r="AA7" t="n">
        <v>410.8935984546608</v>
      </c>
      <c r="AB7" t="n">
        <v>562.2027487518678</v>
      </c>
      <c r="AC7" t="n">
        <v>508.5469074675025</v>
      </c>
      <c r="AD7" t="n">
        <v>410893.5984546609</v>
      </c>
      <c r="AE7" t="n">
        <v>562202.7487518678</v>
      </c>
      <c r="AF7" t="n">
        <v>5.403260212445066e-06</v>
      </c>
      <c r="AG7" t="n">
        <v>32</v>
      </c>
      <c r="AH7" t="n">
        <v>508546.9074675025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8.569000000000001</v>
      </c>
      <c r="E8" t="n">
        <v>11.67</v>
      </c>
      <c r="F8" t="n">
        <v>8.380000000000001</v>
      </c>
      <c r="G8" t="n">
        <v>18.63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89.45</v>
      </c>
      <c r="Q8" t="n">
        <v>1324.08</v>
      </c>
      <c r="R8" t="n">
        <v>43.83</v>
      </c>
      <c r="S8" t="n">
        <v>27.17</v>
      </c>
      <c r="T8" t="n">
        <v>8468.059999999999</v>
      </c>
      <c r="U8" t="n">
        <v>0.62</v>
      </c>
      <c r="V8" t="n">
        <v>0.93</v>
      </c>
      <c r="W8" t="n">
        <v>0.15</v>
      </c>
      <c r="X8" t="n">
        <v>0.53</v>
      </c>
      <c r="Y8" t="n">
        <v>1</v>
      </c>
      <c r="Z8" t="n">
        <v>10</v>
      </c>
      <c r="AA8" t="n">
        <v>396.5627086584041</v>
      </c>
      <c r="AB8" t="n">
        <v>542.5945930983925</v>
      </c>
      <c r="AC8" t="n">
        <v>490.8101266693754</v>
      </c>
      <c r="AD8" t="n">
        <v>396562.7086584041</v>
      </c>
      <c r="AE8" t="n">
        <v>542594.5930983925</v>
      </c>
      <c r="AF8" t="n">
        <v>5.514397622815024e-06</v>
      </c>
      <c r="AG8" t="n">
        <v>31</v>
      </c>
      <c r="AH8" t="n">
        <v>490810.1266693755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8.698600000000001</v>
      </c>
      <c r="E9" t="n">
        <v>11.5</v>
      </c>
      <c r="F9" t="n">
        <v>8.31</v>
      </c>
      <c r="G9" t="n">
        <v>20.78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86.31999999999999</v>
      </c>
      <c r="Q9" t="n">
        <v>1324.06</v>
      </c>
      <c r="R9" t="n">
        <v>41.43</v>
      </c>
      <c r="S9" t="n">
        <v>27.17</v>
      </c>
      <c r="T9" t="n">
        <v>7281.93</v>
      </c>
      <c r="U9" t="n">
        <v>0.66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383.1440620612684</v>
      </c>
      <c r="AB9" t="n">
        <v>524.234608835284</v>
      </c>
      <c r="AC9" t="n">
        <v>474.2023935359383</v>
      </c>
      <c r="AD9" t="n">
        <v>383144.0620612684</v>
      </c>
      <c r="AE9" t="n">
        <v>524234.608835284</v>
      </c>
      <c r="AF9" t="n">
        <v>5.597798945246675e-06</v>
      </c>
      <c r="AG9" t="n">
        <v>30</v>
      </c>
      <c r="AH9" t="n">
        <v>474202.3935359383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8.823499999999999</v>
      </c>
      <c r="E10" t="n">
        <v>11.33</v>
      </c>
      <c r="F10" t="n">
        <v>8.25</v>
      </c>
      <c r="G10" t="n">
        <v>23.57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19</v>
      </c>
      <c r="N10" t="n">
        <v>31.4</v>
      </c>
      <c r="O10" t="n">
        <v>21297.94</v>
      </c>
      <c r="P10" t="n">
        <v>83.05</v>
      </c>
      <c r="Q10" t="n">
        <v>1324.1</v>
      </c>
      <c r="R10" t="n">
        <v>39.52</v>
      </c>
      <c r="S10" t="n">
        <v>27.17</v>
      </c>
      <c r="T10" t="n">
        <v>6342.82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379.6397684681014</v>
      </c>
      <c r="AB10" t="n">
        <v>519.4398797425906</v>
      </c>
      <c r="AC10" t="n">
        <v>469.865266658407</v>
      </c>
      <c r="AD10" t="n">
        <v>379639.7684681014</v>
      </c>
      <c r="AE10" t="n">
        <v>519439.8797425906</v>
      </c>
      <c r="AF10" t="n">
        <v>5.678175682682735e-06</v>
      </c>
      <c r="AG10" t="n">
        <v>30</v>
      </c>
      <c r="AH10" t="n">
        <v>469865.266658407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8.9528</v>
      </c>
      <c r="E11" t="n">
        <v>11.17</v>
      </c>
      <c r="F11" t="n">
        <v>8.15</v>
      </c>
      <c r="G11" t="n">
        <v>25.75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16</v>
      </c>
      <c r="N11" t="n">
        <v>31.51</v>
      </c>
      <c r="O11" t="n">
        <v>21342.91</v>
      </c>
      <c r="P11" t="n">
        <v>79.31999999999999</v>
      </c>
      <c r="Q11" t="n">
        <v>1323.95</v>
      </c>
      <c r="R11" t="n">
        <v>36.24</v>
      </c>
      <c r="S11" t="n">
        <v>27.17</v>
      </c>
      <c r="T11" t="n">
        <v>4713.54</v>
      </c>
      <c r="U11" t="n">
        <v>0.75</v>
      </c>
      <c r="V11" t="n">
        <v>0.96</v>
      </c>
      <c r="W11" t="n">
        <v>0.14</v>
      </c>
      <c r="X11" t="n">
        <v>0.3</v>
      </c>
      <c r="Y11" t="n">
        <v>1</v>
      </c>
      <c r="Z11" t="n">
        <v>10</v>
      </c>
      <c r="AA11" t="n">
        <v>375.7548788390169</v>
      </c>
      <c r="AB11" t="n">
        <v>514.1244023628427</v>
      </c>
      <c r="AC11" t="n">
        <v>465.0570909794629</v>
      </c>
      <c r="AD11" t="n">
        <v>375754.8788390169</v>
      </c>
      <c r="AE11" t="n">
        <v>514124.4023628427</v>
      </c>
      <c r="AF11" t="n">
        <v>5.761383946497647e-06</v>
      </c>
      <c r="AG11" t="n">
        <v>30</v>
      </c>
      <c r="AH11" t="n">
        <v>465057.0909794629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8.922800000000001</v>
      </c>
      <c r="E12" t="n">
        <v>11.21</v>
      </c>
      <c r="F12" t="n">
        <v>8.220000000000001</v>
      </c>
      <c r="G12" t="n">
        <v>27.42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10</v>
      </c>
      <c r="N12" t="n">
        <v>31.63</v>
      </c>
      <c r="O12" t="n">
        <v>21387.92</v>
      </c>
      <c r="P12" t="n">
        <v>78.11</v>
      </c>
      <c r="Q12" t="n">
        <v>1324.07</v>
      </c>
      <c r="R12" t="n">
        <v>38.76</v>
      </c>
      <c r="S12" t="n">
        <v>27.17</v>
      </c>
      <c r="T12" t="n">
        <v>5975.69</v>
      </c>
      <c r="U12" t="n">
        <v>0.7</v>
      </c>
      <c r="V12" t="n">
        <v>0.95</v>
      </c>
      <c r="W12" t="n">
        <v>0.14</v>
      </c>
      <c r="X12" t="n">
        <v>0.37</v>
      </c>
      <c r="Y12" t="n">
        <v>1</v>
      </c>
      <c r="Z12" t="n">
        <v>10</v>
      </c>
      <c r="AA12" t="n">
        <v>375.56702527964</v>
      </c>
      <c r="AB12" t="n">
        <v>513.8673728353891</v>
      </c>
      <c r="AC12" t="n">
        <v>464.8245919893662</v>
      </c>
      <c r="AD12" t="n">
        <v>375567.02527964</v>
      </c>
      <c r="AE12" t="n">
        <v>513867.3728353891</v>
      </c>
      <c r="AF12" t="n">
        <v>5.742078084823653e-06</v>
      </c>
      <c r="AG12" t="n">
        <v>30</v>
      </c>
      <c r="AH12" t="n">
        <v>464824.5919893662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8.964399999999999</v>
      </c>
      <c r="E13" t="n">
        <v>11.16</v>
      </c>
      <c r="F13" t="n">
        <v>8.210000000000001</v>
      </c>
      <c r="G13" t="n">
        <v>28.96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</v>
      </c>
      <c r="N13" t="n">
        <v>31.74</v>
      </c>
      <c r="O13" t="n">
        <v>21432.96</v>
      </c>
      <c r="P13" t="n">
        <v>77.76000000000001</v>
      </c>
      <c r="Q13" t="n">
        <v>1323.94</v>
      </c>
      <c r="R13" t="n">
        <v>37.85</v>
      </c>
      <c r="S13" t="n">
        <v>27.17</v>
      </c>
      <c r="T13" t="n">
        <v>5530.43</v>
      </c>
      <c r="U13" t="n">
        <v>0.72</v>
      </c>
      <c r="V13" t="n">
        <v>0.95</v>
      </c>
      <c r="W13" t="n">
        <v>0.15</v>
      </c>
      <c r="X13" t="n">
        <v>0.35</v>
      </c>
      <c r="Y13" t="n">
        <v>1</v>
      </c>
      <c r="Z13" t="n">
        <v>10</v>
      </c>
      <c r="AA13" t="n">
        <v>374.9416919293285</v>
      </c>
      <c r="AB13" t="n">
        <v>513.0117641577325</v>
      </c>
      <c r="AC13" t="n">
        <v>464.0506414030509</v>
      </c>
      <c r="AD13" t="n">
        <v>374941.6919293285</v>
      </c>
      <c r="AE13" t="n">
        <v>513011.7641577325</v>
      </c>
      <c r="AF13" t="n">
        <v>5.768848879678258e-06</v>
      </c>
      <c r="AG13" t="n">
        <v>30</v>
      </c>
      <c r="AH13" t="n">
        <v>464050.6414030509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8.9648</v>
      </c>
      <c r="E14" t="n">
        <v>11.15</v>
      </c>
      <c r="F14" t="n">
        <v>8.210000000000001</v>
      </c>
      <c r="G14" t="n">
        <v>28.96</v>
      </c>
      <c r="H14" t="n">
        <v>0.41</v>
      </c>
      <c r="I14" t="n">
        <v>17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77.79000000000001</v>
      </c>
      <c r="Q14" t="n">
        <v>1324.03</v>
      </c>
      <c r="R14" t="n">
        <v>37.85</v>
      </c>
      <c r="S14" t="n">
        <v>27.17</v>
      </c>
      <c r="T14" t="n">
        <v>5529.28</v>
      </c>
      <c r="U14" t="n">
        <v>0.72</v>
      </c>
      <c r="V14" t="n">
        <v>0.95</v>
      </c>
      <c r="W14" t="n">
        <v>0.15</v>
      </c>
      <c r="X14" t="n">
        <v>0.35</v>
      </c>
      <c r="Y14" t="n">
        <v>1</v>
      </c>
      <c r="Z14" t="n">
        <v>10</v>
      </c>
      <c r="AA14" t="n">
        <v>374.9563428824262</v>
      </c>
      <c r="AB14" t="n">
        <v>513.0318102381152</v>
      </c>
      <c r="AC14" t="n">
        <v>464.0687743136568</v>
      </c>
      <c r="AD14" t="n">
        <v>374956.3428824262</v>
      </c>
      <c r="AE14" t="n">
        <v>513031.8102381153</v>
      </c>
      <c r="AF14" t="n">
        <v>5.769106291167245e-06</v>
      </c>
      <c r="AG14" t="n">
        <v>30</v>
      </c>
      <c r="AH14" t="n">
        <v>464068.7743136568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8.409800000000001</v>
      </c>
      <c r="E2" t="n">
        <v>11.89</v>
      </c>
      <c r="F2" t="n">
        <v>9.31</v>
      </c>
      <c r="G2" t="n">
        <v>8.220000000000001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43.2</v>
      </c>
      <c r="Q2" t="n">
        <v>1324.26</v>
      </c>
      <c r="R2" t="n">
        <v>70.02</v>
      </c>
      <c r="S2" t="n">
        <v>27.17</v>
      </c>
      <c r="T2" t="n">
        <v>21357.43</v>
      </c>
      <c r="U2" t="n">
        <v>0.39</v>
      </c>
      <c r="V2" t="n">
        <v>0.84</v>
      </c>
      <c r="W2" t="n">
        <v>0.31</v>
      </c>
      <c r="X2" t="n">
        <v>1.46</v>
      </c>
      <c r="Y2" t="n">
        <v>1</v>
      </c>
      <c r="Z2" t="n">
        <v>10</v>
      </c>
      <c r="AA2" t="n">
        <v>338.7868204779956</v>
      </c>
      <c r="AB2" t="n">
        <v>463.5430739976629</v>
      </c>
      <c r="AC2" t="n">
        <v>419.3031736021156</v>
      </c>
      <c r="AD2" t="n">
        <v>338786.8204779956</v>
      </c>
      <c r="AE2" t="n">
        <v>463543.0739976629</v>
      </c>
      <c r="AF2" t="n">
        <v>9.701203071482511e-06</v>
      </c>
      <c r="AG2" t="n">
        <v>31</v>
      </c>
      <c r="AH2" t="n">
        <v>419303.1736021156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5.5988</v>
      </c>
      <c r="E2" t="n">
        <v>17.86</v>
      </c>
      <c r="F2" t="n">
        <v>10.1</v>
      </c>
      <c r="G2" t="n">
        <v>5.46</v>
      </c>
      <c r="H2" t="n">
        <v>0.08</v>
      </c>
      <c r="I2" t="n">
        <v>111</v>
      </c>
      <c r="J2" t="n">
        <v>232.68</v>
      </c>
      <c r="K2" t="n">
        <v>57.72</v>
      </c>
      <c r="L2" t="n">
        <v>1</v>
      </c>
      <c r="M2" t="n">
        <v>109</v>
      </c>
      <c r="N2" t="n">
        <v>53.95</v>
      </c>
      <c r="O2" t="n">
        <v>28931.02</v>
      </c>
      <c r="P2" t="n">
        <v>153.37</v>
      </c>
      <c r="Q2" t="n">
        <v>1324.39</v>
      </c>
      <c r="R2" t="n">
        <v>97.33</v>
      </c>
      <c r="S2" t="n">
        <v>27.17</v>
      </c>
      <c r="T2" t="n">
        <v>34800.21</v>
      </c>
      <c r="U2" t="n">
        <v>0.28</v>
      </c>
      <c r="V2" t="n">
        <v>0.77</v>
      </c>
      <c r="W2" t="n">
        <v>0.28</v>
      </c>
      <c r="X2" t="n">
        <v>2.24</v>
      </c>
      <c r="Y2" t="n">
        <v>1</v>
      </c>
      <c r="Z2" t="n">
        <v>10</v>
      </c>
      <c r="AA2" t="n">
        <v>692.9860265665895</v>
      </c>
      <c r="AB2" t="n">
        <v>948.1740539342102</v>
      </c>
      <c r="AC2" t="n">
        <v>857.6816529973712</v>
      </c>
      <c r="AD2" t="n">
        <v>692986.0265665896</v>
      </c>
      <c r="AE2" t="n">
        <v>948174.0539342102</v>
      </c>
      <c r="AF2" t="n">
        <v>3.135115608076701e-06</v>
      </c>
      <c r="AG2" t="n">
        <v>47</v>
      </c>
      <c r="AH2" t="n">
        <v>857681.6529973712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6.2123</v>
      </c>
      <c r="E3" t="n">
        <v>16.1</v>
      </c>
      <c r="F3" t="n">
        <v>9.56</v>
      </c>
      <c r="G3" t="n">
        <v>6.83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143.85</v>
      </c>
      <c r="Q3" t="n">
        <v>1324.22</v>
      </c>
      <c r="R3" t="n">
        <v>80.37</v>
      </c>
      <c r="S3" t="n">
        <v>27.17</v>
      </c>
      <c r="T3" t="n">
        <v>26455.4</v>
      </c>
      <c r="U3" t="n">
        <v>0.34</v>
      </c>
      <c r="V3" t="n">
        <v>0.82</v>
      </c>
      <c r="W3" t="n">
        <v>0.25</v>
      </c>
      <c r="X3" t="n">
        <v>1.71</v>
      </c>
      <c r="Y3" t="n">
        <v>1</v>
      </c>
      <c r="Z3" t="n">
        <v>10</v>
      </c>
      <c r="AA3" t="n">
        <v>609.1625918073996</v>
      </c>
      <c r="AB3" t="n">
        <v>833.4831324677388</v>
      </c>
      <c r="AC3" t="n">
        <v>753.9366721059405</v>
      </c>
      <c r="AD3" t="n">
        <v>609162.5918073996</v>
      </c>
      <c r="AE3" t="n">
        <v>833483.1324677387</v>
      </c>
      <c r="AF3" t="n">
        <v>3.47865233479583e-06</v>
      </c>
      <c r="AG3" t="n">
        <v>42</v>
      </c>
      <c r="AH3" t="n">
        <v>753936.6721059405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6.6829</v>
      </c>
      <c r="E4" t="n">
        <v>14.96</v>
      </c>
      <c r="F4" t="n">
        <v>9.199999999999999</v>
      </c>
      <c r="G4" t="n">
        <v>8.24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137.13</v>
      </c>
      <c r="Q4" t="n">
        <v>1324.14</v>
      </c>
      <c r="R4" t="n">
        <v>69.34</v>
      </c>
      <c r="S4" t="n">
        <v>27.17</v>
      </c>
      <c r="T4" t="n">
        <v>21024.8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558.2291728797176</v>
      </c>
      <c r="AB4" t="n">
        <v>763.7937816670279</v>
      </c>
      <c r="AC4" t="n">
        <v>690.8983751360315</v>
      </c>
      <c r="AD4" t="n">
        <v>558229.1728797175</v>
      </c>
      <c r="AE4" t="n">
        <v>763793.781667028</v>
      </c>
      <c r="AF4" t="n">
        <v>3.742170482463347e-06</v>
      </c>
      <c r="AG4" t="n">
        <v>39</v>
      </c>
      <c r="AH4" t="n">
        <v>690898.3751360315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7.0678</v>
      </c>
      <c r="E5" t="n">
        <v>14.15</v>
      </c>
      <c r="F5" t="n">
        <v>8.93</v>
      </c>
      <c r="G5" t="n">
        <v>9.75</v>
      </c>
      <c r="H5" t="n">
        <v>0.13</v>
      </c>
      <c r="I5" t="n">
        <v>55</v>
      </c>
      <c r="J5" t="n">
        <v>233.96</v>
      </c>
      <c r="K5" t="n">
        <v>57.72</v>
      </c>
      <c r="L5" t="n">
        <v>1.75</v>
      </c>
      <c r="M5" t="n">
        <v>53</v>
      </c>
      <c r="N5" t="n">
        <v>54.49</v>
      </c>
      <c r="O5" t="n">
        <v>29089.39</v>
      </c>
      <c r="P5" t="n">
        <v>131.8</v>
      </c>
      <c r="Q5" t="n">
        <v>1324.25</v>
      </c>
      <c r="R5" t="n">
        <v>60.89</v>
      </c>
      <c r="S5" t="n">
        <v>27.17</v>
      </c>
      <c r="T5" t="n">
        <v>16858.07</v>
      </c>
      <c r="U5" t="n">
        <v>0.45</v>
      </c>
      <c r="V5" t="n">
        <v>0.87</v>
      </c>
      <c r="W5" t="n">
        <v>0.2</v>
      </c>
      <c r="X5" t="n">
        <v>1.08</v>
      </c>
      <c r="Y5" t="n">
        <v>1</v>
      </c>
      <c r="Z5" t="n">
        <v>10</v>
      </c>
      <c r="AA5" t="n">
        <v>523.447284454673</v>
      </c>
      <c r="AB5" t="n">
        <v>716.203667455262</v>
      </c>
      <c r="AC5" t="n">
        <v>647.8501946314916</v>
      </c>
      <c r="AD5" t="n">
        <v>523447.2844546729</v>
      </c>
      <c r="AE5" t="n">
        <v>716203.667455262</v>
      </c>
      <c r="AF5" t="n">
        <v>3.957699881182487e-06</v>
      </c>
      <c r="AG5" t="n">
        <v>37</v>
      </c>
      <c r="AH5" t="n">
        <v>647850.1946314916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7.3414</v>
      </c>
      <c r="E6" t="n">
        <v>13.62</v>
      </c>
      <c r="F6" t="n">
        <v>8.77</v>
      </c>
      <c r="G6" t="n">
        <v>11.2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128.11</v>
      </c>
      <c r="Q6" t="n">
        <v>1324.04</v>
      </c>
      <c r="R6" t="n">
        <v>55.62</v>
      </c>
      <c r="S6" t="n">
        <v>27.17</v>
      </c>
      <c r="T6" t="n">
        <v>14263.09</v>
      </c>
      <c r="U6" t="n">
        <v>0.49</v>
      </c>
      <c r="V6" t="n">
        <v>0.89</v>
      </c>
      <c r="W6" t="n">
        <v>0.19</v>
      </c>
      <c r="X6" t="n">
        <v>0.92</v>
      </c>
      <c r="Y6" t="n">
        <v>1</v>
      </c>
      <c r="Z6" t="n">
        <v>10</v>
      </c>
      <c r="AA6" t="n">
        <v>504.128813305598</v>
      </c>
      <c r="AB6" t="n">
        <v>689.7712829583006</v>
      </c>
      <c r="AC6" t="n">
        <v>623.9404798128355</v>
      </c>
      <c r="AD6" t="n">
        <v>504128.813305598</v>
      </c>
      <c r="AE6" t="n">
        <v>689771.2829583007</v>
      </c>
      <c r="AF6" t="n">
        <v>4.110905502095859e-06</v>
      </c>
      <c r="AG6" t="n">
        <v>36</v>
      </c>
      <c r="AH6" t="n">
        <v>623940.4798128356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7.5695</v>
      </c>
      <c r="E7" t="n">
        <v>13.21</v>
      </c>
      <c r="F7" t="n">
        <v>8.630000000000001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124.79</v>
      </c>
      <c r="Q7" t="n">
        <v>1324.13</v>
      </c>
      <c r="R7" t="n">
        <v>51.49</v>
      </c>
      <c r="S7" t="n">
        <v>27.17</v>
      </c>
      <c r="T7" t="n">
        <v>12230.17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486.6674448381106</v>
      </c>
      <c r="AB7" t="n">
        <v>665.8798682798757</v>
      </c>
      <c r="AC7" t="n">
        <v>602.3292282195084</v>
      </c>
      <c r="AD7" t="n">
        <v>486667.4448381106</v>
      </c>
      <c r="AE7" t="n">
        <v>665879.8682798757</v>
      </c>
      <c r="AF7" t="n">
        <v>4.238632849063476e-06</v>
      </c>
      <c r="AG7" t="n">
        <v>35</v>
      </c>
      <c r="AH7" t="n">
        <v>602329.2282195084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7.8164</v>
      </c>
      <c r="E8" t="n">
        <v>12.79</v>
      </c>
      <c r="F8" t="n">
        <v>8.44</v>
      </c>
      <c r="G8" t="n">
        <v>14.07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120.44</v>
      </c>
      <c r="Q8" t="n">
        <v>1324.07</v>
      </c>
      <c r="R8" t="n">
        <v>45.59</v>
      </c>
      <c r="S8" t="n">
        <v>27.17</v>
      </c>
      <c r="T8" t="n">
        <v>9304.809999999999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468.3538593746521</v>
      </c>
      <c r="AB8" t="n">
        <v>640.8224127104027</v>
      </c>
      <c r="AC8" t="n">
        <v>579.6632210412261</v>
      </c>
      <c r="AD8" t="n">
        <v>468353.8593746522</v>
      </c>
      <c r="AE8" t="n">
        <v>640822.4127104026</v>
      </c>
      <c r="AF8" t="n">
        <v>4.37688748284824e-06</v>
      </c>
      <c r="AG8" t="n">
        <v>34</v>
      </c>
      <c r="AH8" t="n">
        <v>579663.2210412261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7.8382</v>
      </c>
      <c r="E9" t="n">
        <v>12.76</v>
      </c>
      <c r="F9" t="n">
        <v>8.550000000000001</v>
      </c>
      <c r="G9" t="n">
        <v>15.54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121.2</v>
      </c>
      <c r="Q9" t="n">
        <v>1324.09</v>
      </c>
      <c r="R9" t="n">
        <v>48.9</v>
      </c>
      <c r="S9" t="n">
        <v>27.17</v>
      </c>
      <c r="T9" t="n">
        <v>10973.14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469.0993262443527</v>
      </c>
      <c r="AB9" t="n">
        <v>641.8423933692043</v>
      </c>
      <c r="AC9" t="n">
        <v>580.5858561775035</v>
      </c>
      <c r="AD9" t="n">
        <v>469099.3262443527</v>
      </c>
      <c r="AE9" t="n">
        <v>641842.3933692042</v>
      </c>
      <c r="AF9" t="n">
        <v>4.389094655859613e-06</v>
      </c>
      <c r="AG9" t="n">
        <v>34</v>
      </c>
      <c r="AH9" t="n">
        <v>580585.8561775035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7.9787</v>
      </c>
      <c r="E10" t="n">
        <v>12.53</v>
      </c>
      <c r="F10" t="n">
        <v>8.460000000000001</v>
      </c>
      <c r="G10" t="n">
        <v>16.92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118.39</v>
      </c>
      <c r="Q10" t="n">
        <v>1324.08</v>
      </c>
      <c r="R10" t="n">
        <v>46.19</v>
      </c>
      <c r="S10" t="n">
        <v>27.17</v>
      </c>
      <c r="T10" t="n">
        <v>9631.290000000001</v>
      </c>
      <c r="U10" t="n">
        <v>0.59</v>
      </c>
      <c r="V10" t="n">
        <v>0.92</v>
      </c>
      <c r="W10" t="n">
        <v>0.16</v>
      </c>
      <c r="X10" t="n">
        <v>0.6</v>
      </c>
      <c r="Y10" t="n">
        <v>1</v>
      </c>
      <c r="Z10" t="n">
        <v>10</v>
      </c>
      <c r="AA10" t="n">
        <v>454.4696038687696</v>
      </c>
      <c r="AB10" t="n">
        <v>621.8253617971314</v>
      </c>
      <c r="AC10" t="n">
        <v>562.4792220045891</v>
      </c>
      <c r="AD10" t="n">
        <v>454469.6038687696</v>
      </c>
      <c r="AE10" t="n">
        <v>621825.3617971315</v>
      </c>
      <c r="AF10" t="n">
        <v>4.467769325955843e-06</v>
      </c>
      <c r="AG10" t="n">
        <v>33</v>
      </c>
      <c r="AH10" t="n">
        <v>562479.2220045892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8.117599999999999</v>
      </c>
      <c r="E11" t="n">
        <v>12.32</v>
      </c>
      <c r="F11" t="n">
        <v>8.380000000000001</v>
      </c>
      <c r="G11" t="n">
        <v>18.62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116.03</v>
      </c>
      <c r="Q11" t="n">
        <v>1324.02</v>
      </c>
      <c r="R11" t="n">
        <v>43.79</v>
      </c>
      <c r="S11" t="n">
        <v>27.17</v>
      </c>
      <c r="T11" t="n">
        <v>8447.389999999999</v>
      </c>
      <c r="U11" t="n">
        <v>0.62</v>
      </c>
      <c r="V11" t="n">
        <v>0.93</v>
      </c>
      <c r="W11" t="n">
        <v>0.15</v>
      </c>
      <c r="X11" t="n">
        <v>0.53</v>
      </c>
      <c r="Y11" t="n">
        <v>1</v>
      </c>
      <c r="Z11" t="n">
        <v>10</v>
      </c>
      <c r="AA11" t="n">
        <v>450.3609863326554</v>
      </c>
      <c r="AB11" t="n">
        <v>616.203770024807</v>
      </c>
      <c r="AC11" t="n">
        <v>557.3941470610617</v>
      </c>
      <c r="AD11" t="n">
        <v>450360.9863326554</v>
      </c>
      <c r="AE11" t="n">
        <v>616203.770024807</v>
      </c>
      <c r="AF11" t="n">
        <v>4.545548056748487e-06</v>
      </c>
      <c r="AG11" t="n">
        <v>33</v>
      </c>
      <c r="AH11" t="n">
        <v>557394.1470610617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8.202500000000001</v>
      </c>
      <c r="E12" t="n">
        <v>12.19</v>
      </c>
      <c r="F12" t="n">
        <v>8.34</v>
      </c>
      <c r="G12" t="n">
        <v>20.02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114.13</v>
      </c>
      <c r="Q12" t="n">
        <v>1324.21</v>
      </c>
      <c r="R12" t="n">
        <v>42.53</v>
      </c>
      <c r="S12" t="n">
        <v>27.17</v>
      </c>
      <c r="T12" t="n">
        <v>7826.87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437.6743016266958</v>
      </c>
      <c r="AB12" t="n">
        <v>598.8452883130852</v>
      </c>
      <c r="AC12" t="n">
        <v>541.6923344811246</v>
      </c>
      <c r="AD12" t="n">
        <v>437674.3016266958</v>
      </c>
      <c r="AE12" t="n">
        <v>598845.2883130852</v>
      </c>
      <c r="AF12" t="n">
        <v>4.593088836045071e-06</v>
      </c>
      <c r="AG12" t="n">
        <v>32</v>
      </c>
      <c r="AH12" t="n">
        <v>541692.3344811245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8.2951</v>
      </c>
      <c r="E13" t="n">
        <v>12.06</v>
      </c>
      <c r="F13" t="n">
        <v>8.300000000000001</v>
      </c>
      <c r="G13" t="n">
        <v>21.65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111.9</v>
      </c>
      <c r="Q13" t="n">
        <v>1323.94</v>
      </c>
      <c r="R13" t="n">
        <v>41.2</v>
      </c>
      <c r="S13" t="n">
        <v>27.17</v>
      </c>
      <c r="T13" t="n">
        <v>7174.85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434.704782374205</v>
      </c>
      <c r="AB13" t="n">
        <v>594.7822610658837</v>
      </c>
      <c r="AC13" t="n">
        <v>538.0170768519016</v>
      </c>
      <c r="AD13" t="n">
        <v>434704.782374205</v>
      </c>
      <c r="AE13" t="n">
        <v>594782.2610658838</v>
      </c>
      <c r="AF13" t="n">
        <v>4.644941323240166e-06</v>
      </c>
      <c r="AG13" t="n">
        <v>32</v>
      </c>
      <c r="AH13" t="n">
        <v>538017.0768519016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8.389099999999999</v>
      </c>
      <c r="E14" t="n">
        <v>11.92</v>
      </c>
      <c r="F14" t="n">
        <v>8.25</v>
      </c>
      <c r="G14" t="n">
        <v>23.58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109.86</v>
      </c>
      <c r="Q14" t="n">
        <v>1324.06</v>
      </c>
      <c r="R14" t="n">
        <v>39.79</v>
      </c>
      <c r="S14" t="n">
        <v>27.17</v>
      </c>
      <c r="T14" t="n">
        <v>6478.54</v>
      </c>
      <c r="U14" t="n">
        <v>0.68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431.8567480020876</v>
      </c>
      <c r="AB14" t="n">
        <v>590.885454791544</v>
      </c>
      <c r="AC14" t="n">
        <v>534.4921762991828</v>
      </c>
      <c r="AD14" t="n">
        <v>431856.7480020876</v>
      </c>
      <c r="AE14" t="n">
        <v>590885.454791544</v>
      </c>
      <c r="AF14" t="n">
        <v>4.697577757325901e-06</v>
      </c>
      <c r="AG14" t="n">
        <v>32</v>
      </c>
      <c r="AH14" t="n">
        <v>534492.1762991828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8.439</v>
      </c>
      <c r="E15" t="n">
        <v>11.85</v>
      </c>
      <c r="F15" t="n">
        <v>8.23</v>
      </c>
      <c r="G15" t="n">
        <v>24.69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107.91</v>
      </c>
      <c r="Q15" t="n">
        <v>1324.07</v>
      </c>
      <c r="R15" t="n">
        <v>38.91</v>
      </c>
      <c r="S15" t="n">
        <v>27.17</v>
      </c>
      <c r="T15" t="n">
        <v>6042.2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419.8584908363742</v>
      </c>
      <c r="AB15" t="n">
        <v>574.4689100116666</v>
      </c>
      <c r="AC15" t="n">
        <v>519.6424035123315</v>
      </c>
      <c r="AD15" t="n">
        <v>419858.4908363742</v>
      </c>
      <c r="AE15" t="n">
        <v>574468.9100116666</v>
      </c>
      <c r="AF15" t="n">
        <v>4.72551986435652e-06</v>
      </c>
      <c r="AG15" t="n">
        <v>31</v>
      </c>
      <c r="AH15" t="n">
        <v>519642.4035123315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8.5482</v>
      </c>
      <c r="E16" t="n">
        <v>11.7</v>
      </c>
      <c r="F16" t="n">
        <v>8.17</v>
      </c>
      <c r="G16" t="n">
        <v>27.23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105.26</v>
      </c>
      <c r="Q16" t="n">
        <v>1323.98</v>
      </c>
      <c r="R16" t="n">
        <v>37.32</v>
      </c>
      <c r="S16" t="n">
        <v>27.17</v>
      </c>
      <c r="T16" t="n">
        <v>5260.24</v>
      </c>
      <c r="U16" t="n">
        <v>0.73</v>
      </c>
      <c r="V16" t="n">
        <v>0.96</v>
      </c>
      <c r="W16" t="n">
        <v>0.13</v>
      </c>
      <c r="X16" t="n">
        <v>0.32</v>
      </c>
      <c r="Y16" t="n">
        <v>1</v>
      </c>
      <c r="Z16" t="n">
        <v>10</v>
      </c>
      <c r="AA16" t="n">
        <v>416.486112947115</v>
      </c>
      <c r="AB16" t="n">
        <v>569.85467380477</v>
      </c>
      <c r="AC16" t="n">
        <v>515.4685435329001</v>
      </c>
      <c r="AD16" t="n">
        <v>416486.112947115</v>
      </c>
      <c r="AE16" t="n">
        <v>569854.67380477</v>
      </c>
      <c r="AF16" t="n">
        <v>4.78666772182633e-06</v>
      </c>
      <c r="AG16" t="n">
        <v>31</v>
      </c>
      <c r="AH16" t="n">
        <v>515468.5435329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8.5665</v>
      </c>
      <c r="E17" t="n">
        <v>11.67</v>
      </c>
      <c r="F17" t="n">
        <v>8.19</v>
      </c>
      <c r="G17" t="n">
        <v>28.91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104.81</v>
      </c>
      <c r="Q17" t="n">
        <v>1323.94</v>
      </c>
      <c r="R17" t="n">
        <v>37.73</v>
      </c>
      <c r="S17" t="n">
        <v>27.17</v>
      </c>
      <c r="T17" t="n">
        <v>5469.82</v>
      </c>
      <c r="U17" t="n">
        <v>0.72</v>
      </c>
      <c r="V17" t="n">
        <v>0.95</v>
      </c>
      <c r="W17" t="n">
        <v>0.14</v>
      </c>
      <c r="X17" t="n">
        <v>0.34</v>
      </c>
      <c r="Y17" t="n">
        <v>1</v>
      </c>
      <c r="Z17" t="n">
        <v>10</v>
      </c>
      <c r="AA17" t="n">
        <v>416.0690743291402</v>
      </c>
      <c r="AB17" t="n">
        <v>569.2840631692117</v>
      </c>
      <c r="AC17" t="n">
        <v>514.9523911755423</v>
      </c>
      <c r="AD17" t="n">
        <v>416069.0743291402</v>
      </c>
      <c r="AE17" t="n">
        <v>569284.0631692116</v>
      </c>
      <c r="AF17" t="n">
        <v>4.796915027611106e-06</v>
      </c>
      <c r="AG17" t="n">
        <v>31</v>
      </c>
      <c r="AH17" t="n">
        <v>514952.3911755423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8.626099999999999</v>
      </c>
      <c r="E18" t="n">
        <v>11.59</v>
      </c>
      <c r="F18" t="n">
        <v>8.15</v>
      </c>
      <c r="G18" t="n">
        <v>30.58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14</v>
      </c>
      <c r="N18" t="n">
        <v>56.86</v>
      </c>
      <c r="O18" t="n">
        <v>29782.33</v>
      </c>
      <c r="P18" t="n">
        <v>102.63</v>
      </c>
      <c r="Q18" t="n">
        <v>1323.94</v>
      </c>
      <c r="R18" t="n">
        <v>36.65</v>
      </c>
      <c r="S18" t="n">
        <v>27.17</v>
      </c>
      <c r="T18" t="n">
        <v>4933.8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413.7740511817983</v>
      </c>
      <c r="AB18" t="n">
        <v>566.143911249743</v>
      </c>
      <c r="AC18" t="n">
        <v>512.1119309480368</v>
      </c>
      <c r="AD18" t="n">
        <v>413774.0511817983</v>
      </c>
      <c r="AE18" t="n">
        <v>566143.9112497431</v>
      </c>
      <c r="AF18" t="n">
        <v>4.83028876666972e-06</v>
      </c>
      <c r="AG18" t="n">
        <v>31</v>
      </c>
      <c r="AH18" t="n">
        <v>512111.9309480368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8.674099999999999</v>
      </c>
      <c r="E19" t="n">
        <v>11.53</v>
      </c>
      <c r="F19" t="n">
        <v>8.140000000000001</v>
      </c>
      <c r="G19" t="n">
        <v>32.55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100.26</v>
      </c>
      <c r="Q19" t="n">
        <v>1323.94</v>
      </c>
      <c r="R19" t="n">
        <v>36.1</v>
      </c>
      <c r="S19" t="n">
        <v>27.17</v>
      </c>
      <c r="T19" t="n">
        <v>4660.78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411.6679584931505</v>
      </c>
      <c r="AB19" t="n">
        <v>563.2622623188832</v>
      </c>
      <c r="AC19" t="n">
        <v>509.5053025467185</v>
      </c>
      <c r="AD19" t="n">
        <v>411667.9584931505</v>
      </c>
      <c r="AE19" t="n">
        <v>563262.2623188832</v>
      </c>
      <c r="AF19" t="n">
        <v>4.85716694577733e-06</v>
      </c>
      <c r="AG19" t="n">
        <v>31</v>
      </c>
      <c r="AH19" t="n">
        <v>509505.3025467185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8.726000000000001</v>
      </c>
      <c r="E20" t="n">
        <v>11.46</v>
      </c>
      <c r="F20" t="n">
        <v>8.109999999999999</v>
      </c>
      <c r="G20" t="n">
        <v>34.77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12</v>
      </c>
      <c r="N20" t="n">
        <v>57.23</v>
      </c>
      <c r="O20" t="n">
        <v>29890.04</v>
      </c>
      <c r="P20" t="n">
        <v>98.66</v>
      </c>
      <c r="Q20" t="n">
        <v>1323.94</v>
      </c>
      <c r="R20" t="n">
        <v>35.3</v>
      </c>
      <c r="S20" t="n">
        <v>27.17</v>
      </c>
      <c r="T20" t="n">
        <v>4269.72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399.9424869609048</v>
      </c>
      <c r="AB20" t="n">
        <v>547.2189548771694</v>
      </c>
      <c r="AC20" t="n">
        <v>494.9931458503183</v>
      </c>
      <c r="AD20" t="n">
        <v>399942.4869609048</v>
      </c>
      <c r="AE20" t="n">
        <v>547218.9548771693</v>
      </c>
      <c r="AF20" t="n">
        <v>4.886228976937433e-06</v>
      </c>
      <c r="AG20" t="n">
        <v>30</v>
      </c>
      <c r="AH20" t="n">
        <v>494993.1458503184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8.7852</v>
      </c>
      <c r="E21" t="n">
        <v>11.38</v>
      </c>
      <c r="F21" t="n">
        <v>8.08</v>
      </c>
      <c r="G21" t="n">
        <v>37.3</v>
      </c>
      <c r="H21" t="n">
        <v>0.42</v>
      </c>
      <c r="I21" t="n">
        <v>13</v>
      </c>
      <c r="J21" t="n">
        <v>240.89</v>
      </c>
      <c r="K21" t="n">
        <v>57.72</v>
      </c>
      <c r="L21" t="n">
        <v>5.75</v>
      </c>
      <c r="M21" t="n">
        <v>11</v>
      </c>
      <c r="N21" t="n">
        <v>57.42</v>
      </c>
      <c r="O21" t="n">
        <v>29943.94</v>
      </c>
      <c r="P21" t="n">
        <v>95.97</v>
      </c>
      <c r="Q21" t="n">
        <v>1324.04</v>
      </c>
      <c r="R21" t="n">
        <v>34.29</v>
      </c>
      <c r="S21" t="n">
        <v>27.17</v>
      </c>
      <c r="T21" t="n">
        <v>3770.35</v>
      </c>
      <c r="U21" t="n">
        <v>0.79</v>
      </c>
      <c r="V21" t="n">
        <v>0.97</v>
      </c>
      <c r="W21" t="n">
        <v>0.13</v>
      </c>
      <c r="X21" t="n">
        <v>0.23</v>
      </c>
      <c r="Y21" t="n">
        <v>1</v>
      </c>
      <c r="Z21" t="n">
        <v>10</v>
      </c>
      <c r="AA21" t="n">
        <v>397.4658503226833</v>
      </c>
      <c r="AB21" t="n">
        <v>543.8303113672574</v>
      </c>
      <c r="AC21" t="n">
        <v>491.9279097210014</v>
      </c>
      <c r="AD21" t="n">
        <v>397465.8503226832</v>
      </c>
      <c r="AE21" t="n">
        <v>543830.3113672574</v>
      </c>
      <c r="AF21" t="n">
        <v>4.91937873117015e-06</v>
      </c>
      <c r="AG21" t="n">
        <v>30</v>
      </c>
      <c r="AH21" t="n">
        <v>491927.9097210014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8.8071</v>
      </c>
      <c r="E22" t="n">
        <v>11.35</v>
      </c>
      <c r="F22" t="n">
        <v>8.050000000000001</v>
      </c>
      <c r="G22" t="n">
        <v>37.17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94.28</v>
      </c>
      <c r="Q22" t="n">
        <v>1323.96</v>
      </c>
      <c r="R22" t="n">
        <v>33.01</v>
      </c>
      <c r="S22" t="n">
        <v>27.17</v>
      </c>
      <c r="T22" t="n">
        <v>3125.72</v>
      </c>
      <c r="U22" t="n">
        <v>0.82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396.0409719314293</v>
      </c>
      <c r="AB22" t="n">
        <v>541.8807298911457</v>
      </c>
      <c r="AC22" t="n">
        <v>490.1643935647151</v>
      </c>
      <c r="AD22" t="n">
        <v>396040.9719314293</v>
      </c>
      <c r="AE22" t="n">
        <v>541880.7298911457</v>
      </c>
      <c r="AF22" t="n">
        <v>4.931641900387996e-06</v>
      </c>
      <c r="AG22" t="n">
        <v>30</v>
      </c>
      <c r="AH22" t="n">
        <v>490164.3935647151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8.791</v>
      </c>
      <c r="E23" t="n">
        <v>11.38</v>
      </c>
      <c r="F23" t="n">
        <v>8.07</v>
      </c>
      <c r="G23" t="n">
        <v>37.27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93.53</v>
      </c>
      <c r="Q23" t="n">
        <v>1323.94</v>
      </c>
      <c r="R23" t="n">
        <v>33.89</v>
      </c>
      <c r="S23" t="n">
        <v>27.17</v>
      </c>
      <c r="T23" t="n">
        <v>3566.78</v>
      </c>
      <c r="U23" t="n">
        <v>0.8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395.8448542753316</v>
      </c>
      <c r="AB23" t="n">
        <v>541.6123930619725</v>
      </c>
      <c r="AC23" t="n">
        <v>489.921666425905</v>
      </c>
      <c r="AD23" t="n">
        <v>395844.8542753316</v>
      </c>
      <c r="AE23" t="n">
        <v>541612.3930619725</v>
      </c>
      <c r="AF23" t="n">
        <v>4.922626511145653e-06</v>
      </c>
      <c r="AG23" t="n">
        <v>30</v>
      </c>
      <c r="AH23" t="n">
        <v>489921.666425905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8.7677</v>
      </c>
      <c r="E24" t="n">
        <v>11.41</v>
      </c>
      <c r="F24" t="n">
        <v>8.1</v>
      </c>
      <c r="G24" t="n">
        <v>37.41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93.8</v>
      </c>
      <c r="Q24" t="n">
        <v>1324.09</v>
      </c>
      <c r="R24" t="n">
        <v>34.85</v>
      </c>
      <c r="S24" t="n">
        <v>27.17</v>
      </c>
      <c r="T24" t="n">
        <v>4049.29</v>
      </c>
      <c r="U24" t="n">
        <v>0.78</v>
      </c>
      <c r="V24" t="n">
        <v>0.96</v>
      </c>
      <c r="W24" t="n">
        <v>0.14</v>
      </c>
      <c r="X24" t="n">
        <v>0.25</v>
      </c>
      <c r="Y24" t="n">
        <v>1</v>
      </c>
      <c r="Z24" t="n">
        <v>10</v>
      </c>
      <c r="AA24" t="n">
        <v>396.4059560647665</v>
      </c>
      <c r="AB24" t="n">
        <v>542.3801172843411</v>
      </c>
      <c r="AC24" t="n">
        <v>490.6161201259984</v>
      </c>
      <c r="AD24" t="n">
        <v>396405.9560647665</v>
      </c>
      <c r="AE24" t="n">
        <v>542380.117284341</v>
      </c>
      <c r="AF24" t="n">
        <v>4.909579395037167e-06</v>
      </c>
      <c r="AG24" t="n">
        <v>30</v>
      </c>
      <c r="AH24" t="n">
        <v>490616.1201259984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4.8113</v>
      </c>
      <c r="E2" t="n">
        <v>20.78</v>
      </c>
      <c r="F2" t="n">
        <v>10.61</v>
      </c>
      <c r="G2" t="n">
        <v>4.75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184.87</v>
      </c>
      <c r="Q2" t="n">
        <v>1324.78</v>
      </c>
      <c r="R2" t="n">
        <v>113.52</v>
      </c>
      <c r="S2" t="n">
        <v>27.17</v>
      </c>
      <c r="T2" t="n">
        <v>42778.58</v>
      </c>
      <c r="U2" t="n">
        <v>0.24</v>
      </c>
      <c r="V2" t="n">
        <v>0.74</v>
      </c>
      <c r="W2" t="n">
        <v>0.32</v>
      </c>
      <c r="X2" t="n">
        <v>2.76</v>
      </c>
      <c r="Y2" t="n">
        <v>1</v>
      </c>
      <c r="Z2" t="n">
        <v>10</v>
      </c>
      <c r="AA2" t="n">
        <v>862.3423709992362</v>
      </c>
      <c r="AB2" t="n">
        <v>1179.894875861563</v>
      </c>
      <c r="AC2" t="n">
        <v>1067.287364902194</v>
      </c>
      <c r="AD2" t="n">
        <v>862342.3709992362</v>
      </c>
      <c r="AE2" t="n">
        <v>1179894.875861563</v>
      </c>
      <c r="AF2" t="n">
        <v>2.496143422750878e-06</v>
      </c>
      <c r="AG2" t="n">
        <v>55</v>
      </c>
      <c r="AH2" t="n">
        <v>1067287.364902194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5.5121</v>
      </c>
      <c r="E3" t="n">
        <v>18.14</v>
      </c>
      <c r="F3" t="n">
        <v>9.859999999999999</v>
      </c>
      <c r="G3" t="n">
        <v>5.97</v>
      </c>
      <c r="H3" t="n">
        <v>0.08</v>
      </c>
      <c r="I3" t="n">
        <v>99</v>
      </c>
      <c r="J3" t="n">
        <v>285.68</v>
      </c>
      <c r="K3" t="n">
        <v>61.2</v>
      </c>
      <c r="L3" t="n">
        <v>1.25</v>
      </c>
      <c r="M3" t="n">
        <v>97</v>
      </c>
      <c r="N3" t="n">
        <v>78.23999999999999</v>
      </c>
      <c r="O3" t="n">
        <v>35468.6</v>
      </c>
      <c r="P3" t="n">
        <v>170.5</v>
      </c>
      <c r="Q3" t="n">
        <v>1324.34</v>
      </c>
      <c r="R3" t="n">
        <v>90.04000000000001</v>
      </c>
      <c r="S3" t="n">
        <v>27.17</v>
      </c>
      <c r="T3" t="n">
        <v>31214.68</v>
      </c>
      <c r="U3" t="n">
        <v>0.3</v>
      </c>
      <c r="V3" t="n">
        <v>0.79</v>
      </c>
      <c r="W3" t="n">
        <v>0.26</v>
      </c>
      <c r="X3" t="n">
        <v>2</v>
      </c>
      <c r="Y3" t="n">
        <v>1</v>
      </c>
      <c r="Z3" t="n">
        <v>10</v>
      </c>
      <c r="AA3" t="n">
        <v>732.5496755022604</v>
      </c>
      <c r="AB3" t="n">
        <v>1002.306783833</v>
      </c>
      <c r="AC3" t="n">
        <v>906.6480311303841</v>
      </c>
      <c r="AD3" t="n">
        <v>732549.6755022603</v>
      </c>
      <c r="AE3" t="n">
        <v>1002306.783833</v>
      </c>
      <c r="AF3" t="n">
        <v>2.859724432179477e-06</v>
      </c>
      <c r="AG3" t="n">
        <v>48</v>
      </c>
      <c r="AH3" t="n">
        <v>906648.0311303841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6.0055</v>
      </c>
      <c r="E4" t="n">
        <v>16.65</v>
      </c>
      <c r="F4" t="n">
        <v>9.449999999999999</v>
      </c>
      <c r="G4" t="n">
        <v>7.17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162.35</v>
      </c>
      <c r="Q4" t="n">
        <v>1324.39</v>
      </c>
      <c r="R4" t="n">
        <v>76.88</v>
      </c>
      <c r="S4" t="n">
        <v>27.17</v>
      </c>
      <c r="T4" t="n">
        <v>24732.55</v>
      </c>
      <c r="U4" t="n">
        <v>0.35</v>
      </c>
      <c r="V4" t="n">
        <v>0.83</v>
      </c>
      <c r="W4" t="n">
        <v>0.24</v>
      </c>
      <c r="X4" t="n">
        <v>1.59</v>
      </c>
      <c r="Y4" t="n">
        <v>1</v>
      </c>
      <c r="Z4" t="n">
        <v>10</v>
      </c>
      <c r="AA4" t="n">
        <v>661.468858801337</v>
      </c>
      <c r="AB4" t="n">
        <v>905.0508745584818</v>
      </c>
      <c r="AC4" t="n">
        <v>818.6740893375</v>
      </c>
      <c r="AD4" t="n">
        <v>661468.858801337</v>
      </c>
      <c r="AE4" t="n">
        <v>905050.8745584819</v>
      </c>
      <c r="AF4" t="n">
        <v>3.115704554970673e-06</v>
      </c>
      <c r="AG4" t="n">
        <v>44</v>
      </c>
      <c r="AH4" t="n">
        <v>818674.0893375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6.3698</v>
      </c>
      <c r="E5" t="n">
        <v>15.7</v>
      </c>
      <c r="F5" t="n">
        <v>9.19</v>
      </c>
      <c r="G5" t="n">
        <v>8.359999999999999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156.96</v>
      </c>
      <c r="Q5" t="n">
        <v>1324.08</v>
      </c>
      <c r="R5" t="n">
        <v>69.14</v>
      </c>
      <c r="S5" t="n">
        <v>27.17</v>
      </c>
      <c r="T5" t="n">
        <v>20929.77</v>
      </c>
      <c r="U5" t="n">
        <v>0.39</v>
      </c>
      <c r="V5" t="n">
        <v>0.85</v>
      </c>
      <c r="W5" t="n">
        <v>0.21</v>
      </c>
      <c r="X5" t="n">
        <v>1.34</v>
      </c>
      <c r="Y5" t="n">
        <v>1</v>
      </c>
      <c r="Z5" t="n">
        <v>10</v>
      </c>
      <c r="AA5" t="n">
        <v>612.4017929334575</v>
      </c>
      <c r="AB5" t="n">
        <v>837.9151503518791</v>
      </c>
      <c r="AC5" t="n">
        <v>757.9457044235946</v>
      </c>
      <c r="AD5" t="n">
        <v>612401.7929334575</v>
      </c>
      <c r="AE5" t="n">
        <v>837915.1503518791</v>
      </c>
      <c r="AF5" t="n">
        <v>3.304706498085454e-06</v>
      </c>
      <c r="AG5" t="n">
        <v>41</v>
      </c>
      <c r="AH5" t="n">
        <v>757945.7044235946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6.6972</v>
      </c>
      <c r="E6" t="n">
        <v>14.93</v>
      </c>
      <c r="F6" t="n">
        <v>8.960000000000001</v>
      </c>
      <c r="G6" t="n">
        <v>9.609999999999999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152.07</v>
      </c>
      <c r="Q6" t="n">
        <v>1324.09</v>
      </c>
      <c r="R6" t="n">
        <v>61.9</v>
      </c>
      <c r="S6" t="n">
        <v>27.17</v>
      </c>
      <c r="T6" t="n">
        <v>17356.56</v>
      </c>
      <c r="U6" t="n">
        <v>0.44</v>
      </c>
      <c r="V6" t="n">
        <v>0.87</v>
      </c>
      <c r="W6" t="n">
        <v>0.2</v>
      </c>
      <c r="X6" t="n">
        <v>1.11</v>
      </c>
      <c r="Y6" t="n">
        <v>1</v>
      </c>
      <c r="Z6" t="n">
        <v>10</v>
      </c>
      <c r="AA6" t="n">
        <v>577.0610033537007</v>
      </c>
      <c r="AB6" t="n">
        <v>789.560322923257</v>
      </c>
      <c r="AC6" t="n">
        <v>714.2057938583339</v>
      </c>
      <c r="AD6" t="n">
        <v>577061.0033537007</v>
      </c>
      <c r="AE6" t="n">
        <v>789560.322923257</v>
      </c>
      <c r="AF6" t="n">
        <v>3.474564406885287e-06</v>
      </c>
      <c r="AG6" t="n">
        <v>39</v>
      </c>
      <c r="AH6" t="n">
        <v>714205.7938583338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6.9391</v>
      </c>
      <c r="E7" t="n">
        <v>14.41</v>
      </c>
      <c r="F7" t="n">
        <v>8.82</v>
      </c>
      <c r="G7" t="n">
        <v>10.8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148.6</v>
      </c>
      <c r="Q7" t="n">
        <v>1324.16</v>
      </c>
      <c r="R7" t="n">
        <v>57.37</v>
      </c>
      <c r="S7" t="n">
        <v>27.17</v>
      </c>
      <c r="T7" t="n">
        <v>15129.91</v>
      </c>
      <c r="U7" t="n">
        <v>0.47</v>
      </c>
      <c r="V7" t="n">
        <v>0.88</v>
      </c>
      <c r="W7" t="n">
        <v>0.19</v>
      </c>
      <c r="X7" t="n">
        <v>0.97</v>
      </c>
      <c r="Y7" t="n">
        <v>1</v>
      </c>
      <c r="Z7" t="n">
        <v>10</v>
      </c>
      <c r="AA7" t="n">
        <v>556.9916029002007</v>
      </c>
      <c r="AB7" t="n">
        <v>762.100483823319</v>
      </c>
      <c r="AC7" t="n">
        <v>689.3666832619675</v>
      </c>
      <c r="AD7" t="n">
        <v>556991.6029002008</v>
      </c>
      <c r="AE7" t="n">
        <v>762100.483823319</v>
      </c>
      <c r="AF7" t="n">
        <v>3.600064187394388e-06</v>
      </c>
      <c r="AG7" t="n">
        <v>38</v>
      </c>
      <c r="AH7" t="n">
        <v>689366.6832619675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7.1672</v>
      </c>
      <c r="E8" t="n">
        <v>13.95</v>
      </c>
      <c r="F8" t="n">
        <v>8.69</v>
      </c>
      <c r="G8" t="n">
        <v>12.12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145.26</v>
      </c>
      <c r="Q8" t="n">
        <v>1324.23</v>
      </c>
      <c r="R8" t="n">
        <v>53.12</v>
      </c>
      <c r="S8" t="n">
        <v>27.17</v>
      </c>
      <c r="T8" t="n">
        <v>13032.53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538.0691730242961</v>
      </c>
      <c r="AB8" t="n">
        <v>736.209980468417</v>
      </c>
      <c r="AC8" t="n">
        <v>665.9471332097078</v>
      </c>
      <c r="AD8" t="n">
        <v>538069.1730242961</v>
      </c>
      <c r="AE8" t="n">
        <v>736209.9804684171</v>
      </c>
      <c r="AF8" t="n">
        <v>3.718404410354809e-06</v>
      </c>
      <c r="AG8" t="n">
        <v>37</v>
      </c>
      <c r="AH8" t="n">
        <v>665947.1332097078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7.3851</v>
      </c>
      <c r="E9" t="n">
        <v>13.54</v>
      </c>
      <c r="F9" t="n">
        <v>8.539999999999999</v>
      </c>
      <c r="G9" t="n">
        <v>13.49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141.94</v>
      </c>
      <c r="Q9" t="n">
        <v>1324.02</v>
      </c>
      <c r="R9" t="n">
        <v>48.36</v>
      </c>
      <c r="S9" t="n">
        <v>27.17</v>
      </c>
      <c r="T9" t="n">
        <v>10678.2</v>
      </c>
      <c r="U9" t="n">
        <v>0.5600000000000001</v>
      </c>
      <c r="V9" t="n">
        <v>0.91</v>
      </c>
      <c r="W9" t="n">
        <v>0.17</v>
      </c>
      <c r="X9" t="n">
        <v>0.6899999999999999</v>
      </c>
      <c r="Y9" t="n">
        <v>1</v>
      </c>
      <c r="Z9" t="n">
        <v>10</v>
      </c>
      <c r="AA9" t="n">
        <v>519.8014997074757</v>
      </c>
      <c r="AB9" t="n">
        <v>711.2153439234754</v>
      </c>
      <c r="AC9" t="n">
        <v>643.3379496964226</v>
      </c>
      <c r="AD9" t="n">
        <v>519801.4997074758</v>
      </c>
      <c r="AE9" t="n">
        <v>711215.3439234754</v>
      </c>
      <c r="AF9" t="n">
        <v>3.831452786431424e-06</v>
      </c>
      <c r="AG9" t="n">
        <v>36</v>
      </c>
      <c r="AH9" t="n">
        <v>643337.9496964226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7.4905</v>
      </c>
      <c r="E10" t="n">
        <v>13.35</v>
      </c>
      <c r="F10" t="n">
        <v>8.52</v>
      </c>
      <c r="G10" t="n">
        <v>14.6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140.34</v>
      </c>
      <c r="Q10" t="n">
        <v>1324.14</v>
      </c>
      <c r="R10" t="n">
        <v>48.48</v>
      </c>
      <c r="S10" t="n">
        <v>27.17</v>
      </c>
      <c r="T10" t="n">
        <v>10750.83</v>
      </c>
      <c r="U10" t="n">
        <v>0.5600000000000001</v>
      </c>
      <c r="V10" t="n">
        <v>0.92</v>
      </c>
      <c r="W10" t="n">
        <v>0.14</v>
      </c>
      <c r="X10" t="n">
        <v>0.66</v>
      </c>
      <c r="Y10" t="n">
        <v>1</v>
      </c>
      <c r="Z10" t="n">
        <v>10</v>
      </c>
      <c r="AA10" t="n">
        <v>506.2395854860632</v>
      </c>
      <c r="AB10" t="n">
        <v>692.6593345763097</v>
      </c>
      <c r="AC10" t="n">
        <v>626.5528998378278</v>
      </c>
      <c r="AD10" t="n">
        <v>506239.5854860632</v>
      </c>
      <c r="AE10" t="n">
        <v>692659.3345763097</v>
      </c>
      <c r="AF10" t="n">
        <v>3.886135204230759e-06</v>
      </c>
      <c r="AG10" t="n">
        <v>35</v>
      </c>
      <c r="AH10" t="n">
        <v>626552.8998378278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7.5723</v>
      </c>
      <c r="E11" t="n">
        <v>13.21</v>
      </c>
      <c r="F11" t="n">
        <v>8.529999999999999</v>
      </c>
      <c r="G11" t="n">
        <v>16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139.86</v>
      </c>
      <c r="Q11" t="n">
        <v>1324.03</v>
      </c>
      <c r="R11" t="n">
        <v>48.63</v>
      </c>
      <c r="S11" t="n">
        <v>27.17</v>
      </c>
      <c r="T11" t="n">
        <v>10844.05</v>
      </c>
      <c r="U11" t="n">
        <v>0.5600000000000001</v>
      </c>
      <c r="V11" t="n">
        <v>0.91</v>
      </c>
      <c r="W11" t="n">
        <v>0.16</v>
      </c>
      <c r="X11" t="n">
        <v>0.68</v>
      </c>
      <c r="Y11" t="n">
        <v>1</v>
      </c>
      <c r="Z11" t="n">
        <v>10</v>
      </c>
      <c r="AA11" t="n">
        <v>504.3092342336571</v>
      </c>
      <c r="AB11" t="n">
        <v>690.0181428316808</v>
      </c>
      <c r="AC11" t="n">
        <v>624.1637797263702</v>
      </c>
      <c r="AD11" t="n">
        <v>504309.2342336571</v>
      </c>
      <c r="AE11" t="n">
        <v>690018.1428316808</v>
      </c>
      <c r="AF11" t="n">
        <v>3.928573741004817e-06</v>
      </c>
      <c r="AG11" t="n">
        <v>35</v>
      </c>
      <c r="AH11" t="n">
        <v>624163.7797263702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7.678</v>
      </c>
      <c r="E12" t="n">
        <v>13.02</v>
      </c>
      <c r="F12" t="n">
        <v>8.460000000000001</v>
      </c>
      <c r="G12" t="n">
        <v>16.92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137.57</v>
      </c>
      <c r="Q12" t="n">
        <v>1323.99</v>
      </c>
      <c r="R12" t="n">
        <v>46.32</v>
      </c>
      <c r="S12" t="n">
        <v>27.17</v>
      </c>
      <c r="T12" t="n">
        <v>9699.719999999999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490.1238830744879</v>
      </c>
      <c r="AB12" t="n">
        <v>670.60911956218</v>
      </c>
      <c r="AC12" t="n">
        <v>606.6071263969754</v>
      </c>
      <c r="AD12" t="n">
        <v>490123.8830744879</v>
      </c>
      <c r="AE12" t="n">
        <v>670609.11956218</v>
      </c>
      <c r="AF12" t="n">
        <v>3.983411801359558e-06</v>
      </c>
      <c r="AG12" t="n">
        <v>34</v>
      </c>
      <c r="AH12" t="n">
        <v>606607.1263969755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7.8198</v>
      </c>
      <c r="E13" t="n">
        <v>12.79</v>
      </c>
      <c r="F13" t="n">
        <v>8.380000000000001</v>
      </c>
      <c r="G13" t="n">
        <v>18.63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</v>
      </c>
      <c r="Q13" t="n">
        <v>1324.25</v>
      </c>
      <c r="R13" t="n">
        <v>43.77</v>
      </c>
      <c r="S13" t="n">
        <v>27.17</v>
      </c>
      <c r="T13" t="n">
        <v>8437.82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485.5123665465967</v>
      </c>
      <c r="AB13" t="n">
        <v>664.2994392029686</v>
      </c>
      <c r="AC13" t="n">
        <v>600.8996330755552</v>
      </c>
      <c r="AD13" t="n">
        <v>485512.3665465967</v>
      </c>
      <c r="AE13" t="n">
        <v>664299.4392029686</v>
      </c>
      <c r="AF13" t="n">
        <v>4.056978849214831e-06</v>
      </c>
      <c r="AG13" t="n">
        <v>34</v>
      </c>
      <c r="AH13" t="n">
        <v>600899.6330755552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7.914</v>
      </c>
      <c r="E14" t="n">
        <v>12.64</v>
      </c>
      <c r="F14" t="n">
        <v>8.34</v>
      </c>
      <c r="G14" t="n">
        <v>20.01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133.59</v>
      </c>
      <c r="Q14" t="n">
        <v>1324.21</v>
      </c>
      <c r="R14" t="n">
        <v>42.44</v>
      </c>
      <c r="S14" t="n">
        <v>27.17</v>
      </c>
      <c r="T14" t="n">
        <v>7784.97</v>
      </c>
      <c r="U14" t="n">
        <v>0.64</v>
      </c>
      <c r="V14" t="n">
        <v>0.9399999999999999</v>
      </c>
      <c r="W14" t="n">
        <v>0.15</v>
      </c>
      <c r="X14" t="n">
        <v>0.49</v>
      </c>
      <c r="Y14" t="n">
        <v>1</v>
      </c>
      <c r="Z14" t="n">
        <v>10</v>
      </c>
      <c r="AA14" t="n">
        <v>472.2683567756883</v>
      </c>
      <c r="AB14" t="n">
        <v>646.1784007499376</v>
      </c>
      <c r="AC14" t="n">
        <v>584.5080410994443</v>
      </c>
      <c r="AD14" t="n">
        <v>472268.3567756884</v>
      </c>
      <c r="AE14" t="n">
        <v>646178.4007499376</v>
      </c>
      <c r="AF14" t="n">
        <v>4.10585061161234e-06</v>
      </c>
      <c r="AG14" t="n">
        <v>33</v>
      </c>
      <c r="AH14" t="n">
        <v>584508.0410994443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7.9639</v>
      </c>
      <c r="E15" t="n">
        <v>12.56</v>
      </c>
      <c r="F15" t="n">
        <v>8.31</v>
      </c>
      <c r="G15" t="n">
        <v>20.79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132.15</v>
      </c>
      <c r="Q15" t="n">
        <v>1324.1</v>
      </c>
      <c r="R15" t="n">
        <v>41.62</v>
      </c>
      <c r="S15" t="n">
        <v>27.17</v>
      </c>
      <c r="T15" t="n">
        <v>7377.53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470.2511339947308</v>
      </c>
      <c r="AB15" t="n">
        <v>643.4183475474432</v>
      </c>
      <c r="AC15" t="n">
        <v>582.0114035008369</v>
      </c>
      <c r="AD15" t="n">
        <v>470251.1339947308</v>
      </c>
      <c r="AE15" t="n">
        <v>643418.3475474432</v>
      </c>
      <c r="AF15" t="n">
        <v>4.13173915666155e-06</v>
      </c>
      <c r="AG15" t="n">
        <v>33</v>
      </c>
      <c r="AH15" t="n">
        <v>582011.4035008369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8.059100000000001</v>
      </c>
      <c r="E16" t="n">
        <v>12.41</v>
      </c>
      <c r="F16" t="n">
        <v>8.27</v>
      </c>
      <c r="G16" t="n">
        <v>22.56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130.46</v>
      </c>
      <c r="Q16" t="n">
        <v>1323.94</v>
      </c>
      <c r="R16" t="n">
        <v>40.35</v>
      </c>
      <c r="S16" t="n">
        <v>27.17</v>
      </c>
      <c r="T16" t="n">
        <v>6755.41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467.2802286790628</v>
      </c>
      <c r="AB16" t="n">
        <v>639.353423827454</v>
      </c>
      <c r="AC16" t="n">
        <v>578.3344303955272</v>
      </c>
      <c r="AD16" t="n">
        <v>467280.2286790628</v>
      </c>
      <c r="AE16" t="n">
        <v>639353.423827454</v>
      </c>
      <c r="AF16" t="n">
        <v>4.18112972757708e-06</v>
      </c>
      <c r="AG16" t="n">
        <v>33</v>
      </c>
      <c r="AH16" t="n">
        <v>578334.4303955272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8.1081</v>
      </c>
      <c r="E17" t="n">
        <v>12.33</v>
      </c>
      <c r="F17" t="n">
        <v>8.25</v>
      </c>
      <c r="G17" t="n">
        <v>23.58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129.12</v>
      </c>
      <c r="Q17" t="n">
        <v>1324.03</v>
      </c>
      <c r="R17" t="n">
        <v>39.65</v>
      </c>
      <c r="S17" t="n">
        <v>27.17</v>
      </c>
      <c r="T17" t="n">
        <v>6406.88</v>
      </c>
      <c r="U17" t="n">
        <v>0.6899999999999999</v>
      </c>
      <c r="V17" t="n">
        <v>0.95</v>
      </c>
      <c r="W17" t="n">
        <v>0.14</v>
      </c>
      <c r="X17" t="n">
        <v>0.4</v>
      </c>
      <c r="Y17" t="n">
        <v>1</v>
      </c>
      <c r="Z17" t="n">
        <v>10</v>
      </c>
      <c r="AA17" t="n">
        <v>465.4659320453668</v>
      </c>
      <c r="AB17" t="n">
        <v>636.8710231321127</v>
      </c>
      <c r="AC17" t="n">
        <v>576.088946538478</v>
      </c>
      <c r="AD17" t="n">
        <v>465465.9320453668</v>
      </c>
      <c r="AE17" t="n">
        <v>636871.0231321127</v>
      </c>
      <c r="AF17" t="n">
        <v>4.206551344960072e-06</v>
      </c>
      <c r="AG17" t="n">
        <v>33</v>
      </c>
      <c r="AH17" t="n">
        <v>576088.946538478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8.158300000000001</v>
      </c>
      <c r="E18" t="n">
        <v>12.26</v>
      </c>
      <c r="F18" t="n">
        <v>8.23</v>
      </c>
      <c r="G18" t="n">
        <v>24.69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127.43</v>
      </c>
      <c r="Q18" t="n">
        <v>1323.95</v>
      </c>
      <c r="R18" t="n">
        <v>39.01</v>
      </c>
      <c r="S18" t="n">
        <v>27.17</v>
      </c>
      <c r="T18" t="n">
        <v>6091.27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453.329062731508</v>
      </c>
      <c r="AB18" t="n">
        <v>620.2648230960065</v>
      </c>
      <c r="AC18" t="n">
        <v>561.0676189268696</v>
      </c>
      <c r="AD18" t="n">
        <v>453329.062731508</v>
      </c>
      <c r="AE18" t="n">
        <v>620264.8230960064</v>
      </c>
      <c r="AF18" t="n">
        <v>4.232595532564689e-06</v>
      </c>
      <c r="AG18" t="n">
        <v>32</v>
      </c>
      <c r="AH18" t="n">
        <v>561067.6189268696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8.3116</v>
      </c>
      <c r="E19" t="n">
        <v>12.03</v>
      </c>
      <c r="F19" t="n">
        <v>8.109999999999999</v>
      </c>
      <c r="G19" t="n">
        <v>27.04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124.08</v>
      </c>
      <c r="Q19" t="n">
        <v>1323.94</v>
      </c>
      <c r="R19" t="n">
        <v>35.17</v>
      </c>
      <c r="S19" t="n">
        <v>27.17</v>
      </c>
      <c r="T19" t="n">
        <v>4185.13</v>
      </c>
      <c r="U19" t="n">
        <v>0.77</v>
      </c>
      <c r="V19" t="n">
        <v>0.96</v>
      </c>
      <c r="W19" t="n">
        <v>0.13</v>
      </c>
      <c r="X19" t="n">
        <v>0.26</v>
      </c>
      <c r="Y19" t="n">
        <v>1</v>
      </c>
      <c r="Z19" t="n">
        <v>10</v>
      </c>
      <c r="AA19" t="n">
        <v>448.1096178035785</v>
      </c>
      <c r="AB19" t="n">
        <v>613.1233482799544</v>
      </c>
      <c r="AC19" t="n">
        <v>554.6077164441388</v>
      </c>
      <c r="AD19" t="n">
        <v>448109.6178035786</v>
      </c>
      <c r="AE19" t="n">
        <v>613123.3482799544</v>
      </c>
      <c r="AF19" t="n">
        <v>4.312128878377195e-06</v>
      </c>
      <c r="AG19" t="n">
        <v>32</v>
      </c>
      <c r="AH19" t="n">
        <v>554607.7164441388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8.2288</v>
      </c>
      <c r="E20" t="n">
        <v>12.15</v>
      </c>
      <c r="F20" t="n">
        <v>8.23</v>
      </c>
      <c r="G20" t="n">
        <v>27.44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125.82</v>
      </c>
      <c r="Q20" t="n">
        <v>1324.02</v>
      </c>
      <c r="R20" t="n">
        <v>39.22</v>
      </c>
      <c r="S20" t="n">
        <v>27.17</v>
      </c>
      <c r="T20" t="n">
        <v>6210.06</v>
      </c>
      <c r="U20" t="n">
        <v>0.6899999999999999</v>
      </c>
      <c r="V20" t="n">
        <v>0.95</v>
      </c>
      <c r="W20" t="n">
        <v>0.14</v>
      </c>
      <c r="X20" t="n">
        <v>0.38</v>
      </c>
      <c r="Y20" t="n">
        <v>1</v>
      </c>
      <c r="Z20" t="n">
        <v>10</v>
      </c>
      <c r="AA20" t="n">
        <v>451.154652067625</v>
      </c>
      <c r="AB20" t="n">
        <v>617.2896984974534</v>
      </c>
      <c r="AC20" t="n">
        <v>558.3764360443889</v>
      </c>
      <c r="AD20" t="n">
        <v>451154.652067625</v>
      </c>
      <c r="AE20" t="n">
        <v>617289.6984974534</v>
      </c>
      <c r="AF20" t="n">
        <v>4.269171533085118e-06</v>
      </c>
      <c r="AG20" t="n">
        <v>32</v>
      </c>
      <c r="AH20" t="n">
        <v>558376.4360443889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8.2934</v>
      </c>
      <c r="E21" t="n">
        <v>12.06</v>
      </c>
      <c r="F21" t="n">
        <v>8.19</v>
      </c>
      <c r="G21" t="n">
        <v>28.91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1323.97</v>
      </c>
      <c r="R21" t="n">
        <v>37.93</v>
      </c>
      <c r="S21" t="n">
        <v>27.17</v>
      </c>
      <c r="T21" t="n">
        <v>5569.26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448.6374965698739</v>
      </c>
      <c r="AB21" t="n">
        <v>613.8456152963672</v>
      </c>
      <c r="AC21" t="n">
        <v>555.2610513102132</v>
      </c>
      <c r="AD21" t="n">
        <v>448637.4965698739</v>
      </c>
      <c r="AE21" t="n">
        <v>613845.6152963672</v>
      </c>
      <c r="AF21" t="n">
        <v>4.302686563349227e-06</v>
      </c>
      <c r="AG21" t="n">
        <v>32</v>
      </c>
      <c r="AH21" t="n">
        <v>555261.0513102133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8.3546</v>
      </c>
      <c r="E22" t="n">
        <v>11.97</v>
      </c>
      <c r="F22" t="n">
        <v>8.16</v>
      </c>
      <c r="G22" t="n">
        <v>30.59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122.12</v>
      </c>
      <c r="Q22" t="n">
        <v>1323.94</v>
      </c>
      <c r="R22" t="n">
        <v>36.84</v>
      </c>
      <c r="S22" t="n">
        <v>27.17</v>
      </c>
      <c r="T22" t="n">
        <v>5030.2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446.4572790762173</v>
      </c>
      <c r="AB22" t="n">
        <v>610.8625455371388</v>
      </c>
      <c r="AC22" t="n">
        <v>552.5626815420409</v>
      </c>
      <c r="AD22" t="n">
        <v>446457.2790762173</v>
      </c>
      <c r="AE22" t="n">
        <v>610862.5455371388</v>
      </c>
      <c r="AF22" t="n">
        <v>4.334437644652066e-06</v>
      </c>
      <c r="AG22" t="n">
        <v>32</v>
      </c>
      <c r="AH22" t="n">
        <v>552562.6815420409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8.4049</v>
      </c>
      <c r="E23" t="n">
        <v>11.9</v>
      </c>
      <c r="F23" t="n">
        <v>8.140000000000001</v>
      </c>
      <c r="G23" t="n">
        <v>32.56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120.23</v>
      </c>
      <c r="Q23" t="n">
        <v>1324</v>
      </c>
      <c r="R23" t="n">
        <v>36.25</v>
      </c>
      <c r="S23" t="n">
        <v>27.17</v>
      </c>
      <c r="T23" t="n">
        <v>4739.83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434.3027151889074</v>
      </c>
      <c r="AB23" t="n">
        <v>594.2321350050073</v>
      </c>
      <c r="AC23" t="n">
        <v>537.5194540501683</v>
      </c>
      <c r="AD23" t="n">
        <v>434302.7151889074</v>
      </c>
      <c r="AE23" t="n">
        <v>594232.1350050073</v>
      </c>
      <c r="AF23" t="n">
        <v>4.360533713108485e-06</v>
      </c>
      <c r="AG23" t="n">
        <v>31</v>
      </c>
      <c r="AH23" t="n">
        <v>537519.4540501683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8.4077</v>
      </c>
      <c r="E24" t="n">
        <v>11.89</v>
      </c>
      <c r="F24" t="n">
        <v>8.140000000000001</v>
      </c>
      <c r="G24" t="n">
        <v>32.55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119.38</v>
      </c>
      <c r="Q24" t="n">
        <v>1323.94</v>
      </c>
      <c r="R24" t="n">
        <v>36.16</v>
      </c>
      <c r="S24" t="n">
        <v>27.17</v>
      </c>
      <c r="T24" t="n">
        <v>4690.69</v>
      </c>
      <c r="U24" t="n">
        <v>0.75</v>
      </c>
      <c r="V24" t="n">
        <v>0.96</v>
      </c>
      <c r="W24" t="n">
        <v>0.13</v>
      </c>
      <c r="X24" t="n">
        <v>0.28</v>
      </c>
      <c r="Y24" t="n">
        <v>1</v>
      </c>
      <c r="Z24" t="n">
        <v>10</v>
      </c>
      <c r="AA24" t="n">
        <v>433.7123864239291</v>
      </c>
      <c r="AB24" t="n">
        <v>593.4244211452971</v>
      </c>
      <c r="AC24" t="n">
        <v>536.7888272675953</v>
      </c>
      <c r="AD24" t="n">
        <v>433712.3864239291</v>
      </c>
      <c r="AE24" t="n">
        <v>593424.421145297</v>
      </c>
      <c r="AF24" t="n">
        <v>4.361986376958943e-06</v>
      </c>
      <c r="AG24" t="n">
        <v>31</v>
      </c>
      <c r="AH24" t="n">
        <v>536788.8272675952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8.465</v>
      </c>
      <c r="E25" t="n">
        <v>11.81</v>
      </c>
      <c r="F25" t="n">
        <v>8.109999999999999</v>
      </c>
      <c r="G25" t="n">
        <v>34.76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118.01</v>
      </c>
      <c r="Q25" t="n">
        <v>1323.94</v>
      </c>
      <c r="R25" t="n">
        <v>35.28</v>
      </c>
      <c r="S25" t="n">
        <v>27.17</v>
      </c>
      <c r="T25" t="n">
        <v>4257.68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431.8629811317434</v>
      </c>
      <c r="AB25" t="n">
        <v>590.8939832345253</v>
      </c>
      <c r="AC25" t="n">
        <v>534.4998907995356</v>
      </c>
      <c r="AD25" t="n">
        <v>431862.9811317434</v>
      </c>
      <c r="AE25" t="n">
        <v>590893.9832345253</v>
      </c>
      <c r="AF25" t="n">
        <v>4.391714105041503e-06</v>
      </c>
      <c r="AG25" t="n">
        <v>31</v>
      </c>
      <c r="AH25" t="n">
        <v>534499.8907995356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8.524100000000001</v>
      </c>
      <c r="E26" t="n">
        <v>11.73</v>
      </c>
      <c r="F26" t="n">
        <v>8.08</v>
      </c>
      <c r="G26" t="n">
        <v>37.3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116.13</v>
      </c>
      <c r="Q26" t="n">
        <v>1323.94</v>
      </c>
      <c r="R26" t="n">
        <v>34.3</v>
      </c>
      <c r="S26" t="n">
        <v>27.17</v>
      </c>
      <c r="T26" t="n">
        <v>3773.57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429.6882872595799</v>
      </c>
      <c r="AB26" t="n">
        <v>587.9184711379088</v>
      </c>
      <c r="AC26" t="n">
        <v>531.8083574012626</v>
      </c>
      <c r="AD26" t="n">
        <v>429688.2872595799</v>
      </c>
      <c r="AE26" t="n">
        <v>587918.4711379088</v>
      </c>
      <c r="AF26" t="n">
        <v>4.422375688456501e-06</v>
      </c>
      <c r="AG26" t="n">
        <v>31</v>
      </c>
      <c r="AH26" t="n">
        <v>531808.3574012626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8.5436</v>
      </c>
      <c r="E27" t="n">
        <v>11.7</v>
      </c>
      <c r="F27" t="n">
        <v>8.050000000000001</v>
      </c>
      <c r="G27" t="n">
        <v>37.18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113.63</v>
      </c>
      <c r="Q27" t="n">
        <v>1323.95</v>
      </c>
      <c r="R27" t="n">
        <v>33.67</v>
      </c>
      <c r="S27" t="n">
        <v>27.17</v>
      </c>
      <c r="T27" t="n">
        <v>3457.28</v>
      </c>
      <c r="U27" t="n">
        <v>0.8100000000000001</v>
      </c>
      <c r="V27" t="n">
        <v>0.97</v>
      </c>
      <c r="W27" t="n">
        <v>0.12</v>
      </c>
      <c r="X27" t="n">
        <v>0.2</v>
      </c>
      <c r="Y27" t="n">
        <v>1</v>
      </c>
      <c r="Z27" t="n">
        <v>10</v>
      </c>
      <c r="AA27" t="n">
        <v>427.6762195826265</v>
      </c>
      <c r="AB27" t="n">
        <v>585.1654713761399</v>
      </c>
      <c r="AC27" t="n">
        <v>529.3181000728978</v>
      </c>
      <c r="AD27" t="n">
        <v>427676.2195826265</v>
      </c>
      <c r="AE27" t="n">
        <v>585165.4713761399</v>
      </c>
      <c r="AF27" t="n">
        <v>4.432492454557895e-06</v>
      </c>
      <c r="AG27" t="n">
        <v>31</v>
      </c>
      <c r="AH27" t="n">
        <v>529318.1000728977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8.567600000000001</v>
      </c>
      <c r="E28" t="n">
        <v>11.67</v>
      </c>
      <c r="F28" t="n">
        <v>8.08</v>
      </c>
      <c r="G28" t="n">
        <v>40.38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113.34</v>
      </c>
      <c r="Q28" t="n">
        <v>1324.04</v>
      </c>
      <c r="R28" t="n">
        <v>34.19</v>
      </c>
      <c r="S28" t="n">
        <v>27.17</v>
      </c>
      <c r="T28" t="n">
        <v>3723.02</v>
      </c>
      <c r="U28" t="n">
        <v>0.79</v>
      </c>
      <c r="V28" t="n">
        <v>0.97</v>
      </c>
      <c r="W28" t="n">
        <v>0.13</v>
      </c>
      <c r="X28" t="n">
        <v>0.22</v>
      </c>
      <c r="Y28" t="n">
        <v>1</v>
      </c>
      <c r="Z28" t="n">
        <v>10</v>
      </c>
      <c r="AA28" t="n">
        <v>427.3273165954795</v>
      </c>
      <c r="AB28" t="n">
        <v>584.688086916612</v>
      </c>
      <c r="AC28" t="n">
        <v>528.8862765161738</v>
      </c>
      <c r="AD28" t="n">
        <v>427327.3165954795</v>
      </c>
      <c r="AE28" t="n">
        <v>584688.086916612</v>
      </c>
      <c r="AF28" t="n">
        <v>4.444943858990382e-06</v>
      </c>
      <c r="AG28" t="n">
        <v>31</v>
      </c>
      <c r="AH28" t="n">
        <v>528886.2765161737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8.558</v>
      </c>
      <c r="E29" t="n">
        <v>11.68</v>
      </c>
      <c r="F29" t="n">
        <v>8.09</v>
      </c>
      <c r="G29" t="n">
        <v>40.45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112.35</v>
      </c>
      <c r="Q29" t="n">
        <v>1323.96</v>
      </c>
      <c r="R29" t="n">
        <v>34.72</v>
      </c>
      <c r="S29" t="n">
        <v>27.17</v>
      </c>
      <c r="T29" t="n">
        <v>3985.89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426.8767959497384</v>
      </c>
      <c r="AB29" t="n">
        <v>584.0716646935409</v>
      </c>
      <c r="AC29" t="n">
        <v>528.3286847649185</v>
      </c>
      <c r="AD29" t="n">
        <v>426876.7959497384</v>
      </c>
      <c r="AE29" t="n">
        <v>584071.6646935409</v>
      </c>
      <c r="AF29" t="n">
        <v>4.439963297217388e-06</v>
      </c>
      <c r="AG29" t="n">
        <v>31</v>
      </c>
      <c r="AH29" t="n">
        <v>528328.6847649185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8.620100000000001</v>
      </c>
      <c r="E30" t="n">
        <v>11.6</v>
      </c>
      <c r="F30" t="n">
        <v>8.06</v>
      </c>
      <c r="G30" t="n">
        <v>43.96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9</v>
      </c>
      <c r="N30" t="n">
        <v>85.33</v>
      </c>
      <c r="O30" t="n">
        <v>37176.68</v>
      </c>
      <c r="P30" t="n">
        <v>110.17</v>
      </c>
      <c r="Q30" t="n">
        <v>1323.94</v>
      </c>
      <c r="R30" t="n">
        <v>33.69</v>
      </c>
      <c r="S30" t="n">
        <v>27.17</v>
      </c>
      <c r="T30" t="n">
        <v>3479.52</v>
      </c>
      <c r="U30" t="n">
        <v>0.8100000000000001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424.5317310442566</v>
      </c>
      <c r="AB30" t="n">
        <v>580.8630434328986</v>
      </c>
      <c r="AC30" t="n">
        <v>525.4262898140638</v>
      </c>
      <c r="AD30" t="n">
        <v>424531.7310442566</v>
      </c>
      <c r="AE30" t="n">
        <v>580863.0434328986</v>
      </c>
      <c r="AF30" t="n">
        <v>4.472181306186446e-06</v>
      </c>
      <c r="AG30" t="n">
        <v>31</v>
      </c>
      <c r="AH30" t="n">
        <v>525426.2898140638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8.6211</v>
      </c>
      <c r="E31" t="n">
        <v>11.6</v>
      </c>
      <c r="F31" t="n">
        <v>8.06</v>
      </c>
      <c r="G31" t="n">
        <v>43.95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109.86</v>
      </c>
      <c r="Q31" t="n">
        <v>1323.99</v>
      </c>
      <c r="R31" t="n">
        <v>33.52</v>
      </c>
      <c r="S31" t="n">
        <v>27.17</v>
      </c>
      <c r="T31" t="n">
        <v>3392.75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424.3231935334688</v>
      </c>
      <c r="AB31" t="n">
        <v>580.5777132106131</v>
      </c>
      <c r="AC31" t="n">
        <v>525.1681911077296</v>
      </c>
      <c r="AD31" t="n">
        <v>424323.1935334688</v>
      </c>
      <c r="AE31" t="n">
        <v>580577.7132106131</v>
      </c>
      <c r="AF31" t="n">
        <v>4.472700114704466e-06</v>
      </c>
      <c r="AG31" t="n">
        <v>31</v>
      </c>
      <c r="AH31" t="n">
        <v>525168.1911077297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8.614699999999999</v>
      </c>
      <c r="E32" t="n">
        <v>11.61</v>
      </c>
      <c r="F32" t="n">
        <v>8.07</v>
      </c>
      <c r="G32" t="n">
        <v>44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108.99</v>
      </c>
      <c r="Q32" t="n">
        <v>1324.09</v>
      </c>
      <c r="R32" t="n">
        <v>33.63</v>
      </c>
      <c r="S32" t="n">
        <v>27.17</v>
      </c>
      <c r="T32" t="n">
        <v>3446.22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423.907009247218</v>
      </c>
      <c r="AB32" t="n">
        <v>580.0082715094098</v>
      </c>
      <c r="AC32" t="n">
        <v>524.6530961232729</v>
      </c>
      <c r="AD32" t="n">
        <v>423907.009247218</v>
      </c>
      <c r="AE32" t="n">
        <v>580008.2715094099</v>
      </c>
      <c r="AF32" t="n">
        <v>4.469379740189135e-06</v>
      </c>
      <c r="AG32" t="n">
        <v>31</v>
      </c>
      <c r="AH32" t="n">
        <v>524653.0961232729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8.6149</v>
      </c>
      <c r="E33" t="n">
        <v>11.61</v>
      </c>
      <c r="F33" t="n">
        <v>8.07</v>
      </c>
      <c r="G33" t="n">
        <v>44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108.28</v>
      </c>
      <c r="Q33" t="n">
        <v>1323.98</v>
      </c>
      <c r="R33" t="n">
        <v>33.56</v>
      </c>
      <c r="S33" t="n">
        <v>27.17</v>
      </c>
      <c r="T33" t="n">
        <v>3412</v>
      </c>
      <c r="U33" t="n">
        <v>0.8100000000000001</v>
      </c>
      <c r="V33" t="n">
        <v>0.97</v>
      </c>
      <c r="W33" t="n">
        <v>0.14</v>
      </c>
      <c r="X33" t="n">
        <v>0.21</v>
      </c>
      <c r="Y33" t="n">
        <v>1</v>
      </c>
      <c r="Z33" t="n">
        <v>10</v>
      </c>
      <c r="AA33" t="n">
        <v>423.4559501804986</v>
      </c>
      <c r="AB33" t="n">
        <v>579.3911125950028</v>
      </c>
      <c r="AC33" t="n">
        <v>524.0948379894688</v>
      </c>
      <c r="AD33" t="n">
        <v>423455.9501804987</v>
      </c>
      <c r="AE33" t="n">
        <v>579391.1125950029</v>
      </c>
      <c r="AF33" t="n">
        <v>4.46948350189274e-06</v>
      </c>
      <c r="AG33" t="n">
        <v>31</v>
      </c>
      <c r="AH33" t="n">
        <v>524094.8379894689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8.6135</v>
      </c>
      <c r="E34" t="n">
        <v>11.61</v>
      </c>
      <c r="F34" t="n">
        <v>8.07</v>
      </c>
      <c r="G34" t="n">
        <v>44.01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108.37</v>
      </c>
      <c r="Q34" t="n">
        <v>1324.1</v>
      </c>
      <c r="R34" t="n">
        <v>33.62</v>
      </c>
      <c r="S34" t="n">
        <v>27.17</v>
      </c>
      <c r="T34" t="n">
        <v>3440.72</v>
      </c>
      <c r="U34" t="n">
        <v>0.8100000000000001</v>
      </c>
      <c r="V34" t="n">
        <v>0.97</v>
      </c>
      <c r="W34" t="n">
        <v>0.14</v>
      </c>
      <c r="X34" t="n">
        <v>0.21</v>
      </c>
      <c r="Y34" t="n">
        <v>1</v>
      </c>
      <c r="Z34" t="n">
        <v>10</v>
      </c>
      <c r="AA34" t="n">
        <v>423.5306482692791</v>
      </c>
      <c r="AB34" t="n">
        <v>579.4933178155195</v>
      </c>
      <c r="AC34" t="n">
        <v>524.1872888871853</v>
      </c>
      <c r="AD34" t="n">
        <v>423530.6482692792</v>
      </c>
      <c r="AE34" t="n">
        <v>579493.3178155195</v>
      </c>
      <c r="AF34" t="n">
        <v>4.468757169967512e-06</v>
      </c>
      <c r="AG34" t="n">
        <v>31</v>
      </c>
      <c r="AH34" t="n">
        <v>524187.2888871853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7.5521</v>
      </c>
      <c r="E2" t="n">
        <v>13.24</v>
      </c>
      <c r="F2" t="n">
        <v>9.210000000000001</v>
      </c>
      <c r="G2" t="n">
        <v>8.130000000000001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92.70999999999999</v>
      </c>
      <c r="Q2" t="n">
        <v>1324.16</v>
      </c>
      <c r="R2" t="n">
        <v>69.56999999999999</v>
      </c>
      <c r="S2" t="n">
        <v>27.17</v>
      </c>
      <c r="T2" t="n">
        <v>21130.99</v>
      </c>
      <c r="U2" t="n">
        <v>0.39</v>
      </c>
      <c r="V2" t="n">
        <v>0.85</v>
      </c>
      <c r="W2" t="n">
        <v>0.21</v>
      </c>
      <c r="X2" t="n">
        <v>1.36</v>
      </c>
      <c r="Y2" t="n">
        <v>1</v>
      </c>
      <c r="Z2" t="n">
        <v>10</v>
      </c>
      <c r="AA2" t="n">
        <v>445.7269179482911</v>
      </c>
      <c r="AB2" t="n">
        <v>609.8632332206513</v>
      </c>
      <c r="AC2" t="n">
        <v>551.6587421904953</v>
      </c>
      <c r="AD2" t="n">
        <v>445726.9179482912</v>
      </c>
      <c r="AE2" t="n">
        <v>609863.2332206513</v>
      </c>
      <c r="AF2" t="n">
        <v>5.415396837680138e-06</v>
      </c>
      <c r="AG2" t="n">
        <v>35</v>
      </c>
      <c r="AH2" t="n">
        <v>551658.7421904954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8.0458</v>
      </c>
      <c r="E3" t="n">
        <v>12.43</v>
      </c>
      <c r="F3" t="n">
        <v>8.859999999999999</v>
      </c>
      <c r="G3" t="n">
        <v>10.42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86.59999999999999</v>
      </c>
      <c r="Q3" t="n">
        <v>1324.11</v>
      </c>
      <c r="R3" t="n">
        <v>58.71</v>
      </c>
      <c r="S3" t="n">
        <v>27.17</v>
      </c>
      <c r="T3" t="n">
        <v>15785.94</v>
      </c>
      <c r="U3" t="n">
        <v>0.46</v>
      </c>
      <c r="V3" t="n">
        <v>0.88</v>
      </c>
      <c r="W3" t="n">
        <v>0.19</v>
      </c>
      <c r="X3" t="n">
        <v>1.01</v>
      </c>
      <c r="Y3" t="n">
        <v>1</v>
      </c>
      <c r="Z3" t="n">
        <v>10</v>
      </c>
      <c r="AA3" t="n">
        <v>414.3388389356127</v>
      </c>
      <c r="AB3" t="n">
        <v>566.9166787711888</v>
      </c>
      <c r="AC3" t="n">
        <v>512.8109466218218</v>
      </c>
      <c r="AD3" t="n">
        <v>414338.8389356126</v>
      </c>
      <c r="AE3" t="n">
        <v>566916.6787711888</v>
      </c>
      <c r="AF3" t="n">
        <v>5.769415113227692e-06</v>
      </c>
      <c r="AG3" t="n">
        <v>33</v>
      </c>
      <c r="AH3" t="n">
        <v>512810.9466218218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8.425599999999999</v>
      </c>
      <c r="E4" t="n">
        <v>11.87</v>
      </c>
      <c r="F4" t="n">
        <v>8.6</v>
      </c>
      <c r="G4" t="n">
        <v>12.9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1324.11</v>
      </c>
      <c r="R4" t="n">
        <v>50.27</v>
      </c>
      <c r="S4" t="n">
        <v>27.17</v>
      </c>
      <c r="T4" t="n">
        <v>11621.45</v>
      </c>
      <c r="U4" t="n">
        <v>0.54</v>
      </c>
      <c r="V4" t="n">
        <v>0.91</v>
      </c>
      <c r="W4" t="n">
        <v>0.17</v>
      </c>
      <c r="X4" t="n">
        <v>0.75</v>
      </c>
      <c r="Y4" t="n">
        <v>1</v>
      </c>
      <c r="Z4" t="n">
        <v>10</v>
      </c>
      <c r="AA4" t="n">
        <v>386.3853828398281</v>
      </c>
      <c r="AB4" t="n">
        <v>528.6695269214899</v>
      </c>
      <c r="AC4" t="n">
        <v>478.2140492644434</v>
      </c>
      <c r="AD4" t="n">
        <v>386385.3828398281</v>
      </c>
      <c r="AE4" t="n">
        <v>528669.52692149</v>
      </c>
      <c r="AF4" t="n">
        <v>6.041758927392085e-06</v>
      </c>
      <c r="AG4" t="n">
        <v>31</v>
      </c>
      <c r="AH4" t="n">
        <v>478214.0492644434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8.550700000000001</v>
      </c>
      <c r="E5" t="n">
        <v>11.7</v>
      </c>
      <c r="F5" t="n">
        <v>8.59</v>
      </c>
      <c r="G5" t="n">
        <v>15.16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78.70999999999999</v>
      </c>
      <c r="Q5" t="n">
        <v>1324.18</v>
      </c>
      <c r="R5" t="n">
        <v>50.73</v>
      </c>
      <c r="S5" t="n">
        <v>27.17</v>
      </c>
      <c r="T5" t="n">
        <v>11881.84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383.3964880119594</v>
      </c>
      <c r="AB5" t="n">
        <v>524.5799891572664</v>
      </c>
      <c r="AC5" t="n">
        <v>474.514811244735</v>
      </c>
      <c r="AD5" t="n">
        <v>383396.4880119594</v>
      </c>
      <c r="AE5" t="n">
        <v>524579.9891572663</v>
      </c>
      <c r="AF5" t="n">
        <v>6.131464591299315e-06</v>
      </c>
      <c r="AG5" t="n">
        <v>31</v>
      </c>
      <c r="AH5" t="n">
        <v>474514.811244735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8.8108</v>
      </c>
      <c r="E6" t="n">
        <v>11.35</v>
      </c>
      <c r="F6" t="n">
        <v>8.41</v>
      </c>
      <c r="G6" t="n">
        <v>18.02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74</v>
      </c>
      <c r="Q6" t="n">
        <v>1324.17</v>
      </c>
      <c r="R6" t="n">
        <v>44.44</v>
      </c>
      <c r="S6" t="n">
        <v>27.17</v>
      </c>
      <c r="T6" t="n">
        <v>8769.700000000001</v>
      </c>
      <c r="U6" t="n">
        <v>0.61</v>
      </c>
      <c r="V6" t="n">
        <v>0.93</v>
      </c>
      <c r="W6" t="n">
        <v>0.15</v>
      </c>
      <c r="X6" t="n">
        <v>0.55</v>
      </c>
      <c r="Y6" t="n">
        <v>1</v>
      </c>
      <c r="Z6" t="n">
        <v>10</v>
      </c>
      <c r="AA6" t="n">
        <v>367.72043809304</v>
      </c>
      <c r="AB6" t="n">
        <v>503.1313260796877</v>
      </c>
      <c r="AC6" t="n">
        <v>455.1131784678927</v>
      </c>
      <c r="AD6" t="n">
        <v>367720.43809304</v>
      </c>
      <c r="AE6" t="n">
        <v>503131.3260796876</v>
      </c>
      <c r="AF6" t="n">
        <v>6.317974928487726e-06</v>
      </c>
      <c r="AG6" t="n">
        <v>30</v>
      </c>
      <c r="AH6" t="n">
        <v>455113.1784678927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8.972</v>
      </c>
      <c r="E7" t="n">
        <v>11.15</v>
      </c>
      <c r="F7" t="n">
        <v>8.31</v>
      </c>
      <c r="G7" t="n">
        <v>20.78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17</v>
      </c>
      <c r="N7" t="n">
        <v>21.17</v>
      </c>
      <c r="O7" t="n">
        <v>16870.25</v>
      </c>
      <c r="P7" t="n">
        <v>69.8</v>
      </c>
      <c r="Q7" t="n">
        <v>1323.99</v>
      </c>
      <c r="R7" t="n">
        <v>41.36</v>
      </c>
      <c r="S7" t="n">
        <v>27.17</v>
      </c>
      <c r="T7" t="n">
        <v>7246.96</v>
      </c>
      <c r="U7" t="n">
        <v>0.66</v>
      </c>
      <c r="V7" t="n">
        <v>0.9399999999999999</v>
      </c>
      <c r="W7" t="n">
        <v>0.15</v>
      </c>
      <c r="X7" t="n">
        <v>0.46</v>
      </c>
      <c r="Y7" t="n">
        <v>1</v>
      </c>
      <c r="Z7" t="n">
        <v>10</v>
      </c>
      <c r="AA7" t="n">
        <v>363.4482695733818</v>
      </c>
      <c r="AB7" t="n">
        <v>497.2859566363179</v>
      </c>
      <c r="AC7" t="n">
        <v>449.8256828801706</v>
      </c>
      <c r="AD7" t="n">
        <v>363448.2695733818</v>
      </c>
      <c r="AE7" t="n">
        <v>497285.9566363179</v>
      </c>
      <c r="AF7" t="n">
        <v>6.433566879101997e-06</v>
      </c>
      <c r="AG7" t="n">
        <v>30</v>
      </c>
      <c r="AH7" t="n">
        <v>449825.6828801706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9.0296</v>
      </c>
      <c r="E8" t="n">
        <v>11.07</v>
      </c>
      <c r="F8" t="n">
        <v>8.300000000000001</v>
      </c>
      <c r="G8" t="n">
        <v>22.62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68.27</v>
      </c>
      <c r="Q8" t="n">
        <v>1324.19</v>
      </c>
      <c r="R8" t="n">
        <v>40.23</v>
      </c>
      <c r="S8" t="n">
        <v>27.17</v>
      </c>
      <c r="T8" t="n">
        <v>6692.13</v>
      </c>
      <c r="U8" t="n">
        <v>0.68</v>
      </c>
      <c r="V8" t="n">
        <v>0.9399999999999999</v>
      </c>
      <c r="W8" t="n">
        <v>0.17</v>
      </c>
      <c r="X8" t="n">
        <v>0.44</v>
      </c>
      <c r="Y8" t="n">
        <v>1</v>
      </c>
      <c r="Z8" t="n">
        <v>10</v>
      </c>
      <c r="AA8" t="n">
        <v>352.3431694158151</v>
      </c>
      <c r="AB8" t="n">
        <v>482.0914686782933</v>
      </c>
      <c r="AC8" t="n">
        <v>436.0813355272621</v>
      </c>
      <c r="AD8" t="n">
        <v>352343.1694158151</v>
      </c>
      <c r="AE8" t="n">
        <v>482091.4686782933</v>
      </c>
      <c r="AF8" t="n">
        <v>6.474870206368635e-06</v>
      </c>
      <c r="AG8" t="n">
        <v>29</v>
      </c>
      <c r="AH8" t="n">
        <v>436081.3355272621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9.0237</v>
      </c>
      <c r="E9" t="n">
        <v>11.08</v>
      </c>
      <c r="F9" t="n">
        <v>8.300000000000001</v>
      </c>
      <c r="G9" t="n">
        <v>22.64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0</v>
      </c>
      <c r="N9" t="n">
        <v>21.34</v>
      </c>
      <c r="O9" t="n">
        <v>16953.14</v>
      </c>
      <c r="P9" t="n">
        <v>68.38</v>
      </c>
      <c r="Q9" t="n">
        <v>1324.05</v>
      </c>
      <c r="R9" t="n">
        <v>40.45</v>
      </c>
      <c r="S9" t="n">
        <v>27.17</v>
      </c>
      <c r="T9" t="n">
        <v>6802.86</v>
      </c>
      <c r="U9" t="n">
        <v>0.67</v>
      </c>
      <c r="V9" t="n">
        <v>0.9399999999999999</v>
      </c>
      <c r="W9" t="n">
        <v>0.17</v>
      </c>
      <c r="X9" t="n">
        <v>0.45</v>
      </c>
      <c r="Y9" t="n">
        <v>1</v>
      </c>
      <c r="Z9" t="n">
        <v>10</v>
      </c>
      <c r="AA9" t="n">
        <v>352.4555993528277</v>
      </c>
      <c r="AB9" t="n">
        <v>482.2453002781727</v>
      </c>
      <c r="AC9" t="n">
        <v>436.220485655153</v>
      </c>
      <c r="AD9" t="n">
        <v>352455.5993528277</v>
      </c>
      <c r="AE9" t="n">
        <v>482245.3002781727</v>
      </c>
      <c r="AF9" t="n">
        <v>6.47063948361042e-06</v>
      </c>
      <c r="AG9" t="n">
        <v>29</v>
      </c>
      <c r="AH9" t="n">
        <v>436220.485655153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5.2677</v>
      </c>
      <c r="E2" t="n">
        <v>18.98</v>
      </c>
      <c r="F2" t="n">
        <v>10.31</v>
      </c>
      <c r="G2" t="n">
        <v>5.16</v>
      </c>
      <c r="H2" t="n">
        <v>0.07000000000000001</v>
      </c>
      <c r="I2" t="n">
        <v>120</v>
      </c>
      <c r="J2" t="n">
        <v>252.85</v>
      </c>
      <c r="K2" t="n">
        <v>59.19</v>
      </c>
      <c r="L2" t="n">
        <v>1</v>
      </c>
      <c r="M2" t="n">
        <v>118</v>
      </c>
      <c r="N2" t="n">
        <v>62.65</v>
      </c>
      <c r="O2" t="n">
        <v>31418.63</v>
      </c>
      <c r="P2" t="n">
        <v>165.76</v>
      </c>
      <c r="Q2" t="n">
        <v>1324.56</v>
      </c>
      <c r="R2" t="n">
        <v>103.97</v>
      </c>
      <c r="S2" t="n">
        <v>27.17</v>
      </c>
      <c r="T2" t="n">
        <v>38074.16</v>
      </c>
      <c r="U2" t="n">
        <v>0.26</v>
      </c>
      <c r="V2" t="n">
        <v>0.76</v>
      </c>
      <c r="W2" t="n">
        <v>0.3</v>
      </c>
      <c r="X2" t="n">
        <v>2.46</v>
      </c>
      <c r="Y2" t="n">
        <v>1</v>
      </c>
      <c r="Z2" t="n">
        <v>10</v>
      </c>
      <c r="AA2" t="n">
        <v>756.2173162497705</v>
      </c>
      <c r="AB2" t="n">
        <v>1034.689894046361</v>
      </c>
      <c r="AC2" t="n">
        <v>935.9405427549628</v>
      </c>
      <c r="AD2" t="n">
        <v>756217.3162497706</v>
      </c>
      <c r="AE2" t="n">
        <v>1034689.894046361</v>
      </c>
      <c r="AF2" t="n">
        <v>2.855996810834267e-06</v>
      </c>
      <c r="AG2" t="n">
        <v>50</v>
      </c>
      <c r="AH2" t="n">
        <v>935940.5427549628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5.9222</v>
      </c>
      <c r="E3" t="n">
        <v>16.89</v>
      </c>
      <c r="F3" t="n">
        <v>9.68</v>
      </c>
      <c r="G3" t="n">
        <v>6.45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154.33</v>
      </c>
      <c r="Q3" t="n">
        <v>1324.46</v>
      </c>
      <c r="R3" t="n">
        <v>84.31999999999999</v>
      </c>
      <c r="S3" t="n">
        <v>27.17</v>
      </c>
      <c r="T3" t="n">
        <v>28398.23</v>
      </c>
      <c r="U3" t="n">
        <v>0.32</v>
      </c>
      <c r="V3" t="n">
        <v>0.8100000000000001</v>
      </c>
      <c r="W3" t="n">
        <v>0.25</v>
      </c>
      <c r="X3" t="n">
        <v>1.82</v>
      </c>
      <c r="Y3" t="n">
        <v>1</v>
      </c>
      <c r="Z3" t="n">
        <v>10</v>
      </c>
      <c r="AA3" t="n">
        <v>652.9879695920913</v>
      </c>
      <c r="AB3" t="n">
        <v>893.4469477919663</v>
      </c>
      <c r="AC3" t="n">
        <v>808.1776250553671</v>
      </c>
      <c r="AD3" t="n">
        <v>652987.9695920913</v>
      </c>
      <c r="AE3" t="n">
        <v>893446.9477919663</v>
      </c>
      <c r="AF3" t="n">
        <v>3.210848057619587e-06</v>
      </c>
      <c r="AG3" t="n">
        <v>44</v>
      </c>
      <c r="AH3" t="n">
        <v>808177.6250553671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6.3955</v>
      </c>
      <c r="E4" t="n">
        <v>15.64</v>
      </c>
      <c r="F4" t="n">
        <v>9.31</v>
      </c>
      <c r="G4" t="n">
        <v>7.76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147.12</v>
      </c>
      <c r="Q4" t="n">
        <v>1324.11</v>
      </c>
      <c r="R4" t="n">
        <v>72.84999999999999</v>
      </c>
      <c r="S4" t="n">
        <v>27.17</v>
      </c>
      <c r="T4" t="n">
        <v>22754.2</v>
      </c>
      <c r="U4" t="n">
        <v>0.37</v>
      </c>
      <c r="V4" t="n">
        <v>0.84</v>
      </c>
      <c r="W4" t="n">
        <v>0.22</v>
      </c>
      <c r="X4" t="n">
        <v>1.46</v>
      </c>
      <c r="Y4" t="n">
        <v>1</v>
      </c>
      <c r="Z4" t="n">
        <v>10</v>
      </c>
      <c r="AA4" t="n">
        <v>598.7194175634554</v>
      </c>
      <c r="AB4" t="n">
        <v>819.1943207468423</v>
      </c>
      <c r="AC4" t="n">
        <v>741.0115645212132</v>
      </c>
      <c r="AD4" t="n">
        <v>598719.4175634554</v>
      </c>
      <c r="AE4" t="n">
        <v>819194.3207468423</v>
      </c>
      <c r="AF4" t="n">
        <v>3.467457828595128e-06</v>
      </c>
      <c r="AG4" t="n">
        <v>41</v>
      </c>
      <c r="AH4" t="n">
        <v>741011.5645212133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6.7972</v>
      </c>
      <c r="E5" t="n">
        <v>14.71</v>
      </c>
      <c r="F5" t="n">
        <v>9.02</v>
      </c>
      <c r="G5" t="n">
        <v>9.18</v>
      </c>
      <c r="H5" t="n">
        <v>0.12</v>
      </c>
      <c r="I5" t="n">
        <v>59</v>
      </c>
      <c r="J5" t="n">
        <v>254.21</v>
      </c>
      <c r="K5" t="n">
        <v>59.19</v>
      </c>
      <c r="L5" t="n">
        <v>1.75</v>
      </c>
      <c r="M5" t="n">
        <v>57</v>
      </c>
      <c r="N5" t="n">
        <v>63.26</v>
      </c>
      <c r="O5" t="n">
        <v>31586.46</v>
      </c>
      <c r="P5" t="n">
        <v>141.45</v>
      </c>
      <c r="Q5" t="n">
        <v>1324.15</v>
      </c>
      <c r="R5" t="n">
        <v>63.75</v>
      </c>
      <c r="S5" t="n">
        <v>27.17</v>
      </c>
      <c r="T5" t="n">
        <v>18266.29</v>
      </c>
      <c r="U5" t="n">
        <v>0.43</v>
      </c>
      <c r="V5" t="n">
        <v>0.87</v>
      </c>
      <c r="W5" t="n">
        <v>0.2</v>
      </c>
      <c r="X5" t="n">
        <v>1.17</v>
      </c>
      <c r="Y5" t="n">
        <v>1</v>
      </c>
      <c r="Z5" t="n">
        <v>10</v>
      </c>
      <c r="AA5" t="n">
        <v>561.2889620657301</v>
      </c>
      <c r="AB5" t="n">
        <v>767.980320219702</v>
      </c>
      <c r="AC5" t="n">
        <v>694.6853563250819</v>
      </c>
      <c r="AD5" t="n">
        <v>561288.96206573</v>
      </c>
      <c r="AE5" t="n">
        <v>767980.320219702</v>
      </c>
      <c r="AF5" t="n">
        <v>3.685248120166805e-06</v>
      </c>
      <c r="AG5" t="n">
        <v>39</v>
      </c>
      <c r="AH5" t="n">
        <v>694685.3563250819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7.0599</v>
      </c>
      <c r="E6" t="n">
        <v>14.16</v>
      </c>
      <c r="F6" t="n">
        <v>8.869999999999999</v>
      </c>
      <c r="G6" t="n">
        <v>10.43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1324.24</v>
      </c>
      <c r="R6" t="n">
        <v>58.67</v>
      </c>
      <c r="S6" t="n">
        <v>27.17</v>
      </c>
      <c r="T6" t="n">
        <v>15767.24</v>
      </c>
      <c r="U6" t="n">
        <v>0.46</v>
      </c>
      <c r="V6" t="n">
        <v>0.88</v>
      </c>
      <c r="W6" t="n">
        <v>0.19</v>
      </c>
      <c r="X6" t="n">
        <v>1.01</v>
      </c>
      <c r="Y6" t="n">
        <v>1</v>
      </c>
      <c r="Z6" t="n">
        <v>10</v>
      </c>
      <c r="AA6" t="n">
        <v>531.2363633817299</v>
      </c>
      <c r="AB6" t="n">
        <v>726.8610288731714</v>
      </c>
      <c r="AC6" t="n">
        <v>657.4904324333763</v>
      </c>
      <c r="AD6" t="n">
        <v>531236.3633817299</v>
      </c>
      <c r="AE6" t="n">
        <v>726861.0288731714</v>
      </c>
      <c r="AF6" t="n">
        <v>3.827676573230981e-06</v>
      </c>
      <c r="AG6" t="n">
        <v>37</v>
      </c>
      <c r="AH6" t="n">
        <v>657490.4324333763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</v>
      </c>
      <c r="E7" t="n">
        <v>13.66</v>
      </c>
      <c r="F7" t="n">
        <v>8.710000000000001</v>
      </c>
      <c r="G7" t="n">
        <v>11.87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134.17</v>
      </c>
      <c r="Q7" t="n">
        <v>1324.01</v>
      </c>
      <c r="R7" t="n">
        <v>53.71</v>
      </c>
      <c r="S7" t="n">
        <v>27.17</v>
      </c>
      <c r="T7" t="n">
        <v>13321.86</v>
      </c>
      <c r="U7" t="n">
        <v>0.51</v>
      </c>
      <c r="V7" t="n">
        <v>0.9</v>
      </c>
      <c r="W7" t="n">
        <v>0.18</v>
      </c>
      <c r="X7" t="n">
        <v>0.85</v>
      </c>
      <c r="Y7" t="n">
        <v>1</v>
      </c>
      <c r="Z7" t="n">
        <v>10</v>
      </c>
      <c r="AA7" t="n">
        <v>511.9106258619497</v>
      </c>
      <c r="AB7" t="n">
        <v>700.4187022072416</v>
      </c>
      <c r="AC7" t="n">
        <v>633.5717243124044</v>
      </c>
      <c r="AD7" t="n">
        <v>511910.6258619496</v>
      </c>
      <c r="AE7" t="n">
        <v>700418.7022072416</v>
      </c>
      <c r="AF7" t="n">
        <v>3.968695380395018e-06</v>
      </c>
      <c r="AG7" t="n">
        <v>36</v>
      </c>
      <c r="AH7" t="n">
        <v>633571.7243124044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7.5226</v>
      </c>
      <c r="E8" t="n">
        <v>13.29</v>
      </c>
      <c r="F8" t="n">
        <v>8.58</v>
      </c>
      <c r="G8" t="n">
        <v>13.2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131.03</v>
      </c>
      <c r="Q8" t="n">
        <v>1324.01</v>
      </c>
      <c r="R8" t="n">
        <v>49.78</v>
      </c>
      <c r="S8" t="n">
        <v>27.17</v>
      </c>
      <c r="T8" t="n">
        <v>11385.36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494.8405780639542</v>
      </c>
      <c r="AB8" t="n">
        <v>677.0627097326649</v>
      </c>
      <c r="AC8" t="n">
        <v>612.44479497926</v>
      </c>
      <c r="AD8" t="n">
        <v>494840.5780639542</v>
      </c>
      <c r="AE8" t="n">
        <v>677062.7097326649</v>
      </c>
      <c r="AF8" t="n">
        <v>4.078539326305951e-06</v>
      </c>
      <c r="AG8" t="n">
        <v>35</v>
      </c>
      <c r="AH8" t="n">
        <v>612444.79497926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7.6756</v>
      </c>
      <c r="E9" t="n">
        <v>13.03</v>
      </c>
      <c r="F9" t="n">
        <v>8.51</v>
      </c>
      <c r="G9" t="n">
        <v>14.59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128.68</v>
      </c>
      <c r="Q9" t="n">
        <v>1324.27</v>
      </c>
      <c r="R9" t="n">
        <v>48.38</v>
      </c>
      <c r="S9" t="n">
        <v>27.17</v>
      </c>
      <c r="T9" t="n">
        <v>10703.23</v>
      </c>
      <c r="U9" t="n">
        <v>0.5600000000000001</v>
      </c>
      <c r="V9" t="n">
        <v>0.92</v>
      </c>
      <c r="W9" t="n">
        <v>0.14</v>
      </c>
      <c r="X9" t="n">
        <v>0.66</v>
      </c>
      <c r="Y9" t="n">
        <v>1</v>
      </c>
      <c r="Z9" t="n">
        <v>10</v>
      </c>
      <c r="AA9" t="n">
        <v>479.9107269108001</v>
      </c>
      <c r="AB9" t="n">
        <v>656.6350287263723</v>
      </c>
      <c r="AC9" t="n">
        <v>593.9667031777776</v>
      </c>
      <c r="AD9" t="n">
        <v>479910.7269108001</v>
      </c>
      <c r="AE9" t="n">
        <v>656635.0287263723</v>
      </c>
      <c r="AF9" t="n">
        <v>4.161491565814208e-06</v>
      </c>
      <c r="AG9" t="n">
        <v>34</v>
      </c>
      <c r="AH9" t="n">
        <v>593966.7031777776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7.763</v>
      </c>
      <c r="E10" t="n">
        <v>12.88</v>
      </c>
      <c r="F10" t="n">
        <v>8.51</v>
      </c>
      <c r="G10" t="n">
        <v>15.96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127.83</v>
      </c>
      <c r="Q10" t="n">
        <v>1324.11</v>
      </c>
      <c r="R10" t="n">
        <v>47.87</v>
      </c>
      <c r="S10" t="n">
        <v>27.17</v>
      </c>
      <c r="T10" t="n">
        <v>10465.41</v>
      </c>
      <c r="U10" t="n">
        <v>0.57</v>
      </c>
      <c r="V10" t="n">
        <v>0.92</v>
      </c>
      <c r="W10" t="n">
        <v>0.16</v>
      </c>
      <c r="X10" t="n">
        <v>0.66</v>
      </c>
      <c r="Y10" t="n">
        <v>1</v>
      </c>
      <c r="Z10" t="n">
        <v>10</v>
      </c>
      <c r="AA10" t="n">
        <v>477.7605800205148</v>
      </c>
      <c r="AB10" t="n">
        <v>653.6931028932978</v>
      </c>
      <c r="AC10" t="n">
        <v>591.3055506171929</v>
      </c>
      <c r="AD10" t="n">
        <v>477760.5800205148</v>
      </c>
      <c r="AE10" t="n">
        <v>653693.1028932978</v>
      </c>
      <c r="AF10" t="n">
        <v>4.208877354918924e-06</v>
      </c>
      <c r="AG10" t="n">
        <v>34</v>
      </c>
      <c r="AH10" t="n">
        <v>591305.5506171929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7.9025</v>
      </c>
      <c r="E11" t="n">
        <v>12.65</v>
      </c>
      <c r="F11" t="n">
        <v>8.43</v>
      </c>
      <c r="G11" t="n">
        <v>17.44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125.24</v>
      </c>
      <c r="Q11" t="n">
        <v>1324.24</v>
      </c>
      <c r="R11" t="n">
        <v>45.42</v>
      </c>
      <c r="S11" t="n">
        <v>27.17</v>
      </c>
      <c r="T11" t="n">
        <v>9252.49</v>
      </c>
      <c r="U11" t="n">
        <v>0.6</v>
      </c>
      <c r="V11" t="n">
        <v>0.93</v>
      </c>
      <c r="W11" t="n">
        <v>0.15</v>
      </c>
      <c r="X11" t="n">
        <v>0.58</v>
      </c>
      <c r="Y11" t="n">
        <v>1</v>
      </c>
      <c r="Z11" t="n">
        <v>10</v>
      </c>
      <c r="AA11" t="n">
        <v>463.121412926448</v>
      </c>
      <c r="AB11" t="n">
        <v>633.6631486407241</v>
      </c>
      <c r="AC11" t="n">
        <v>573.1872270862675</v>
      </c>
      <c r="AD11" t="n">
        <v>463121.412926448</v>
      </c>
      <c r="AE11" t="n">
        <v>633663.1486407241</v>
      </c>
      <c r="AF11" t="n">
        <v>4.284510279176451e-06</v>
      </c>
      <c r="AG11" t="n">
        <v>33</v>
      </c>
      <c r="AH11" t="n">
        <v>573187.2270862676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7.9895</v>
      </c>
      <c r="E12" t="n">
        <v>12.52</v>
      </c>
      <c r="F12" t="n">
        <v>8.390000000000001</v>
      </c>
      <c r="G12" t="n">
        <v>18.65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123.7</v>
      </c>
      <c r="Q12" t="n">
        <v>1324.08</v>
      </c>
      <c r="R12" t="n">
        <v>44.1</v>
      </c>
      <c r="S12" t="n">
        <v>27.17</v>
      </c>
      <c r="T12" t="n">
        <v>8602.25</v>
      </c>
      <c r="U12" t="n">
        <v>0.62</v>
      </c>
      <c r="V12" t="n">
        <v>0.93</v>
      </c>
      <c r="W12" t="n">
        <v>0.15</v>
      </c>
      <c r="X12" t="n">
        <v>0.54</v>
      </c>
      <c r="Y12" t="n">
        <v>1</v>
      </c>
      <c r="Z12" t="n">
        <v>10</v>
      </c>
      <c r="AA12" t="n">
        <v>460.4313357780164</v>
      </c>
      <c r="AB12" t="n">
        <v>629.9824664084122</v>
      </c>
      <c r="AC12" t="n">
        <v>569.8578240003374</v>
      </c>
      <c r="AD12" t="n">
        <v>460431.3357780164</v>
      </c>
      <c r="AE12" t="n">
        <v>629982.4664084122</v>
      </c>
      <c r="AF12" t="n">
        <v>4.331679199681147e-06</v>
      </c>
      <c r="AG12" t="n">
        <v>33</v>
      </c>
      <c r="AH12" t="n">
        <v>569857.8240003374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8.082100000000001</v>
      </c>
      <c r="E13" t="n">
        <v>12.37</v>
      </c>
      <c r="F13" t="n">
        <v>8.35</v>
      </c>
      <c r="G13" t="n">
        <v>20.03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121.56</v>
      </c>
      <c r="Q13" t="n">
        <v>1324.08</v>
      </c>
      <c r="R13" t="n">
        <v>42.65</v>
      </c>
      <c r="S13" t="n">
        <v>27.17</v>
      </c>
      <c r="T13" t="n">
        <v>7890.15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457.3079284303578</v>
      </c>
      <c r="AB13" t="n">
        <v>625.7088826803387</v>
      </c>
      <c r="AC13" t="n">
        <v>565.9921051052587</v>
      </c>
      <c r="AD13" t="n">
        <v>457307.9284303578</v>
      </c>
      <c r="AE13" t="n">
        <v>625708.8826803387</v>
      </c>
      <c r="AF13" t="n">
        <v>4.381884280586143e-06</v>
      </c>
      <c r="AG13" t="n">
        <v>33</v>
      </c>
      <c r="AH13" t="n">
        <v>565992.1051052588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8.177199999999999</v>
      </c>
      <c r="E14" t="n">
        <v>12.23</v>
      </c>
      <c r="F14" t="n">
        <v>8.300000000000001</v>
      </c>
      <c r="G14" t="n">
        <v>21.65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119.66</v>
      </c>
      <c r="Q14" t="n">
        <v>1324</v>
      </c>
      <c r="R14" t="n">
        <v>41.16</v>
      </c>
      <c r="S14" t="n">
        <v>27.17</v>
      </c>
      <c r="T14" t="n">
        <v>7153.8</v>
      </c>
      <c r="U14" t="n">
        <v>0.66</v>
      </c>
      <c r="V14" t="n">
        <v>0.9399999999999999</v>
      </c>
      <c r="W14" t="n">
        <v>0.15</v>
      </c>
      <c r="X14" t="n">
        <v>0.45</v>
      </c>
      <c r="Y14" t="n">
        <v>1</v>
      </c>
      <c r="Z14" t="n">
        <v>10</v>
      </c>
      <c r="AA14" t="n">
        <v>444.2969074699461</v>
      </c>
      <c r="AB14" t="n">
        <v>607.90662979657</v>
      </c>
      <c r="AC14" t="n">
        <v>549.8888742510982</v>
      </c>
      <c r="AD14" t="n">
        <v>444296.9074699461</v>
      </c>
      <c r="AE14" t="n">
        <v>607906.6297965699</v>
      </c>
      <c r="AF14" t="n">
        <v>4.433444790241275e-06</v>
      </c>
      <c r="AG14" t="n">
        <v>32</v>
      </c>
      <c r="AH14" t="n">
        <v>549888.8742510981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8.274699999999999</v>
      </c>
      <c r="E15" t="n">
        <v>12.08</v>
      </c>
      <c r="F15" t="n">
        <v>8.25</v>
      </c>
      <c r="G15" t="n">
        <v>23.58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117.53</v>
      </c>
      <c r="Q15" t="n">
        <v>1324.18</v>
      </c>
      <c r="R15" t="n">
        <v>39.62</v>
      </c>
      <c r="S15" t="n">
        <v>27.17</v>
      </c>
      <c r="T15" t="n">
        <v>6391.75</v>
      </c>
      <c r="U15" t="n">
        <v>0.6899999999999999</v>
      </c>
      <c r="V15" t="n">
        <v>0.95</v>
      </c>
      <c r="W15" t="n">
        <v>0.14</v>
      </c>
      <c r="X15" t="n">
        <v>0.4</v>
      </c>
      <c r="Y15" t="n">
        <v>1</v>
      </c>
      <c r="Z15" t="n">
        <v>10</v>
      </c>
      <c r="AA15" t="n">
        <v>441.1975260774469</v>
      </c>
      <c r="AB15" t="n">
        <v>603.6659194402955</v>
      </c>
      <c r="AC15" t="n">
        <v>546.0528913393522</v>
      </c>
      <c r="AD15" t="n">
        <v>441197.5260774469</v>
      </c>
      <c r="AE15" t="n">
        <v>603665.9194402955</v>
      </c>
      <c r="AF15" t="n">
        <v>4.486306511496537e-06</v>
      </c>
      <c r="AG15" t="n">
        <v>32</v>
      </c>
      <c r="AH15" t="n">
        <v>546052.8913393522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8.325799999999999</v>
      </c>
      <c r="E16" t="n">
        <v>12.01</v>
      </c>
      <c r="F16" t="n">
        <v>8.23</v>
      </c>
      <c r="G16" t="n">
        <v>24.68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115.87</v>
      </c>
      <c r="Q16" t="n">
        <v>1324</v>
      </c>
      <c r="R16" t="n">
        <v>38.93</v>
      </c>
      <c r="S16" t="n">
        <v>27.17</v>
      </c>
      <c r="T16" t="n">
        <v>6052.68</v>
      </c>
      <c r="U16" t="n">
        <v>0.7</v>
      </c>
      <c r="V16" t="n">
        <v>0.95</v>
      </c>
      <c r="W16" t="n">
        <v>0.14</v>
      </c>
      <c r="X16" t="n">
        <v>0.37</v>
      </c>
      <c r="Y16" t="n">
        <v>1</v>
      </c>
      <c r="Z16" t="n">
        <v>10</v>
      </c>
      <c r="AA16" t="n">
        <v>439.278246971418</v>
      </c>
      <c r="AB16" t="n">
        <v>601.0398770948087</v>
      </c>
      <c r="AC16" t="n">
        <v>543.6774747896451</v>
      </c>
      <c r="AD16" t="n">
        <v>439278.246971418</v>
      </c>
      <c r="AE16" t="n">
        <v>601039.8770948087</v>
      </c>
      <c r="AF16" t="n">
        <v>4.514011475149294e-06</v>
      </c>
      <c r="AG16" t="n">
        <v>32</v>
      </c>
      <c r="AH16" t="n">
        <v>543677.4747896451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8.475199999999999</v>
      </c>
      <c r="E17" t="n">
        <v>11.8</v>
      </c>
      <c r="F17" t="n">
        <v>8.109999999999999</v>
      </c>
      <c r="G17" t="n">
        <v>27.05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112.41</v>
      </c>
      <c r="Q17" t="n">
        <v>1324.09</v>
      </c>
      <c r="R17" t="n">
        <v>35.17</v>
      </c>
      <c r="S17" t="n">
        <v>27.17</v>
      </c>
      <c r="T17" t="n">
        <v>4181.59</v>
      </c>
      <c r="U17" t="n">
        <v>0.77</v>
      </c>
      <c r="V17" t="n">
        <v>0.96</v>
      </c>
      <c r="W17" t="n">
        <v>0.13</v>
      </c>
      <c r="X17" t="n">
        <v>0.26</v>
      </c>
      <c r="Y17" t="n">
        <v>1</v>
      </c>
      <c r="Z17" t="n">
        <v>10</v>
      </c>
      <c r="AA17" t="n">
        <v>424.3586934029087</v>
      </c>
      <c r="AB17" t="n">
        <v>580.6262856981245</v>
      </c>
      <c r="AC17" t="n">
        <v>525.212127905205</v>
      </c>
      <c r="AD17" t="n">
        <v>424358.6934029087</v>
      </c>
      <c r="AE17" t="n">
        <v>580626.2856981246</v>
      </c>
      <c r="AF17" t="n">
        <v>4.595011897257357e-06</v>
      </c>
      <c r="AG17" t="n">
        <v>31</v>
      </c>
      <c r="AH17" t="n">
        <v>525212.127905205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8.404500000000001</v>
      </c>
      <c r="E18" t="n">
        <v>11.9</v>
      </c>
      <c r="F18" t="n">
        <v>8.210000000000001</v>
      </c>
      <c r="G18" t="n">
        <v>27.38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113.1</v>
      </c>
      <c r="Q18" t="n">
        <v>1324.04</v>
      </c>
      <c r="R18" t="n">
        <v>38.65</v>
      </c>
      <c r="S18" t="n">
        <v>27.17</v>
      </c>
      <c r="T18" t="n">
        <v>5923.78</v>
      </c>
      <c r="U18" t="n">
        <v>0.7</v>
      </c>
      <c r="V18" t="n">
        <v>0.95</v>
      </c>
      <c r="W18" t="n">
        <v>0.13</v>
      </c>
      <c r="X18" t="n">
        <v>0.36</v>
      </c>
      <c r="Y18" t="n">
        <v>1</v>
      </c>
      <c r="Z18" t="n">
        <v>10</v>
      </c>
      <c r="AA18" t="n">
        <v>426.2550575547181</v>
      </c>
      <c r="AB18" t="n">
        <v>583.2209747923121</v>
      </c>
      <c r="AC18" t="n">
        <v>527.5591835139121</v>
      </c>
      <c r="AD18" t="n">
        <v>426255.0575547181</v>
      </c>
      <c r="AE18" t="n">
        <v>583220.974792312</v>
      </c>
      <c r="AF18" t="n">
        <v>4.556680372203542e-06</v>
      </c>
      <c r="AG18" t="n">
        <v>31</v>
      </c>
      <c r="AH18" t="n">
        <v>527559.1835139121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8.454700000000001</v>
      </c>
      <c r="E19" t="n">
        <v>11.83</v>
      </c>
      <c r="F19" t="n">
        <v>8.19</v>
      </c>
      <c r="G19" t="n">
        <v>28.91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111.32</v>
      </c>
      <c r="Q19" t="n">
        <v>1324.02</v>
      </c>
      <c r="R19" t="n">
        <v>37.92</v>
      </c>
      <c r="S19" t="n">
        <v>27.17</v>
      </c>
      <c r="T19" t="n">
        <v>5565.27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424.3296840905644</v>
      </c>
      <c r="AB19" t="n">
        <v>580.5865938771746</v>
      </c>
      <c r="AC19" t="n">
        <v>525.1762242159386</v>
      </c>
      <c r="AD19" t="n">
        <v>424329.6840905644</v>
      </c>
      <c r="AE19" t="n">
        <v>580586.5938771745</v>
      </c>
      <c r="AF19" t="n">
        <v>4.583897381506251e-06</v>
      </c>
      <c r="AG19" t="n">
        <v>31</v>
      </c>
      <c r="AH19" t="n">
        <v>525176.2242159386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8.5106</v>
      </c>
      <c r="E20" t="n">
        <v>11.75</v>
      </c>
      <c r="F20" t="n">
        <v>8.16</v>
      </c>
      <c r="G20" t="n">
        <v>30.61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109.39</v>
      </c>
      <c r="Q20" t="n">
        <v>1324.04</v>
      </c>
      <c r="R20" t="n">
        <v>36.97</v>
      </c>
      <c r="S20" t="n">
        <v>27.17</v>
      </c>
      <c r="T20" t="n">
        <v>5093.07</v>
      </c>
      <c r="U20" t="n">
        <v>0.73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422.2073910971532</v>
      </c>
      <c r="AB20" t="n">
        <v>577.6827789746305</v>
      </c>
      <c r="AC20" t="n">
        <v>522.5495453321636</v>
      </c>
      <c r="AD20" t="n">
        <v>422207.3910971532</v>
      </c>
      <c r="AE20" t="n">
        <v>577682.7789746305</v>
      </c>
      <c r="AF20" t="n">
        <v>4.614204768359267e-06</v>
      </c>
      <c r="AG20" t="n">
        <v>31</v>
      </c>
      <c r="AH20" t="n">
        <v>522549.5453321636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8.571199999999999</v>
      </c>
      <c r="E21" t="n">
        <v>11.67</v>
      </c>
      <c r="F21" t="n">
        <v>8.130000000000001</v>
      </c>
      <c r="G21" t="n">
        <v>32.51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107.7</v>
      </c>
      <c r="Q21" t="n">
        <v>1323.99</v>
      </c>
      <c r="R21" t="n">
        <v>35.86</v>
      </c>
      <c r="S21" t="n">
        <v>27.17</v>
      </c>
      <c r="T21" t="n">
        <v>4545.2</v>
      </c>
      <c r="U21" t="n">
        <v>0.76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420.2057649326032</v>
      </c>
      <c r="AB21" t="n">
        <v>574.944065750779</v>
      </c>
      <c r="AC21" t="n">
        <v>520.0722110545884</v>
      </c>
      <c r="AD21" t="n">
        <v>420205.7649326032</v>
      </c>
      <c r="AE21" t="n">
        <v>574944.065750779</v>
      </c>
      <c r="AF21" t="n">
        <v>4.647060361262537e-06</v>
      </c>
      <c r="AG21" t="n">
        <v>31</v>
      </c>
      <c r="AH21" t="n">
        <v>520072.2110545883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8.6219</v>
      </c>
      <c r="E22" t="n">
        <v>11.6</v>
      </c>
      <c r="F22" t="n">
        <v>8.109999999999999</v>
      </c>
      <c r="G22" t="n">
        <v>34.75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106.16</v>
      </c>
      <c r="Q22" t="n">
        <v>1323.94</v>
      </c>
      <c r="R22" t="n">
        <v>35.27</v>
      </c>
      <c r="S22" t="n">
        <v>27.17</v>
      </c>
      <c r="T22" t="n">
        <v>4252.92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418.4981449684114</v>
      </c>
      <c r="AB22" t="n">
        <v>572.6076247808959</v>
      </c>
      <c r="AC22" t="n">
        <v>517.9587567316554</v>
      </c>
      <c r="AD22" t="n">
        <v>418498.1449684114</v>
      </c>
      <c r="AE22" t="n">
        <v>572607.6247808959</v>
      </c>
      <c r="AF22" t="n">
        <v>4.674548456315274e-06</v>
      </c>
      <c r="AG22" t="n">
        <v>31</v>
      </c>
      <c r="AH22" t="n">
        <v>517958.7567316554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8.6806</v>
      </c>
      <c r="E23" t="n">
        <v>11.52</v>
      </c>
      <c r="F23" t="n">
        <v>8.08</v>
      </c>
      <c r="G23" t="n">
        <v>37.29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11</v>
      </c>
      <c r="N23" t="n">
        <v>67.05</v>
      </c>
      <c r="O23" t="n">
        <v>32608.15</v>
      </c>
      <c r="P23" t="n">
        <v>103.88</v>
      </c>
      <c r="Q23" t="n">
        <v>1323.98</v>
      </c>
      <c r="R23" t="n">
        <v>34.25</v>
      </c>
      <c r="S23" t="n">
        <v>27.17</v>
      </c>
      <c r="T23" t="n">
        <v>3748.65</v>
      </c>
      <c r="U23" t="n">
        <v>0.79</v>
      </c>
      <c r="V23" t="n">
        <v>0.97</v>
      </c>
      <c r="W23" t="n">
        <v>0.13</v>
      </c>
      <c r="X23" t="n">
        <v>0.23</v>
      </c>
      <c r="Y23" t="n">
        <v>1</v>
      </c>
      <c r="Z23" t="n">
        <v>10</v>
      </c>
      <c r="AA23" t="n">
        <v>406.1720998597913</v>
      </c>
      <c r="AB23" t="n">
        <v>555.7425860765503</v>
      </c>
      <c r="AC23" t="n">
        <v>502.7032936510219</v>
      </c>
      <c r="AD23" t="n">
        <v>406172.0998597913</v>
      </c>
      <c r="AE23" t="n">
        <v>555742.5860765503</v>
      </c>
      <c r="AF23" t="n">
        <v>4.706373923368441e-06</v>
      </c>
      <c r="AG23" t="n">
        <v>30</v>
      </c>
      <c r="AH23" t="n">
        <v>502703.2936510219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8.676</v>
      </c>
      <c r="E24" t="n">
        <v>11.53</v>
      </c>
      <c r="F24" t="n">
        <v>8.09</v>
      </c>
      <c r="G24" t="n">
        <v>37.32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101.35</v>
      </c>
      <c r="Q24" t="n">
        <v>1323.94</v>
      </c>
      <c r="R24" t="n">
        <v>34.73</v>
      </c>
      <c r="S24" t="n">
        <v>27.17</v>
      </c>
      <c r="T24" t="n">
        <v>3988.14</v>
      </c>
      <c r="U24" t="n">
        <v>0.78</v>
      </c>
      <c r="V24" t="n">
        <v>0.97</v>
      </c>
      <c r="W24" t="n">
        <v>0.12</v>
      </c>
      <c r="X24" t="n">
        <v>0.23</v>
      </c>
      <c r="Y24" t="n">
        <v>1</v>
      </c>
      <c r="Z24" t="n">
        <v>10</v>
      </c>
      <c r="AA24" t="n">
        <v>414.7182424973728</v>
      </c>
      <c r="AB24" t="n">
        <v>567.435795462493</v>
      </c>
      <c r="AC24" t="n">
        <v>513.2805195446929</v>
      </c>
      <c r="AD24" t="n">
        <v>414718.2424973728</v>
      </c>
      <c r="AE24" t="n">
        <v>567435.7954624931</v>
      </c>
      <c r="AF24" t="n">
        <v>4.703879934468193e-06</v>
      </c>
      <c r="AG24" t="n">
        <v>31</v>
      </c>
      <c r="AH24" t="n">
        <v>513280.5195446928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8.7095</v>
      </c>
      <c r="E25" t="n">
        <v>11.48</v>
      </c>
      <c r="F25" t="n">
        <v>8.09</v>
      </c>
      <c r="G25" t="n">
        <v>40.45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9</v>
      </c>
      <c r="N25" t="n">
        <v>67.48</v>
      </c>
      <c r="O25" t="n">
        <v>32723.25</v>
      </c>
      <c r="P25" t="n">
        <v>100.7</v>
      </c>
      <c r="Q25" t="n">
        <v>1324.01</v>
      </c>
      <c r="R25" t="n">
        <v>34.69</v>
      </c>
      <c r="S25" t="n">
        <v>27.17</v>
      </c>
      <c r="T25" t="n">
        <v>3972.99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403.8871006744148</v>
      </c>
      <c r="AB25" t="n">
        <v>552.6161493840686</v>
      </c>
      <c r="AC25" t="n">
        <v>499.8752396884892</v>
      </c>
      <c r="AD25" t="n">
        <v>403887.1006744148</v>
      </c>
      <c r="AE25" t="n">
        <v>552616.1493840687</v>
      </c>
      <c r="AF25" t="n">
        <v>4.722042679720001e-06</v>
      </c>
      <c r="AG25" t="n">
        <v>30</v>
      </c>
      <c r="AH25" t="n">
        <v>499875.2396884892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8.705500000000001</v>
      </c>
      <c r="E26" t="n">
        <v>11.49</v>
      </c>
      <c r="F26" t="n">
        <v>8.1</v>
      </c>
      <c r="G26" t="n">
        <v>40.48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3</v>
      </c>
      <c r="N26" t="n">
        <v>67.7</v>
      </c>
      <c r="O26" t="n">
        <v>32780.92</v>
      </c>
      <c r="P26" t="n">
        <v>99.95999999999999</v>
      </c>
      <c r="Q26" t="n">
        <v>1324.03</v>
      </c>
      <c r="R26" t="n">
        <v>34.53</v>
      </c>
      <c r="S26" t="n">
        <v>27.17</v>
      </c>
      <c r="T26" t="n">
        <v>3891.82</v>
      </c>
      <c r="U26" t="n">
        <v>0.79</v>
      </c>
      <c r="V26" t="n">
        <v>0.96</v>
      </c>
      <c r="W26" t="n">
        <v>0.14</v>
      </c>
      <c r="X26" t="n">
        <v>0.24</v>
      </c>
      <c r="Y26" t="n">
        <v>1</v>
      </c>
      <c r="Z26" t="n">
        <v>10</v>
      </c>
      <c r="AA26" t="n">
        <v>403.5199575975174</v>
      </c>
      <c r="AB26" t="n">
        <v>552.1138080290482</v>
      </c>
      <c r="AC26" t="n">
        <v>499.4208410873514</v>
      </c>
      <c r="AD26" t="n">
        <v>403519.9575975174</v>
      </c>
      <c r="AE26" t="n">
        <v>552113.8080290481</v>
      </c>
      <c r="AF26" t="n">
        <v>4.719873993719785e-06</v>
      </c>
      <c r="AG26" t="n">
        <v>30</v>
      </c>
      <c r="AH26" t="n">
        <v>499420.8410873514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8.7043</v>
      </c>
      <c r="E27" t="n">
        <v>11.49</v>
      </c>
      <c r="F27" t="n">
        <v>8.1</v>
      </c>
      <c r="G27" t="n">
        <v>40.48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0</v>
      </c>
      <c r="N27" t="n">
        <v>67.92</v>
      </c>
      <c r="O27" t="n">
        <v>32838.68</v>
      </c>
      <c r="P27" t="n">
        <v>99.8</v>
      </c>
      <c r="Q27" t="n">
        <v>1323.98</v>
      </c>
      <c r="R27" t="n">
        <v>34.44</v>
      </c>
      <c r="S27" t="n">
        <v>27.17</v>
      </c>
      <c r="T27" t="n">
        <v>3846.12</v>
      </c>
      <c r="U27" t="n">
        <v>0.79</v>
      </c>
      <c r="V27" t="n">
        <v>0.96</v>
      </c>
      <c r="W27" t="n">
        <v>0.14</v>
      </c>
      <c r="X27" t="n">
        <v>0.24</v>
      </c>
      <c r="Y27" t="n">
        <v>1</v>
      </c>
      <c r="Z27" t="n">
        <v>10</v>
      </c>
      <c r="AA27" t="n">
        <v>403.433956643784</v>
      </c>
      <c r="AB27" t="n">
        <v>551.9961377300559</v>
      </c>
      <c r="AC27" t="n">
        <v>499.3144010765437</v>
      </c>
      <c r="AD27" t="n">
        <v>403433.956643784</v>
      </c>
      <c r="AE27" t="n">
        <v>551996.137730056</v>
      </c>
      <c r="AF27" t="n">
        <v>4.71922338791972e-06</v>
      </c>
      <c r="AG27" t="n">
        <v>30</v>
      </c>
      <c r="AH27" t="n">
        <v>499314.4010765437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7.1549</v>
      </c>
      <c r="E2" t="n">
        <v>13.98</v>
      </c>
      <c r="F2" t="n">
        <v>9.380000000000001</v>
      </c>
      <c r="G2" t="n">
        <v>7.4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103.94</v>
      </c>
      <c r="Q2" t="n">
        <v>1324.38</v>
      </c>
      <c r="R2" t="n">
        <v>74.93000000000001</v>
      </c>
      <c r="S2" t="n">
        <v>27.17</v>
      </c>
      <c r="T2" t="n">
        <v>23775.41</v>
      </c>
      <c r="U2" t="n">
        <v>0.36</v>
      </c>
      <c r="V2" t="n">
        <v>0.83</v>
      </c>
      <c r="W2" t="n">
        <v>0.23</v>
      </c>
      <c r="X2" t="n">
        <v>1.52</v>
      </c>
      <c r="Y2" t="n">
        <v>1</v>
      </c>
      <c r="Z2" t="n">
        <v>10</v>
      </c>
      <c r="AA2" t="n">
        <v>485.080459725225</v>
      </c>
      <c r="AB2" t="n">
        <v>663.7084852355837</v>
      </c>
      <c r="AC2" t="n">
        <v>600.3650789254083</v>
      </c>
      <c r="AD2" t="n">
        <v>485080.459725225</v>
      </c>
      <c r="AE2" t="n">
        <v>663708.4852355837</v>
      </c>
      <c r="AF2" t="n">
        <v>4.842812400468413e-06</v>
      </c>
      <c r="AG2" t="n">
        <v>37</v>
      </c>
      <c r="AH2" t="n">
        <v>600365.0789254083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7.6956</v>
      </c>
      <c r="E3" t="n">
        <v>12.99</v>
      </c>
      <c r="F3" t="n">
        <v>8.98</v>
      </c>
      <c r="G3" t="n">
        <v>9.449999999999999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97.3</v>
      </c>
      <c r="Q3" t="n">
        <v>1324.11</v>
      </c>
      <c r="R3" t="n">
        <v>62.28</v>
      </c>
      <c r="S3" t="n">
        <v>27.17</v>
      </c>
      <c r="T3" t="n">
        <v>17543.55</v>
      </c>
      <c r="U3" t="n">
        <v>0.44</v>
      </c>
      <c r="V3" t="n">
        <v>0.87</v>
      </c>
      <c r="W3" t="n">
        <v>0.2</v>
      </c>
      <c r="X3" t="n">
        <v>1.12</v>
      </c>
      <c r="Y3" t="n">
        <v>1</v>
      </c>
      <c r="Z3" t="n">
        <v>10</v>
      </c>
      <c r="AA3" t="n">
        <v>440.701640208754</v>
      </c>
      <c r="AB3" t="n">
        <v>602.9874265178095</v>
      </c>
      <c r="AC3" t="n">
        <v>545.4391528291173</v>
      </c>
      <c r="AD3" t="n">
        <v>440701.640208754</v>
      </c>
      <c r="AE3" t="n">
        <v>602987.4265178095</v>
      </c>
      <c r="AF3" t="n">
        <v>5.208786581090541e-06</v>
      </c>
      <c r="AG3" t="n">
        <v>34</v>
      </c>
      <c r="AH3" t="n">
        <v>545439.1528291174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8.0397</v>
      </c>
      <c r="E4" t="n">
        <v>12.44</v>
      </c>
      <c r="F4" t="n">
        <v>8.76</v>
      </c>
      <c r="G4" t="n">
        <v>11.42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92.75</v>
      </c>
      <c r="Q4" t="n">
        <v>1324.14</v>
      </c>
      <c r="R4" t="n">
        <v>55.39</v>
      </c>
      <c r="S4" t="n">
        <v>27.17</v>
      </c>
      <c r="T4" t="n">
        <v>14151.1</v>
      </c>
      <c r="U4" t="n">
        <v>0.49</v>
      </c>
      <c r="V4" t="n">
        <v>0.89</v>
      </c>
      <c r="W4" t="n">
        <v>0.18</v>
      </c>
      <c r="X4" t="n">
        <v>0.9</v>
      </c>
      <c r="Y4" t="n">
        <v>1</v>
      </c>
      <c r="Z4" t="n">
        <v>10</v>
      </c>
      <c r="AA4" t="n">
        <v>422.3102636818074</v>
      </c>
      <c r="AB4" t="n">
        <v>577.8235337833725</v>
      </c>
      <c r="AC4" t="n">
        <v>522.6768666995098</v>
      </c>
      <c r="AD4" t="n">
        <v>422310.2636818074</v>
      </c>
      <c r="AE4" t="n">
        <v>577823.5337833725</v>
      </c>
      <c r="AF4" t="n">
        <v>5.441691547896671e-06</v>
      </c>
      <c r="AG4" t="n">
        <v>33</v>
      </c>
      <c r="AH4" t="n">
        <v>522676.8666995098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8.423999999999999</v>
      </c>
      <c r="E5" t="n">
        <v>11.87</v>
      </c>
      <c r="F5" t="n">
        <v>8.460000000000001</v>
      </c>
      <c r="G5" t="n">
        <v>13.73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86.78</v>
      </c>
      <c r="Q5" t="n">
        <v>1324.02</v>
      </c>
      <c r="R5" t="n">
        <v>45.93</v>
      </c>
      <c r="S5" t="n">
        <v>27.17</v>
      </c>
      <c r="T5" t="n">
        <v>9465.52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393.2003263179242</v>
      </c>
      <c r="AB5" t="n">
        <v>537.9940332423081</v>
      </c>
      <c r="AC5" t="n">
        <v>486.6486377890295</v>
      </c>
      <c r="AD5" t="n">
        <v>393200.3263179242</v>
      </c>
      <c r="AE5" t="n">
        <v>537994.0332423081</v>
      </c>
      <c r="AF5" t="n">
        <v>5.701805987721129e-06</v>
      </c>
      <c r="AG5" t="n">
        <v>31</v>
      </c>
      <c r="AH5" t="n">
        <v>486648.6377890295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8.481999999999999</v>
      </c>
      <c r="E6" t="n">
        <v>11.79</v>
      </c>
      <c r="F6" t="n">
        <v>8.539999999999999</v>
      </c>
      <c r="G6" t="n">
        <v>16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85.87</v>
      </c>
      <c r="Q6" t="n">
        <v>1324.05</v>
      </c>
      <c r="R6" t="n">
        <v>48.62</v>
      </c>
      <c r="S6" t="n">
        <v>27.17</v>
      </c>
      <c r="T6" t="n">
        <v>10836.25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392.3198877955213</v>
      </c>
      <c r="AB6" t="n">
        <v>536.7893784137501</v>
      </c>
      <c r="AC6" t="n">
        <v>485.5589535265655</v>
      </c>
      <c r="AD6" t="n">
        <v>392319.8877955212</v>
      </c>
      <c r="AE6" t="n">
        <v>536789.3784137501</v>
      </c>
      <c r="AF6" t="n">
        <v>5.741063436354537e-06</v>
      </c>
      <c r="AG6" t="n">
        <v>31</v>
      </c>
      <c r="AH6" t="n">
        <v>485558.9535265655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8.7097</v>
      </c>
      <c r="E7" t="n">
        <v>11.48</v>
      </c>
      <c r="F7" t="n">
        <v>8.380000000000001</v>
      </c>
      <c r="G7" t="n">
        <v>18.62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81.67</v>
      </c>
      <c r="Q7" t="n">
        <v>1324.13</v>
      </c>
      <c r="R7" t="n">
        <v>43.61</v>
      </c>
      <c r="S7" t="n">
        <v>27.17</v>
      </c>
      <c r="T7" t="n">
        <v>8358.110000000001</v>
      </c>
      <c r="U7" t="n">
        <v>0.62</v>
      </c>
      <c r="V7" t="n">
        <v>0.93</v>
      </c>
      <c r="W7" t="n">
        <v>0.15</v>
      </c>
      <c r="X7" t="n">
        <v>0.53</v>
      </c>
      <c r="Y7" t="n">
        <v>1</v>
      </c>
      <c r="Z7" t="n">
        <v>10</v>
      </c>
      <c r="AA7" t="n">
        <v>376.9919730452683</v>
      </c>
      <c r="AB7" t="n">
        <v>515.8170492325805</v>
      </c>
      <c r="AC7" t="n">
        <v>466.5881940075977</v>
      </c>
      <c r="AD7" t="n">
        <v>376991.9730452683</v>
      </c>
      <c r="AE7" t="n">
        <v>515817.0492325806</v>
      </c>
      <c r="AF7" t="n">
        <v>5.895182764868794e-06</v>
      </c>
      <c r="AG7" t="n">
        <v>30</v>
      </c>
      <c r="AH7" t="n">
        <v>466588.1940075977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8.8383</v>
      </c>
      <c r="E8" t="n">
        <v>11.31</v>
      </c>
      <c r="F8" t="n">
        <v>8.300000000000001</v>
      </c>
      <c r="G8" t="n">
        <v>20.76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22</v>
      </c>
      <c r="N8" t="n">
        <v>25.93</v>
      </c>
      <c r="O8" t="n">
        <v>19045.63</v>
      </c>
      <c r="P8" t="n">
        <v>78.09</v>
      </c>
      <c r="Q8" t="n">
        <v>1323.99</v>
      </c>
      <c r="R8" t="n">
        <v>41.27</v>
      </c>
      <c r="S8" t="n">
        <v>27.17</v>
      </c>
      <c r="T8" t="n">
        <v>7202.44</v>
      </c>
      <c r="U8" t="n">
        <v>0.66</v>
      </c>
      <c r="V8" t="n">
        <v>0.9399999999999999</v>
      </c>
      <c r="W8" t="n">
        <v>0.15</v>
      </c>
      <c r="X8" t="n">
        <v>0.45</v>
      </c>
      <c r="Y8" t="n">
        <v>1</v>
      </c>
      <c r="Z8" t="n">
        <v>10</v>
      </c>
      <c r="AA8" t="n">
        <v>373.2654494875416</v>
      </c>
      <c r="AB8" t="n">
        <v>510.7182552982824</v>
      </c>
      <c r="AC8" t="n">
        <v>461.9760218101868</v>
      </c>
      <c r="AD8" t="n">
        <v>373265.4494875416</v>
      </c>
      <c r="AE8" t="n">
        <v>510718.2552982824</v>
      </c>
      <c r="AF8" t="n">
        <v>5.982226004424936e-06</v>
      </c>
      <c r="AG8" t="n">
        <v>30</v>
      </c>
      <c r="AH8" t="n">
        <v>461976.0218101868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8.953900000000001</v>
      </c>
      <c r="E9" t="n">
        <v>11.17</v>
      </c>
      <c r="F9" t="n">
        <v>8.25</v>
      </c>
      <c r="G9" t="n">
        <v>23.57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16</v>
      </c>
      <c r="N9" t="n">
        <v>26.03</v>
      </c>
      <c r="O9" t="n">
        <v>19088.72</v>
      </c>
      <c r="P9" t="n">
        <v>74.69</v>
      </c>
      <c r="Q9" t="n">
        <v>1324</v>
      </c>
      <c r="R9" t="n">
        <v>39.48</v>
      </c>
      <c r="S9" t="n">
        <v>27.17</v>
      </c>
      <c r="T9" t="n">
        <v>6322.95</v>
      </c>
      <c r="U9" t="n">
        <v>0.6899999999999999</v>
      </c>
      <c r="V9" t="n">
        <v>0.95</v>
      </c>
      <c r="W9" t="n">
        <v>0.15</v>
      </c>
      <c r="X9" t="n">
        <v>0.4</v>
      </c>
      <c r="Y9" t="n">
        <v>1</v>
      </c>
      <c r="Z9" t="n">
        <v>10</v>
      </c>
      <c r="AA9" t="n">
        <v>369.9792268388379</v>
      </c>
      <c r="AB9" t="n">
        <v>506.2219004924147</v>
      </c>
      <c r="AC9" t="n">
        <v>457.9087927963175</v>
      </c>
      <c r="AD9" t="n">
        <v>369979.2268388378</v>
      </c>
      <c r="AE9" t="n">
        <v>506221.9004924147</v>
      </c>
      <c r="AF9" t="n">
        <v>6.060470160666694e-06</v>
      </c>
      <c r="AG9" t="n">
        <v>30</v>
      </c>
      <c r="AH9" t="n">
        <v>457908.7927963175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9.0176</v>
      </c>
      <c r="E10" t="n">
        <v>11.09</v>
      </c>
      <c r="F10" t="n">
        <v>8.23</v>
      </c>
      <c r="G10" t="n">
        <v>26</v>
      </c>
      <c r="H10" t="n">
        <v>0.35</v>
      </c>
      <c r="I10" t="n">
        <v>19</v>
      </c>
      <c r="J10" t="n">
        <v>153.23</v>
      </c>
      <c r="K10" t="n">
        <v>49.1</v>
      </c>
      <c r="L10" t="n">
        <v>3</v>
      </c>
      <c r="M10" t="n">
        <v>4</v>
      </c>
      <c r="N10" t="n">
        <v>26.13</v>
      </c>
      <c r="O10" t="n">
        <v>19131.85</v>
      </c>
      <c r="P10" t="n">
        <v>72.75</v>
      </c>
      <c r="Q10" t="n">
        <v>1323.94</v>
      </c>
      <c r="R10" t="n">
        <v>38.58</v>
      </c>
      <c r="S10" t="n">
        <v>27.17</v>
      </c>
      <c r="T10" t="n">
        <v>5883.17</v>
      </c>
      <c r="U10" t="n">
        <v>0.7</v>
      </c>
      <c r="V10" t="n">
        <v>0.95</v>
      </c>
      <c r="W10" t="n">
        <v>0.16</v>
      </c>
      <c r="X10" t="n">
        <v>0.38</v>
      </c>
      <c r="Y10" t="n">
        <v>1</v>
      </c>
      <c r="Z10" t="n">
        <v>10</v>
      </c>
      <c r="AA10" t="n">
        <v>358.441048876896</v>
      </c>
      <c r="AB10" t="n">
        <v>490.4348563763996</v>
      </c>
      <c r="AC10" t="n">
        <v>443.6284420134793</v>
      </c>
      <c r="AD10" t="n">
        <v>358441.048876896</v>
      </c>
      <c r="AE10" t="n">
        <v>490434.8563763996</v>
      </c>
      <c r="AF10" t="n">
        <v>6.103585668907177e-06</v>
      </c>
      <c r="AG10" t="n">
        <v>29</v>
      </c>
      <c r="AH10" t="n">
        <v>443628.4420134794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9.007199999999999</v>
      </c>
      <c r="E11" t="n">
        <v>11.1</v>
      </c>
      <c r="F11" t="n">
        <v>8.25</v>
      </c>
      <c r="G11" t="n">
        <v>26.04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0</v>
      </c>
      <c r="N11" t="n">
        <v>26.23</v>
      </c>
      <c r="O11" t="n">
        <v>19175.02</v>
      </c>
      <c r="P11" t="n">
        <v>73.06999999999999</v>
      </c>
      <c r="Q11" t="n">
        <v>1323.94</v>
      </c>
      <c r="R11" t="n">
        <v>38.76</v>
      </c>
      <c r="S11" t="n">
        <v>27.17</v>
      </c>
      <c r="T11" t="n">
        <v>5971.56</v>
      </c>
      <c r="U11" t="n">
        <v>0.7</v>
      </c>
      <c r="V11" t="n">
        <v>0.95</v>
      </c>
      <c r="W11" t="n">
        <v>0.16</v>
      </c>
      <c r="X11" t="n">
        <v>0.39</v>
      </c>
      <c r="Y11" t="n">
        <v>1</v>
      </c>
      <c r="Z11" t="n">
        <v>10</v>
      </c>
      <c r="AA11" t="n">
        <v>358.7958354951611</v>
      </c>
      <c r="AB11" t="n">
        <v>490.9202910795909</v>
      </c>
      <c r="AC11" t="n">
        <v>444.0675475099099</v>
      </c>
      <c r="AD11" t="n">
        <v>358795.8354951611</v>
      </c>
      <c r="AE11" t="n">
        <v>490920.2910795909</v>
      </c>
      <c r="AF11" t="n">
        <v>6.09654640225567e-06</v>
      </c>
      <c r="AG11" t="n">
        <v>29</v>
      </c>
      <c r="AH11" t="n">
        <v>444067.5475099099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6.4046</v>
      </c>
      <c r="E2" t="n">
        <v>15.61</v>
      </c>
      <c r="F2" t="n">
        <v>9.720000000000001</v>
      </c>
      <c r="G2" t="n">
        <v>6.34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126.09</v>
      </c>
      <c r="Q2" t="n">
        <v>1324.58</v>
      </c>
      <c r="R2" t="n">
        <v>85.62</v>
      </c>
      <c r="S2" t="n">
        <v>27.17</v>
      </c>
      <c r="T2" t="n">
        <v>29037.74</v>
      </c>
      <c r="U2" t="n">
        <v>0.32</v>
      </c>
      <c r="V2" t="n">
        <v>0.8</v>
      </c>
      <c r="W2" t="n">
        <v>0.25</v>
      </c>
      <c r="X2" t="n">
        <v>1.86</v>
      </c>
      <c r="Y2" t="n">
        <v>1</v>
      </c>
      <c r="Z2" t="n">
        <v>10</v>
      </c>
      <c r="AA2" t="n">
        <v>568.877529490924</v>
      </c>
      <c r="AB2" t="n">
        <v>778.3633329548193</v>
      </c>
      <c r="AC2" t="n">
        <v>704.0774288974097</v>
      </c>
      <c r="AD2" t="n">
        <v>568877.529490924</v>
      </c>
      <c r="AE2" t="n">
        <v>778363.3329548193</v>
      </c>
      <c r="AF2" t="n">
        <v>3.940718238977394e-06</v>
      </c>
      <c r="AG2" t="n">
        <v>41</v>
      </c>
      <c r="AH2" t="n">
        <v>704077.4288974097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7.0021</v>
      </c>
      <c r="E3" t="n">
        <v>14.28</v>
      </c>
      <c r="F3" t="n">
        <v>9.24</v>
      </c>
      <c r="G3" t="n">
        <v>8.039999999999999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118.16</v>
      </c>
      <c r="Q3" t="n">
        <v>1324.12</v>
      </c>
      <c r="R3" t="n">
        <v>70.94</v>
      </c>
      <c r="S3" t="n">
        <v>27.17</v>
      </c>
      <c r="T3" t="n">
        <v>21814.47</v>
      </c>
      <c r="U3" t="n">
        <v>0.38</v>
      </c>
      <c r="V3" t="n">
        <v>0.84</v>
      </c>
      <c r="W3" t="n">
        <v>0.21</v>
      </c>
      <c r="X3" t="n">
        <v>1.39</v>
      </c>
      <c r="Y3" t="n">
        <v>1</v>
      </c>
      <c r="Z3" t="n">
        <v>10</v>
      </c>
      <c r="AA3" t="n">
        <v>516.6123675484076</v>
      </c>
      <c r="AB3" t="n">
        <v>706.8518326088571</v>
      </c>
      <c r="AC3" t="n">
        <v>639.390885777445</v>
      </c>
      <c r="AD3" t="n">
        <v>516612.3675484076</v>
      </c>
      <c r="AE3" t="n">
        <v>706851.8326088571</v>
      </c>
      <c r="AF3" t="n">
        <v>4.308356990466792e-06</v>
      </c>
      <c r="AG3" t="n">
        <v>38</v>
      </c>
      <c r="AH3" t="n">
        <v>639390.8857774449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7.4328</v>
      </c>
      <c r="E4" t="n">
        <v>13.45</v>
      </c>
      <c r="F4" t="n">
        <v>8.94</v>
      </c>
      <c r="G4" t="n">
        <v>9.75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112.5</v>
      </c>
      <c r="Q4" t="n">
        <v>1324.29</v>
      </c>
      <c r="R4" t="n">
        <v>60.94</v>
      </c>
      <c r="S4" t="n">
        <v>27.17</v>
      </c>
      <c r="T4" t="n">
        <v>16882.64</v>
      </c>
      <c r="U4" t="n">
        <v>0.45</v>
      </c>
      <c r="V4" t="n">
        <v>0.87</v>
      </c>
      <c r="W4" t="n">
        <v>0.2</v>
      </c>
      <c r="X4" t="n">
        <v>1.08</v>
      </c>
      <c r="Y4" t="n">
        <v>1</v>
      </c>
      <c r="Z4" t="n">
        <v>10</v>
      </c>
      <c r="AA4" t="n">
        <v>483.0731486037123</v>
      </c>
      <c r="AB4" t="n">
        <v>660.9619936028133</v>
      </c>
      <c r="AC4" t="n">
        <v>597.8807085993445</v>
      </c>
      <c r="AD4" t="n">
        <v>483073.1486037123</v>
      </c>
      <c r="AE4" t="n">
        <v>660961.9936028133</v>
      </c>
      <c r="AF4" t="n">
        <v>4.573364539029944e-06</v>
      </c>
      <c r="AG4" t="n">
        <v>36</v>
      </c>
      <c r="AH4" t="n">
        <v>597880.7085993445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7.7336</v>
      </c>
      <c r="E5" t="n">
        <v>12.93</v>
      </c>
      <c r="F5" t="n">
        <v>8.75</v>
      </c>
      <c r="G5" t="n">
        <v>11.41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108.5</v>
      </c>
      <c r="Q5" t="n">
        <v>1324.29</v>
      </c>
      <c r="R5" t="n">
        <v>55.15</v>
      </c>
      <c r="S5" t="n">
        <v>27.17</v>
      </c>
      <c r="T5" t="n">
        <v>14031.68</v>
      </c>
      <c r="U5" t="n">
        <v>0.49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454.6730919499471</v>
      </c>
      <c r="AB5" t="n">
        <v>622.1037831670591</v>
      </c>
      <c r="AC5" t="n">
        <v>562.7310712297377</v>
      </c>
      <c r="AD5" t="n">
        <v>454673.0919499471</v>
      </c>
      <c r="AE5" t="n">
        <v>622103.7831670591</v>
      </c>
      <c r="AF5" t="n">
        <v>4.758445269486865e-06</v>
      </c>
      <c r="AG5" t="n">
        <v>34</v>
      </c>
      <c r="AH5" t="n">
        <v>562731.0712297377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7.9984</v>
      </c>
      <c r="E6" t="n">
        <v>12.5</v>
      </c>
      <c r="F6" t="n">
        <v>8.58</v>
      </c>
      <c r="G6" t="n">
        <v>13.2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104.59</v>
      </c>
      <c r="Q6" t="n">
        <v>1324.01</v>
      </c>
      <c r="R6" t="n">
        <v>49.7</v>
      </c>
      <c r="S6" t="n">
        <v>27.17</v>
      </c>
      <c r="T6" t="n">
        <v>11340.71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437.4370948878402</v>
      </c>
      <c r="AB6" t="n">
        <v>598.5207315881603</v>
      </c>
      <c r="AC6" t="n">
        <v>541.3987529945083</v>
      </c>
      <c r="AD6" t="n">
        <v>437437.0948878402</v>
      </c>
      <c r="AE6" t="n">
        <v>598520.7315881603</v>
      </c>
      <c r="AF6" t="n">
        <v>4.921375380607187e-06</v>
      </c>
      <c r="AG6" t="n">
        <v>33</v>
      </c>
      <c r="AH6" t="n">
        <v>541398.7529945082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8.0246</v>
      </c>
      <c r="E7" t="n">
        <v>12.46</v>
      </c>
      <c r="F7" t="n">
        <v>8.69</v>
      </c>
      <c r="G7" t="n">
        <v>14.9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104.43</v>
      </c>
      <c r="Q7" t="n">
        <v>1324.02</v>
      </c>
      <c r="R7" t="n">
        <v>54.77</v>
      </c>
      <c r="S7" t="n">
        <v>27.17</v>
      </c>
      <c r="T7" t="n">
        <v>13900.09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437.4760093554858</v>
      </c>
      <c r="AB7" t="n">
        <v>598.5739760795781</v>
      </c>
      <c r="AC7" t="n">
        <v>541.4469159063941</v>
      </c>
      <c r="AD7" t="n">
        <v>437476.0093554857</v>
      </c>
      <c r="AE7" t="n">
        <v>598573.976079578</v>
      </c>
      <c r="AF7" t="n">
        <v>4.937496109124378e-06</v>
      </c>
      <c r="AG7" t="n">
        <v>33</v>
      </c>
      <c r="AH7" t="n">
        <v>541446.9159063941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8.301600000000001</v>
      </c>
      <c r="E8" t="n">
        <v>12.05</v>
      </c>
      <c r="F8" t="n">
        <v>8.460000000000001</v>
      </c>
      <c r="G8" t="n">
        <v>16.92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99.86</v>
      </c>
      <c r="Q8" t="n">
        <v>1324.1</v>
      </c>
      <c r="R8" t="n">
        <v>46.27</v>
      </c>
      <c r="S8" t="n">
        <v>27.17</v>
      </c>
      <c r="T8" t="n">
        <v>9674.639999999999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419.8783219864262</v>
      </c>
      <c r="AB8" t="n">
        <v>574.4960438660563</v>
      </c>
      <c r="AC8" t="n">
        <v>519.666947749741</v>
      </c>
      <c r="AD8" t="n">
        <v>419878.3219864261</v>
      </c>
      <c r="AE8" t="n">
        <v>574496.0438660564</v>
      </c>
      <c r="AF8" t="n">
        <v>5.107932819019882e-06</v>
      </c>
      <c r="AG8" t="n">
        <v>32</v>
      </c>
      <c r="AH8" t="n">
        <v>519666.947749741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8.4274</v>
      </c>
      <c r="E9" t="n">
        <v>11.87</v>
      </c>
      <c r="F9" t="n">
        <v>8.390000000000001</v>
      </c>
      <c r="G9" t="n">
        <v>18.65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97.06</v>
      </c>
      <c r="Q9" t="n">
        <v>1324.26</v>
      </c>
      <c r="R9" t="n">
        <v>44.08</v>
      </c>
      <c r="S9" t="n">
        <v>27.17</v>
      </c>
      <c r="T9" t="n">
        <v>8593.639999999999</v>
      </c>
      <c r="U9" t="n">
        <v>0.62</v>
      </c>
      <c r="V9" t="n">
        <v>0.93</v>
      </c>
      <c r="W9" t="n">
        <v>0.15</v>
      </c>
      <c r="X9" t="n">
        <v>0.54</v>
      </c>
      <c r="Y9" t="n">
        <v>1</v>
      </c>
      <c r="Z9" t="n">
        <v>10</v>
      </c>
      <c r="AA9" t="n">
        <v>406.3545964971273</v>
      </c>
      <c r="AB9" t="n">
        <v>555.9922860269369</v>
      </c>
      <c r="AC9" t="n">
        <v>502.9291625885997</v>
      </c>
      <c r="AD9" t="n">
        <v>406354.5964971273</v>
      </c>
      <c r="AE9" t="n">
        <v>555992.2860269368</v>
      </c>
      <c r="AF9" t="n">
        <v>5.185336927701666e-06</v>
      </c>
      <c r="AG9" t="n">
        <v>31</v>
      </c>
      <c r="AH9" t="n">
        <v>502929.1625885997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8.565899999999999</v>
      </c>
      <c r="E10" t="n">
        <v>11.67</v>
      </c>
      <c r="F10" t="n">
        <v>8.31</v>
      </c>
      <c r="G10" t="n">
        <v>20.78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94.09</v>
      </c>
      <c r="Q10" t="n">
        <v>1324.07</v>
      </c>
      <c r="R10" t="n">
        <v>41.45</v>
      </c>
      <c r="S10" t="n">
        <v>27.17</v>
      </c>
      <c r="T10" t="n">
        <v>7291.7</v>
      </c>
      <c r="U10" t="n">
        <v>0.66</v>
      </c>
      <c r="V10" t="n">
        <v>0.9399999999999999</v>
      </c>
      <c r="W10" t="n">
        <v>0.15</v>
      </c>
      <c r="X10" t="n">
        <v>0.46</v>
      </c>
      <c r="Y10" t="n">
        <v>1</v>
      </c>
      <c r="Z10" t="n">
        <v>10</v>
      </c>
      <c r="AA10" t="n">
        <v>402.5078287237163</v>
      </c>
      <c r="AB10" t="n">
        <v>550.7289686519391</v>
      </c>
      <c r="AC10" t="n">
        <v>498.1681688367594</v>
      </c>
      <c r="AD10" t="n">
        <v>402507.8287237163</v>
      </c>
      <c r="AE10" t="n">
        <v>550728.9686519391</v>
      </c>
      <c r="AF10" t="n">
        <v>5.270555282649418e-06</v>
      </c>
      <c r="AG10" t="n">
        <v>31</v>
      </c>
      <c r="AH10" t="n">
        <v>498168.1688367594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8.279999999999999</v>
      </c>
      <c r="G11" t="n">
        <v>22.57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91.56</v>
      </c>
      <c r="Q11" t="n">
        <v>1324.07</v>
      </c>
      <c r="R11" t="n">
        <v>40.37</v>
      </c>
      <c r="S11" t="n">
        <v>27.17</v>
      </c>
      <c r="T11" t="n">
        <v>6763.91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399.8721725478802</v>
      </c>
      <c r="AB11" t="n">
        <v>547.1227475952161</v>
      </c>
      <c r="AC11" t="n">
        <v>494.906120456327</v>
      </c>
      <c r="AD11" t="n">
        <v>399872.1725478802</v>
      </c>
      <c r="AE11" t="n">
        <v>547122.747595216</v>
      </c>
      <c r="AF11" t="n">
        <v>5.321317118629125e-06</v>
      </c>
      <c r="AG11" t="n">
        <v>31</v>
      </c>
      <c r="AH11" t="n">
        <v>494906.120456327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8.7393</v>
      </c>
      <c r="E12" t="n">
        <v>11.44</v>
      </c>
      <c r="F12" t="n">
        <v>8.23</v>
      </c>
      <c r="G12" t="n">
        <v>24.69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88.59999999999999</v>
      </c>
      <c r="Q12" t="n">
        <v>1324.02</v>
      </c>
      <c r="R12" t="n">
        <v>38.9</v>
      </c>
      <c r="S12" t="n">
        <v>27.17</v>
      </c>
      <c r="T12" t="n">
        <v>6035.99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386.9829635024039</v>
      </c>
      <c r="AB12" t="n">
        <v>529.4871631474242</v>
      </c>
      <c r="AC12" t="n">
        <v>478.9536514365342</v>
      </c>
      <c r="AD12" t="n">
        <v>386982.9635024039</v>
      </c>
      <c r="AE12" t="n">
        <v>529487.1631474242</v>
      </c>
      <c r="AF12" t="n">
        <v>5.377247432454039e-06</v>
      </c>
      <c r="AG12" t="n">
        <v>30</v>
      </c>
      <c r="AH12" t="n">
        <v>478953.6514365342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8.7689</v>
      </c>
      <c r="E13" t="n">
        <v>11.4</v>
      </c>
      <c r="F13" t="n">
        <v>8.27</v>
      </c>
      <c r="G13" t="n">
        <v>27.55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16</v>
      </c>
      <c r="N13" t="n">
        <v>37.69</v>
      </c>
      <c r="O13" t="n">
        <v>23651.38</v>
      </c>
      <c r="P13" t="n">
        <v>87.28</v>
      </c>
      <c r="Q13" t="n">
        <v>1324</v>
      </c>
      <c r="R13" t="n">
        <v>40.77</v>
      </c>
      <c r="S13" t="n">
        <v>27.17</v>
      </c>
      <c r="T13" t="n">
        <v>6985.17</v>
      </c>
      <c r="U13" t="n">
        <v>0.67</v>
      </c>
      <c r="V13" t="n">
        <v>0.9399999999999999</v>
      </c>
      <c r="W13" t="n">
        <v>0.13</v>
      </c>
      <c r="X13" t="n">
        <v>0.41</v>
      </c>
      <c r="Y13" t="n">
        <v>1</v>
      </c>
      <c r="Z13" t="n">
        <v>10</v>
      </c>
      <c r="AA13" t="n">
        <v>386.0289935887659</v>
      </c>
      <c r="AB13" t="n">
        <v>528.1818994254025</v>
      </c>
      <c r="AC13" t="n">
        <v>477.7729602521931</v>
      </c>
      <c r="AD13" t="n">
        <v>386028.9935887659</v>
      </c>
      <c r="AE13" t="n">
        <v>528181.8994254025</v>
      </c>
      <c r="AF13" t="n">
        <v>5.395460163908577e-06</v>
      </c>
      <c r="AG13" t="n">
        <v>30</v>
      </c>
      <c r="AH13" t="n">
        <v>477772.960252193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8.900499999999999</v>
      </c>
      <c r="E14" t="n">
        <v>11.24</v>
      </c>
      <c r="F14" t="n">
        <v>8.17</v>
      </c>
      <c r="G14" t="n">
        <v>30.64</v>
      </c>
      <c r="H14" t="n">
        <v>0.37</v>
      </c>
      <c r="I14" t="n">
        <v>16</v>
      </c>
      <c r="J14" t="n">
        <v>190.25</v>
      </c>
      <c r="K14" t="n">
        <v>53.44</v>
      </c>
      <c r="L14" t="n">
        <v>4</v>
      </c>
      <c r="M14" t="n">
        <v>14</v>
      </c>
      <c r="N14" t="n">
        <v>37.82</v>
      </c>
      <c r="O14" t="n">
        <v>23698.48</v>
      </c>
      <c r="P14" t="n">
        <v>83.41</v>
      </c>
      <c r="Q14" t="n">
        <v>1323.96</v>
      </c>
      <c r="R14" t="n">
        <v>37.09</v>
      </c>
      <c r="S14" t="n">
        <v>27.17</v>
      </c>
      <c r="T14" t="n">
        <v>5152.94</v>
      </c>
      <c r="U14" t="n">
        <v>0.73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381.9249439404394</v>
      </c>
      <c r="AB14" t="n">
        <v>522.5665576386702</v>
      </c>
      <c r="AC14" t="n">
        <v>472.6935388044047</v>
      </c>
      <c r="AD14" t="n">
        <v>381924.9439404394</v>
      </c>
      <c r="AE14" t="n">
        <v>522566.5576386702</v>
      </c>
      <c r="AF14" t="n">
        <v>5.476432983483479e-06</v>
      </c>
      <c r="AG14" t="n">
        <v>30</v>
      </c>
      <c r="AH14" t="n">
        <v>472693.5388044047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8.898099999999999</v>
      </c>
      <c r="E15" t="n">
        <v>11.24</v>
      </c>
      <c r="F15" t="n">
        <v>8.17</v>
      </c>
      <c r="G15" t="n">
        <v>30.65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5</v>
      </c>
      <c r="N15" t="n">
        <v>37.95</v>
      </c>
      <c r="O15" t="n">
        <v>23745.63</v>
      </c>
      <c r="P15" t="n">
        <v>82.15000000000001</v>
      </c>
      <c r="Q15" t="n">
        <v>1323.94</v>
      </c>
      <c r="R15" t="n">
        <v>36.92</v>
      </c>
      <c r="S15" t="n">
        <v>27.17</v>
      </c>
      <c r="T15" t="n">
        <v>5067.87</v>
      </c>
      <c r="U15" t="n">
        <v>0.74</v>
      </c>
      <c r="V15" t="n">
        <v>0.95</v>
      </c>
      <c r="W15" t="n">
        <v>0.15</v>
      </c>
      <c r="X15" t="n">
        <v>0.32</v>
      </c>
      <c r="Y15" t="n">
        <v>1</v>
      </c>
      <c r="Z15" t="n">
        <v>10</v>
      </c>
      <c r="AA15" t="n">
        <v>381.1773131107698</v>
      </c>
      <c r="AB15" t="n">
        <v>521.5436161543719</v>
      </c>
      <c r="AC15" t="n">
        <v>471.7682254196604</v>
      </c>
      <c r="AD15" t="n">
        <v>381177.3131107698</v>
      </c>
      <c r="AE15" t="n">
        <v>521543.6161543719</v>
      </c>
      <c r="AF15" t="n">
        <v>5.474956275527706e-06</v>
      </c>
      <c r="AG15" t="n">
        <v>30</v>
      </c>
      <c r="AH15" t="n">
        <v>471768.2254196604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8.9443</v>
      </c>
      <c r="E16" t="n">
        <v>11.18</v>
      </c>
      <c r="F16" t="n">
        <v>8.15</v>
      </c>
      <c r="G16" t="n">
        <v>32.61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81.34999999999999</v>
      </c>
      <c r="Q16" t="n">
        <v>1324.02</v>
      </c>
      <c r="R16" t="n">
        <v>36.07</v>
      </c>
      <c r="S16" t="n">
        <v>27.17</v>
      </c>
      <c r="T16" t="n">
        <v>4646.23</v>
      </c>
      <c r="U16" t="n">
        <v>0.75</v>
      </c>
      <c r="V16" t="n">
        <v>0.96</v>
      </c>
      <c r="W16" t="n">
        <v>0.15</v>
      </c>
      <c r="X16" t="n">
        <v>0.3</v>
      </c>
      <c r="Y16" t="n">
        <v>1</v>
      </c>
      <c r="Z16" t="n">
        <v>10</v>
      </c>
      <c r="AA16" t="n">
        <v>380.1713710266962</v>
      </c>
      <c r="AB16" t="n">
        <v>520.1672418159096</v>
      </c>
      <c r="AC16" t="n">
        <v>470.5232103163075</v>
      </c>
      <c r="AD16" t="n">
        <v>380171.3710266962</v>
      </c>
      <c r="AE16" t="n">
        <v>520167.2418159096</v>
      </c>
      <c r="AF16" t="n">
        <v>5.503382903676343e-06</v>
      </c>
      <c r="AG16" t="n">
        <v>30</v>
      </c>
      <c r="AH16" t="n">
        <v>470523.2103163076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8.940799999999999</v>
      </c>
      <c r="E17" t="n">
        <v>11.18</v>
      </c>
      <c r="F17" t="n">
        <v>8.16</v>
      </c>
      <c r="G17" t="n">
        <v>32.63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81.51000000000001</v>
      </c>
      <c r="Q17" t="n">
        <v>1324.06</v>
      </c>
      <c r="R17" t="n">
        <v>36.13</v>
      </c>
      <c r="S17" t="n">
        <v>27.17</v>
      </c>
      <c r="T17" t="n">
        <v>4677.14</v>
      </c>
      <c r="U17" t="n">
        <v>0.75</v>
      </c>
      <c r="V17" t="n">
        <v>0.96</v>
      </c>
      <c r="W17" t="n">
        <v>0.15</v>
      </c>
      <c r="X17" t="n">
        <v>0.3</v>
      </c>
      <c r="Y17" t="n">
        <v>1</v>
      </c>
      <c r="Z17" t="n">
        <v>10</v>
      </c>
      <c r="AA17" t="n">
        <v>380.3430260254617</v>
      </c>
      <c r="AB17" t="n">
        <v>520.4021077581046</v>
      </c>
      <c r="AC17" t="n">
        <v>470.735660982616</v>
      </c>
      <c r="AD17" t="n">
        <v>380343.0260254617</v>
      </c>
      <c r="AE17" t="n">
        <v>520402.1077581047</v>
      </c>
      <c r="AF17" t="n">
        <v>5.50122937124084e-06</v>
      </c>
      <c r="AG17" t="n">
        <v>30</v>
      </c>
      <c r="AH17" t="n">
        <v>470735.660982616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7.986</v>
      </c>
      <c r="E2" t="n">
        <v>12.52</v>
      </c>
      <c r="F2" t="n">
        <v>9.029999999999999</v>
      </c>
      <c r="G2" t="n">
        <v>9.18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80.84999999999999</v>
      </c>
      <c r="Q2" t="n">
        <v>1324.17</v>
      </c>
      <c r="R2" t="n">
        <v>63.72</v>
      </c>
      <c r="S2" t="n">
        <v>27.17</v>
      </c>
      <c r="T2" t="n">
        <v>18255.02</v>
      </c>
      <c r="U2" t="n">
        <v>0.43</v>
      </c>
      <c r="V2" t="n">
        <v>0.86</v>
      </c>
      <c r="W2" t="n">
        <v>0.2</v>
      </c>
      <c r="X2" t="n">
        <v>1.17</v>
      </c>
      <c r="Y2" t="n">
        <v>1</v>
      </c>
      <c r="Z2" t="n">
        <v>10</v>
      </c>
      <c r="AA2" t="n">
        <v>407.1823339132499</v>
      </c>
      <c r="AB2" t="n">
        <v>557.1248328768733</v>
      </c>
      <c r="AC2" t="n">
        <v>503.9536207567176</v>
      </c>
      <c r="AD2" t="n">
        <v>407182.3339132499</v>
      </c>
      <c r="AE2" t="n">
        <v>557124.8328768732</v>
      </c>
      <c r="AF2" t="n">
        <v>6.125710653701041e-06</v>
      </c>
      <c r="AG2" t="n">
        <v>33</v>
      </c>
      <c r="AH2" t="n">
        <v>503953.6207567176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8.448499999999999</v>
      </c>
      <c r="E3" t="n">
        <v>11.84</v>
      </c>
      <c r="F3" t="n">
        <v>8.699999999999999</v>
      </c>
      <c r="G3" t="n">
        <v>11.87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74.77</v>
      </c>
      <c r="Q3" t="n">
        <v>1324.14</v>
      </c>
      <c r="R3" t="n">
        <v>53.55</v>
      </c>
      <c r="S3" t="n">
        <v>27.17</v>
      </c>
      <c r="T3" t="n">
        <v>13243.03</v>
      </c>
      <c r="U3" t="n">
        <v>0.51</v>
      </c>
      <c r="V3" t="n">
        <v>0.9</v>
      </c>
      <c r="W3" t="n">
        <v>0.18</v>
      </c>
      <c r="X3" t="n">
        <v>0.85</v>
      </c>
      <c r="Y3" t="n">
        <v>1</v>
      </c>
      <c r="Z3" t="n">
        <v>10</v>
      </c>
      <c r="AA3" t="n">
        <v>377.9959655807256</v>
      </c>
      <c r="AB3" t="n">
        <v>517.1907561126177</v>
      </c>
      <c r="AC3" t="n">
        <v>467.8307962310139</v>
      </c>
      <c r="AD3" t="n">
        <v>377995.9655807256</v>
      </c>
      <c r="AE3" t="n">
        <v>517190.7561126177</v>
      </c>
      <c r="AF3" t="n">
        <v>6.480474136963842e-06</v>
      </c>
      <c r="AG3" t="n">
        <v>31</v>
      </c>
      <c r="AH3" t="n">
        <v>467830.7962310139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8.7089</v>
      </c>
      <c r="E4" t="n">
        <v>11.48</v>
      </c>
      <c r="F4" t="n">
        <v>8.56</v>
      </c>
      <c r="G4" t="n">
        <v>14.68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33</v>
      </c>
      <c r="N4" t="n">
        <v>16.79</v>
      </c>
      <c r="O4" t="n">
        <v>14625.77</v>
      </c>
      <c r="P4" t="n">
        <v>70.06999999999999</v>
      </c>
      <c r="Q4" t="n">
        <v>1324.06</v>
      </c>
      <c r="R4" t="n">
        <v>50.26</v>
      </c>
      <c r="S4" t="n">
        <v>27.17</v>
      </c>
      <c r="T4" t="n">
        <v>11644.26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362.5998803569325</v>
      </c>
      <c r="AB4" t="n">
        <v>496.1251530820813</v>
      </c>
      <c r="AC4" t="n">
        <v>448.7756647879524</v>
      </c>
      <c r="AD4" t="n">
        <v>362599.8803569325</v>
      </c>
      <c r="AE4" t="n">
        <v>496125.1530820813</v>
      </c>
      <c r="AF4" t="n">
        <v>6.68021556624305e-06</v>
      </c>
      <c r="AG4" t="n">
        <v>30</v>
      </c>
      <c r="AH4" t="n">
        <v>448775.6647879524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8.954800000000001</v>
      </c>
      <c r="E5" t="n">
        <v>11.17</v>
      </c>
      <c r="F5" t="n">
        <v>8.41</v>
      </c>
      <c r="G5" t="n">
        <v>18.03</v>
      </c>
      <c r="H5" t="n">
        <v>0.26</v>
      </c>
      <c r="I5" t="n">
        <v>28</v>
      </c>
      <c r="J5" t="n">
        <v>117.01</v>
      </c>
      <c r="K5" t="n">
        <v>43.4</v>
      </c>
      <c r="L5" t="n">
        <v>1.75</v>
      </c>
      <c r="M5" t="n">
        <v>23</v>
      </c>
      <c r="N5" t="n">
        <v>16.86</v>
      </c>
      <c r="O5" t="n">
        <v>14665.62</v>
      </c>
      <c r="P5" t="n">
        <v>65.37</v>
      </c>
      <c r="Q5" t="n">
        <v>1323.99</v>
      </c>
      <c r="R5" t="n">
        <v>44.67</v>
      </c>
      <c r="S5" t="n">
        <v>27.17</v>
      </c>
      <c r="T5" t="n">
        <v>8880.9</v>
      </c>
      <c r="U5" t="n">
        <v>0.61</v>
      </c>
      <c r="V5" t="n">
        <v>0.93</v>
      </c>
      <c r="W5" t="n">
        <v>0.16</v>
      </c>
      <c r="X5" t="n">
        <v>0.5600000000000001</v>
      </c>
      <c r="Y5" t="n">
        <v>1</v>
      </c>
      <c r="Z5" t="n">
        <v>10</v>
      </c>
      <c r="AA5" t="n">
        <v>357.2356479387169</v>
      </c>
      <c r="AB5" t="n">
        <v>488.7855736342467</v>
      </c>
      <c r="AC5" t="n">
        <v>442.1365645014546</v>
      </c>
      <c r="AD5" t="n">
        <v>357235.6479387169</v>
      </c>
      <c r="AE5" t="n">
        <v>488785.5736342467</v>
      </c>
      <c r="AF5" t="n">
        <v>6.868834680911856e-06</v>
      </c>
      <c r="AG5" t="n">
        <v>30</v>
      </c>
      <c r="AH5" t="n">
        <v>442136.5645014546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9.013999999999999</v>
      </c>
      <c r="E6" t="n">
        <v>11.09</v>
      </c>
      <c r="F6" t="n">
        <v>8.390000000000001</v>
      </c>
      <c r="G6" t="n">
        <v>19.36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3</v>
      </c>
      <c r="N6" t="n">
        <v>16.94</v>
      </c>
      <c r="O6" t="n">
        <v>14705.49</v>
      </c>
      <c r="P6" t="n">
        <v>63.33</v>
      </c>
      <c r="Q6" t="n">
        <v>1323.99</v>
      </c>
      <c r="R6" t="n">
        <v>43.16</v>
      </c>
      <c r="S6" t="n">
        <v>27.17</v>
      </c>
      <c r="T6" t="n">
        <v>8138.92</v>
      </c>
      <c r="U6" t="n">
        <v>0.63</v>
      </c>
      <c r="V6" t="n">
        <v>0.93</v>
      </c>
      <c r="W6" t="n">
        <v>0.18</v>
      </c>
      <c r="X6" t="n">
        <v>0.54</v>
      </c>
      <c r="Y6" t="n">
        <v>1</v>
      </c>
      <c r="Z6" t="n">
        <v>10</v>
      </c>
      <c r="AA6" t="n">
        <v>345.872595577061</v>
      </c>
      <c r="AB6" t="n">
        <v>473.238144090539</v>
      </c>
      <c r="AC6" t="n">
        <v>428.0729598124439</v>
      </c>
      <c r="AD6" t="n">
        <v>345872.5955770609</v>
      </c>
      <c r="AE6" t="n">
        <v>473238.144090539</v>
      </c>
      <c r="AF6" t="n">
        <v>6.914244406769494e-06</v>
      </c>
      <c r="AG6" t="n">
        <v>29</v>
      </c>
      <c r="AH6" t="n">
        <v>428072.9598124439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9.006500000000001</v>
      </c>
      <c r="E7" t="n">
        <v>11.1</v>
      </c>
      <c r="F7" t="n">
        <v>8.4</v>
      </c>
      <c r="G7" t="n">
        <v>19.38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63.55</v>
      </c>
      <c r="Q7" t="n">
        <v>1324.05</v>
      </c>
      <c r="R7" t="n">
        <v>43.3</v>
      </c>
      <c r="S7" t="n">
        <v>27.17</v>
      </c>
      <c r="T7" t="n">
        <v>8208.75</v>
      </c>
      <c r="U7" t="n">
        <v>0.63</v>
      </c>
      <c r="V7" t="n">
        <v>0.93</v>
      </c>
      <c r="W7" t="n">
        <v>0.18</v>
      </c>
      <c r="X7" t="n">
        <v>0.54</v>
      </c>
      <c r="Y7" t="n">
        <v>1</v>
      </c>
      <c r="Z7" t="n">
        <v>10</v>
      </c>
      <c r="AA7" t="n">
        <v>346.0936408480075</v>
      </c>
      <c r="AB7" t="n">
        <v>473.5405879820772</v>
      </c>
      <c r="AC7" t="n">
        <v>428.3465388834563</v>
      </c>
      <c r="AD7" t="n">
        <v>346093.6408480075</v>
      </c>
      <c r="AE7" t="n">
        <v>473540.5879820772</v>
      </c>
      <c r="AF7" t="n">
        <v>6.908491485419288e-06</v>
      </c>
      <c r="AG7" t="n">
        <v>29</v>
      </c>
      <c r="AH7" t="n">
        <v>428346.5388834563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8.678900000000001</v>
      </c>
      <c r="E2" t="n">
        <v>11.52</v>
      </c>
      <c r="F2" t="n">
        <v>8.73</v>
      </c>
      <c r="G2" t="n">
        <v>11.64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43</v>
      </c>
      <c r="N2" t="n">
        <v>11.32</v>
      </c>
      <c r="O2" t="n">
        <v>11317.98</v>
      </c>
      <c r="P2" t="n">
        <v>60.52</v>
      </c>
      <c r="Q2" t="n">
        <v>1324</v>
      </c>
      <c r="R2" t="n">
        <v>54.56</v>
      </c>
      <c r="S2" t="n">
        <v>27.17</v>
      </c>
      <c r="T2" t="n">
        <v>13743.13</v>
      </c>
      <c r="U2" t="n">
        <v>0.5</v>
      </c>
      <c r="V2" t="n">
        <v>0.89</v>
      </c>
      <c r="W2" t="n">
        <v>0.18</v>
      </c>
      <c r="X2" t="n">
        <v>0.88</v>
      </c>
      <c r="Y2" t="n">
        <v>1</v>
      </c>
      <c r="Z2" t="n">
        <v>10</v>
      </c>
      <c r="AA2" t="n">
        <v>350.2655286178045</v>
      </c>
      <c r="AB2" t="n">
        <v>479.2487488794123</v>
      </c>
      <c r="AC2" t="n">
        <v>433.509920916204</v>
      </c>
      <c r="AD2" t="n">
        <v>350265.5286178045</v>
      </c>
      <c r="AE2" t="n">
        <v>479248.7488794123</v>
      </c>
      <c r="AF2" t="n">
        <v>7.569701287581888e-06</v>
      </c>
      <c r="AG2" t="n">
        <v>30</v>
      </c>
      <c r="AH2" t="n">
        <v>433509.920916204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9.0694</v>
      </c>
      <c r="E3" t="n">
        <v>11.03</v>
      </c>
      <c r="F3" t="n">
        <v>8.43</v>
      </c>
      <c r="G3" t="n">
        <v>14.44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54.59</v>
      </c>
      <c r="Q3" t="n">
        <v>1324.1</v>
      </c>
      <c r="R3" t="n">
        <v>44.01</v>
      </c>
      <c r="S3" t="n">
        <v>27.17</v>
      </c>
      <c r="T3" t="n">
        <v>8517.91</v>
      </c>
      <c r="U3" t="n">
        <v>0.62</v>
      </c>
      <c r="V3" t="n">
        <v>0.93</v>
      </c>
      <c r="W3" t="n">
        <v>0.18</v>
      </c>
      <c r="X3" t="n">
        <v>0.57</v>
      </c>
      <c r="Y3" t="n">
        <v>1</v>
      </c>
      <c r="Z3" t="n">
        <v>10</v>
      </c>
      <c r="AA3" t="n">
        <v>333.5667239498281</v>
      </c>
      <c r="AB3" t="n">
        <v>456.4007076334185</v>
      </c>
      <c r="AC3" t="n">
        <v>412.8424646593006</v>
      </c>
      <c r="AD3" t="n">
        <v>333566.7239498281</v>
      </c>
      <c r="AE3" t="n">
        <v>456400.7076334185</v>
      </c>
      <c r="AF3" t="n">
        <v>7.910293799628429e-06</v>
      </c>
      <c r="AG3" t="n">
        <v>29</v>
      </c>
      <c r="AH3" t="n">
        <v>412842.4646593006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8.9735</v>
      </c>
      <c r="E4" t="n">
        <v>11.14</v>
      </c>
      <c r="F4" t="n">
        <v>8.539999999999999</v>
      </c>
      <c r="G4" t="n">
        <v>14.64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55.46</v>
      </c>
      <c r="Q4" t="n">
        <v>1324.14</v>
      </c>
      <c r="R4" t="n">
        <v>47.75</v>
      </c>
      <c r="S4" t="n">
        <v>27.17</v>
      </c>
      <c r="T4" t="n">
        <v>10389.48</v>
      </c>
      <c r="U4" t="n">
        <v>0.57</v>
      </c>
      <c r="V4" t="n">
        <v>0.91</v>
      </c>
      <c r="W4" t="n">
        <v>0.19</v>
      </c>
      <c r="X4" t="n">
        <v>0.6899999999999999</v>
      </c>
      <c r="Y4" t="n">
        <v>1</v>
      </c>
      <c r="Z4" t="n">
        <v>10</v>
      </c>
      <c r="AA4" t="n">
        <v>344.5283596605578</v>
      </c>
      <c r="AB4" t="n">
        <v>471.3989012060763</v>
      </c>
      <c r="AC4" t="n">
        <v>426.4092516874807</v>
      </c>
      <c r="AD4" t="n">
        <v>344528.3596605578</v>
      </c>
      <c r="AE4" t="n">
        <v>471398.9012060763</v>
      </c>
      <c r="AF4" t="n">
        <v>7.826650209602146e-06</v>
      </c>
      <c r="AG4" t="n">
        <v>30</v>
      </c>
      <c r="AH4" t="n">
        <v>426409.2516874807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6.256</v>
      </c>
      <c r="E2" t="n">
        <v>15.98</v>
      </c>
      <c r="F2" t="n">
        <v>9.77</v>
      </c>
      <c r="G2" t="n">
        <v>6.17</v>
      </c>
      <c r="H2" t="n">
        <v>0.09</v>
      </c>
      <c r="I2" t="n">
        <v>95</v>
      </c>
      <c r="J2" t="n">
        <v>194.77</v>
      </c>
      <c r="K2" t="n">
        <v>54.38</v>
      </c>
      <c r="L2" t="n">
        <v>1</v>
      </c>
      <c r="M2" t="n">
        <v>93</v>
      </c>
      <c r="N2" t="n">
        <v>39.4</v>
      </c>
      <c r="O2" t="n">
        <v>24256.19</v>
      </c>
      <c r="P2" t="n">
        <v>131.15</v>
      </c>
      <c r="Q2" t="n">
        <v>1324.6</v>
      </c>
      <c r="R2" t="n">
        <v>87.05</v>
      </c>
      <c r="S2" t="n">
        <v>27.17</v>
      </c>
      <c r="T2" t="n">
        <v>29738.67</v>
      </c>
      <c r="U2" t="n">
        <v>0.31</v>
      </c>
      <c r="V2" t="n">
        <v>0.8</v>
      </c>
      <c r="W2" t="n">
        <v>0.26</v>
      </c>
      <c r="X2" t="n">
        <v>1.92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6.8373</v>
      </c>
      <c r="E3" t="n">
        <v>14.63</v>
      </c>
      <c r="F3" t="n">
        <v>9.31</v>
      </c>
      <c r="G3" t="n">
        <v>7.76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123.24</v>
      </c>
      <c r="Q3" t="n">
        <v>1324.31</v>
      </c>
      <c r="R3" t="n">
        <v>72.7</v>
      </c>
      <c r="S3" t="n">
        <v>27.17</v>
      </c>
      <c r="T3" t="n">
        <v>22679.23</v>
      </c>
      <c r="U3" t="n">
        <v>0.37</v>
      </c>
      <c r="V3" t="n">
        <v>0.84</v>
      </c>
      <c r="W3" t="n">
        <v>0.22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7.2917</v>
      </c>
      <c r="E4" t="n">
        <v>13.71</v>
      </c>
      <c r="F4" t="n">
        <v>8.98</v>
      </c>
      <c r="G4" t="n">
        <v>9.449999999999999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117.29</v>
      </c>
      <c r="Q4" t="n">
        <v>1324.18</v>
      </c>
      <c r="R4" t="n">
        <v>62.34</v>
      </c>
      <c r="S4" t="n">
        <v>27.17</v>
      </c>
      <c r="T4" t="n">
        <v>17572.31</v>
      </c>
      <c r="U4" t="n">
        <v>0.44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7.5837</v>
      </c>
      <c r="E5" t="n">
        <v>13.19</v>
      </c>
      <c r="F5" t="n">
        <v>8.800000000000001</v>
      </c>
      <c r="G5" t="n">
        <v>11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113.37</v>
      </c>
      <c r="Q5" t="n">
        <v>1324.02</v>
      </c>
      <c r="R5" t="n">
        <v>56.69</v>
      </c>
      <c r="S5" t="n">
        <v>27.17</v>
      </c>
      <c r="T5" t="n">
        <v>14791.07</v>
      </c>
      <c r="U5" t="n">
        <v>0.48</v>
      </c>
      <c r="V5" t="n">
        <v>0.89</v>
      </c>
      <c r="W5" t="n">
        <v>0.19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7.8426</v>
      </c>
      <c r="E6" t="n">
        <v>12.75</v>
      </c>
      <c r="F6" t="n">
        <v>8.640000000000001</v>
      </c>
      <c r="G6" t="n">
        <v>12.64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109.62</v>
      </c>
      <c r="Q6" t="n">
        <v>1324</v>
      </c>
      <c r="R6" t="n">
        <v>51.58</v>
      </c>
      <c r="S6" t="n">
        <v>27.17</v>
      </c>
      <c r="T6" t="n">
        <v>12270.71</v>
      </c>
      <c r="U6" t="n">
        <v>0.53</v>
      </c>
      <c r="V6" t="n">
        <v>0.9</v>
      </c>
      <c r="W6" t="n">
        <v>0.18</v>
      </c>
      <c r="X6" t="n">
        <v>0.79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8.0959</v>
      </c>
      <c r="E7" t="n">
        <v>12.35</v>
      </c>
      <c r="F7" t="n">
        <v>8.470000000000001</v>
      </c>
      <c r="G7" t="n">
        <v>14.53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105.71</v>
      </c>
      <c r="Q7" t="n">
        <v>1324.18</v>
      </c>
      <c r="R7" t="n">
        <v>47.06</v>
      </c>
      <c r="S7" t="n">
        <v>27.17</v>
      </c>
      <c r="T7" t="n">
        <v>10042.69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8.1898</v>
      </c>
      <c r="E8" t="n">
        <v>12.21</v>
      </c>
      <c r="F8" t="n">
        <v>8.49</v>
      </c>
      <c r="G8" t="n">
        <v>16.43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104.54</v>
      </c>
      <c r="Q8" t="n">
        <v>1324.06</v>
      </c>
      <c r="R8" t="n">
        <v>47.22</v>
      </c>
      <c r="S8" t="n">
        <v>27.17</v>
      </c>
      <c r="T8" t="n">
        <v>10145.01</v>
      </c>
      <c r="U8" t="n">
        <v>0.58</v>
      </c>
      <c r="V8" t="n">
        <v>0.92</v>
      </c>
      <c r="W8" t="n">
        <v>0.16</v>
      </c>
      <c r="X8" t="n">
        <v>0.63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8.325200000000001</v>
      </c>
      <c r="E9" t="n">
        <v>12.01</v>
      </c>
      <c r="F9" t="n">
        <v>8.41</v>
      </c>
      <c r="G9" t="n">
        <v>18.01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101.74</v>
      </c>
      <c r="Q9" t="n">
        <v>1324.12</v>
      </c>
      <c r="R9" t="n">
        <v>44.51</v>
      </c>
      <c r="S9" t="n">
        <v>27.17</v>
      </c>
      <c r="T9" t="n">
        <v>8804.34</v>
      </c>
      <c r="U9" t="n">
        <v>0.61</v>
      </c>
      <c r="V9" t="n">
        <v>0.93</v>
      </c>
      <c r="W9" t="n">
        <v>0.15</v>
      </c>
      <c r="X9" t="n">
        <v>0.55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8.455500000000001</v>
      </c>
      <c r="E10" t="n">
        <v>11.83</v>
      </c>
      <c r="F10" t="n">
        <v>8.34</v>
      </c>
      <c r="G10" t="n">
        <v>20.01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99.23</v>
      </c>
      <c r="Q10" t="n">
        <v>1324.11</v>
      </c>
      <c r="R10" t="n">
        <v>42.32</v>
      </c>
      <c r="S10" t="n">
        <v>27.17</v>
      </c>
      <c r="T10" t="n">
        <v>7723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8.541700000000001</v>
      </c>
      <c r="E11" t="n">
        <v>11.71</v>
      </c>
      <c r="F11" t="n">
        <v>8.300000000000001</v>
      </c>
      <c r="G11" t="n">
        <v>21.64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96.36</v>
      </c>
      <c r="Q11" t="n">
        <v>1323.94</v>
      </c>
      <c r="R11" t="n">
        <v>41.17</v>
      </c>
      <c r="S11" t="n">
        <v>27.17</v>
      </c>
      <c r="T11" t="n">
        <v>7156.12</v>
      </c>
      <c r="U11" t="n">
        <v>0.66</v>
      </c>
      <c r="V11" t="n">
        <v>0.9399999999999999</v>
      </c>
      <c r="W11" t="n">
        <v>0.14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8.6294</v>
      </c>
      <c r="E12" t="n">
        <v>11.59</v>
      </c>
      <c r="F12" t="n">
        <v>8.26</v>
      </c>
      <c r="G12" t="n">
        <v>23.59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94.26000000000001</v>
      </c>
      <c r="Q12" t="n">
        <v>1324.15</v>
      </c>
      <c r="R12" t="n">
        <v>39.69</v>
      </c>
      <c r="S12" t="n">
        <v>27.17</v>
      </c>
      <c r="T12" t="n">
        <v>6430.24</v>
      </c>
      <c r="U12" t="n">
        <v>0.68</v>
      </c>
      <c r="V12" t="n">
        <v>0.95</v>
      </c>
      <c r="W12" t="n">
        <v>0.14</v>
      </c>
      <c r="X12" t="n">
        <v>0.4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8.7674</v>
      </c>
      <c r="E13" t="n">
        <v>11.41</v>
      </c>
      <c r="F13" t="n">
        <v>8.15</v>
      </c>
      <c r="G13" t="n">
        <v>25.74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90.54000000000001</v>
      </c>
      <c r="Q13" t="n">
        <v>1323.94</v>
      </c>
      <c r="R13" t="n">
        <v>36.42</v>
      </c>
      <c r="S13" t="n">
        <v>27.17</v>
      </c>
      <c r="T13" t="n">
        <v>4802.82</v>
      </c>
      <c r="U13" t="n">
        <v>0.75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8.7964</v>
      </c>
      <c r="E14" t="n">
        <v>11.37</v>
      </c>
      <c r="F14" t="n">
        <v>8.19</v>
      </c>
      <c r="G14" t="n">
        <v>28.91</v>
      </c>
      <c r="H14" t="n">
        <v>0.36</v>
      </c>
      <c r="I14" t="n">
        <v>17</v>
      </c>
      <c r="J14" t="n">
        <v>199.44</v>
      </c>
      <c r="K14" t="n">
        <v>54.38</v>
      </c>
      <c r="L14" t="n">
        <v>4</v>
      </c>
      <c r="M14" t="n">
        <v>15</v>
      </c>
      <c r="N14" t="n">
        <v>41.06</v>
      </c>
      <c r="O14" t="n">
        <v>24831.54</v>
      </c>
      <c r="P14" t="n">
        <v>89.39</v>
      </c>
      <c r="Q14" t="n">
        <v>1324.01</v>
      </c>
      <c r="R14" t="n">
        <v>37.94</v>
      </c>
      <c r="S14" t="n">
        <v>27.17</v>
      </c>
      <c r="T14" t="n">
        <v>5571.54</v>
      </c>
      <c r="U14" t="n">
        <v>0.72</v>
      </c>
      <c r="V14" t="n">
        <v>0.95</v>
      </c>
      <c r="W14" t="n">
        <v>0.13</v>
      </c>
      <c r="X14" t="n">
        <v>0.34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8.8528</v>
      </c>
      <c r="E15" t="n">
        <v>11.3</v>
      </c>
      <c r="F15" t="n">
        <v>8.16</v>
      </c>
      <c r="G15" t="n">
        <v>30.59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14</v>
      </c>
      <c r="N15" t="n">
        <v>41.2</v>
      </c>
      <c r="O15" t="n">
        <v>24879.79</v>
      </c>
      <c r="P15" t="n">
        <v>86.93000000000001</v>
      </c>
      <c r="Q15" t="n">
        <v>1323.99</v>
      </c>
      <c r="R15" t="n">
        <v>36.83</v>
      </c>
      <c r="S15" t="n">
        <v>27.17</v>
      </c>
      <c r="T15" t="n">
        <v>5025.11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8.8895</v>
      </c>
      <c r="E16" t="n">
        <v>11.25</v>
      </c>
      <c r="F16" t="n">
        <v>8.15</v>
      </c>
      <c r="G16" t="n">
        <v>32.6</v>
      </c>
      <c r="H16" t="n">
        <v>0.4</v>
      </c>
      <c r="I16" t="n">
        <v>15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84.59</v>
      </c>
      <c r="Q16" t="n">
        <v>1324.01</v>
      </c>
      <c r="R16" t="n">
        <v>36.25</v>
      </c>
      <c r="S16" t="n">
        <v>27.17</v>
      </c>
      <c r="T16" t="n">
        <v>4739</v>
      </c>
      <c r="U16" t="n">
        <v>0.75</v>
      </c>
      <c r="V16" t="n">
        <v>0.96</v>
      </c>
      <c r="W16" t="n">
        <v>0.14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8.8819</v>
      </c>
      <c r="E17" t="n">
        <v>11.26</v>
      </c>
      <c r="F17" t="n">
        <v>8.16</v>
      </c>
      <c r="G17" t="n">
        <v>32.64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84.68000000000001</v>
      </c>
      <c r="Q17" t="n">
        <v>1324.02</v>
      </c>
      <c r="R17" t="n">
        <v>36.33</v>
      </c>
      <c r="S17" t="n">
        <v>27.17</v>
      </c>
      <c r="T17" t="n">
        <v>4777.53</v>
      </c>
      <c r="U17" t="n">
        <v>0.75</v>
      </c>
      <c r="V17" t="n">
        <v>0.96</v>
      </c>
      <c r="W17" t="n">
        <v>0.15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8.8786</v>
      </c>
      <c r="E18" t="n">
        <v>11.26</v>
      </c>
      <c r="F18" t="n">
        <v>8.16</v>
      </c>
      <c r="G18" t="n">
        <v>32.65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84.78</v>
      </c>
      <c r="Q18" t="n">
        <v>1323.99</v>
      </c>
      <c r="R18" t="n">
        <v>36.42</v>
      </c>
      <c r="S18" t="n">
        <v>27.17</v>
      </c>
      <c r="T18" t="n">
        <v>4823.82</v>
      </c>
      <c r="U18" t="n">
        <v>0.75</v>
      </c>
      <c r="V18" t="n">
        <v>0.96</v>
      </c>
      <c r="W18" t="n">
        <v>0.15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4.9652</v>
      </c>
      <c r="E19" t="n">
        <v>20.14</v>
      </c>
      <c r="F19" t="n">
        <v>10.5</v>
      </c>
      <c r="G19" t="n">
        <v>4.88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178.14</v>
      </c>
      <c r="Q19" t="n">
        <v>1324.47</v>
      </c>
      <c r="R19" t="n">
        <v>110.07</v>
      </c>
      <c r="S19" t="n">
        <v>27.17</v>
      </c>
      <c r="T19" t="n">
        <v>41075.88</v>
      </c>
      <c r="U19" t="n">
        <v>0.25</v>
      </c>
      <c r="V19" t="n">
        <v>0.74</v>
      </c>
      <c r="W19" t="n">
        <v>0.32</v>
      </c>
      <c r="X19" t="n">
        <v>2.65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5.6446</v>
      </c>
      <c r="E20" t="n">
        <v>17.72</v>
      </c>
      <c r="F20" t="n">
        <v>9.800000000000001</v>
      </c>
      <c r="G20" t="n">
        <v>6.13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</v>
      </c>
      <c r="Q20" t="n">
        <v>1324.21</v>
      </c>
      <c r="R20" t="n">
        <v>88.48</v>
      </c>
      <c r="S20" t="n">
        <v>27.17</v>
      </c>
      <c r="T20" t="n">
        <v>30448.88</v>
      </c>
      <c r="U20" t="n">
        <v>0.31</v>
      </c>
      <c r="V20" t="n">
        <v>0.8</v>
      </c>
      <c r="W20" t="n">
        <v>0.26</v>
      </c>
      <c r="X20" t="n">
        <v>1.95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6.1564</v>
      </c>
      <c r="E21" t="n">
        <v>16.24</v>
      </c>
      <c r="F21" t="n">
        <v>9.369999999999999</v>
      </c>
      <c r="G21" t="n">
        <v>7.4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156.76</v>
      </c>
      <c r="Q21" t="n">
        <v>1324.03</v>
      </c>
      <c r="R21" t="n">
        <v>74.67</v>
      </c>
      <c r="S21" t="n">
        <v>27.17</v>
      </c>
      <c r="T21" t="n">
        <v>23642.02</v>
      </c>
      <c r="U21" t="n">
        <v>0.36</v>
      </c>
      <c r="V21" t="n">
        <v>0.83</v>
      </c>
      <c r="W21" t="n">
        <v>0.23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6.5313</v>
      </c>
      <c r="E22" t="n">
        <v>15.31</v>
      </c>
      <c r="F22" t="n">
        <v>9.119999999999999</v>
      </c>
      <c r="G22" t="n">
        <v>8.69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151.47</v>
      </c>
      <c r="Q22" t="n">
        <v>1324.22</v>
      </c>
      <c r="R22" t="n">
        <v>66.75</v>
      </c>
      <c r="S22" t="n">
        <v>27.17</v>
      </c>
      <c r="T22" t="n">
        <v>19749.37</v>
      </c>
      <c r="U22" t="n">
        <v>0.41</v>
      </c>
      <c r="V22" t="n">
        <v>0.86</v>
      </c>
      <c r="W22" t="n">
        <v>0.21</v>
      </c>
      <c r="X22" t="n">
        <v>1.27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6.8364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146.83</v>
      </c>
      <c r="Q23" t="n">
        <v>1324.14</v>
      </c>
      <c r="R23" t="n">
        <v>60.15</v>
      </c>
      <c r="S23" t="n">
        <v>27.17</v>
      </c>
      <c r="T23" t="n">
        <v>16491.79</v>
      </c>
      <c r="U23" t="n">
        <v>0.45</v>
      </c>
      <c r="V23" t="n">
        <v>0.88</v>
      </c>
      <c r="W23" t="n">
        <v>0.19</v>
      </c>
      <c r="X23" t="n">
        <v>1.05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7.0808</v>
      </c>
      <c r="E24" t="n">
        <v>14.12</v>
      </c>
      <c r="F24" t="n">
        <v>8.77</v>
      </c>
      <c r="G24" t="n">
        <v>11.19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143.46</v>
      </c>
      <c r="Q24" t="n">
        <v>1324.18</v>
      </c>
      <c r="R24" t="n">
        <v>55.73</v>
      </c>
      <c r="S24" t="n">
        <v>27.17</v>
      </c>
      <c r="T24" t="n">
        <v>14319.44</v>
      </c>
      <c r="U24" t="n">
        <v>0.49</v>
      </c>
      <c r="V24" t="n">
        <v>0.89</v>
      </c>
      <c r="W24" t="n">
        <v>0.18</v>
      </c>
      <c r="X24" t="n">
        <v>0.91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7.2663</v>
      </c>
      <c r="E25" t="n">
        <v>13.76</v>
      </c>
      <c r="F25" t="n">
        <v>8.67</v>
      </c>
      <c r="G25" t="n">
        <v>12.38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140.77</v>
      </c>
      <c r="Q25" t="n">
        <v>1323.99</v>
      </c>
      <c r="R25" t="n">
        <v>52.48</v>
      </c>
      <c r="S25" t="n">
        <v>27.17</v>
      </c>
      <c r="T25" t="n">
        <v>12715.84</v>
      </c>
      <c r="U25" t="n">
        <v>0.52</v>
      </c>
      <c r="V25" t="n">
        <v>0.9</v>
      </c>
      <c r="W25" t="n">
        <v>0.18</v>
      </c>
      <c r="X25" t="n">
        <v>0.8100000000000001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7.5177</v>
      </c>
      <c r="E26" t="n">
        <v>13.3</v>
      </c>
      <c r="F26" t="n">
        <v>8.470000000000001</v>
      </c>
      <c r="G26" t="n">
        <v>13.73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136.15</v>
      </c>
      <c r="Q26" t="n">
        <v>1324.04</v>
      </c>
      <c r="R26" t="n">
        <v>46.01</v>
      </c>
      <c r="S26" t="n">
        <v>27.17</v>
      </c>
      <c r="T26" t="n">
        <v>9510.26</v>
      </c>
      <c r="U26" t="n">
        <v>0.59</v>
      </c>
      <c r="V26" t="n">
        <v>0.92</v>
      </c>
      <c r="W26" t="n">
        <v>0.16</v>
      </c>
      <c r="X26" t="n">
        <v>0.62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7.4554</v>
      </c>
      <c r="E27" t="n">
        <v>13.41</v>
      </c>
      <c r="F27" t="n">
        <v>8.68</v>
      </c>
      <c r="G27" t="n">
        <v>14.89</v>
      </c>
      <c r="H27" t="n">
        <v>0.19</v>
      </c>
      <c r="I27" t="n">
        <v>35</v>
      </c>
      <c r="J27" t="n">
        <v>277.97</v>
      </c>
      <c r="K27" t="n">
        <v>60.56</v>
      </c>
      <c r="L27" t="n">
        <v>3</v>
      </c>
      <c r="M27" t="n">
        <v>33</v>
      </c>
      <c r="N27" t="n">
        <v>74.42</v>
      </c>
      <c r="O27" t="n">
        <v>34517.57</v>
      </c>
      <c r="P27" t="n">
        <v>139.17</v>
      </c>
      <c r="Q27" t="n">
        <v>1324.13</v>
      </c>
      <c r="R27" t="n">
        <v>54.6</v>
      </c>
      <c r="S27" t="n">
        <v>27.17</v>
      </c>
      <c r="T27" t="n">
        <v>13811.02</v>
      </c>
      <c r="U27" t="n">
        <v>0.5</v>
      </c>
      <c r="V27" t="n">
        <v>0.9</v>
      </c>
      <c r="W27" t="n">
        <v>0.14</v>
      </c>
      <c r="X27" t="n">
        <v>0.83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7.6843</v>
      </c>
      <c r="E28" t="n">
        <v>13.01</v>
      </c>
      <c r="F28" t="n">
        <v>8.49</v>
      </c>
      <c r="G28" t="n">
        <v>16.44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134.99</v>
      </c>
      <c r="Q28" t="n">
        <v>1324.02</v>
      </c>
      <c r="R28" t="n">
        <v>47.29</v>
      </c>
      <c r="S28" t="n">
        <v>27.17</v>
      </c>
      <c r="T28" t="n">
        <v>10177.82</v>
      </c>
      <c r="U28" t="n">
        <v>0.57</v>
      </c>
      <c r="V28" t="n">
        <v>0.92</v>
      </c>
      <c r="W28" t="n">
        <v>0.16</v>
      </c>
      <c r="X28" t="n">
        <v>0.64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7.7823</v>
      </c>
      <c r="E29" t="n">
        <v>12.85</v>
      </c>
      <c r="F29" t="n">
        <v>8.43</v>
      </c>
      <c r="G29" t="n">
        <v>17.45</v>
      </c>
      <c r="H29" t="n">
        <v>0.22</v>
      </c>
      <c r="I29" t="n">
        <v>29</v>
      </c>
      <c r="J29" t="n">
        <v>278.95</v>
      </c>
      <c r="K29" t="n">
        <v>60.56</v>
      </c>
      <c r="L29" t="n">
        <v>3.5</v>
      </c>
      <c r="M29" t="n">
        <v>27</v>
      </c>
      <c r="N29" t="n">
        <v>74.90000000000001</v>
      </c>
      <c r="O29" t="n">
        <v>34638.36</v>
      </c>
      <c r="P29" t="n">
        <v>132.77</v>
      </c>
      <c r="Q29" t="n">
        <v>1324.03</v>
      </c>
      <c r="R29" t="n">
        <v>45.42</v>
      </c>
      <c r="S29" t="n">
        <v>27.17</v>
      </c>
      <c r="T29" t="n">
        <v>9253.68</v>
      </c>
      <c r="U29" t="n">
        <v>0.6</v>
      </c>
      <c r="V29" t="n">
        <v>0.93</v>
      </c>
      <c r="W29" t="n">
        <v>0.15</v>
      </c>
      <c r="X29" t="n">
        <v>0.58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7.9271</v>
      </c>
      <c r="E30" t="n">
        <v>12.62</v>
      </c>
      <c r="F30" t="n">
        <v>8.359999999999999</v>
      </c>
      <c r="G30" t="n">
        <v>19.28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130.53</v>
      </c>
      <c r="Q30" t="n">
        <v>1324</v>
      </c>
      <c r="R30" t="n">
        <v>43.05</v>
      </c>
      <c r="S30" t="n">
        <v>27.17</v>
      </c>
      <c r="T30" t="n">
        <v>8082</v>
      </c>
      <c r="U30" t="n">
        <v>0.63</v>
      </c>
      <c r="V30" t="n">
        <v>0.93</v>
      </c>
      <c r="W30" t="n">
        <v>0.15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8.0192</v>
      </c>
      <c r="E31" t="n">
        <v>12.47</v>
      </c>
      <c r="F31" t="n">
        <v>8.32</v>
      </c>
      <c r="G31" t="n">
        <v>20.79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128.61</v>
      </c>
      <c r="Q31" t="n">
        <v>1324.02</v>
      </c>
      <c r="R31" t="n">
        <v>41.61</v>
      </c>
      <c r="S31" t="n">
        <v>27.17</v>
      </c>
      <c r="T31" t="n">
        <v>7375.05</v>
      </c>
      <c r="U31" t="n">
        <v>0.65</v>
      </c>
      <c r="V31" t="n">
        <v>0.9399999999999999</v>
      </c>
      <c r="W31" t="n">
        <v>0.15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8.066000000000001</v>
      </c>
      <c r="E32" t="n">
        <v>12.4</v>
      </c>
      <c r="F32" t="n">
        <v>8.300000000000001</v>
      </c>
      <c r="G32" t="n">
        <v>21.64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127.4</v>
      </c>
      <c r="Q32" t="n">
        <v>1324.06</v>
      </c>
      <c r="R32" t="n">
        <v>41.02</v>
      </c>
      <c r="S32" t="n">
        <v>27.17</v>
      </c>
      <c r="T32" t="n">
        <v>7082.7</v>
      </c>
      <c r="U32" t="n">
        <v>0.66</v>
      </c>
      <c r="V32" t="n">
        <v>0.9399999999999999</v>
      </c>
      <c r="W32" t="n">
        <v>0.14</v>
      </c>
      <c r="X32" t="n">
        <v>0.44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8.169</v>
      </c>
      <c r="E33" t="n">
        <v>12.24</v>
      </c>
      <c r="F33" t="n">
        <v>8.24</v>
      </c>
      <c r="G33" t="n">
        <v>23.55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125.31</v>
      </c>
      <c r="Q33" t="n">
        <v>1323.94</v>
      </c>
      <c r="R33" t="n">
        <v>39.46</v>
      </c>
      <c r="S33" t="n">
        <v>27.17</v>
      </c>
      <c r="T33" t="n">
        <v>6313.96</v>
      </c>
      <c r="U33" t="n">
        <v>0.6899999999999999</v>
      </c>
      <c r="V33" t="n">
        <v>0.95</v>
      </c>
      <c r="W33" t="n">
        <v>0.14</v>
      </c>
      <c r="X33" t="n">
        <v>0.39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8.2143</v>
      </c>
      <c r="E34" t="n">
        <v>12.17</v>
      </c>
      <c r="F34" t="n">
        <v>8.23</v>
      </c>
      <c r="G34" t="n">
        <v>24.68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124.12</v>
      </c>
      <c r="Q34" t="n">
        <v>1324.04</v>
      </c>
      <c r="R34" t="n">
        <v>38.97</v>
      </c>
      <c r="S34" t="n">
        <v>27.17</v>
      </c>
      <c r="T34" t="n">
        <v>6070.58</v>
      </c>
      <c r="U34" t="n">
        <v>0.7</v>
      </c>
      <c r="V34" t="n">
        <v>0.95</v>
      </c>
      <c r="W34" t="n">
        <v>0.14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8.2989</v>
      </c>
      <c r="E35" t="n">
        <v>12.05</v>
      </c>
      <c r="F35" t="n">
        <v>8.16</v>
      </c>
      <c r="G35" t="n">
        <v>25.76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121.75</v>
      </c>
      <c r="Q35" t="n">
        <v>1323.94</v>
      </c>
      <c r="R35" t="n">
        <v>36.44</v>
      </c>
      <c r="S35" t="n">
        <v>27.17</v>
      </c>
      <c r="T35" t="n">
        <v>4815.17</v>
      </c>
      <c r="U35" t="n">
        <v>0.75</v>
      </c>
      <c r="V35" t="n">
        <v>0.96</v>
      </c>
      <c r="W35" t="n">
        <v>0.14</v>
      </c>
      <c r="X35" t="n">
        <v>0.3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8.275499999999999</v>
      </c>
      <c r="E36" t="n">
        <v>12.08</v>
      </c>
      <c r="F36" t="n">
        <v>8.24</v>
      </c>
      <c r="G36" t="n">
        <v>27.48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122.02</v>
      </c>
      <c r="Q36" t="n">
        <v>1324.04</v>
      </c>
      <c r="R36" t="n">
        <v>40.01</v>
      </c>
      <c r="S36" t="n">
        <v>27.17</v>
      </c>
      <c r="T36" t="n">
        <v>6602.57</v>
      </c>
      <c r="U36" t="n">
        <v>0.68</v>
      </c>
      <c r="V36" t="n">
        <v>0.95</v>
      </c>
      <c r="W36" t="n">
        <v>0.13</v>
      </c>
      <c r="X36" t="n">
        <v>0.39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8.3538</v>
      </c>
      <c r="E37" t="n">
        <v>11.97</v>
      </c>
      <c r="F37" t="n">
        <v>8.18</v>
      </c>
      <c r="G37" t="n">
        <v>28.88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120.04</v>
      </c>
      <c r="Q37" t="n">
        <v>1323.97</v>
      </c>
      <c r="R37" t="n">
        <v>37.58</v>
      </c>
      <c r="S37" t="n">
        <v>27.17</v>
      </c>
      <c r="T37" t="n">
        <v>5390.73</v>
      </c>
      <c r="U37" t="n">
        <v>0.72</v>
      </c>
      <c r="V37" t="n">
        <v>0.95</v>
      </c>
      <c r="W37" t="n">
        <v>0.13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8.404500000000001</v>
      </c>
      <c r="E38" t="n">
        <v>11.9</v>
      </c>
      <c r="F38" t="n">
        <v>8.16</v>
      </c>
      <c r="G38" t="n">
        <v>30.61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118.48</v>
      </c>
      <c r="Q38" t="n">
        <v>1324.19</v>
      </c>
      <c r="R38" t="n">
        <v>36.83</v>
      </c>
      <c r="S38" t="n">
        <v>27.17</v>
      </c>
      <c r="T38" t="n">
        <v>5021.44</v>
      </c>
      <c r="U38" t="n">
        <v>0.74</v>
      </c>
      <c r="V38" t="n">
        <v>0.96</v>
      </c>
      <c r="W38" t="n">
        <v>0.13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8.454700000000001</v>
      </c>
      <c r="E39" t="n">
        <v>11.83</v>
      </c>
      <c r="F39" t="n">
        <v>8.140000000000001</v>
      </c>
      <c r="G39" t="n">
        <v>32.57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116.31</v>
      </c>
      <c r="Q39" t="n">
        <v>1324.05</v>
      </c>
      <c r="R39" t="n">
        <v>36.28</v>
      </c>
      <c r="S39" t="n">
        <v>27.17</v>
      </c>
      <c r="T39" t="n">
        <v>4752.47</v>
      </c>
      <c r="U39" t="n">
        <v>0.75</v>
      </c>
      <c r="V39" t="n">
        <v>0.96</v>
      </c>
      <c r="W39" t="n">
        <v>0.13</v>
      </c>
      <c r="X39" t="n">
        <v>0.29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8.459199999999999</v>
      </c>
      <c r="E40" t="n">
        <v>11.82</v>
      </c>
      <c r="F40" t="n">
        <v>8.140000000000001</v>
      </c>
      <c r="G40" t="n">
        <v>32.55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115.5</v>
      </c>
      <c r="Q40" t="n">
        <v>1324.12</v>
      </c>
      <c r="R40" t="n">
        <v>36.14</v>
      </c>
      <c r="S40" t="n">
        <v>27.17</v>
      </c>
      <c r="T40" t="n">
        <v>4681.37</v>
      </c>
      <c r="U40" t="n">
        <v>0.75</v>
      </c>
      <c r="V40" t="n">
        <v>0.96</v>
      </c>
      <c r="W40" t="n">
        <v>0.13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8.5181</v>
      </c>
      <c r="E41" t="n">
        <v>11.74</v>
      </c>
      <c r="F41" t="n">
        <v>8.109999999999999</v>
      </c>
      <c r="G41" t="n">
        <v>34.75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113.92</v>
      </c>
      <c r="Q41" t="n">
        <v>1323.95</v>
      </c>
      <c r="R41" t="n">
        <v>35.18</v>
      </c>
      <c r="S41" t="n">
        <v>27.17</v>
      </c>
      <c r="T41" t="n">
        <v>4206.92</v>
      </c>
      <c r="U41" t="n">
        <v>0.77</v>
      </c>
      <c r="V41" t="n">
        <v>0.96</v>
      </c>
      <c r="W41" t="n">
        <v>0.13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8.5763</v>
      </c>
      <c r="E42" t="n">
        <v>11.66</v>
      </c>
      <c r="F42" t="n">
        <v>8.08</v>
      </c>
      <c r="G42" t="n">
        <v>37.29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111.99</v>
      </c>
      <c r="Q42" t="n">
        <v>1324.02</v>
      </c>
      <c r="R42" t="n">
        <v>34.28</v>
      </c>
      <c r="S42" t="n">
        <v>27.17</v>
      </c>
      <c r="T42" t="n">
        <v>3763.85</v>
      </c>
      <c r="U42" t="n">
        <v>0.79</v>
      </c>
      <c r="V42" t="n">
        <v>0.97</v>
      </c>
      <c r="W42" t="n">
        <v>0.13</v>
      </c>
      <c r="X42" t="n">
        <v>0.23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8.5845</v>
      </c>
      <c r="E43" t="n">
        <v>11.65</v>
      </c>
      <c r="F43" t="n">
        <v>8.07</v>
      </c>
      <c r="G43" t="n">
        <v>37.24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11</v>
      </c>
      <c r="N43" t="n">
        <v>78.34</v>
      </c>
      <c r="O43" t="n">
        <v>35494.74</v>
      </c>
      <c r="P43" t="n">
        <v>109.48</v>
      </c>
      <c r="Q43" t="n">
        <v>1324.03</v>
      </c>
      <c r="R43" t="n">
        <v>34.14</v>
      </c>
      <c r="S43" t="n">
        <v>27.17</v>
      </c>
      <c r="T43" t="n">
        <v>3691.41</v>
      </c>
      <c r="U43" t="n">
        <v>0.8</v>
      </c>
      <c r="V43" t="n">
        <v>0.97</v>
      </c>
      <c r="W43" t="n">
        <v>0.12</v>
      </c>
      <c r="X43" t="n">
        <v>0.22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8.6168</v>
      </c>
      <c r="E44" t="n">
        <v>11.61</v>
      </c>
      <c r="F44" t="n">
        <v>8.08</v>
      </c>
      <c r="G44" t="n">
        <v>40.39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10</v>
      </c>
      <c r="N44" t="n">
        <v>78.59</v>
      </c>
      <c r="O44" t="n">
        <v>35556.78</v>
      </c>
      <c r="P44" t="n">
        <v>109.01</v>
      </c>
      <c r="Q44" t="n">
        <v>1323.94</v>
      </c>
      <c r="R44" t="n">
        <v>34.35</v>
      </c>
      <c r="S44" t="n">
        <v>27.17</v>
      </c>
      <c r="T44" t="n">
        <v>3805.3</v>
      </c>
      <c r="U44" t="n">
        <v>0.79</v>
      </c>
      <c r="V44" t="n">
        <v>0.97</v>
      </c>
      <c r="W44" t="n">
        <v>0.13</v>
      </c>
      <c r="X44" t="n">
        <v>0.22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8.609400000000001</v>
      </c>
      <c r="E45" t="n">
        <v>11.62</v>
      </c>
      <c r="F45" t="n">
        <v>8.09</v>
      </c>
      <c r="G45" t="n">
        <v>40.44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10</v>
      </c>
      <c r="N45" t="n">
        <v>78.84999999999999</v>
      </c>
      <c r="O45" t="n">
        <v>35618.8</v>
      </c>
      <c r="P45" t="n">
        <v>107.53</v>
      </c>
      <c r="Q45" t="n">
        <v>1324.1</v>
      </c>
      <c r="R45" t="n">
        <v>34.56</v>
      </c>
      <c r="S45" t="n">
        <v>27.17</v>
      </c>
      <c r="T45" t="n">
        <v>3910.27</v>
      </c>
      <c r="U45" t="n">
        <v>0.79</v>
      </c>
      <c r="V45" t="n">
        <v>0.96</v>
      </c>
      <c r="W45" t="n">
        <v>0.13</v>
      </c>
      <c r="X45" t="n">
        <v>0.23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8.6701</v>
      </c>
      <c r="E46" t="n">
        <v>11.53</v>
      </c>
      <c r="F46" t="n">
        <v>8.06</v>
      </c>
      <c r="G46" t="n">
        <v>43.95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5</v>
      </c>
      <c r="N46" t="n">
        <v>79.09999999999999</v>
      </c>
      <c r="O46" t="n">
        <v>35680.92</v>
      </c>
      <c r="P46" t="n">
        <v>105.76</v>
      </c>
      <c r="Q46" t="n">
        <v>1323.94</v>
      </c>
      <c r="R46" t="n">
        <v>33.51</v>
      </c>
      <c r="S46" t="n">
        <v>27.17</v>
      </c>
      <c r="T46" t="n">
        <v>3385.63</v>
      </c>
      <c r="U46" t="n">
        <v>0.8100000000000001</v>
      </c>
      <c r="V46" t="n">
        <v>0.97</v>
      </c>
      <c r="W46" t="n">
        <v>0.13</v>
      </c>
      <c r="X46" t="n">
        <v>0.21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8.6563</v>
      </c>
      <c r="E47" t="n">
        <v>11.55</v>
      </c>
      <c r="F47" t="n">
        <v>8.08</v>
      </c>
      <c r="G47" t="n">
        <v>44.05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3</v>
      </c>
      <c r="N47" t="n">
        <v>79.36</v>
      </c>
      <c r="O47" t="n">
        <v>35743.15</v>
      </c>
      <c r="P47" t="n">
        <v>105.99</v>
      </c>
      <c r="Q47" t="n">
        <v>1324.06</v>
      </c>
      <c r="R47" t="n">
        <v>33.98</v>
      </c>
      <c r="S47" t="n">
        <v>27.17</v>
      </c>
      <c r="T47" t="n">
        <v>3620.74</v>
      </c>
      <c r="U47" t="n">
        <v>0.8</v>
      </c>
      <c r="V47" t="n">
        <v>0.97</v>
      </c>
      <c r="W47" t="n">
        <v>0.14</v>
      </c>
      <c r="X47" t="n">
        <v>0.22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8.662599999999999</v>
      </c>
      <c r="E48" t="n">
        <v>11.54</v>
      </c>
      <c r="F48" t="n">
        <v>8.07</v>
      </c>
      <c r="G48" t="n">
        <v>44.01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2</v>
      </c>
      <c r="N48" t="n">
        <v>79.61</v>
      </c>
      <c r="O48" t="n">
        <v>35805.48</v>
      </c>
      <c r="P48" t="n">
        <v>105.87</v>
      </c>
      <c r="Q48" t="n">
        <v>1323.96</v>
      </c>
      <c r="R48" t="n">
        <v>33.64</v>
      </c>
      <c r="S48" t="n">
        <v>27.17</v>
      </c>
      <c r="T48" t="n">
        <v>3452.88</v>
      </c>
      <c r="U48" t="n">
        <v>0.8100000000000001</v>
      </c>
      <c r="V48" t="n">
        <v>0.97</v>
      </c>
      <c r="W48" t="n">
        <v>0.14</v>
      </c>
      <c r="X48" t="n">
        <v>0.22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8.6593</v>
      </c>
      <c r="E49" t="n">
        <v>11.55</v>
      </c>
      <c r="F49" t="n">
        <v>8.07</v>
      </c>
      <c r="G49" t="n">
        <v>44.03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105.99</v>
      </c>
      <c r="Q49" t="n">
        <v>1324.02</v>
      </c>
      <c r="R49" t="n">
        <v>33.77</v>
      </c>
      <c r="S49" t="n">
        <v>27.17</v>
      </c>
      <c r="T49" t="n">
        <v>3518.38</v>
      </c>
      <c r="U49" t="n">
        <v>0.8</v>
      </c>
      <c r="V49" t="n">
        <v>0.97</v>
      </c>
      <c r="W49" t="n">
        <v>0.14</v>
      </c>
      <c r="X49" t="n">
        <v>0.22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8.678900000000001</v>
      </c>
      <c r="E50" t="n">
        <v>11.52</v>
      </c>
      <c r="F50" t="n">
        <v>8.73</v>
      </c>
      <c r="G50" t="n">
        <v>11.64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43</v>
      </c>
      <c r="N50" t="n">
        <v>11.32</v>
      </c>
      <c r="O50" t="n">
        <v>11317.98</v>
      </c>
      <c r="P50" t="n">
        <v>60.52</v>
      </c>
      <c r="Q50" t="n">
        <v>1324</v>
      </c>
      <c r="R50" t="n">
        <v>54.56</v>
      </c>
      <c r="S50" t="n">
        <v>27.17</v>
      </c>
      <c r="T50" t="n">
        <v>13743.13</v>
      </c>
      <c r="U50" t="n">
        <v>0.5</v>
      </c>
      <c r="V50" t="n">
        <v>0.89</v>
      </c>
      <c r="W50" t="n">
        <v>0.18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9.0694</v>
      </c>
      <c r="E51" t="n">
        <v>11.03</v>
      </c>
      <c r="F51" t="n">
        <v>8.43</v>
      </c>
      <c r="G51" t="n">
        <v>14.44</v>
      </c>
      <c r="H51" t="n">
        <v>0.24</v>
      </c>
      <c r="I51" t="n">
        <v>35</v>
      </c>
      <c r="J51" t="n">
        <v>90.18000000000001</v>
      </c>
      <c r="K51" t="n">
        <v>37.55</v>
      </c>
      <c r="L51" t="n">
        <v>1.25</v>
      </c>
      <c r="M51" t="n">
        <v>5</v>
      </c>
      <c r="N51" t="n">
        <v>11.37</v>
      </c>
      <c r="O51" t="n">
        <v>11355.7</v>
      </c>
      <c r="P51" t="n">
        <v>54.59</v>
      </c>
      <c r="Q51" t="n">
        <v>1324.1</v>
      </c>
      <c r="R51" t="n">
        <v>44.01</v>
      </c>
      <c r="S51" t="n">
        <v>27.17</v>
      </c>
      <c r="T51" t="n">
        <v>8517.91</v>
      </c>
      <c r="U51" t="n">
        <v>0.62</v>
      </c>
      <c r="V51" t="n">
        <v>0.93</v>
      </c>
      <c r="W51" t="n">
        <v>0.18</v>
      </c>
      <c r="X51" t="n">
        <v>0.57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8.9735</v>
      </c>
      <c r="E52" t="n">
        <v>11.14</v>
      </c>
      <c r="F52" t="n">
        <v>8.539999999999999</v>
      </c>
      <c r="G52" t="n">
        <v>14.64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55.46</v>
      </c>
      <c r="Q52" t="n">
        <v>1324.14</v>
      </c>
      <c r="R52" t="n">
        <v>47.75</v>
      </c>
      <c r="S52" t="n">
        <v>27.17</v>
      </c>
      <c r="T52" t="n">
        <v>10389.48</v>
      </c>
      <c r="U52" t="n">
        <v>0.57</v>
      </c>
      <c r="V52" t="n">
        <v>0.91</v>
      </c>
      <c r="W52" t="n">
        <v>0.19</v>
      </c>
      <c r="X52" t="n">
        <v>0.6899999999999999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5.4164</v>
      </c>
      <c r="E53" t="n">
        <v>18.46</v>
      </c>
      <c r="F53" t="n">
        <v>10.23</v>
      </c>
      <c r="G53" t="n">
        <v>5.29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159.86</v>
      </c>
      <c r="Q53" t="n">
        <v>1324.76</v>
      </c>
      <c r="R53" t="n">
        <v>101.3</v>
      </c>
      <c r="S53" t="n">
        <v>27.17</v>
      </c>
      <c r="T53" t="n">
        <v>36756.24</v>
      </c>
      <c r="U53" t="n">
        <v>0.27</v>
      </c>
      <c r="V53" t="n">
        <v>0.76</v>
      </c>
      <c r="W53" t="n">
        <v>0.29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6.0672</v>
      </c>
      <c r="E54" t="n">
        <v>16.48</v>
      </c>
      <c r="F54" t="n">
        <v>9.619999999999999</v>
      </c>
      <c r="G54" t="n">
        <v>6.63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148.94</v>
      </c>
      <c r="Q54" t="n">
        <v>1324.07</v>
      </c>
      <c r="R54" t="n">
        <v>82.34999999999999</v>
      </c>
      <c r="S54" t="n">
        <v>27.17</v>
      </c>
      <c r="T54" t="n">
        <v>27430.13</v>
      </c>
      <c r="U54" t="n">
        <v>0.33</v>
      </c>
      <c r="V54" t="n">
        <v>0.8100000000000001</v>
      </c>
      <c r="W54" t="n">
        <v>0.25</v>
      </c>
      <c r="X54" t="n">
        <v>1.76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6.5549</v>
      </c>
      <c r="E55" t="n">
        <v>15.26</v>
      </c>
      <c r="F55" t="n">
        <v>9.24</v>
      </c>
      <c r="G55" t="n">
        <v>8.039999999999999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141.9</v>
      </c>
      <c r="Q55" t="n">
        <v>1324.22</v>
      </c>
      <c r="R55" t="n">
        <v>70.56999999999999</v>
      </c>
      <c r="S55" t="n">
        <v>27.17</v>
      </c>
      <c r="T55" t="n">
        <v>21627.94</v>
      </c>
      <c r="U55" t="n">
        <v>0.39</v>
      </c>
      <c r="V55" t="n">
        <v>0.84</v>
      </c>
      <c r="W55" t="n">
        <v>0.22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6.9296</v>
      </c>
      <c r="E56" t="n">
        <v>14.43</v>
      </c>
      <c r="F56" t="n">
        <v>8.98</v>
      </c>
      <c r="G56" t="n">
        <v>9.449999999999999</v>
      </c>
      <c r="H56" t="n">
        <v>0.13</v>
      </c>
      <c r="I56" t="n">
        <v>57</v>
      </c>
      <c r="J56" t="n">
        <v>243.96</v>
      </c>
      <c r="K56" t="n">
        <v>58.47</v>
      </c>
      <c r="L56" t="n">
        <v>1.75</v>
      </c>
      <c r="M56" t="n">
        <v>55</v>
      </c>
      <c r="N56" t="n">
        <v>58.74</v>
      </c>
      <c r="O56" t="n">
        <v>30323.01</v>
      </c>
      <c r="P56" t="n">
        <v>136.63</v>
      </c>
      <c r="Q56" t="n">
        <v>1324.15</v>
      </c>
      <c r="R56" t="n">
        <v>62.4</v>
      </c>
      <c r="S56" t="n">
        <v>27.17</v>
      </c>
      <c r="T56" t="n">
        <v>17600.56</v>
      </c>
      <c r="U56" t="n">
        <v>0.44</v>
      </c>
      <c r="V56" t="n">
        <v>0.87</v>
      </c>
      <c r="W56" t="n">
        <v>0.2</v>
      </c>
      <c r="X56" t="n">
        <v>1.13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7.1993</v>
      </c>
      <c r="E57" t="n">
        <v>13.89</v>
      </c>
      <c r="F57" t="n">
        <v>8.82</v>
      </c>
      <c r="G57" t="n">
        <v>10.8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132.98</v>
      </c>
      <c r="Q57" t="n">
        <v>1324.07</v>
      </c>
      <c r="R57" t="n">
        <v>57.36</v>
      </c>
      <c r="S57" t="n">
        <v>27.17</v>
      </c>
      <c r="T57" t="n">
        <v>15120.63</v>
      </c>
      <c r="U57" t="n">
        <v>0.47</v>
      </c>
      <c r="V57" t="n">
        <v>0.88</v>
      </c>
      <c r="W57" t="n">
        <v>0.19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7.423</v>
      </c>
      <c r="E58" t="n">
        <v>13.47</v>
      </c>
      <c r="F58" t="n">
        <v>8.68</v>
      </c>
      <c r="G58" t="n">
        <v>12.12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129.59</v>
      </c>
      <c r="Q58" t="n">
        <v>1324.08</v>
      </c>
      <c r="R58" t="n">
        <v>53.11</v>
      </c>
      <c r="S58" t="n">
        <v>27.17</v>
      </c>
      <c r="T58" t="n">
        <v>13028.67</v>
      </c>
      <c r="U58" t="n">
        <v>0.51</v>
      </c>
      <c r="V58" t="n">
        <v>0.9</v>
      </c>
      <c r="W58" t="n">
        <v>0.18</v>
      </c>
      <c r="X58" t="n">
        <v>0.83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7.7048</v>
      </c>
      <c r="E59" t="n">
        <v>12.98</v>
      </c>
      <c r="F59" t="n">
        <v>8.470000000000001</v>
      </c>
      <c r="G59" t="n">
        <v>13.74</v>
      </c>
      <c r="H59" t="n">
        <v>0.18</v>
      </c>
      <c r="I59" t="n">
        <v>37</v>
      </c>
      <c r="J59" t="n">
        <v>245.29</v>
      </c>
      <c r="K59" t="n">
        <v>58.47</v>
      </c>
      <c r="L59" t="n">
        <v>2.5</v>
      </c>
      <c r="M59" t="n">
        <v>35</v>
      </c>
      <c r="N59" t="n">
        <v>59.32</v>
      </c>
      <c r="O59" t="n">
        <v>30486.54</v>
      </c>
      <c r="P59" t="n">
        <v>125.07</v>
      </c>
      <c r="Q59" t="n">
        <v>1323.98</v>
      </c>
      <c r="R59" t="n">
        <v>46.09</v>
      </c>
      <c r="S59" t="n">
        <v>27.17</v>
      </c>
      <c r="T59" t="n">
        <v>9548.82</v>
      </c>
      <c r="U59" t="n">
        <v>0.59</v>
      </c>
      <c r="V59" t="n">
        <v>0.92</v>
      </c>
      <c r="W59" t="n">
        <v>0.17</v>
      </c>
      <c r="X59" t="n">
        <v>0.62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7.6333</v>
      </c>
      <c r="E60" t="n">
        <v>13.1</v>
      </c>
      <c r="F60" t="n">
        <v>8.69</v>
      </c>
      <c r="G60" t="n">
        <v>14.9</v>
      </c>
      <c r="H60" t="n">
        <v>0.2</v>
      </c>
      <c r="I60" t="n">
        <v>35</v>
      </c>
      <c r="J60" t="n">
        <v>245.73</v>
      </c>
      <c r="K60" t="n">
        <v>58.47</v>
      </c>
      <c r="L60" t="n">
        <v>2.75</v>
      </c>
      <c r="M60" t="n">
        <v>33</v>
      </c>
      <c r="N60" t="n">
        <v>59.51</v>
      </c>
      <c r="O60" t="n">
        <v>30541.19</v>
      </c>
      <c r="P60" t="n">
        <v>127.54</v>
      </c>
      <c r="Q60" t="n">
        <v>1323.94</v>
      </c>
      <c r="R60" t="n">
        <v>54.93</v>
      </c>
      <c r="S60" t="n">
        <v>27.17</v>
      </c>
      <c r="T60" t="n">
        <v>13980.14</v>
      </c>
      <c r="U60" t="n">
        <v>0.49</v>
      </c>
      <c r="V60" t="n">
        <v>0.9</v>
      </c>
      <c r="W60" t="n">
        <v>0.14</v>
      </c>
      <c r="X60" t="n">
        <v>0.84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7.875</v>
      </c>
      <c r="E61" t="n">
        <v>12.7</v>
      </c>
      <c r="F61" t="n">
        <v>8.48</v>
      </c>
      <c r="G61" t="n">
        <v>16.41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122.97</v>
      </c>
      <c r="Q61" t="n">
        <v>1324.18</v>
      </c>
      <c r="R61" t="n">
        <v>46.83</v>
      </c>
      <c r="S61" t="n">
        <v>27.17</v>
      </c>
      <c r="T61" t="n">
        <v>9948.950000000001</v>
      </c>
      <c r="U61" t="n">
        <v>0.58</v>
      </c>
      <c r="V61" t="n">
        <v>0.92</v>
      </c>
      <c r="W61" t="n">
        <v>0.16</v>
      </c>
      <c r="X61" t="n">
        <v>0.62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8.0059</v>
      </c>
      <c r="E62" t="n">
        <v>12.49</v>
      </c>
      <c r="F62" t="n">
        <v>8.41</v>
      </c>
      <c r="G62" t="n">
        <v>18.02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120.74</v>
      </c>
      <c r="Q62" t="n">
        <v>1324.22</v>
      </c>
      <c r="R62" t="n">
        <v>44.66</v>
      </c>
      <c r="S62" t="n">
        <v>27.17</v>
      </c>
      <c r="T62" t="n">
        <v>8876.879999999999</v>
      </c>
      <c r="U62" t="n">
        <v>0.61</v>
      </c>
      <c r="V62" t="n">
        <v>0.93</v>
      </c>
      <c r="W62" t="n">
        <v>0.15</v>
      </c>
      <c r="X62" t="n">
        <v>0.5600000000000001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8.0968</v>
      </c>
      <c r="E63" t="n">
        <v>12.35</v>
      </c>
      <c r="F63" t="n">
        <v>8.369999999999999</v>
      </c>
      <c r="G63" t="n">
        <v>19.31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118.71</v>
      </c>
      <c r="Q63" t="n">
        <v>1324.09</v>
      </c>
      <c r="R63" t="n">
        <v>43.35</v>
      </c>
      <c r="S63" t="n">
        <v>27.17</v>
      </c>
      <c r="T63" t="n">
        <v>8230.540000000001</v>
      </c>
      <c r="U63" t="n">
        <v>0.63</v>
      </c>
      <c r="V63" t="n">
        <v>0.93</v>
      </c>
      <c r="W63" t="n">
        <v>0.15</v>
      </c>
      <c r="X63" t="n">
        <v>0.51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8.193899999999999</v>
      </c>
      <c r="E64" t="n">
        <v>12.2</v>
      </c>
      <c r="F64" t="n">
        <v>8.31</v>
      </c>
      <c r="G64" t="n">
        <v>20.78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116.63</v>
      </c>
      <c r="Q64" t="n">
        <v>1324.08</v>
      </c>
      <c r="R64" t="n">
        <v>41.6</v>
      </c>
      <c r="S64" t="n">
        <v>27.17</v>
      </c>
      <c r="T64" t="n">
        <v>7368.09</v>
      </c>
      <c r="U64" t="n">
        <v>0.65</v>
      </c>
      <c r="V64" t="n">
        <v>0.9399999999999999</v>
      </c>
      <c r="W64" t="n">
        <v>0.15</v>
      </c>
      <c r="X64" t="n">
        <v>0.46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8.288600000000001</v>
      </c>
      <c r="E65" t="n">
        <v>12.06</v>
      </c>
      <c r="F65" t="n">
        <v>8.27</v>
      </c>
      <c r="G65" t="n">
        <v>22.55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114.63</v>
      </c>
      <c r="Q65" t="n">
        <v>1324.05</v>
      </c>
      <c r="R65" t="n">
        <v>40.14</v>
      </c>
      <c r="S65" t="n">
        <v>27.17</v>
      </c>
      <c r="T65" t="n">
        <v>6649.37</v>
      </c>
      <c r="U65" t="n">
        <v>0.68</v>
      </c>
      <c r="V65" t="n">
        <v>0.9399999999999999</v>
      </c>
      <c r="W65" t="n">
        <v>0.14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8.387499999999999</v>
      </c>
      <c r="E66" t="n">
        <v>11.92</v>
      </c>
      <c r="F66" t="n">
        <v>8.220000000000001</v>
      </c>
      <c r="G66" t="n">
        <v>24.66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112.66</v>
      </c>
      <c r="Q66" t="n">
        <v>1324.05</v>
      </c>
      <c r="R66" t="n">
        <v>38.63</v>
      </c>
      <c r="S66" t="n">
        <v>27.17</v>
      </c>
      <c r="T66" t="n">
        <v>5902.26</v>
      </c>
      <c r="U66" t="n">
        <v>0.7</v>
      </c>
      <c r="V66" t="n">
        <v>0.95</v>
      </c>
      <c r="W66" t="n">
        <v>0.14</v>
      </c>
      <c r="X66" t="n">
        <v>0.37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8.4529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110.53</v>
      </c>
      <c r="Q67" t="n">
        <v>1324</v>
      </c>
      <c r="R67" t="n">
        <v>36.95</v>
      </c>
      <c r="S67" t="n">
        <v>27.17</v>
      </c>
      <c r="T67" t="n">
        <v>5067.94</v>
      </c>
      <c r="U67" t="n">
        <v>0.74</v>
      </c>
      <c r="V67" t="n">
        <v>0.95</v>
      </c>
      <c r="W67" t="n">
        <v>0.14</v>
      </c>
      <c r="X67" t="n">
        <v>0.32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8.431100000000001</v>
      </c>
      <c r="E68" t="n">
        <v>11.86</v>
      </c>
      <c r="F68" t="n">
        <v>8.25</v>
      </c>
      <c r="G68" t="n">
        <v>27.51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110.41</v>
      </c>
      <c r="Q68" t="n">
        <v>1324.11</v>
      </c>
      <c r="R68" t="n">
        <v>40.38</v>
      </c>
      <c r="S68" t="n">
        <v>27.17</v>
      </c>
      <c r="T68" t="n">
        <v>6785.84</v>
      </c>
      <c r="U68" t="n">
        <v>0.67</v>
      </c>
      <c r="V68" t="n">
        <v>0.95</v>
      </c>
      <c r="W68" t="n">
        <v>0.13</v>
      </c>
      <c r="X68" t="n">
        <v>0.4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8.506600000000001</v>
      </c>
      <c r="E69" t="n">
        <v>11.76</v>
      </c>
      <c r="F69" t="n">
        <v>8.199999999999999</v>
      </c>
      <c r="G69" t="n">
        <v>28.93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108.13</v>
      </c>
      <c r="Q69" t="n">
        <v>1323.97</v>
      </c>
      <c r="R69" t="n">
        <v>38.04</v>
      </c>
      <c r="S69" t="n">
        <v>27.17</v>
      </c>
      <c r="T69" t="n">
        <v>5625.31</v>
      </c>
      <c r="U69" t="n">
        <v>0.71</v>
      </c>
      <c r="V69" t="n">
        <v>0.95</v>
      </c>
      <c r="W69" t="n">
        <v>0.14</v>
      </c>
      <c r="X69" t="n">
        <v>0.34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8.561</v>
      </c>
      <c r="E70" t="n">
        <v>11.68</v>
      </c>
      <c r="F70" t="n">
        <v>8.17</v>
      </c>
      <c r="G70" t="n">
        <v>30.63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105.96</v>
      </c>
      <c r="Q70" t="n">
        <v>1324.06</v>
      </c>
      <c r="R70" t="n">
        <v>37.08</v>
      </c>
      <c r="S70" t="n">
        <v>27.17</v>
      </c>
      <c r="T70" t="n">
        <v>5147.96</v>
      </c>
      <c r="U70" t="n">
        <v>0.73</v>
      </c>
      <c r="V70" t="n">
        <v>0.96</v>
      </c>
      <c r="W70" t="n">
        <v>0.14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8.620900000000001</v>
      </c>
      <c r="E71" t="n">
        <v>11.6</v>
      </c>
      <c r="F71" t="n">
        <v>8.130000000000001</v>
      </c>
      <c r="G71" t="n">
        <v>32.54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104.1</v>
      </c>
      <c r="Q71" t="n">
        <v>1324.13</v>
      </c>
      <c r="R71" t="n">
        <v>36.03</v>
      </c>
      <c r="S71" t="n">
        <v>27.17</v>
      </c>
      <c r="T71" t="n">
        <v>4630.35</v>
      </c>
      <c r="U71" t="n">
        <v>0.75</v>
      </c>
      <c r="V71" t="n">
        <v>0.96</v>
      </c>
      <c r="W71" t="n">
        <v>0.13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8.6768</v>
      </c>
      <c r="E72" t="n">
        <v>11.52</v>
      </c>
      <c r="F72" t="n">
        <v>8.109999999999999</v>
      </c>
      <c r="G72" t="n">
        <v>34.74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12</v>
      </c>
      <c r="N72" t="n">
        <v>61.87</v>
      </c>
      <c r="O72" t="n">
        <v>31202.53</v>
      </c>
      <c r="P72" t="n">
        <v>102.31</v>
      </c>
      <c r="Q72" t="n">
        <v>1323.94</v>
      </c>
      <c r="R72" t="n">
        <v>35.14</v>
      </c>
      <c r="S72" t="n">
        <v>27.17</v>
      </c>
      <c r="T72" t="n">
        <v>4188.27</v>
      </c>
      <c r="U72" t="n">
        <v>0.77</v>
      </c>
      <c r="V72" t="n">
        <v>0.96</v>
      </c>
      <c r="W72" t="n">
        <v>0.13</v>
      </c>
      <c r="X72" t="n">
        <v>0.25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8.73</v>
      </c>
      <c r="E73" t="n">
        <v>11.45</v>
      </c>
      <c r="F73" t="n">
        <v>8.08</v>
      </c>
      <c r="G73" t="n">
        <v>37.31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11</v>
      </c>
      <c r="N73" t="n">
        <v>62.07</v>
      </c>
      <c r="O73" t="n">
        <v>31258.11</v>
      </c>
      <c r="P73" t="n">
        <v>100.02</v>
      </c>
      <c r="Q73" t="n">
        <v>1324.06</v>
      </c>
      <c r="R73" t="n">
        <v>34.3</v>
      </c>
      <c r="S73" t="n">
        <v>27.17</v>
      </c>
      <c r="T73" t="n">
        <v>3774.3</v>
      </c>
      <c r="U73" t="n">
        <v>0.79</v>
      </c>
      <c r="V73" t="n">
        <v>0.97</v>
      </c>
      <c r="W73" t="n">
        <v>0.13</v>
      </c>
      <c r="X73" t="n">
        <v>0.23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8.7281</v>
      </c>
      <c r="E74" t="n">
        <v>11.46</v>
      </c>
      <c r="F74" t="n">
        <v>8.09</v>
      </c>
      <c r="G74" t="n">
        <v>37.32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10</v>
      </c>
      <c r="N74" t="n">
        <v>62.27</v>
      </c>
      <c r="O74" t="n">
        <v>31313.77</v>
      </c>
      <c r="P74" t="n">
        <v>97.23999999999999</v>
      </c>
      <c r="Q74" t="n">
        <v>1324.03</v>
      </c>
      <c r="R74" t="n">
        <v>34.67</v>
      </c>
      <c r="S74" t="n">
        <v>27.17</v>
      </c>
      <c r="T74" t="n">
        <v>3960.28</v>
      </c>
      <c r="U74" t="n">
        <v>0.78</v>
      </c>
      <c r="V74" t="n">
        <v>0.97</v>
      </c>
      <c r="W74" t="n">
        <v>0.12</v>
      </c>
      <c r="X74" t="n">
        <v>0.23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8.760400000000001</v>
      </c>
      <c r="E75" t="n">
        <v>11.42</v>
      </c>
      <c r="F75" t="n">
        <v>8.09</v>
      </c>
      <c r="G75" t="n">
        <v>40.46</v>
      </c>
      <c r="H75" t="n">
        <v>0.46</v>
      </c>
      <c r="I75" t="n">
        <v>12</v>
      </c>
      <c r="J75" t="n">
        <v>252.45</v>
      </c>
      <c r="K75" t="n">
        <v>58.47</v>
      </c>
      <c r="L75" t="n">
        <v>6.5</v>
      </c>
      <c r="M75" t="n">
        <v>5</v>
      </c>
      <c r="N75" t="n">
        <v>62.47</v>
      </c>
      <c r="O75" t="n">
        <v>31369.49</v>
      </c>
      <c r="P75" t="n">
        <v>97.23</v>
      </c>
      <c r="Q75" t="n">
        <v>1323.94</v>
      </c>
      <c r="R75" t="n">
        <v>34.55</v>
      </c>
      <c r="S75" t="n">
        <v>27.17</v>
      </c>
      <c r="T75" t="n">
        <v>3901.43</v>
      </c>
      <c r="U75" t="n">
        <v>0.79</v>
      </c>
      <c r="V75" t="n">
        <v>0.96</v>
      </c>
      <c r="W75" t="n">
        <v>0.13</v>
      </c>
      <c r="X75" t="n">
        <v>0.24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8.755699999999999</v>
      </c>
      <c r="E76" t="n">
        <v>11.42</v>
      </c>
      <c r="F76" t="n">
        <v>8.1</v>
      </c>
      <c r="G76" t="n">
        <v>40.49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1</v>
      </c>
      <c r="N76" t="n">
        <v>62.68</v>
      </c>
      <c r="O76" t="n">
        <v>31425.3</v>
      </c>
      <c r="P76" t="n">
        <v>97.28</v>
      </c>
      <c r="Q76" t="n">
        <v>1324.08</v>
      </c>
      <c r="R76" t="n">
        <v>34.61</v>
      </c>
      <c r="S76" t="n">
        <v>27.17</v>
      </c>
      <c r="T76" t="n">
        <v>3931.5</v>
      </c>
      <c r="U76" t="n">
        <v>0.79</v>
      </c>
      <c r="V76" t="n">
        <v>0.96</v>
      </c>
      <c r="W76" t="n">
        <v>0.14</v>
      </c>
      <c r="X76" t="n">
        <v>0.24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8.7544</v>
      </c>
      <c r="E77" t="n">
        <v>11.42</v>
      </c>
      <c r="F77" t="n">
        <v>8.1</v>
      </c>
      <c r="G77" t="n">
        <v>40.5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0</v>
      </c>
      <c r="N77" t="n">
        <v>62.88</v>
      </c>
      <c r="O77" t="n">
        <v>31481.17</v>
      </c>
      <c r="P77" t="n">
        <v>97.41</v>
      </c>
      <c r="Q77" t="n">
        <v>1323.98</v>
      </c>
      <c r="R77" t="n">
        <v>34.6</v>
      </c>
      <c r="S77" t="n">
        <v>27.17</v>
      </c>
      <c r="T77" t="n">
        <v>3928.68</v>
      </c>
      <c r="U77" t="n">
        <v>0.79</v>
      </c>
      <c r="V77" t="n">
        <v>0.96</v>
      </c>
      <c r="W77" t="n">
        <v>0.14</v>
      </c>
      <c r="X77" t="n">
        <v>0.25</v>
      </c>
      <c r="Y77" t="n">
        <v>1</v>
      </c>
      <c r="Z77" t="n">
        <v>10</v>
      </c>
    </row>
    <row r="78">
      <c r="A78" t="n">
        <v>0</v>
      </c>
      <c r="B78" t="n">
        <v>30</v>
      </c>
      <c r="C78" t="inlineStr">
        <is>
          <t xml:space="preserve">CONCLUIDO	</t>
        </is>
      </c>
      <c r="D78" t="n">
        <v>8.776</v>
      </c>
      <c r="E78" t="n">
        <v>11.39</v>
      </c>
      <c r="F78" t="n">
        <v>8.84</v>
      </c>
      <c r="G78" t="n">
        <v>11.52</v>
      </c>
      <c r="H78" t="n">
        <v>0.24</v>
      </c>
      <c r="I78" t="n">
        <v>46</v>
      </c>
      <c r="J78" t="n">
        <v>71.52</v>
      </c>
      <c r="K78" t="n">
        <v>32.27</v>
      </c>
      <c r="L78" t="n">
        <v>1</v>
      </c>
      <c r="M78" t="n">
        <v>0</v>
      </c>
      <c r="N78" t="n">
        <v>8.25</v>
      </c>
      <c r="O78" t="n">
        <v>9054.6</v>
      </c>
      <c r="P78" t="n">
        <v>50.07</v>
      </c>
      <c r="Q78" t="n">
        <v>1324.14</v>
      </c>
      <c r="R78" t="n">
        <v>56.1</v>
      </c>
      <c r="S78" t="n">
        <v>27.17</v>
      </c>
      <c r="T78" t="n">
        <v>14506</v>
      </c>
      <c r="U78" t="n">
        <v>0.48</v>
      </c>
      <c r="V78" t="n">
        <v>0.88</v>
      </c>
      <c r="W78" t="n">
        <v>0.24</v>
      </c>
      <c r="X78" t="n">
        <v>0.98</v>
      </c>
      <c r="Y78" t="n">
        <v>1</v>
      </c>
      <c r="Z78" t="n">
        <v>10</v>
      </c>
    </row>
    <row r="79">
      <c r="A79" t="n">
        <v>0</v>
      </c>
      <c r="B79" t="n">
        <v>15</v>
      </c>
      <c r="C79" t="inlineStr">
        <is>
          <t xml:space="preserve">CONCLUIDO	</t>
        </is>
      </c>
      <c r="D79" t="n">
        <v>8.004300000000001</v>
      </c>
      <c r="E79" t="n">
        <v>12.49</v>
      </c>
      <c r="F79" t="n">
        <v>9.789999999999999</v>
      </c>
      <c r="G79" t="n">
        <v>6.53</v>
      </c>
      <c r="H79" t="n">
        <v>0.43</v>
      </c>
      <c r="I79" t="n">
        <v>90</v>
      </c>
      <c r="J79" t="n">
        <v>39.78</v>
      </c>
      <c r="K79" t="n">
        <v>19.54</v>
      </c>
      <c r="L79" t="n">
        <v>1</v>
      </c>
      <c r="M79" t="n">
        <v>0</v>
      </c>
      <c r="N79" t="n">
        <v>4.24</v>
      </c>
      <c r="O79" t="n">
        <v>5140</v>
      </c>
      <c r="P79" t="n">
        <v>38.46</v>
      </c>
      <c r="Q79" t="n">
        <v>1324.51</v>
      </c>
      <c r="R79" t="n">
        <v>84.25</v>
      </c>
      <c r="S79" t="n">
        <v>27.17</v>
      </c>
      <c r="T79" t="n">
        <v>28364.32</v>
      </c>
      <c r="U79" t="n">
        <v>0.32</v>
      </c>
      <c r="V79" t="n">
        <v>0.8</v>
      </c>
      <c r="W79" t="n">
        <v>0.37</v>
      </c>
      <c r="X79" t="n">
        <v>1.94</v>
      </c>
      <c r="Y79" t="n">
        <v>1</v>
      </c>
      <c r="Z79" t="n">
        <v>10</v>
      </c>
    </row>
    <row r="80">
      <c r="A80" t="n">
        <v>0</v>
      </c>
      <c r="B80" t="n">
        <v>70</v>
      </c>
      <c r="C80" t="inlineStr">
        <is>
          <t xml:space="preserve">CONCLUIDO	</t>
        </is>
      </c>
      <c r="D80" t="n">
        <v>7.3469</v>
      </c>
      <c r="E80" t="n">
        <v>13.61</v>
      </c>
      <c r="F80" t="n">
        <v>9.300000000000001</v>
      </c>
      <c r="G80" t="n">
        <v>7.75</v>
      </c>
      <c r="H80" t="n">
        <v>0.12</v>
      </c>
      <c r="I80" t="n">
        <v>72</v>
      </c>
      <c r="J80" t="n">
        <v>141.81</v>
      </c>
      <c r="K80" t="n">
        <v>47.83</v>
      </c>
      <c r="L80" t="n">
        <v>1</v>
      </c>
      <c r="M80" t="n">
        <v>70</v>
      </c>
      <c r="N80" t="n">
        <v>22.98</v>
      </c>
      <c r="O80" t="n">
        <v>17723.39</v>
      </c>
      <c r="P80" t="n">
        <v>98.42</v>
      </c>
      <c r="Q80" t="n">
        <v>1324.1</v>
      </c>
      <c r="R80" t="n">
        <v>72.67</v>
      </c>
      <c r="S80" t="n">
        <v>27.17</v>
      </c>
      <c r="T80" t="n">
        <v>22664.26</v>
      </c>
      <c r="U80" t="n">
        <v>0.37</v>
      </c>
      <c r="V80" t="n">
        <v>0.84</v>
      </c>
      <c r="W80" t="n">
        <v>0.22</v>
      </c>
      <c r="X80" t="n">
        <v>1.45</v>
      </c>
      <c r="Y80" t="n">
        <v>1</v>
      </c>
      <c r="Z80" t="n">
        <v>10</v>
      </c>
    </row>
    <row r="81">
      <c r="A81" t="n">
        <v>1</v>
      </c>
      <c r="B81" t="n">
        <v>70</v>
      </c>
      <c r="C81" t="inlineStr">
        <is>
          <t xml:space="preserve">CONCLUIDO	</t>
        </is>
      </c>
      <c r="D81" t="n">
        <v>7.8756</v>
      </c>
      <c r="E81" t="n">
        <v>12.7</v>
      </c>
      <c r="F81" t="n">
        <v>8.91</v>
      </c>
      <c r="G81" t="n">
        <v>9.9</v>
      </c>
      <c r="H81" t="n">
        <v>0.16</v>
      </c>
      <c r="I81" t="n">
        <v>54</v>
      </c>
      <c r="J81" t="n">
        <v>142.15</v>
      </c>
      <c r="K81" t="n">
        <v>47.83</v>
      </c>
      <c r="L81" t="n">
        <v>1.25</v>
      </c>
      <c r="M81" t="n">
        <v>52</v>
      </c>
      <c r="N81" t="n">
        <v>23.07</v>
      </c>
      <c r="O81" t="n">
        <v>17765.46</v>
      </c>
      <c r="P81" t="n">
        <v>91.93000000000001</v>
      </c>
      <c r="Q81" t="n">
        <v>1324.14</v>
      </c>
      <c r="R81" t="n">
        <v>60.09</v>
      </c>
      <c r="S81" t="n">
        <v>27.17</v>
      </c>
      <c r="T81" t="n">
        <v>16463.24</v>
      </c>
      <c r="U81" t="n">
        <v>0.45</v>
      </c>
      <c r="V81" t="n">
        <v>0.88</v>
      </c>
      <c r="W81" t="n">
        <v>0.19</v>
      </c>
      <c r="X81" t="n">
        <v>1.05</v>
      </c>
      <c r="Y81" t="n">
        <v>1</v>
      </c>
      <c r="Z81" t="n">
        <v>10</v>
      </c>
    </row>
    <row r="82">
      <c r="A82" t="n">
        <v>2</v>
      </c>
      <c r="B82" t="n">
        <v>70</v>
      </c>
      <c r="C82" t="inlineStr">
        <is>
          <t xml:space="preserve">CONCLUIDO	</t>
        </is>
      </c>
      <c r="D82" t="n">
        <v>8.2303</v>
      </c>
      <c r="E82" t="n">
        <v>12.15</v>
      </c>
      <c r="F82" t="n">
        <v>8.68</v>
      </c>
      <c r="G82" t="n">
        <v>12.11</v>
      </c>
      <c r="H82" t="n">
        <v>0.19</v>
      </c>
      <c r="I82" t="n">
        <v>43</v>
      </c>
      <c r="J82" t="n">
        <v>142.49</v>
      </c>
      <c r="K82" t="n">
        <v>47.83</v>
      </c>
      <c r="L82" t="n">
        <v>1.5</v>
      </c>
      <c r="M82" t="n">
        <v>41</v>
      </c>
      <c r="N82" t="n">
        <v>23.16</v>
      </c>
      <c r="O82" t="n">
        <v>17807.56</v>
      </c>
      <c r="P82" t="n">
        <v>87.09</v>
      </c>
      <c r="Q82" t="n">
        <v>1324.09</v>
      </c>
      <c r="R82" t="n">
        <v>52.92</v>
      </c>
      <c r="S82" t="n">
        <v>27.17</v>
      </c>
      <c r="T82" t="n">
        <v>12932.13</v>
      </c>
      <c r="U82" t="n">
        <v>0.51</v>
      </c>
      <c r="V82" t="n">
        <v>0.9</v>
      </c>
      <c r="W82" t="n">
        <v>0.18</v>
      </c>
      <c r="X82" t="n">
        <v>0.83</v>
      </c>
      <c r="Y82" t="n">
        <v>1</v>
      </c>
      <c r="Z82" t="n">
        <v>10</v>
      </c>
    </row>
    <row r="83">
      <c r="A83" t="n">
        <v>3</v>
      </c>
      <c r="B83" t="n">
        <v>70</v>
      </c>
      <c r="C83" t="inlineStr">
        <is>
          <t xml:space="preserve">CONCLUIDO	</t>
        </is>
      </c>
      <c r="D83" t="n">
        <v>8.5379</v>
      </c>
      <c r="E83" t="n">
        <v>11.71</v>
      </c>
      <c r="F83" t="n">
        <v>8.470000000000001</v>
      </c>
      <c r="G83" t="n">
        <v>14.53</v>
      </c>
      <c r="H83" t="n">
        <v>0.22</v>
      </c>
      <c r="I83" t="n">
        <v>35</v>
      </c>
      <c r="J83" t="n">
        <v>142.83</v>
      </c>
      <c r="K83" t="n">
        <v>47.83</v>
      </c>
      <c r="L83" t="n">
        <v>1.75</v>
      </c>
      <c r="M83" t="n">
        <v>33</v>
      </c>
      <c r="N83" t="n">
        <v>23.25</v>
      </c>
      <c r="O83" t="n">
        <v>17849.7</v>
      </c>
      <c r="P83" t="n">
        <v>82.36</v>
      </c>
      <c r="Q83" t="n">
        <v>1324.04</v>
      </c>
      <c r="R83" t="n">
        <v>46.93</v>
      </c>
      <c r="S83" t="n">
        <v>27.17</v>
      </c>
      <c r="T83" t="n">
        <v>9979.67</v>
      </c>
      <c r="U83" t="n">
        <v>0.58</v>
      </c>
      <c r="V83" t="n">
        <v>0.92</v>
      </c>
      <c r="W83" t="n">
        <v>0.15</v>
      </c>
      <c r="X83" t="n">
        <v>0.62</v>
      </c>
      <c r="Y83" t="n">
        <v>1</v>
      </c>
      <c r="Z83" t="n">
        <v>10</v>
      </c>
    </row>
    <row r="84">
      <c r="A84" t="n">
        <v>4</v>
      </c>
      <c r="B84" t="n">
        <v>70</v>
      </c>
      <c r="C84" t="inlineStr">
        <is>
          <t xml:space="preserve">CONCLUIDO	</t>
        </is>
      </c>
      <c r="D84" t="n">
        <v>8.6493</v>
      </c>
      <c r="E84" t="n">
        <v>11.56</v>
      </c>
      <c r="F84" t="n">
        <v>8.470000000000001</v>
      </c>
      <c r="G84" t="n">
        <v>16.93</v>
      </c>
      <c r="H84" t="n">
        <v>0.25</v>
      </c>
      <c r="I84" t="n">
        <v>30</v>
      </c>
      <c r="J84" t="n">
        <v>143.17</v>
      </c>
      <c r="K84" t="n">
        <v>47.83</v>
      </c>
      <c r="L84" t="n">
        <v>2</v>
      </c>
      <c r="M84" t="n">
        <v>28</v>
      </c>
      <c r="N84" t="n">
        <v>23.34</v>
      </c>
      <c r="O84" t="n">
        <v>17891.86</v>
      </c>
      <c r="P84" t="n">
        <v>80.16</v>
      </c>
      <c r="Q84" t="n">
        <v>1324.03</v>
      </c>
      <c r="R84" t="n">
        <v>46.51</v>
      </c>
      <c r="S84" t="n">
        <v>27.17</v>
      </c>
      <c r="T84" t="n">
        <v>9792.66</v>
      </c>
      <c r="U84" t="n">
        <v>0.58</v>
      </c>
      <c r="V84" t="n">
        <v>0.92</v>
      </c>
      <c r="W84" t="n">
        <v>0.16</v>
      </c>
      <c r="X84" t="n">
        <v>0.61</v>
      </c>
      <c r="Y84" t="n">
        <v>1</v>
      </c>
      <c r="Z84" t="n">
        <v>10</v>
      </c>
    </row>
    <row r="85">
      <c r="A85" t="n">
        <v>5</v>
      </c>
      <c r="B85" t="n">
        <v>70</v>
      </c>
      <c r="C85" t="inlineStr">
        <is>
          <t xml:space="preserve">CONCLUIDO	</t>
        </is>
      </c>
      <c r="D85" t="n">
        <v>8.809900000000001</v>
      </c>
      <c r="E85" t="n">
        <v>11.35</v>
      </c>
      <c r="F85" t="n">
        <v>8.369999999999999</v>
      </c>
      <c r="G85" t="n">
        <v>19.32</v>
      </c>
      <c r="H85" t="n">
        <v>0.28</v>
      </c>
      <c r="I85" t="n">
        <v>26</v>
      </c>
      <c r="J85" t="n">
        <v>143.51</v>
      </c>
      <c r="K85" t="n">
        <v>47.83</v>
      </c>
      <c r="L85" t="n">
        <v>2.25</v>
      </c>
      <c r="M85" t="n">
        <v>24</v>
      </c>
      <c r="N85" t="n">
        <v>23.44</v>
      </c>
      <c r="O85" t="n">
        <v>17934.06</v>
      </c>
      <c r="P85" t="n">
        <v>75.98</v>
      </c>
      <c r="Q85" t="n">
        <v>1323.97</v>
      </c>
      <c r="R85" t="n">
        <v>43.44</v>
      </c>
      <c r="S85" t="n">
        <v>27.17</v>
      </c>
      <c r="T85" t="n">
        <v>8277.42</v>
      </c>
      <c r="U85" t="n">
        <v>0.63</v>
      </c>
      <c r="V85" t="n">
        <v>0.93</v>
      </c>
      <c r="W85" t="n">
        <v>0.15</v>
      </c>
      <c r="X85" t="n">
        <v>0.52</v>
      </c>
      <c r="Y85" t="n">
        <v>1</v>
      </c>
      <c r="Z85" t="n">
        <v>10</v>
      </c>
    </row>
    <row r="86">
      <c r="A86" t="n">
        <v>6</v>
      </c>
      <c r="B86" t="n">
        <v>70</v>
      </c>
      <c r="C86" t="inlineStr">
        <is>
          <t xml:space="preserve">CONCLUIDO	</t>
        </is>
      </c>
      <c r="D86" t="n">
        <v>8.9733</v>
      </c>
      <c r="E86" t="n">
        <v>11.14</v>
      </c>
      <c r="F86" t="n">
        <v>8.279999999999999</v>
      </c>
      <c r="G86" t="n">
        <v>22.58</v>
      </c>
      <c r="H86" t="n">
        <v>0.31</v>
      </c>
      <c r="I86" t="n">
        <v>22</v>
      </c>
      <c r="J86" t="n">
        <v>143.86</v>
      </c>
      <c r="K86" t="n">
        <v>47.83</v>
      </c>
      <c r="L86" t="n">
        <v>2.5</v>
      </c>
      <c r="M86" t="n">
        <v>17</v>
      </c>
      <c r="N86" t="n">
        <v>23.53</v>
      </c>
      <c r="O86" t="n">
        <v>17976.29</v>
      </c>
      <c r="P86" t="n">
        <v>72.34</v>
      </c>
      <c r="Q86" t="n">
        <v>1324.04</v>
      </c>
      <c r="R86" t="n">
        <v>40.46</v>
      </c>
      <c r="S86" t="n">
        <v>27.17</v>
      </c>
      <c r="T86" t="n">
        <v>6808.91</v>
      </c>
      <c r="U86" t="n">
        <v>0.67</v>
      </c>
      <c r="V86" t="n">
        <v>0.9399999999999999</v>
      </c>
      <c r="W86" t="n">
        <v>0.15</v>
      </c>
      <c r="X86" t="n">
        <v>0.43</v>
      </c>
      <c r="Y86" t="n">
        <v>1</v>
      </c>
      <c r="Z86" t="n">
        <v>10</v>
      </c>
    </row>
    <row r="87">
      <c r="A87" t="n">
        <v>7</v>
      </c>
      <c r="B87" t="n">
        <v>70</v>
      </c>
      <c r="C87" t="inlineStr">
        <is>
          <t xml:space="preserve">CONCLUIDO	</t>
        </is>
      </c>
      <c r="D87" t="n">
        <v>8.986499999999999</v>
      </c>
      <c r="E87" t="n">
        <v>11.13</v>
      </c>
      <c r="F87" t="n">
        <v>8.289999999999999</v>
      </c>
      <c r="G87" t="n">
        <v>23.69</v>
      </c>
      <c r="H87" t="n">
        <v>0.34</v>
      </c>
      <c r="I87" t="n">
        <v>21</v>
      </c>
      <c r="J87" t="n">
        <v>144.2</v>
      </c>
      <c r="K87" t="n">
        <v>47.83</v>
      </c>
      <c r="L87" t="n">
        <v>2.75</v>
      </c>
      <c r="M87" t="n">
        <v>4</v>
      </c>
      <c r="N87" t="n">
        <v>23.62</v>
      </c>
      <c r="O87" t="n">
        <v>18018.55</v>
      </c>
      <c r="P87" t="n">
        <v>70.66</v>
      </c>
      <c r="Q87" t="n">
        <v>1324.14</v>
      </c>
      <c r="R87" t="n">
        <v>40.47</v>
      </c>
      <c r="S87" t="n">
        <v>27.17</v>
      </c>
      <c r="T87" t="n">
        <v>6816.62</v>
      </c>
      <c r="U87" t="n">
        <v>0.67</v>
      </c>
      <c r="V87" t="n">
        <v>0.9399999999999999</v>
      </c>
      <c r="W87" t="n">
        <v>0.16</v>
      </c>
      <c r="X87" t="n">
        <v>0.44</v>
      </c>
      <c r="Y87" t="n">
        <v>1</v>
      </c>
      <c r="Z87" t="n">
        <v>10</v>
      </c>
    </row>
    <row r="88">
      <c r="A88" t="n">
        <v>8</v>
      </c>
      <c r="B88" t="n">
        <v>70</v>
      </c>
      <c r="C88" t="inlineStr">
        <is>
          <t xml:space="preserve">CONCLUIDO	</t>
        </is>
      </c>
      <c r="D88" t="n">
        <v>9.029999999999999</v>
      </c>
      <c r="E88" t="n">
        <v>11.07</v>
      </c>
      <c r="F88" t="n">
        <v>8.27</v>
      </c>
      <c r="G88" t="n">
        <v>24.8</v>
      </c>
      <c r="H88" t="n">
        <v>0.37</v>
      </c>
      <c r="I88" t="n">
        <v>20</v>
      </c>
      <c r="J88" t="n">
        <v>144.54</v>
      </c>
      <c r="K88" t="n">
        <v>47.83</v>
      </c>
      <c r="L88" t="n">
        <v>3</v>
      </c>
      <c r="M88" t="n">
        <v>0</v>
      </c>
      <c r="N88" t="n">
        <v>23.71</v>
      </c>
      <c r="O88" t="n">
        <v>18060.85</v>
      </c>
      <c r="P88" t="n">
        <v>70.38</v>
      </c>
      <c r="Q88" t="n">
        <v>1324.08</v>
      </c>
      <c r="R88" t="n">
        <v>39.53</v>
      </c>
      <c r="S88" t="n">
        <v>27.17</v>
      </c>
      <c r="T88" t="n">
        <v>6355.48</v>
      </c>
      <c r="U88" t="n">
        <v>0.6899999999999999</v>
      </c>
      <c r="V88" t="n">
        <v>0.9399999999999999</v>
      </c>
      <c r="W88" t="n">
        <v>0.16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90</v>
      </c>
      <c r="C89" t="inlineStr">
        <is>
          <t xml:space="preserve">CONCLUIDO	</t>
        </is>
      </c>
      <c r="D89" t="n">
        <v>6.5829</v>
      </c>
      <c r="E89" t="n">
        <v>15.19</v>
      </c>
      <c r="F89" t="n">
        <v>9.640000000000001</v>
      </c>
      <c r="G89" t="n">
        <v>6.57</v>
      </c>
      <c r="H89" t="n">
        <v>0.1</v>
      </c>
      <c r="I89" t="n">
        <v>88</v>
      </c>
      <c r="J89" t="n">
        <v>176.73</v>
      </c>
      <c r="K89" t="n">
        <v>52.44</v>
      </c>
      <c r="L89" t="n">
        <v>1</v>
      </c>
      <c r="M89" t="n">
        <v>86</v>
      </c>
      <c r="N89" t="n">
        <v>33.29</v>
      </c>
      <c r="O89" t="n">
        <v>22031.19</v>
      </c>
      <c r="P89" t="n">
        <v>120.6</v>
      </c>
      <c r="Q89" t="n">
        <v>1324.48</v>
      </c>
      <c r="R89" t="n">
        <v>82.91</v>
      </c>
      <c r="S89" t="n">
        <v>27.17</v>
      </c>
      <c r="T89" t="n">
        <v>27701.06</v>
      </c>
      <c r="U89" t="n">
        <v>0.33</v>
      </c>
      <c r="V89" t="n">
        <v>0.8100000000000001</v>
      </c>
      <c r="W89" t="n">
        <v>0.25</v>
      </c>
      <c r="X89" t="n">
        <v>1.78</v>
      </c>
      <c r="Y89" t="n">
        <v>1</v>
      </c>
      <c r="Z89" t="n">
        <v>10</v>
      </c>
    </row>
    <row r="90">
      <c r="A90" t="n">
        <v>1</v>
      </c>
      <c r="B90" t="n">
        <v>90</v>
      </c>
      <c r="C90" t="inlineStr">
        <is>
          <t xml:space="preserve">CONCLUIDO	</t>
        </is>
      </c>
      <c r="D90" t="n">
        <v>7.1785</v>
      </c>
      <c r="E90" t="n">
        <v>13.93</v>
      </c>
      <c r="F90" t="n">
        <v>9.16</v>
      </c>
      <c r="G90" t="n">
        <v>8.33</v>
      </c>
      <c r="H90" t="n">
        <v>0.13</v>
      </c>
      <c r="I90" t="n">
        <v>66</v>
      </c>
      <c r="J90" t="n">
        <v>177.1</v>
      </c>
      <c r="K90" t="n">
        <v>52.44</v>
      </c>
      <c r="L90" t="n">
        <v>1.25</v>
      </c>
      <c r="M90" t="n">
        <v>64</v>
      </c>
      <c r="N90" t="n">
        <v>33.41</v>
      </c>
      <c r="O90" t="n">
        <v>22076.81</v>
      </c>
      <c r="P90" t="n">
        <v>112.87</v>
      </c>
      <c r="Q90" t="n">
        <v>1324.38</v>
      </c>
      <c r="R90" t="n">
        <v>68.03</v>
      </c>
      <c r="S90" t="n">
        <v>27.17</v>
      </c>
      <c r="T90" t="n">
        <v>20374.08</v>
      </c>
      <c r="U90" t="n">
        <v>0.4</v>
      </c>
      <c r="V90" t="n">
        <v>0.85</v>
      </c>
      <c r="W90" t="n">
        <v>0.21</v>
      </c>
      <c r="X90" t="n">
        <v>1.31</v>
      </c>
      <c r="Y90" t="n">
        <v>1</v>
      </c>
      <c r="Z90" t="n">
        <v>10</v>
      </c>
    </row>
    <row r="91">
      <c r="A91" t="n">
        <v>2</v>
      </c>
      <c r="B91" t="n">
        <v>90</v>
      </c>
      <c r="C91" t="inlineStr">
        <is>
          <t xml:space="preserve">CONCLUIDO	</t>
        </is>
      </c>
      <c r="D91" t="n">
        <v>7.5686</v>
      </c>
      <c r="E91" t="n">
        <v>13.21</v>
      </c>
      <c r="F91" t="n">
        <v>8.91</v>
      </c>
      <c r="G91" t="n">
        <v>10.08</v>
      </c>
      <c r="H91" t="n">
        <v>0.15</v>
      </c>
      <c r="I91" t="n">
        <v>53</v>
      </c>
      <c r="J91" t="n">
        <v>177.47</v>
      </c>
      <c r="K91" t="n">
        <v>52.44</v>
      </c>
      <c r="L91" t="n">
        <v>1.5</v>
      </c>
      <c r="M91" t="n">
        <v>51</v>
      </c>
      <c r="N91" t="n">
        <v>33.53</v>
      </c>
      <c r="O91" t="n">
        <v>22122.46</v>
      </c>
      <c r="P91" t="n">
        <v>107.94</v>
      </c>
      <c r="Q91" t="n">
        <v>1324.3</v>
      </c>
      <c r="R91" t="n">
        <v>60.12</v>
      </c>
      <c r="S91" t="n">
        <v>27.17</v>
      </c>
      <c r="T91" t="n">
        <v>16483.97</v>
      </c>
      <c r="U91" t="n">
        <v>0.45</v>
      </c>
      <c r="V91" t="n">
        <v>0.88</v>
      </c>
      <c r="W91" t="n">
        <v>0.19</v>
      </c>
      <c r="X91" t="n">
        <v>1.05</v>
      </c>
      <c r="Y91" t="n">
        <v>1</v>
      </c>
      <c r="Z91" t="n">
        <v>10</v>
      </c>
    </row>
    <row r="92">
      <c r="A92" t="n">
        <v>3</v>
      </c>
      <c r="B92" t="n">
        <v>90</v>
      </c>
      <c r="C92" t="inlineStr">
        <is>
          <t xml:space="preserve">CONCLUIDO	</t>
        </is>
      </c>
      <c r="D92" t="n">
        <v>7.8756</v>
      </c>
      <c r="E92" t="n">
        <v>12.7</v>
      </c>
      <c r="F92" t="n">
        <v>8.710000000000001</v>
      </c>
      <c r="G92" t="n">
        <v>11.88</v>
      </c>
      <c r="H92" t="n">
        <v>0.17</v>
      </c>
      <c r="I92" t="n">
        <v>44</v>
      </c>
      <c r="J92" t="n">
        <v>177.84</v>
      </c>
      <c r="K92" t="n">
        <v>52.44</v>
      </c>
      <c r="L92" t="n">
        <v>1.75</v>
      </c>
      <c r="M92" t="n">
        <v>42</v>
      </c>
      <c r="N92" t="n">
        <v>33.65</v>
      </c>
      <c r="O92" t="n">
        <v>22168.15</v>
      </c>
      <c r="P92" t="n">
        <v>103.66</v>
      </c>
      <c r="Q92" t="n">
        <v>1324.05</v>
      </c>
      <c r="R92" t="n">
        <v>53.98</v>
      </c>
      <c r="S92" t="n">
        <v>27.17</v>
      </c>
      <c r="T92" t="n">
        <v>13455.64</v>
      </c>
      <c r="U92" t="n">
        <v>0.5</v>
      </c>
      <c r="V92" t="n">
        <v>0.9</v>
      </c>
      <c r="W92" t="n">
        <v>0.18</v>
      </c>
      <c r="X92" t="n">
        <v>0.86</v>
      </c>
      <c r="Y92" t="n">
        <v>1</v>
      </c>
      <c r="Z92" t="n">
        <v>10</v>
      </c>
    </row>
    <row r="93">
      <c r="A93" t="n">
        <v>4</v>
      </c>
      <c r="B93" t="n">
        <v>90</v>
      </c>
      <c r="C93" t="inlineStr">
        <is>
          <t xml:space="preserve">CONCLUIDO	</t>
        </is>
      </c>
      <c r="D93" t="n">
        <v>8.195399999999999</v>
      </c>
      <c r="E93" t="n">
        <v>12.2</v>
      </c>
      <c r="F93" t="n">
        <v>8.470000000000001</v>
      </c>
      <c r="G93" t="n">
        <v>13.73</v>
      </c>
      <c r="H93" t="n">
        <v>0.2</v>
      </c>
      <c r="I93" t="n">
        <v>37</v>
      </c>
      <c r="J93" t="n">
        <v>178.21</v>
      </c>
      <c r="K93" t="n">
        <v>52.44</v>
      </c>
      <c r="L93" t="n">
        <v>2</v>
      </c>
      <c r="M93" t="n">
        <v>35</v>
      </c>
      <c r="N93" t="n">
        <v>33.77</v>
      </c>
      <c r="O93" t="n">
        <v>22213.89</v>
      </c>
      <c r="P93" t="n">
        <v>98.52</v>
      </c>
      <c r="Q93" t="n">
        <v>1324.13</v>
      </c>
      <c r="R93" t="n">
        <v>45.94</v>
      </c>
      <c r="S93" t="n">
        <v>27.17</v>
      </c>
      <c r="T93" t="n">
        <v>9474.709999999999</v>
      </c>
      <c r="U93" t="n">
        <v>0.59</v>
      </c>
      <c r="V93" t="n">
        <v>0.92</v>
      </c>
      <c r="W93" t="n">
        <v>0.16</v>
      </c>
      <c r="X93" t="n">
        <v>0.61</v>
      </c>
      <c r="Y93" t="n">
        <v>1</v>
      </c>
      <c r="Z93" t="n">
        <v>10</v>
      </c>
    </row>
    <row r="94">
      <c r="A94" t="n">
        <v>5</v>
      </c>
      <c r="B94" t="n">
        <v>90</v>
      </c>
      <c r="C94" t="inlineStr">
        <is>
          <t xml:space="preserve">CONCLUIDO	</t>
        </is>
      </c>
      <c r="D94" t="n">
        <v>8.238200000000001</v>
      </c>
      <c r="E94" t="n">
        <v>12.14</v>
      </c>
      <c r="F94" t="n">
        <v>8.539999999999999</v>
      </c>
      <c r="G94" t="n">
        <v>15.54</v>
      </c>
      <c r="H94" t="n">
        <v>0.22</v>
      </c>
      <c r="I94" t="n">
        <v>33</v>
      </c>
      <c r="J94" t="n">
        <v>178.59</v>
      </c>
      <c r="K94" t="n">
        <v>52.44</v>
      </c>
      <c r="L94" t="n">
        <v>2.25</v>
      </c>
      <c r="M94" t="n">
        <v>31</v>
      </c>
      <c r="N94" t="n">
        <v>33.89</v>
      </c>
      <c r="O94" t="n">
        <v>22259.66</v>
      </c>
      <c r="P94" t="n">
        <v>97.94</v>
      </c>
      <c r="Q94" t="n">
        <v>1324.13</v>
      </c>
      <c r="R94" t="n">
        <v>49.1</v>
      </c>
      <c r="S94" t="n">
        <v>27.17</v>
      </c>
      <c r="T94" t="n">
        <v>11071.76</v>
      </c>
      <c r="U94" t="n">
        <v>0.55</v>
      </c>
      <c r="V94" t="n">
        <v>0.91</v>
      </c>
      <c r="W94" t="n">
        <v>0.16</v>
      </c>
      <c r="X94" t="n">
        <v>0.6899999999999999</v>
      </c>
      <c r="Y94" t="n">
        <v>1</v>
      </c>
      <c r="Z94" t="n">
        <v>10</v>
      </c>
    </row>
    <row r="95">
      <c r="A95" t="n">
        <v>6</v>
      </c>
      <c r="B95" t="n">
        <v>90</v>
      </c>
      <c r="C95" t="inlineStr">
        <is>
          <t xml:space="preserve">CONCLUIDO	</t>
        </is>
      </c>
      <c r="D95" t="n">
        <v>8.4604</v>
      </c>
      <c r="E95" t="n">
        <v>11.82</v>
      </c>
      <c r="F95" t="n">
        <v>8.4</v>
      </c>
      <c r="G95" t="n">
        <v>18.01</v>
      </c>
      <c r="H95" t="n">
        <v>0.25</v>
      </c>
      <c r="I95" t="n">
        <v>28</v>
      </c>
      <c r="J95" t="n">
        <v>178.96</v>
      </c>
      <c r="K95" t="n">
        <v>52.44</v>
      </c>
      <c r="L95" t="n">
        <v>2.5</v>
      </c>
      <c r="M95" t="n">
        <v>26</v>
      </c>
      <c r="N95" t="n">
        <v>34.02</v>
      </c>
      <c r="O95" t="n">
        <v>22305.48</v>
      </c>
      <c r="P95" t="n">
        <v>94.25</v>
      </c>
      <c r="Q95" t="n">
        <v>1323.98</v>
      </c>
      <c r="R95" t="n">
        <v>44.46</v>
      </c>
      <c r="S95" t="n">
        <v>27.17</v>
      </c>
      <c r="T95" t="n">
        <v>8779.299999999999</v>
      </c>
      <c r="U95" t="n">
        <v>0.61</v>
      </c>
      <c r="V95" t="n">
        <v>0.93</v>
      </c>
      <c r="W95" t="n">
        <v>0.15</v>
      </c>
      <c r="X95" t="n">
        <v>0.55</v>
      </c>
      <c r="Y95" t="n">
        <v>1</v>
      </c>
      <c r="Z95" t="n">
        <v>10</v>
      </c>
    </row>
    <row r="96">
      <c r="A96" t="n">
        <v>7</v>
      </c>
      <c r="B96" t="n">
        <v>90</v>
      </c>
      <c r="C96" t="inlineStr">
        <is>
          <t xml:space="preserve">CONCLUIDO	</t>
        </is>
      </c>
      <c r="D96" t="n">
        <v>8.5853</v>
      </c>
      <c r="E96" t="n">
        <v>11.65</v>
      </c>
      <c r="F96" t="n">
        <v>8.34</v>
      </c>
      <c r="G96" t="n">
        <v>20.01</v>
      </c>
      <c r="H96" t="n">
        <v>0.27</v>
      </c>
      <c r="I96" t="n">
        <v>25</v>
      </c>
      <c r="J96" t="n">
        <v>179.33</v>
      </c>
      <c r="K96" t="n">
        <v>52.44</v>
      </c>
      <c r="L96" t="n">
        <v>2.75</v>
      </c>
      <c r="M96" t="n">
        <v>23</v>
      </c>
      <c r="N96" t="n">
        <v>34.14</v>
      </c>
      <c r="O96" t="n">
        <v>22351.34</v>
      </c>
      <c r="P96" t="n">
        <v>91.62</v>
      </c>
      <c r="Q96" t="n">
        <v>1323.97</v>
      </c>
      <c r="R96" t="n">
        <v>42.41</v>
      </c>
      <c r="S96" t="n">
        <v>27.17</v>
      </c>
      <c r="T96" t="n">
        <v>7769.09</v>
      </c>
      <c r="U96" t="n">
        <v>0.64</v>
      </c>
      <c r="V96" t="n">
        <v>0.9399999999999999</v>
      </c>
      <c r="W96" t="n">
        <v>0.15</v>
      </c>
      <c r="X96" t="n">
        <v>0.48</v>
      </c>
      <c r="Y96" t="n">
        <v>1</v>
      </c>
      <c r="Z96" t="n">
        <v>10</v>
      </c>
    </row>
    <row r="97">
      <c r="A97" t="n">
        <v>8</v>
      </c>
      <c r="B97" t="n">
        <v>90</v>
      </c>
      <c r="C97" t="inlineStr">
        <is>
          <t xml:space="preserve">CONCLUIDO	</t>
        </is>
      </c>
      <c r="D97" t="n">
        <v>8.664899999999999</v>
      </c>
      <c r="E97" t="n">
        <v>11.54</v>
      </c>
      <c r="F97" t="n">
        <v>8.300000000000001</v>
      </c>
      <c r="G97" t="n">
        <v>21.66</v>
      </c>
      <c r="H97" t="n">
        <v>0.3</v>
      </c>
      <c r="I97" t="n">
        <v>23</v>
      </c>
      <c r="J97" t="n">
        <v>179.7</v>
      </c>
      <c r="K97" t="n">
        <v>52.44</v>
      </c>
      <c r="L97" t="n">
        <v>3</v>
      </c>
      <c r="M97" t="n">
        <v>21</v>
      </c>
      <c r="N97" t="n">
        <v>34.26</v>
      </c>
      <c r="O97" t="n">
        <v>22397.24</v>
      </c>
      <c r="P97" t="n">
        <v>88.72</v>
      </c>
      <c r="Q97" t="n">
        <v>1323.94</v>
      </c>
      <c r="R97" t="n">
        <v>41.29</v>
      </c>
      <c r="S97" t="n">
        <v>27.17</v>
      </c>
      <c r="T97" t="n">
        <v>7219.4</v>
      </c>
      <c r="U97" t="n">
        <v>0.66</v>
      </c>
      <c r="V97" t="n">
        <v>0.9399999999999999</v>
      </c>
      <c r="W97" t="n">
        <v>0.15</v>
      </c>
      <c r="X97" t="n">
        <v>0.45</v>
      </c>
      <c r="Y97" t="n">
        <v>1</v>
      </c>
      <c r="Z97" t="n">
        <v>10</v>
      </c>
    </row>
    <row r="98">
      <c r="A98" t="n">
        <v>9</v>
      </c>
      <c r="B98" t="n">
        <v>90</v>
      </c>
      <c r="C98" t="inlineStr">
        <is>
          <t xml:space="preserve">CONCLUIDO	</t>
        </is>
      </c>
      <c r="D98" t="n">
        <v>8.810600000000001</v>
      </c>
      <c r="E98" t="n">
        <v>11.35</v>
      </c>
      <c r="F98" t="n">
        <v>8.220000000000001</v>
      </c>
      <c r="G98" t="n">
        <v>24.65</v>
      </c>
      <c r="H98" t="n">
        <v>0.32</v>
      </c>
      <c r="I98" t="n">
        <v>20</v>
      </c>
      <c r="J98" t="n">
        <v>180.07</v>
      </c>
      <c r="K98" t="n">
        <v>52.44</v>
      </c>
      <c r="L98" t="n">
        <v>3.25</v>
      </c>
      <c r="M98" t="n">
        <v>18</v>
      </c>
      <c r="N98" t="n">
        <v>34.38</v>
      </c>
      <c r="O98" t="n">
        <v>22443.18</v>
      </c>
      <c r="P98" t="n">
        <v>85.70999999999999</v>
      </c>
      <c r="Q98" t="n">
        <v>1324.08</v>
      </c>
      <c r="R98" t="n">
        <v>38.62</v>
      </c>
      <c r="S98" t="n">
        <v>27.17</v>
      </c>
      <c r="T98" t="n">
        <v>5897.77</v>
      </c>
      <c r="U98" t="n">
        <v>0.7</v>
      </c>
      <c r="V98" t="n">
        <v>0.95</v>
      </c>
      <c r="W98" t="n">
        <v>0.14</v>
      </c>
      <c r="X98" t="n">
        <v>0.36</v>
      </c>
      <c r="Y98" t="n">
        <v>1</v>
      </c>
      <c r="Z98" t="n">
        <v>10</v>
      </c>
    </row>
    <row r="99">
      <c r="A99" t="n">
        <v>10</v>
      </c>
      <c r="B99" t="n">
        <v>90</v>
      </c>
      <c r="C99" t="inlineStr">
        <is>
          <t xml:space="preserve">CONCLUIDO	</t>
        </is>
      </c>
      <c r="D99" t="n">
        <v>8.914</v>
      </c>
      <c r="E99" t="n">
        <v>11.22</v>
      </c>
      <c r="F99" t="n">
        <v>8.16</v>
      </c>
      <c r="G99" t="n">
        <v>27.19</v>
      </c>
      <c r="H99" t="n">
        <v>0.34</v>
      </c>
      <c r="I99" t="n">
        <v>18</v>
      </c>
      <c r="J99" t="n">
        <v>180.45</v>
      </c>
      <c r="K99" t="n">
        <v>52.44</v>
      </c>
      <c r="L99" t="n">
        <v>3.5</v>
      </c>
      <c r="M99" t="n">
        <v>16</v>
      </c>
      <c r="N99" t="n">
        <v>34.51</v>
      </c>
      <c r="O99" t="n">
        <v>22489.16</v>
      </c>
      <c r="P99" t="n">
        <v>82.09</v>
      </c>
      <c r="Q99" t="n">
        <v>1324</v>
      </c>
      <c r="R99" t="n">
        <v>37.02</v>
      </c>
      <c r="S99" t="n">
        <v>27.17</v>
      </c>
      <c r="T99" t="n">
        <v>5106.9</v>
      </c>
      <c r="U99" t="n">
        <v>0.73</v>
      </c>
      <c r="V99" t="n">
        <v>0.96</v>
      </c>
      <c r="W99" t="n">
        <v>0.13</v>
      </c>
      <c r="X99" t="n">
        <v>0.3</v>
      </c>
      <c r="Y99" t="n">
        <v>1</v>
      </c>
      <c r="Z99" t="n">
        <v>10</v>
      </c>
    </row>
    <row r="100">
      <c r="A100" t="n">
        <v>11</v>
      </c>
      <c r="B100" t="n">
        <v>90</v>
      </c>
      <c r="C100" t="inlineStr">
        <is>
          <t xml:space="preserve">CONCLUIDO	</t>
        </is>
      </c>
      <c r="D100" t="n">
        <v>8.9056</v>
      </c>
      <c r="E100" t="n">
        <v>11.23</v>
      </c>
      <c r="F100" t="n">
        <v>8.199999999999999</v>
      </c>
      <c r="G100" t="n">
        <v>28.95</v>
      </c>
      <c r="H100" t="n">
        <v>0.37</v>
      </c>
      <c r="I100" t="n">
        <v>17</v>
      </c>
      <c r="J100" t="n">
        <v>180.82</v>
      </c>
      <c r="K100" t="n">
        <v>52.44</v>
      </c>
      <c r="L100" t="n">
        <v>3.75</v>
      </c>
      <c r="M100" t="n">
        <v>10</v>
      </c>
      <c r="N100" t="n">
        <v>34.63</v>
      </c>
      <c r="O100" t="n">
        <v>22535.19</v>
      </c>
      <c r="P100" t="n">
        <v>80.93000000000001</v>
      </c>
      <c r="Q100" t="n">
        <v>1324.1</v>
      </c>
      <c r="R100" t="n">
        <v>38.03</v>
      </c>
      <c r="S100" t="n">
        <v>27.17</v>
      </c>
      <c r="T100" t="n">
        <v>5619.58</v>
      </c>
      <c r="U100" t="n">
        <v>0.71</v>
      </c>
      <c r="V100" t="n">
        <v>0.95</v>
      </c>
      <c r="W100" t="n">
        <v>0.14</v>
      </c>
      <c r="X100" t="n">
        <v>0.35</v>
      </c>
      <c r="Y100" t="n">
        <v>1</v>
      </c>
      <c r="Z100" t="n">
        <v>10</v>
      </c>
    </row>
    <row r="101">
      <c r="A101" t="n">
        <v>12</v>
      </c>
      <c r="B101" t="n">
        <v>90</v>
      </c>
      <c r="C101" t="inlineStr">
        <is>
          <t xml:space="preserve">CONCLUIDO	</t>
        </is>
      </c>
      <c r="D101" t="n">
        <v>8.963900000000001</v>
      </c>
      <c r="E101" t="n">
        <v>11.16</v>
      </c>
      <c r="F101" t="n">
        <v>8.17</v>
      </c>
      <c r="G101" t="n">
        <v>30.62</v>
      </c>
      <c r="H101" t="n">
        <v>0.39</v>
      </c>
      <c r="I101" t="n">
        <v>16</v>
      </c>
      <c r="J101" t="n">
        <v>181.19</v>
      </c>
      <c r="K101" t="n">
        <v>52.44</v>
      </c>
      <c r="L101" t="n">
        <v>4</v>
      </c>
      <c r="M101" t="n">
        <v>0</v>
      </c>
      <c r="N101" t="n">
        <v>34.75</v>
      </c>
      <c r="O101" t="n">
        <v>22581.25</v>
      </c>
      <c r="P101" t="n">
        <v>79.43000000000001</v>
      </c>
      <c r="Q101" t="n">
        <v>1323.99</v>
      </c>
      <c r="R101" t="n">
        <v>36.48</v>
      </c>
      <c r="S101" t="n">
        <v>27.17</v>
      </c>
      <c r="T101" t="n">
        <v>4846.05</v>
      </c>
      <c r="U101" t="n">
        <v>0.74</v>
      </c>
      <c r="V101" t="n">
        <v>0.96</v>
      </c>
      <c r="W101" t="n">
        <v>0.15</v>
      </c>
      <c r="X101" t="n">
        <v>0.31</v>
      </c>
      <c r="Y101" t="n">
        <v>1</v>
      </c>
      <c r="Z101" t="n">
        <v>10</v>
      </c>
    </row>
    <row r="102">
      <c r="A102" t="n">
        <v>0</v>
      </c>
      <c r="B102" t="n">
        <v>110</v>
      </c>
      <c r="C102" t="inlineStr">
        <is>
          <t xml:space="preserve">CONCLUIDO	</t>
        </is>
      </c>
      <c r="D102" t="n">
        <v>5.9177</v>
      </c>
      <c r="E102" t="n">
        <v>16.9</v>
      </c>
      <c r="F102" t="n">
        <v>9.94</v>
      </c>
      <c r="G102" t="n">
        <v>5.79</v>
      </c>
      <c r="H102" t="n">
        <v>0.08</v>
      </c>
      <c r="I102" t="n">
        <v>103</v>
      </c>
      <c r="J102" t="n">
        <v>213.37</v>
      </c>
      <c r="K102" t="n">
        <v>56.13</v>
      </c>
      <c r="L102" t="n">
        <v>1</v>
      </c>
      <c r="M102" t="n">
        <v>101</v>
      </c>
      <c r="N102" t="n">
        <v>46.25</v>
      </c>
      <c r="O102" t="n">
        <v>26550.29</v>
      </c>
      <c r="P102" t="n">
        <v>142.19</v>
      </c>
      <c r="Q102" t="n">
        <v>1324.46</v>
      </c>
      <c r="R102" t="n">
        <v>92.38</v>
      </c>
      <c r="S102" t="n">
        <v>27.17</v>
      </c>
      <c r="T102" t="n">
        <v>32362.33</v>
      </c>
      <c r="U102" t="n">
        <v>0.29</v>
      </c>
      <c r="V102" t="n">
        <v>0.79</v>
      </c>
      <c r="W102" t="n">
        <v>0.27</v>
      </c>
      <c r="X102" t="n">
        <v>2.08</v>
      </c>
      <c r="Y102" t="n">
        <v>1</v>
      </c>
      <c r="Z102" t="n">
        <v>10</v>
      </c>
    </row>
    <row r="103">
      <c r="A103" t="n">
        <v>1</v>
      </c>
      <c r="B103" t="n">
        <v>110</v>
      </c>
      <c r="C103" t="inlineStr">
        <is>
          <t xml:space="preserve">CONCLUIDO	</t>
        </is>
      </c>
      <c r="D103" t="n">
        <v>6.5233</v>
      </c>
      <c r="E103" t="n">
        <v>15.33</v>
      </c>
      <c r="F103" t="n">
        <v>9.42</v>
      </c>
      <c r="G103" t="n">
        <v>7.25</v>
      </c>
      <c r="H103" t="n">
        <v>0.1</v>
      </c>
      <c r="I103" t="n">
        <v>78</v>
      </c>
      <c r="J103" t="n">
        <v>213.78</v>
      </c>
      <c r="K103" t="n">
        <v>56.13</v>
      </c>
      <c r="L103" t="n">
        <v>1.25</v>
      </c>
      <c r="M103" t="n">
        <v>76</v>
      </c>
      <c r="N103" t="n">
        <v>46.4</v>
      </c>
      <c r="O103" t="n">
        <v>26600.32</v>
      </c>
      <c r="P103" t="n">
        <v>133.32</v>
      </c>
      <c r="Q103" t="n">
        <v>1324.22</v>
      </c>
      <c r="R103" t="n">
        <v>76.29000000000001</v>
      </c>
      <c r="S103" t="n">
        <v>27.17</v>
      </c>
      <c r="T103" t="n">
        <v>24445.29</v>
      </c>
      <c r="U103" t="n">
        <v>0.36</v>
      </c>
      <c r="V103" t="n">
        <v>0.83</v>
      </c>
      <c r="W103" t="n">
        <v>0.23</v>
      </c>
      <c r="X103" t="n">
        <v>1.57</v>
      </c>
      <c r="Y103" t="n">
        <v>1</v>
      </c>
      <c r="Z103" t="n">
        <v>10</v>
      </c>
    </row>
    <row r="104">
      <c r="A104" t="n">
        <v>2</v>
      </c>
      <c r="B104" t="n">
        <v>110</v>
      </c>
      <c r="C104" t="inlineStr">
        <is>
          <t xml:space="preserve">CONCLUIDO	</t>
        </is>
      </c>
      <c r="D104" t="n">
        <v>6.983</v>
      </c>
      <c r="E104" t="n">
        <v>14.32</v>
      </c>
      <c r="F104" t="n">
        <v>9.09</v>
      </c>
      <c r="G104" t="n">
        <v>8.800000000000001</v>
      </c>
      <c r="H104" t="n">
        <v>0.12</v>
      </c>
      <c r="I104" t="n">
        <v>62</v>
      </c>
      <c r="J104" t="n">
        <v>214.19</v>
      </c>
      <c r="K104" t="n">
        <v>56.13</v>
      </c>
      <c r="L104" t="n">
        <v>1.5</v>
      </c>
      <c r="M104" t="n">
        <v>60</v>
      </c>
      <c r="N104" t="n">
        <v>46.56</v>
      </c>
      <c r="O104" t="n">
        <v>26650.41</v>
      </c>
      <c r="P104" t="n">
        <v>127.18</v>
      </c>
      <c r="Q104" t="n">
        <v>1324.2</v>
      </c>
      <c r="R104" t="n">
        <v>65.84999999999999</v>
      </c>
      <c r="S104" t="n">
        <v>27.17</v>
      </c>
      <c r="T104" t="n">
        <v>19304.04</v>
      </c>
      <c r="U104" t="n">
        <v>0.41</v>
      </c>
      <c r="V104" t="n">
        <v>0.86</v>
      </c>
      <c r="W104" t="n">
        <v>0.21</v>
      </c>
      <c r="X104" t="n">
        <v>1.24</v>
      </c>
      <c r="Y104" t="n">
        <v>1</v>
      </c>
      <c r="Z104" t="n">
        <v>10</v>
      </c>
    </row>
    <row r="105">
      <c r="A105" t="n">
        <v>3</v>
      </c>
      <c r="B105" t="n">
        <v>110</v>
      </c>
      <c r="C105" t="inlineStr">
        <is>
          <t xml:space="preserve">CONCLUIDO	</t>
        </is>
      </c>
      <c r="D105" t="n">
        <v>7.299</v>
      </c>
      <c r="E105" t="n">
        <v>13.7</v>
      </c>
      <c r="F105" t="n">
        <v>8.890000000000001</v>
      </c>
      <c r="G105" t="n">
        <v>10.26</v>
      </c>
      <c r="H105" t="n">
        <v>0.14</v>
      </c>
      <c r="I105" t="n">
        <v>52</v>
      </c>
      <c r="J105" t="n">
        <v>214.59</v>
      </c>
      <c r="K105" t="n">
        <v>56.13</v>
      </c>
      <c r="L105" t="n">
        <v>1.75</v>
      </c>
      <c r="M105" t="n">
        <v>50</v>
      </c>
      <c r="N105" t="n">
        <v>46.72</v>
      </c>
      <c r="O105" t="n">
        <v>26700.55</v>
      </c>
      <c r="P105" t="n">
        <v>122.9</v>
      </c>
      <c r="Q105" t="n">
        <v>1324.01</v>
      </c>
      <c r="R105" t="n">
        <v>59.6</v>
      </c>
      <c r="S105" t="n">
        <v>27.17</v>
      </c>
      <c r="T105" t="n">
        <v>16227.55</v>
      </c>
      <c r="U105" t="n">
        <v>0.46</v>
      </c>
      <c r="V105" t="n">
        <v>0.88</v>
      </c>
      <c r="W105" t="n">
        <v>0.19</v>
      </c>
      <c r="X105" t="n">
        <v>1.04</v>
      </c>
      <c r="Y105" t="n">
        <v>1</v>
      </c>
      <c r="Z105" t="n">
        <v>10</v>
      </c>
    </row>
    <row r="106">
      <c r="A106" t="n">
        <v>4</v>
      </c>
      <c r="B106" t="n">
        <v>110</v>
      </c>
      <c r="C106" t="inlineStr">
        <is>
          <t xml:space="preserve">CONCLUIDO	</t>
        </is>
      </c>
      <c r="D106" t="n">
        <v>7.5903</v>
      </c>
      <c r="E106" t="n">
        <v>13.17</v>
      </c>
      <c r="F106" t="n">
        <v>8.699999999999999</v>
      </c>
      <c r="G106" t="n">
        <v>11.87</v>
      </c>
      <c r="H106" t="n">
        <v>0.17</v>
      </c>
      <c r="I106" t="n">
        <v>44</v>
      </c>
      <c r="J106" t="n">
        <v>215</v>
      </c>
      <c r="K106" t="n">
        <v>56.13</v>
      </c>
      <c r="L106" t="n">
        <v>2</v>
      </c>
      <c r="M106" t="n">
        <v>42</v>
      </c>
      <c r="N106" t="n">
        <v>46.87</v>
      </c>
      <c r="O106" t="n">
        <v>26750.75</v>
      </c>
      <c r="P106" t="n">
        <v>118.91</v>
      </c>
      <c r="Q106" t="n">
        <v>1324.2</v>
      </c>
      <c r="R106" t="n">
        <v>53.74</v>
      </c>
      <c r="S106" t="n">
        <v>27.17</v>
      </c>
      <c r="T106" t="n">
        <v>13339.52</v>
      </c>
      <c r="U106" t="n">
        <v>0.51</v>
      </c>
      <c r="V106" t="n">
        <v>0.9</v>
      </c>
      <c r="W106" t="n">
        <v>0.18</v>
      </c>
      <c r="X106" t="n">
        <v>0.85</v>
      </c>
      <c r="Y106" t="n">
        <v>1</v>
      </c>
      <c r="Z106" t="n">
        <v>10</v>
      </c>
    </row>
    <row r="107">
      <c r="A107" t="n">
        <v>5</v>
      </c>
      <c r="B107" t="n">
        <v>110</v>
      </c>
      <c r="C107" t="inlineStr">
        <is>
          <t xml:space="preserve">CONCLUIDO	</t>
        </is>
      </c>
      <c r="D107" t="n">
        <v>7.8471</v>
      </c>
      <c r="E107" t="n">
        <v>12.74</v>
      </c>
      <c r="F107" t="n">
        <v>8.529999999999999</v>
      </c>
      <c r="G107" t="n">
        <v>13.46</v>
      </c>
      <c r="H107" t="n">
        <v>0.19</v>
      </c>
      <c r="I107" t="n">
        <v>38</v>
      </c>
      <c r="J107" t="n">
        <v>215.41</v>
      </c>
      <c r="K107" t="n">
        <v>56.13</v>
      </c>
      <c r="L107" t="n">
        <v>2.25</v>
      </c>
      <c r="M107" t="n">
        <v>36</v>
      </c>
      <c r="N107" t="n">
        <v>47.03</v>
      </c>
      <c r="O107" t="n">
        <v>26801</v>
      </c>
      <c r="P107" t="n">
        <v>114.89</v>
      </c>
      <c r="Q107" t="n">
        <v>1324.11</v>
      </c>
      <c r="R107" t="n">
        <v>47.85</v>
      </c>
      <c r="S107" t="n">
        <v>27.17</v>
      </c>
      <c r="T107" t="n">
        <v>10422.88</v>
      </c>
      <c r="U107" t="n">
        <v>0.57</v>
      </c>
      <c r="V107" t="n">
        <v>0.92</v>
      </c>
      <c r="W107" t="n">
        <v>0.17</v>
      </c>
      <c r="X107" t="n">
        <v>0.67</v>
      </c>
      <c r="Y107" t="n">
        <v>1</v>
      </c>
      <c r="Z107" t="n">
        <v>10</v>
      </c>
    </row>
    <row r="108">
      <c r="A108" t="n">
        <v>6</v>
      </c>
      <c r="B108" t="n">
        <v>110</v>
      </c>
      <c r="C108" t="inlineStr">
        <is>
          <t xml:space="preserve">CONCLUIDO	</t>
        </is>
      </c>
      <c r="D108" t="n">
        <v>7.8249</v>
      </c>
      <c r="E108" t="n">
        <v>12.78</v>
      </c>
      <c r="F108" t="n">
        <v>8.69</v>
      </c>
      <c r="G108" t="n">
        <v>14.9</v>
      </c>
      <c r="H108" t="n">
        <v>0.21</v>
      </c>
      <c r="I108" t="n">
        <v>35</v>
      </c>
      <c r="J108" t="n">
        <v>215.82</v>
      </c>
      <c r="K108" t="n">
        <v>56.13</v>
      </c>
      <c r="L108" t="n">
        <v>2.5</v>
      </c>
      <c r="M108" t="n">
        <v>33</v>
      </c>
      <c r="N108" t="n">
        <v>47.19</v>
      </c>
      <c r="O108" t="n">
        <v>26851.31</v>
      </c>
      <c r="P108" t="n">
        <v>115.99</v>
      </c>
      <c r="Q108" t="n">
        <v>1323.94</v>
      </c>
      <c r="R108" t="n">
        <v>54.82</v>
      </c>
      <c r="S108" t="n">
        <v>27.17</v>
      </c>
      <c r="T108" t="n">
        <v>13925.15</v>
      </c>
      <c r="U108" t="n">
        <v>0.5</v>
      </c>
      <c r="V108" t="n">
        <v>0.9</v>
      </c>
      <c r="W108" t="n">
        <v>0.14</v>
      </c>
      <c r="X108" t="n">
        <v>0.84</v>
      </c>
      <c r="Y108" t="n">
        <v>1</v>
      </c>
      <c r="Z108" t="n">
        <v>10</v>
      </c>
    </row>
    <row r="109">
      <c r="A109" t="n">
        <v>7</v>
      </c>
      <c r="B109" t="n">
        <v>110</v>
      </c>
      <c r="C109" t="inlineStr">
        <is>
          <t xml:space="preserve">CONCLUIDO	</t>
        </is>
      </c>
      <c r="D109" t="n">
        <v>8.1043</v>
      </c>
      <c r="E109" t="n">
        <v>12.34</v>
      </c>
      <c r="F109" t="n">
        <v>8.460000000000001</v>
      </c>
      <c r="G109" t="n">
        <v>16.92</v>
      </c>
      <c r="H109" t="n">
        <v>0.23</v>
      </c>
      <c r="I109" t="n">
        <v>30</v>
      </c>
      <c r="J109" t="n">
        <v>216.22</v>
      </c>
      <c r="K109" t="n">
        <v>56.13</v>
      </c>
      <c r="L109" t="n">
        <v>2.75</v>
      </c>
      <c r="M109" t="n">
        <v>28</v>
      </c>
      <c r="N109" t="n">
        <v>47.35</v>
      </c>
      <c r="O109" t="n">
        <v>26901.66</v>
      </c>
      <c r="P109" t="n">
        <v>111.05</v>
      </c>
      <c r="Q109" t="n">
        <v>1324.14</v>
      </c>
      <c r="R109" t="n">
        <v>46.27</v>
      </c>
      <c r="S109" t="n">
        <v>27.17</v>
      </c>
      <c r="T109" t="n">
        <v>9675.219999999999</v>
      </c>
      <c r="U109" t="n">
        <v>0.59</v>
      </c>
      <c r="V109" t="n">
        <v>0.92</v>
      </c>
      <c r="W109" t="n">
        <v>0.16</v>
      </c>
      <c r="X109" t="n">
        <v>0.61</v>
      </c>
      <c r="Y109" t="n">
        <v>1</v>
      </c>
      <c r="Z109" t="n">
        <v>10</v>
      </c>
    </row>
    <row r="110">
      <c r="A110" t="n">
        <v>8</v>
      </c>
      <c r="B110" t="n">
        <v>110</v>
      </c>
      <c r="C110" t="inlineStr">
        <is>
          <t xml:space="preserve">CONCLUIDO	</t>
        </is>
      </c>
      <c r="D110" t="n">
        <v>8.242699999999999</v>
      </c>
      <c r="E110" t="n">
        <v>12.13</v>
      </c>
      <c r="F110" t="n">
        <v>8.380000000000001</v>
      </c>
      <c r="G110" t="n">
        <v>18.62</v>
      </c>
      <c r="H110" t="n">
        <v>0.25</v>
      </c>
      <c r="I110" t="n">
        <v>27</v>
      </c>
      <c r="J110" t="n">
        <v>216.63</v>
      </c>
      <c r="K110" t="n">
        <v>56.13</v>
      </c>
      <c r="L110" t="n">
        <v>3</v>
      </c>
      <c r="M110" t="n">
        <v>25</v>
      </c>
      <c r="N110" t="n">
        <v>47.51</v>
      </c>
      <c r="O110" t="n">
        <v>26952.08</v>
      </c>
      <c r="P110" t="n">
        <v>108.65</v>
      </c>
      <c r="Q110" t="n">
        <v>1324.1</v>
      </c>
      <c r="R110" t="n">
        <v>43.63</v>
      </c>
      <c r="S110" t="n">
        <v>27.17</v>
      </c>
      <c r="T110" t="n">
        <v>8370.209999999999</v>
      </c>
      <c r="U110" t="n">
        <v>0.62</v>
      </c>
      <c r="V110" t="n">
        <v>0.93</v>
      </c>
      <c r="W110" t="n">
        <v>0.15</v>
      </c>
      <c r="X110" t="n">
        <v>0.53</v>
      </c>
      <c r="Y110" t="n">
        <v>1</v>
      </c>
      <c r="Z110" t="n">
        <v>10</v>
      </c>
    </row>
    <row r="111">
      <c r="A111" t="n">
        <v>9</v>
      </c>
      <c r="B111" t="n">
        <v>110</v>
      </c>
      <c r="C111" t="inlineStr">
        <is>
          <t xml:space="preserve">CONCLUIDO	</t>
        </is>
      </c>
      <c r="D111" t="n">
        <v>8.325799999999999</v>
      </c>
      <c r="E111" t="n">
        <v>12.01</v>
      </c>
      <c r="F111" t="n">
        <v>8.34</v>
      </c>
      <c r="G111" t="n">
        <v>20.02</v>
      </c>
      <c r="H111" t="n">
        <v>0.27</v>
      </c>
      <c r="I111" t="n">
        <v>25</v>
      </c>
      <c r="J111" t="n">
        <v>217.04</v>
      </c>
      <c r="K111" t="n">
        <v>56.13</v>
      </c>
      <c r="L111" t="n">
        <v>3.25</v>
      </c>
      <c r="M111" t="n">
        <v>23</v>
      </c>
      <c r="N111" t="n">
        <v>47.66</v>
      </c>
      <c r="O111" t="n">
        <v>27002.55</v>
      </c>
      <c r="P111" t="n">
        <v>106.73</v>
      </c>
      <c r="Q111" t="n">
        <v>1324.02</v>
      </c>
      <c r="R111" t="n">
        <v>42.51</v>
      </c>
      <c r="S111" t="n">
        <v>27.17</v>
      </c>
      <c r="T111" t="n">
        <v>7818.04</v>
      </c>
      <c r="U111" t="n">
        <v>0.64</v>
      </c>
      <c r="V111" t="n">
        <v>0.9399999999999999</v>
      </c>
      <c r="W111" t="n">
        <v>0.15</v>
      </c>
      <c r="X111" t="n">
        <v>0.49</v>
      </c>
      <c r="Y111" t="n">
        <v>1</v>
      </c>
      <c r="Z111" t="n">
        <v>10</v>
      </c>
    </row>
    <row r="112">
      <c r="A112" t="n">
        <v>10</v>
      </c>
      <c r="B112" t="n">
        <v>110</v>
      </c>
      <c r="C112" t="inlineStr">
        <is>
          <t xml:space="preserve">CONCLUIDO	</t>
        </is>
      </c>
      <c r="D112" t="n">
        <v>8.4148</v>
      </c>
      <c r="E112" t="n">
        <v>11.88</v>
      </c>
      <c r="F112" t="n">
        <v>8.300000000000001</v>
      </c>
      <c r="G112" t="n">
        <v>21.65</v>
      </c>
      <c r="H112" t="n">
        <v>0.29</v>
      </c>
      <c r="I112" t="n">
        <v>23</v>
      </c>
      <c r="J112" t="n">
        <v>217.45</v>
      </c>
      <c r="K112" t="n">
        <v>56.13</v>
      </c>
      <c r="L112" t="n">
        <v>3.5</v>
      </c>
      <c r="M112" t="n">
        <v>21</v>
      </c>
      <c r="N112" t="n">
        <v>47.82</v>
      </c>
      <c r="O112" t="n">
        <v>27053.07</v>
      </c>
      <c r="P112" t="n">
        <v>104.18</v>
      </c>
      <c r="Q112" t="n">
        <v>1324.13</v>
      </c>
      <c r="R112" t="n">
        <v>41.22</v>
      </c>
      <c r="S112" t="n">
        <v>27.17</v>
      </c>
      <c r="T112" t="n">
        <v>7182.55</v>
      </c>
      <c r="U112" t="n">
        <v>0.66</v>
      </c>
      <c r="V112" t="n">
        <v>0.9399999999999999</v>
      </c>
      <c r="W112" t="n">
        <v>0.14</v>
      </c>
      <c r="X112" t="n">
        <v>0.45</v>
      </c>
      <c r="Y112" t="n">
        <v>1</v>
      </c>
      <c r="Z112" t="n">
        <v>10</v>
      </c>
    </row>
    <row r="113">
      <c r="A113" t="n">
        <v>11</v>
      </c>
      <c r="B113" t="n">
        <v>110</v>
      </c>
      <c r="C113" t="inlineStr">
        <is>
          <t xml:space="preserve">CONCLUIDO	</t>
        </is>
      </c>
      <c r="D113" t="n">
        <v>8.5139</v>
      </c>
      <c r="E113" t="n">
        <v>11.75</v>
      </c>
      <c r="F113" t="n">
        <v>8.25</v>
      </c>
      <c r="G113" t="n">
        <v>23.56</v>
      </c>
      <c r="H113" t="n">
        <v>0.31</v>
      </c>
      <c r="I113" t="n">
        <v>21</v>
      </c>
      <c r="J113" t="n">
        <v>217.86</v>
      </c>
      <c r="K113" t="n">
        <v>56.13</v>
      </c>
      <c r="L113" t="n">
        <v>3.75</v>
      </c>
      <c r="M113" t="n">
        <v>19</v>
      </c>
      <c r="N113" t="n">
        <v>47.98</v>
      </c>
      <c r="O113" t="n">
        <v>27103.65</v>
      </c>
      <c r="P113" t="n">
        <v>102.07</v>
      </c>
      <c r="Q113" t="n">
        <v>1324.01</v>
      </c>
      <c r="R113" t="n">
        <v>39.54</v>
      </c>
      <c r="S113" t="n">
        <v>27.17</v>
      </c>
      <c r="T113" t="n">
        <v>6352.81</v>
      </c>
      <c r="U113" t="n">
        <v>0.6899999999999999</v>
      </c>
      <c r="V113" t="n">
        <v>0.95</v>
      </c>
      <c r="W113" t="n">
        <v>0.14</v>
      </c>
      <c r="X113" t="n">
        <v>0.39</v>
      </c>
      <c r="Y113" t="n">
        <v>1</v>
      </c>
      <c r="Z113" t="n">
        <v>10</v>
      </c>
    </row>
    <row r="114">
      <c r="A114" t="n">
        <v>12</v>
      </c>
      <c r="B114" t="n">
        <v>110</v>
      </c>
      <c r="C114" t="inlineStr">
        <is>
          <t xml:space="preserve">CONCLUIDO	</t>
        </is>
      </c>
      <c r="D114" t="n">
        <v>8.619</v>
      </c>
      <c r="E114" t="n">
        <v>11.6</v>
      </c>
      <c r="F114" t="n">
        <v>8.19</v>
      </c>
      <c r="G114" t="n">
        <v>25.85</v>
      </c>
      <c r="H114" t="n">
        <v>0.33</v>
      </c>
      <c r="I114" t="n">
        <v>19</v>
      </c>
      <c r="J114" t="n">
        <v>218.27</v>
      </c>
      <c r="K114" t="n">
        <v>56.13</v>
      </c>
      <c r="L114" t="n">
        <v>4</v>
      </c>
      <c r="M114" t="n">
        <v>17</v>
      </c>
      <c r="N114" t="n">
        <v>48.15</v>
      </c>
      <c r="O114" t="n">
        <v>27154.29</v>
      </c>
      <c r="P114" t="n">
        <v>99.51000000000001</v>
      </c>
      <c r="Q114" t="n">
        <v>1324.03</v>
      </c>
      <c r="R114" t="n">
        <v>37.45</v>
      </c>
      <c r="S114" t="n">
        <v>27.17</v>
      </c>
      <c r="T114" t="n">
        <v>5318.11</v>
      </c>
      <c r="U114" t="n">
        <v>0.73</v>
      </c>
      <c r="V114" t="n">
        <v>0.95</v>
      </c>
      <c r="W114" t="n">
        <v>0.14</v>
      </c>
      <c r="X114" t="n">
        <v>0.33</v>
      </c>
      <c r="Y114" t="n">
        <v>1</v>
      </c>
      <c r="Z114" t="n">
        <v>10</v>
      </c>
    </row>
    <row r="115">
      <c r="A115" t="n">
        <v>13</v>
      </c>
      <c r="B115" t="n">
        <v>110</v>
      </c>
      <c r="C115" t="inlineStr">
        <is>
          <t xml:space="preserve">CONCLUIDO	</t>
        </is>
      </c>
      <c r="D115" t="n">
        <v>8.598699999999999</v>
      </c>
      <c r="E115" t="n">
        <v>11.63</v>
      </c>
      <c r="F115" t="n">
        <v>8.26</v>
      </c>
      <c r="G115" t="n">
        <v>27.52</v>
      </c>
      <c r="H115" t="n">
        <v>0.35</v>
      </c>
      <c r="I115" t="n">
        <v>18</v>
      </c>
      <c r="J115" t="n">
        <v>218.68</v>
      </c>
      <c r="K115" t="n">
        <v>56.13</v>
      </c>
      <c r="L115" t="n">
        <v>4.25</v>
      </c>
      <c r="M115" t="n">
        <v>16</v>
      </c>
      <c r="N115" t="n">
        <v>48.31</v>
      </c>
      <c r="O115" t="n">
        <v>27204.98</v>
      </c>
      <c r="P115" t="n">
        <v>98.84999999999999</v>
      </c>
      <c r="Q115" t="n">
        <v>1324.12</v>
      </c>
      <c r="R115" t="n">
        <v>40.5</v>
      </c>
      <c r="S115" t="n">
        <v>27.17</v>
      </c>
      <c r="T115" t="n">
        <v>6845.99</v>
      </c>
      <c r="U115" t="n">
        <v>0.67</v>
      </c>
      <c r="V115" t="n">
        <v>0.95</v>
      </c>
      <c r="W115" t="n">
        <v>0.13</v>
      </c>
      <c r="X115" t="n">
        <v>0.4</v>
      </c>
      <c r="Y115" t="n">
        <v>1</v>
      </c>
      <c r="Z115" t="n">
        <v>10</v>
      </c>
    </row>
    <row r="116">
      <c r="A116" t="n">
        <v>14</v>
      </c>
      <c r="B116" t="n">
        <v>110</v>
      </c>
      <c r="C116" t="inlineStr">
        <is>
          <t xml:space="preserve">CONCLUIDO	</t>
        </is>
      </c>
      <c r="D116" t="n">
        <v>8.6799</v>
      </c>
      <c r="E116" t="n">
        <v>11.52</v>
      </c>
      <c r="F116" t="n">
        <v>8.19</v>
      </c>
      <c r="G116" t="n">
        <v>28.91</v>
      </c>
      <c r="H116" t="n">
        <v>0.36</v>
      </c>
      <c r="I116" t="n">
        <v>17</v>
      </c>
      <c r="J116" t="n">
        <v>219.09</v>
      </c>
      <c r="K116" t="n">
        <v>56.13</v>
      </c>
      <c r="L116" t="n">
        <v>4.5</v>
      </c>
      <c r="M116" t="n">
        <v>15</v>
      </c>
      <c r="N116" t="n">
        <v>48.47</v>
      </c>
      <c r="O116" t="n">
        <v>27255.72</v>
      </c>
      <c r="P116" t="n">
        <v>95.95999999999999</v>
      </c>
      <c r="Q116" t="n">
        <v>1323.94</v>
      </c>
      <c r="R116" t="n">
        <v>37.78</v>
      </c>
      <c r="S116" t="n">
        <v>27.17</v>
      </c>
      <c r="T116" t="n">
        <v>5495.29</v>
      </c>
      <c r="U116" t="n">
        <v>0.72</v>
      </c>
      <c r="V116" t="n">
        <v>0.95</v>
      </c>
      <c r="W116" t="n">
        <v>0.14</v>
      </c>
      <c r="X116" t="n">
        <v>0.34</v>
      </c>
      <c r="Y116" t="n">
        <v>1</v>
      </c>
      <c r="Z116" t="n">
        <v>10</v>
      </c>
    </row>
    <row r="117">
      <c r="A117" t="n">
        <v>15</v>
      </c>
      <c r="B117" t="n">
        <v>110</v>
      </c>
      <c r="C117" t="inlineStr">
        <is>
          <t xml:space="preserve">CONCLUIDO	</t>
        </is>
      </c>
      <c r="D117" t="n">
        <v>8.784599999999999</v>
      </c>
      <c r="E117" t="n">
        <v>11.38</v>
      </c>
      <c r="F117" t="n">
        <v>8.140000000000001</v>
      </c>
      <c r="G117" t="n">
        <v>32.55</v>
      </c>
      <c r="H117" t="n">
        <v>0.38</v>
      </c>
      <c r="I117" t="n">
        <v>15</v>
      </c>
      <c r="J117" t="n">
        <v>219.51</v>
      </c>
      <c r="K117" t="n">
        <v>56.13</v>
      </c>
      <c r="L117" t="n">
        <v>4.75</v>
      </c>
      <c r="M117" t="n">
        <v>13</v>
      </c>
      <c r="N117" t="n">
        <v>48.63</v>
      </c>
      <c r="O117" t="n">
        <v>27306.53</v>
      </c>
      <c r="P117" t="n">
        <v>92.78</v>
      </c>
      <c r="Q117" t="n">
        <v>1324.18</v>
      </c>
      <c r="R117" t="n">
        <v>36.11</v>
      </c>
      <c r="S117" t="n">
        <v>27.17</v>
      </c>
      <c r="T117" t="n">
        <v>4668.63</v>
      </c>
      <c r="U117" t="n">
        <v>0.75</v>
      </c>
      <c r="V117" t="n">
        <v>0.96</v>
      </c>
      <c r="W117" t="n">
        <v>0.13</v>
      </c>
      <c r="X117" t="n">
        <v>0.28</v>
      </c>
      <c r="Y117" t="n">
        <v>1</v>
      </c>
      <c r="Z117" t="n">
        <v>10</v>
      </c>
    </row>
    <row r="118">
      <c r="A118" t="n">
        <v>16</v>
      </c>
      <c r="B118" t="n">
        <v>110</v>
      </c>
      <c r="C118" t="inlineStr">
        <is>
          <t xml:space="preserve">CONCLUIDO	</t>
        </is>
      </c>
      <c r="D118" t="n">
        <v>8.7843</v>
      </c>
      <c r="E118" t="n">
        <v>11.38</v>
      </c>
      <c r="F118" t="n">
        <v>8.140000000000001</v>
      </c>
      <c r="G118" t="n">
        <v>32.55</v>
      </c>
      <c r="H118" t="n">
        <v>0.4</v>
      </c>
      <c r="I118" t="n">
        <v>15</v>
      </c>
      <c r="J118" t="n">
        <v>219.92</v>
      </c>
      <c r="K118" t="n">
        <v>56.13</v>
      </c>
      <c r="L118" t="n">
        <v>5</v>
      </c>
      <c r="M118" t="n">
        <v>12</v>
      </c>
      <c r="N118" t="n">
        <v>48.79</v>
      </c>
      <c r="O118" t="n">
        <v>27357.39</v>
      </c>
      <c r="P118" t="n">
        <v>91.62</v>
      </c>
      <c r="Q118" t="n">
        <v>1324.01</v>
      </c>
      <c r="R118" t="n">
        <v>36.12</v>
      </c>
      <c r="S118" t="n">
        <v>27.17</v>
      </c>
      <c r="T118" t="n">
        <v>4672.88</v>
      </c>
      <c r="U118" t="n">
        <v>0.75</v>
      </c>
      <c r="V118" t="n">
        <v>0.96</v>
      </c>
      <c r="W118" t="n">
        <v>0.13</v>
      </c>
      <c r="X118" t="n">
        <v>0.28</v>
      </c>
      <c r="Y118" t="n">
        <v>1</v>
      </c>
      <c r="Z118" t="n">
        <v>10</v>
      </c>
    </row>
    <row r="119">
      <c r="A119" t="n">
        <v>17</v>
      </c>
      <c r="B119" t="n">
        <v>110</v>
      </c>
      <c r="C119" t="inlineStr">
        <is>
          <t xml:space="preserve">CONCLUIDO	</t>
        </is>
      </c>
      <c r="D119" t="n">
        <v>8.827400000000001</v>
      </c>
      <c r="E119" t="n">
        <v>11.33</v>
      </c>
      <c r="F119" t="n">
        <v>8.119999999999999</v>
      </c>
      <c r="G119" t="n">
        <v>34.82</v>
      </c>
      <c r="H119" t="n">
        <v>0.42</v>
      </c>
      <c r="I119" t="n">
        <v>14</v>
      </c>
      <c r="J119" t="n">
        <v>220.33</v>
      </c>
      <c r="K119" t="n">
        <v>56.13</v>
      </c>
      <c r="L119" t="n">
        <v>5.25</v>
      </c>
      <c r="M119" t="n">
        <v>6</v>
      </c>
      <c r="N119" t="n">
        <v>48.95</v>
      </c>
      <c r="O119" t="n">
        <v>27408.3</v>
      </c>
      <c r="P119" t="n">
        <v>90.52</v>
      </c>
      <c r="Q119" t="n">
        <v>1324.08</v>
      </c>
      <c r="R119" t="n">
        <v>35.49</v>
      </c>
      <c r="S119" t="n">
        <v>27.17</v>
      </c>
      <c r="T119" t="n">
        <v>4361.07</v>
      </c>
      <c r="U119" t="n">
        <v>0.77</v>
      </c>
      <c r="V119" t="n">
        <v>0.96</v>
      </c>
      <c r="W119" t="n">
        <v>0.14</v>
      </c>
      <c r="X119" t="n">
        <v>0.27</v>
      </c>
      <c r="Y119" t="n">
        <v>1</v>
      </c>
      <c r="Z119" t="n">
        <v>10</v>
      </c>
    </row>
    <row r="120">
      <c r="A120" t="n">
        <v>18</v>
      </c>
      <c r="B120" t="n">
        <v>110</v>
      </c>
      <c r="C120" t="inlineStr">
        <is>
          <t xml:space="preserve">CONCLUIDO	</t>
        </is>
      </c>
      <c r="D120" t="n">
        <v>8.8218</v>
      </c>
      <c r="E120" t="n">
        <v>11.34</v>
      </c>
      <c r="F120" t="n">
        <v>8.130000000000001</v>
      </c>
      <c r="G120" t="n">
        <v>34.85</v>
      </c>
      <c r="H120" t="n">
        <v>0.44</v>
      </c>
      <c r="I120" t="n">
        <v>14</v>
      </c>
      <c r="J120" t="n">
        <v>220.74</v>
      </c>
      <c r="K120" t="n">
        <v>56.13</v>
      </c>
      <c r="L120" t="n">
        <v>5.5</v>
      </c>
      <c r="M120" t="n">
        <v>1</v>
      </c>
      <c r="N120" t="n">
        <v>49.12</v>
      </c>
      <c r="O120" t="n">
        <v>27459.27</v>
      </c>
      <c r="P120" t="n">
        <v>89.02</v>
      </c>
      <c r="Q120" t="n">
        <v>1323.94</v>
      </c>
      <c r="R120" t="n">
        <v>35.51</v>
      </c>
      <c r="S120" t="n">
        <v>27.17</v>
      </c>
      <c r="T120" t="n">
        <v>4371.36</v>
      </c>
      <c r="U120" t="n">
        <v>0.77</v>
      </c>
      <c r="V120" t="n">
        <v>0.96</v>
      </c>
      <c r="W120" t="n">
        <v>0.15</v>
      </c>
      <c r="X120" t="n">
        <v>0.28</v>
      </c>
      <c r="Y120" t="n">
        <v>1</v>
      </c>
      <c r="Z120" t="n">
        <v>10</v>
      </c>
    </row>
    <row r="121">
      <c r="A121" t="n">
        <v>19</v>
      </c>
      <c r="B121" t="n">
        <v>110</v>
      </c>
      <c r="C121" t="inlineStr">
        <is>
          <t xml:space="preserve">CONCLUIDO	</t>
        </is>
      </c>
      <c r="D121" t="n">
        <v>8.818099999999999</v>
      </c>
      <c r="E121" t="n">
        <v>11.34</v>
      </c>
      <c r="F121" t="n">
        <v>8.140000000000001</v>
      </c>
      <c r="G121" t="n">
        <v>34.87</v>
      </c>
      <c r="H121" t="n">
        <v>0.46</v>
      </c>
      <c r="I121" t="n">
        <v>14</v>
      </c>
      <c r="J121" t="n">
        <v>221.16</v>
      </c>
      <c r="K121" t="n">
        <v>56.13</v>
      </c>
      <c r="L121" t="n">
        <v>5.75</v>
      </c>
      <c r="M121" t="n">
        <v>0</v>
      </c>
      <c r="N121" t="n">
        <v>49.28</v>
      </c>
      <c r="O121" t="n">
        <v>27510.3</v>
      </c>
      <c r="P121" t="n">
        <v>89.19</v>
      </c>
      <c r="Q121" t="n">
        <v>1324</v>
      </c>
      <c r="R121" t="n">
        <v>35.63</v>
      </c>
      <c r="S121" t="n">
        <v>27.17</v>
      </c>
      <c r="T121" t="n">
        <v>4432.96</v>
      </c>
      <c r="U121" t="n">
        <v>0.76</v>
      </c>
      <c r="V121" t="n">
        <v>0.96</v>
      </c>
      <c r="W121" t="n">
        <v>0.15</v>
      </c>
      <c r="X121" t="n">
        <v>0.28</v>
      </c>
      <c r="Y121" t="n">
        <v>1</v>
      </c>
      <c r="Z121" t="n">
        <v>10</v>
      </c>
    </row>
    <row r="122">
      <c r="A122" t="n">
        <v>0</v>
      </c>
      <c r="B122" t="n">
        <v>150</v>
      </c>
      <c r="C122" t="inlineStr">
        <is>
          <t xml:space="preserve">CONCLUIDO	</t>
        </is>
      </c>
      <c r="D122" t="n">
        <v>4.6647</v>
      </c>
      <c r="E122" t="n">
        <v>21.44</v>
      </c>
      <c r="F122" t="n">
        <v>10.72</v>
      </c>
      <c r="G122" t="n">
        <v>4.63</v>
      </c>
      <c r="H122" t="n">
        <v>0.06</v>
      </c>
      <c r="I122" t="n">
        <v>139</v>
      </c>
      <c r="J122" t="n">
        <v>296.65</v>
      </c>
      <c r="K122" t="n">
        <v>61.82</v>
      </c>
      <c r="L122" t="n">
        <v>1</v>
      </c>
      <c r="M122" t="n">
        <v>137</v>
      </c>
      <c r="N122" t="n">
        <v>83.83</v>
      </c>
      <c r="O122" t="n">
        <v>36821.52</v>
      </c>
      <c r="P122" t="n">
        <v>191.57</v>
      </c>
      <c r="Q122" t="n">
        <v>1324.51</v>
      </c>
      <c r="R122" t="n">
        <v>117.01</v>
      </c>
      <c r="S122" t="n">
        <v>27.17</v>
      </c>
      <c r="T122" t="n">
        <v>44500.4</v>
      </c>
      <c r="U122" t="n">
        <v>0.23</v>
      </c>
      <c r="V122" t="n">
        <v>0.73</v>
      </c>
      <c r="W122" t="n">
        <v>0.33</v>
      </c>
      <c r="X122" t="n">
        <v>2.86</v>
      </c>
      <c r="Y122" t="n">
        <v>1</v>
      </c>
      <c r="Z122" t="n">
        <v>10</v>
      </c>
    </row>
    <row r="123">
      <c r="A123" t="n">
        <v>1</v>
      </c>
      <c r="B123" t="n">
        <v>150</v>
      </c>
      <c r="C123" t="inlineStr">
        <is>
          <t xml:space="preserve">CONCLUIDO	</t>
        </is>
      </c>
      <c r="D123" t="n">
        <v>5.3548</v>
      </c>
      <c r="E123" t="n">
        <v>18.67</v>
      </c>
      <c r="F123" t="n">
        <v>9.960000000000001</v>
      </c>
      <c r="G123" t="n">
        <v>5.8</v>
      </c>
      <c r="H123" t="n">
        <v>0.07000000000000001</v>
      </c>
      <c r="I123" t="n">
        <v>103</v>
      </c>
      <c r="J123" t="n">
        <v>297.17</v>
      </c>
      <c r="K123" t="n">
        <v>61.82</v>
      </c>
      <c r="L123" t="n">
        <v>1.25</v>
      </c>
      <c r="M123" t="n">
        <v>101</v>
      </c>
      <c r="N123" t="n">
        <v>84.09999999999999</v>
      </c>
      <c r="O123" t="n">
        <v>36885.7</v>
      </c>
      <c r="P123" t="n">
        <v>176.83</v>
      </c>
      <c r="Q123" t="n">
        <v>1324.5</v>
      </c>
      <c r="R123" t="n">
        <v>93.26000000000001</v>
      </c>
      <c r="S123" t="n">
        <v>27.17</v>
      </c>
      <c r="T123" t="n">
        <v>32801.32</v>
      </c>
      <c r="U123" t="n">
        <v>0.29</v>
      </c>
      <c r="V123" t="n">
        <v>0.78</v>
      </c>
      <c r="W123" t="n">
        <v>0.27</v>
      </c>
      <c r="X123" t="n">
        <v>2.1</v>
      </c>
      <c r="Y123" t="n">
        <v>1</v>
      </c>
      <c r="Z123" t="n">
        <v>10</v>
      </c>
    </row>
    <row r="124">
      <c r="A124" t="n">
        <v>2</v>
      </c>
      <c r="B124" t="n">
        <v>150</v>
      </c>
      <c r="C124" t="inlineStr">
        <is>
          <t xml:space="preserve">CONCLUIDO	</t>
        </is>
      </c>
      <c r="D124" t="n">
        <v>5.8887</v>
      </c>
      <c r="E124" t="n">
        <v>16.98</v>
      </c>
      <c r="F124" t="n">
        <v>9.48</v>
      </c>
      <c r="G124" t="n">
        <v>7.03</v>
      </c>
      <c r="H124" t="n">
        <v>0.09</v>
      </c>
      <c r="I124" t="n">
        <v>81</v>
      </c>
      <c r="J124" t="n">
        <v>297.7</v>
      </c>
      <c r="K124" t="n">
        <v>61.82</v>
      </c>
      <c r="L124" t="n">
        <v>1.5</v>
      </c>
      <c r="M124" t="n">
        <v>79</v>
      </c>
      <c r="N124" t="n">
        <v>84.37</v>
      </c>
      <c r="O124" t="n">
        <v>36949.99</v>
      </c>
      <c r="P124" t="n">
        <v>167.45</v>
      </c>
      <c r="Q124" t="n">
        <v>1324.5</v>
      </c>
      <c r="R124" t="n">
        <v>78.02</v>
      </c>
      <c r="S124" t="n">
        <v>27.17</v>
      </c>
      <c r="T124" t="n">
        <v>25291.02</v>
      </c>
      <c r="U124" t="n">
        <v>0.35</v>
      </c>
      <c r="V124" t="n">
        <v>0.82</v>
      </c>
      <c r="W124" t="n">
        <v>0.24</v>
      </c>
      <c r="X124" t="n">
        <v>1.63</v>
      </c>
      <c r="Y124" t="n">
        <v>1</v>
      </c>
      <c r="Z124" t="n">
        <v>10</v>
      </c>
    </row>
    <row r="125">
      <c r="A125" t="n">
        <v>3</v>
      </c>
      <c r="B125" t="n">
        <v>150</v>
      </c>
      <c r="C125" t="inlineStr">
        <is>
          <t xml:space="preserve">CONCLUIDO	</t>
        </is>
      </c>
      <c r="D125" t="n">
        <v>6.2886</v>
      </c>
      <c r="E125" t="n">
        <v>15.9</v>
      </c>
      <c r="F125" t="n">
        <v>9.18</v>
      </c>
      <c r="G125" t="n">
        <v>8.220000000000001</v>
      </c>
      <c r="H125" t="n">
        <v>0.1</v>
      </c>
      <c r="I125" t="n">
        <v>67</v>
      </c>
      <c r="J125" t="n">
        <v>298.22</v>
      </c>
      <c r="K125" t="n">
        <v>61.82</v>
      </c>
      <c r="L125" t="n">
        <v>1.75</v>
      </c>
      <c r="M125" t="n">
        <v>65</v>
      </c>
      <c r="N125" t="n">
        <v>84.65000000000001</v>
      </c>
      <c r="O125" t="n">
        <v>37014.39</v>
      </c>
      <c r="P125" t="n">
        <v>161.13</v>
      </c>
      <c r="Q125" t="n">
        <v>1324.29</v>
      </c>
      <c r="R125" t="n">
        <v>68.56999999999999</v>
      </c>
      <c r="S125" t="n">
        <v>27.17</v>
      </c>
      <c r="T125" t="n">
        <v>20639.51</v>
      </c>
      <c r="U125" t="n">
        <v>0.4</v>
      </c>
      <c r="V125" t="n">
        <v>0.85</v>
      </c>
      <c r="W125" t="n">
        <v>0.22</v>
      </c>
      <c r="X125" t="n">
        <v>1.33</v>
      </c>
      <c r="Y125" t="n">
        <v>1</v>
      </c>
      <c r="Z125" t="n">
        <v>10</v>
      </c>
    </row>
    <row r="126">
      <c r="A126" t="n">
        <v>4</v>
      </c>
      <c r="B126" t="n">
        <v>150</v>
      </c>
      <c r="C126" t="inlineStr">
        <is>
          <t xml:space="preserve">CONCLUIDO	</t>
        </is>
      </c>
      <c r="D126" t="n">
        <v>6.5656</v>
      </c>
      <c r="E126" t="n">
        <v>15.23</v>
      </c>
      <c r="F126" t="n">
        <v>9.01</v>
      </c>
      <c r="G126" t="n">
        <v>9.32</v>
      </c>
      <c r="H126" t="n">
        <v>0.12</v>
      </c>
      <c r="I126" t="n">
        <v>58</v>
      </c>
      <c r="J126" t="n">
        <v>298.74</v>
      </c>
      <c r="K126" t="n">
        <v>61.82</v>
      </c>
      <c r="L126" t="n">
        <v>2</v>
      </c>
      <c r="M126" t="n">
        <v>56</v>
      </c>
      <c r="N126" t="n">
        <v>84.92</v>
      </c>
      <c r="O126" t="n">
        <v>37078.91</v>
      </c>
      <c r="P126" t="n">
        <v>157.19</v>
      </c>
      <c r="Q126" t="n">
        <v>1324.34</v>
      </c>
      <c r="R126" t="n">
        <v>63.38</v>
      </c>
      <c r="S126" t="n">
        <v>27.17</v>
      </c>
      <c r="T126" t="n">
        <v>18087.1</v>
      </c>
      <c r="U126" t="n">
        <v>0.43</v>
      </c>
      <c r="V126" t="n">
        <v>0.87</v>
      </c>
      <c r="W126" t="n">
        <v>0.2</v>
      </c>
      <c r="X126" t="n">
        <v>1.16</v>
      </c>
      <c r="Y126" t="n">
        <v>1</v>
      </c>
      <c r="Z126" t="n">
        <v>10</v>
      </c>
    </row>
    <row r="127">
      <c r="A127" t="n">
        <v>5</v>
      </c>
      <c r="B127" t="n">
        <v>150</v>
      </c>
      <c r="C127" t="inlineStr">
        <is>
          <t xml:space="preserve">CONCLUIDO	</t>
        </is>
      </c>
      <c r="D127" t="n">
        <v>6.8433</v>
      </c>
      <c r="E127" t="n">
        <v>14.61</v>
      </c>
      <c r="F127" t="n">
        <v>8.84</v>
      </c>
      <c r="G127" t="n">
        <v>10.61</v>
      </c>
      <c r="H127" t="n">
        <v>0.13</v>
      </c>
      <c r="I127" t="n">
        <v>50</v>
      </c>
      <c r="J127" t="n">
        <v>299.26</v>
      </c>
      <c r="K127" t="n">
        <v>61.82</v>
      </c>
      <c r="L127" t="n">
        <v>2.25</v>
      </c>
      <c r="M127" t="n">
        <v>48</v>
      </c>
      <c r="N127" t="n">
        <v>85.19</v>
      </c>
      <c r="O127" t="n">
        <v>37143.54</v>
      </c>
      <c r="P127" t="n">
        <v>153.19</v>
      </c>
      <c r="Q127" t="n">
        <v>1324.16</v>
      </c>
      <c r="R127" t="n">
        <v>58.03</v>
      </c>
      <c r="S127" t="n">
        <v>27.17</v>
      </c>
      <c r="T127" t="n">
        <v>15455.35</v>
      </c>
      <c r="U127" t="n">
        <v>0.47</v>
      </c>
      <c r="V127" t="n">
        <v>0.88</v>
      </c>
      <c r="W127" t="n">
        <v>0.18</v>
      </c>
      <c r="X127" t="n">
        <v>0.98</v>
      </c>
      <c r="Y127" t="n">
        <v>1</v>
      </c>
      <c r="Z127" t="n">
        <v>10</v>
      </c>
    </row>
    <row r="128">
      <c r="A128" t="n">
        <v>6</v>
      </c>
      <c r="B128" t="n">
        <v>150</v>
      </c>
      <c r="C128" t="inlineStr">
        <is>
          <t xml:space="preserve">CONCLUIDO	</t>
        </is>
      </c>
      <c r="D128" t="n">
        <v>7.0695</v>
      </c>
      <c r="E128" t="n">
        <v>14.15</v>
      </c>
      <c r="F128" t="n">
        <v>8.699999999999999</v>
      </c>
      <c r="G128" t="n">
        <v>11.87</v>
      </c>
      <c r="H128" t="n">
        <v>0.15</v>
      </c>
      <c r="I128" t="n">
        <v>44</v>
      </c>
      <c r="J128" t="n">
        <v>299.79</v>
      </c>
      <c r="K128" t="n">
        <v>61.82</v>
      </c>
      <c r="L128" t="n">
        <v>2.5</v>
      </c>
      <c r="M128" t="n">
        <v>42</v>
      </c>
      <c r="N128" t="n">
        <v>85.47</v>
      </c>
      <c r="O128" t="n">
        <v>37208.42</v>
      </c>
      <c r="P128" t="n">
        <v>149.89</v>
      </c>
      <c r="Q128" t="n">
        <v>1324.12</v>
      </c>
      <c r="R128" t="n">
        <v>53.62</v>
      </c>
      <c r="S128" t="n">
        <v>27.17</v>
      </c>
      <c r="T128" t="n">
        <v>13277.41</v>
      </c>
      <c r="U128" t="n">
        <v>0.51</v>
      </c>
      <c r="V128" t="n">
        <v>0.9</v>
      </c>
      <c r="W128" t="n">
        <v>0.18</v>
      </c>
      <c r="X128" t="n">
        <v>0.85</v>
      </c>
      <c r="Y128" t="n">
        <v>1</v>
      </c>
      <c r="Z128" t="n">
        <v>10</v>
      </c>
    </row>
    <row r="129">
      <c r="A129" t="n">
        <v>7</v>
      </c>
      <c r="B129" t="n">
        <v>150</v>
      </c>
      <c r="C129" t="inlineStr">
        <is>
          <t xml:space="preserve">CONCLUIDO	</t>
        </is>
      </c>
      <c r="D129" t="n">
        <v>7.2301</v>
      </c>
      <c r="E129" t="n">
        <v>13.83</v>
      </c>
      <c r="F129" t="n">
        <v>8.609999999999999</v>
      </c>
      <c r="G129" t="n">
        <v>12.92</v>
      </c>
      <c r="H129" t="n">
        <v>0.16</v>
      </c>
      <c r="I129" t="n">
        <v>40</v>
      </c>
      <c r="J129" t="n">
        <v>300.32</v>
      </c>
      <c r="K129" t="n">
        <v>61.82</v>
      </c>
      <c r="L129" t="n">
        <v>2.75</v>
      </c>
      <c r="M129" t="n">
        <v>38</v>
      </c>
      <c r="N129" t="n">
        <v>85.73999999999999</v>
      </c>
      <c r="O129" t="n">
        <v>37273.29</v>
      </c>
      <c r="P129" t="n">
        <v>147.4</v>
      </c>
      <c r="Q129" t="n">
        <v>1324.05</v>
      </c>
      <c r="R129" t="n">
        <v>50.79</v>
      </c>
      <c r="S129" t="n">
        <v>27.17</v>
      </c>
      <c r="T129" t="n">
        <v>11881.78</v>
      </c>
      <c r="U129" t="n">
        <v>0.54</v>
      </c>
      <c r="V129" t="n">
        <v>0.91</v>
      </c>
      <c r="W129" t="n">
        <v>0.17</v>
      </c>
      <c r="X129" t="n">
        <v>0.76</v>
      </c>
      <c r="Y129" t="n">
        <v>1</v>
      </c>
      <c r="Z129" t="n">
        <v>10</v>
      </c>
    </row>
    <row r="130">
      <c r="A130" t="n">
        <v>8</v>
      </c>
      <c r="B130" t="n">
        <v>150</v>
      </c>
      <c r="C130" t="inlineStr">
        <is>
          <t xml:space="preserve">CONCLUIDO	</t>
        </is>
      </c>
      <c r="D130" t="n">
        <v>7.4306</v>
      </c>
      <c r="E130" t="n">
        <v>13.46</v>
      </c>
      <c r="F130" t="n">
        <v>8.460000000000001</v>
      </c>
      <c r="G130" t="n">
        <v>14.1</v>
      </c>
      <c r="H130" t="n">
        <v>0.18</v>
      </c>
      <c r="I130" t="n">
        <v>36</v>
      </c>
      <c r="J130" t="n">
        <v>300.84</v>
      </c>
      <c r="K130" t="n">
        <v>61.82</v>
      </c>
      <c r="L130" t="n">
        <v>3</v>
      </c>
      <c r="M130" t="n">
        <v>34</v>
      </c>
      <c r="N130" t="n">
        <v>86.02</v>
      </c>
      <c r="O130" t="n">
        <v>37338.27</v>
      </c>
      <c r="P130" t="n">
        <v>143.55</v>
      </c>
      <c r="Q130" t="n">
        <v>1324.17</v>
      </c>
      <c r="R130" t="n">
        <v>46.02</v>
      </c>
      <c r="S130" t="n">
        <v>27.17</v>
      </c>
      <c r="T130" t="n">
        <v>9520.120000000001</v>
      </c>
      <c r="U130" t="n">
        <v>0.59</v>
      </c>
      <c r="V130" t="n">
        <v>0.92</v>
      </c>
      <c r="W130" t="n">
        <v>0.15</v>
      </c>
      <c r="X130" t="n">
        <v>0.61</v>
      </c>
      <c r="Y130" t="n">
        <v>1</v>
      </c>
      <c r="Z130" t="n">
        <v>10</v>
      </c>
    </row>
    <row r="131">
      <c r="A131" t="n">
        <v>9</v>
      </c>
      <c r="B131" t="n">
        <v>150</v>
      </c>
      <c r="C131" t="inlineStr">
        <is>
          <t xml:space="preserve">CONCLUIDO	</t>
        </is>
      </c>
      <c r="D131" t="n">
        <v>7.4004</v>
      </c>
      <c r="E131" t="n">
        <v>13.51</v>
      </c>
      <c r="F131" t="n">
        <v>8.630000000000001</v>
      </c>
      <c r="G131" t="n">
        <v>15.22</v>
      </c>
      <c r="H131" t="n">
        <v>0.19</v>
      </c>
      <c r="I131" t="n">
        <v>34</v>
      </c>
      <c r="J131" t="n">
        <v>301.37</v>
      </c>
      <c r="K131" t="n">
        <v>61.82</v>
      </c>
      <c r="L131" t="n">
        <v>3.25</v>
      </c>
      <c r="M131" t="n">
        <v>32</v>
      </c>
      <c r="N131" t="n">
        <v>86.3</v>
      </c>
      <c r="O131" t="n">
        <v>37403.38</v>
      </c>
      <c r="P131" t="n">
        <v>145.81</v>
      </c>
      <c r="Q131" t="n">
        <v>1324.06</v>
      </c>
      <c r="R131" t="n">
        <v>52.12</v>
      </c>
      <c r="S131" t="n">
        <v>27.17</v>
      </c>
      <c r="T131" t="n">
        <v>12576.46</v>
      </c>
      <c r="U131" t="n">
        <v>0.52</v>
      </c>
      <c r="V131" t="n">
        <v>0.9</v>
      </c>
      <c r="W131" t="n">
        <v>0.16</v>
      </c>
      <c r="X131" t="n">
        <v>0.77</v>
      </c>
      <c r="Y131" t="n">
        <v>1</v>
      </c>
      <c r="Z131" t="n">
        <v>10</v>
      </c>
    </row>
    <row r="132">
      <c r="A132" t="n">
        <v>10</v>
      </c>
      <c r="B132" t="n">
        <v>150</v>
      </c>
      <c r="C132" t="inlineStr">
        <is>
          <t xml:space="preserve">CONCLUIDO	</t>
        </is>
      </c>
      <c r="D132" t="n">
        <v>7.6242</v>
      </c>
      <c r="E132" t="n">
        <v>13.12</v>
      </c>
      <c r="F132" t="n">
        <v>8.449999999999999</v>
      </c>
      <c r="G132" t="n">
        <v>16.9</v>
      </c>
      <c r="H132" t="n">
        <v>0.21</v>
      </c>
      <c r="I132" t="n">
        <v>30</v>
      </c>
      <c r="J132" t="n">
        <v>301.9</v>
      </c>
      <c r="K132" t="n">
        <v>61.82</v>
      </c>
      <c r="L132" t="n">
        <v>3.5</v>
      </c>
      <c r="M132" t="n">
        <v>28</v>
      </c>
      <c r="N132" t="n">
        <v>86.58</v>
      </c>
      <c r="O132" t="n">
        <v>37468.6</v>
      </c>
      <c r="P132" t="n">
        <v>141.72</v>
      </c>
      <c r="Q132" t="n">
        <v>1324.26</v>
      </c>
      <c r="R132" t="n">
        <v>46.01</v>
      </c>
      <c r="S132" t="n">
        <v>27.17</v>
      </c>
      <c r="T132" t="n">
        <v>9540.66</v>
      </c>
      <c r="U132" t="n">
        <v>0.59</v>
      </c>
      <c r="V132" t="n">
        <v>0.92</v>
      </c>
      <c r="W132" t="n">
        <v>0.15</v>
      </c>
      <c r="X132" t="n">
        <v>0.6</v>
      </c>
      <c r="Y132" t="n">
        <v>1</v>
      </c>
      <c r="Z132" t="n">
        <v>10</v>
      </c>
    </row>
    <row r="133">
      <c r="A133" t="n">
        <v>11</v>
      </c>
      <c r="B133" t="n">
        <v>150</v>
      </c>
      <c r="C133" t="inlineStr">
        <is>
          <t xml:space="preserve">CONCLUIDO	</t>
        </is>
      </c>
      <c r="D133" t="n">
        <v>7.7149</v>
      </c>
      <c r="E133" t="n">
        <v>12.96</v>
      </c>
      <c r="F133" t="n">
        <v>8.41</v>
      </c>
      <c r="G133" t="n">
        <v>18.02</v>
      </c>
      <c r="H133" t="n">
        <v>0.22</v>
      </c>
      <c r="I133" t="n">
        <v>28</v>
      </c>
      <c r="J133" t="n">
        <v>302.43</v>
      </c>
      <c r="K133" t="n">
        <v>61.82</v>
      </c>
      <c r="L133" t="n">
        <v>3.75</v>
      </c>
      <c r="M133" t="n">
        <v>26</v>
      </c>
      <c r="N133" t="n">
        <v>86.86</v>
      </c>
      <c r="O133" t="n">
        <v>37533.94</v>
      </c>
      <c r="P133" t="n">
        <v>140.17</v>
      </c>
      <c r="Q133" t="n">
        <v>1324.03</v>
      </c>
      <c r="R133" t="n">
        <v>44.64</v>
      </c>
      <c r="S133" t="n">
        <v>27.17</v>
      </c>
      <c r="T133" t="n">
        <v>8868.280000000001</v>
      </c>
      <c r="U133" t="n">
        <v>0.61</v>
      </c>
      <c r="V133" t="n">
        <v>0.93</v>
      </c>
      <c r="W133" t="n">
        <v>0.15</v>
      </c>
      <c r="X133" t="n">
        <v>0.5600000000000001</v>
      </c>
      <c r="Y133" t="n">
        <v>1</v>
      </c>
      <c r="Z133" t="n">
        <v>10</v>
      </c>
    </row>
    <row r="134">
      <c r="A134" t="n">
        <v>12</v>
      </c>
      <c r="B134" t="n">
        <v>150</v>
      </c>
      <c r="C134" t="inlineStr">
        <is>
          <t xml:space="preserve">CONCLUIDO	</t>
        </is>
      </c>
      <c r="D134" t="n">
        <v>7.8066</v>
      </c>
      <c r="E134" t="n">
        <v>12.81</v>
      </c>
      <c r="F134" t="n">
        <v>8.369999999999999</v>
      </c>
      <c r="G134" t="n">
        <v>19.31</v>
      </c>
      <c r="H134" t="n">
        <v>0.24</v>
      </c>
      <c r="I134" t="n">
        <v>26</v>
      </c>
      <c r="J134" t="n">
        <v>302.96</v>
      </c>
      <c r="K134" t="n">
        <v>61.82</v>
      </c>
      <c r="L134" t="n">
        <v>4</v>
      </c>
      <c r="M134" t="n">
        <v>24</v>
      </c>
      <c r="N134" t="n">
        <v>87.14</v>
      </c>
      <c r="O134" t="n">
        <v>37599.4</v>
      </c>
      <c r="P134" t="n">
        <v>138.54</v>
      </c>
      <c r="Q134" t="n">
        <v>1324.03</v>
      </c>
      <c r="R134" t="n">
        <v>43.34</v>
      </c>
      <c r="S134" t="n">
        <v>27.17</v>
      </c>
      <c r="T134" t="n">
        <v>8230.27</v>
      </c>
      <c r="U134" t="n">
        <v>0.63</v>
      </c>
      <c r="V134" t="n">
        <v>0.93</v>
      </c>
      <c r="W134" t="n">
        <v>0.15</v>
      </c>
      <c r="X134" t="n">
        <v>0.51</v>
      </c>
      <c r="Y134" t="n">
        <v>1</v>
      </c>
      <c r="Z134" t="n">
        <v>10</v>
      </c>
    </row>
    <row r="135">
      <c r="A135" t="n">
        <v>13</v>
      </c>
      <c r="B135" t="n">
        <v>150</v>
      </c>
      <c r="C135" t="inlineStr">
        <is>
          <t xml:space="preserve">CONCLUIDO	</t>
        </is>
      </c>
      <c r="D135" t="n">
        <v>7.9083</v>
      </c>
      <c r="E135" t="n">
        <v>12.64</v>
      </c>
      <c r="F135" t="n">
        <v>8.31</v>
      </c>
      <c r="G135" t="n">
        <v>20.79</v>
      </c>
      <c r="H135" t="n">
        <v>0.25</v>
      </c>
      <c r="I135" t="n">
        <v>24</v>
      </c>
      <c r="J135" t="n">
        <v>303.49</v>
      </c>
      <c r="K135" t="n">
        <v>61.82</v>
      </c>
      <c r="L135" t="n">
        <v>4.25</v>
      </c>
      <c r="M135" t="n">
        <v>22</v>
      </c>
      <c r="N135" t="n">
        <v>87.42</v>
      </c>
      <c r="O135" t="n">
        <v>37664.98</v>
      </c>
      <c r="P135" t="n">
        <v>136.49</v>
      </c>
      <c r="Q135" t="n">
        <v>1323.99</v>
      </c>
      <c r="R135" t="n">
        <v>41.59</v>
      </c>
      <c r="S135" t="n">
        <v>27.17</v>
      </c>
      <c r="T135" t="n">
        <v>7365.01</v>
      </c>
      <c r="U135" t="n">
        <v>0.65</v>
      </c>
      <c r="V135" t="n">
        <v>0.9399999999999999</v>
      </c>
      <c r="W135" t="n">
        <v>0.15</v>
      </c>
      <c r="X135" t="n">
        <v>0.46</v>
      </c>
      <c r="Y135" t="n">
        <v>1</v>
      </c>
      <c r="Z135" t="n">
        <v>10</v>
      </c>
    </row>
    <row r="136">
      <c r="A136" t="n">
        <v>14</v>
      </c>
      <c r="B136" t="n">
        <v>150</v>
      </c>
      <c r="C136" t="inlineStr">
        <is>
          <t xml:space="preserve">CONCLUIDO	</t>
        </is>
      </c>
      <c r="D136" t="n">
        <v>7.9546</v>
      </c>
      <c r="E136" t="n">
        <v>12.57</v>
      </c>
      <c r="F136" t="n">
        <v>8.300000000000001</v>
      </c>
      <c r="G136" t="n">
        <v>21.64</v>
      </c>
      <c r="H136" t="n">
        <v>0.26</v>
      </c>
      <c r="I136" t="n">
        <v>23</v>
      </c>
      <c r="J136" t="n">
        <v>304.03</v>
      </c>
      <c r="K136" t="n">
        <v>61.82</v>
      </c>
      <c r="L136" t="n">
        <v>4.5</v>
      </c>
      <c r="M136" t="n">
        <v>21</v>
      </c>
      <c r="N136" t="n">
        <v>87.7</v>
      </c>
      <c r="O136" t="n">
        <v>37730.68</v>
      </c>
      <c r="P136" t="n">
        <v>135.46</v>
      </c>
      <c r="Q136" t="n">
        <v>1324.02</v>
      </c>
      <c r="R136" t="n">
        <v>41.02</v>
      </c>
      <c r="S136" t="n">
        <v>27.17</v>
      </c>
      <c r="T136" t="n">
        <v>7080.78</v>
      </c>
      <c r="U136" t="n">
        <v>0.66</v>
      </c>
      <c r="V136" t="n">
        <v>0.9399999999999999</v>
      </c>
      <c r="W136" t="n">
        <v>0.15</v>
      </c>
      <c r="X136" t="n">
        <v>0.44</v>
      </c>
      <c r="Y136" t="n">
        <v>1</v>
      </c>
      <c r="Z136" t="n">
        <v>10</v>
      </c>
    </row>
    <row r="137">
      <c r="A137" t="n">
        <v>15</v>
      </c>
      <c r="B137" t="n">
        <v>150</v>
      </c>
      <c r="C137" t="inlineStr">
        <is>
          <t xml:space="preserve">CONCLUIDO	</t>
        </is>
      </c>
      <c r="D137" t="n">
        <v>7.9998</v>
      </c>
      <c r="E137" t="n">
        <v>12.5</v>
      </c>
      <c r="F137" t="n">
        <v>8.279999999999999</v>
      </c>
      <c r="G137" t="n">
        <v>22.58</v>
      </c>
      <c r="H137" t="n">
        <v>0.28</v>
      </c>
      <c r="I137" t="n">
        <v>22</v>
      </c>
      <c r="J137" t="n">
        <v>304.56</v>
      </c>
      <c r="K137" t="n">
        <v>61.82</v>
      </c>
      <c r="L137" t="n">
        <v>4.75</v>
      </c>
      <c r="M137" t="n">
        <v>20</v>
      </c>
      <c r="N137" t="n">
        <v>87.98999999999999</v>
      </c>
      <c r="O137" t="n">
        <v>37796.51</v>
      </c>
      <c r="P137" t="n">
        <v>134.24</v>
      </c>
      <c r="Q137" t="n">
        <v>1323.94</v>
      </c>
      <c r="R137" t="n">
        <v>40.65</v>
      </c>
      <c r="S137" t="n">
        <v>27.17</v>
      </c>
      <c r="T137" t="n">
        <v>6903.87</v>
      </c>
      <c r="U137" t="n">
        <v>0.67</v>
      </c>
      <c r="V137" t="n">
        <v>0.9399999999999999</v>
      </c>
      <c r="W137" t="n">
        <v>0.14</v>
      </c>
      <c r="X137" t="n">
        <v>0.43</v>
      </c>
      <c r="Y137" t="n">
        <v>1</v>
      </c>
      <c r="Z137" t="n">
        <v>10</v>
      </c>
    </row>
    <row r="138">
      <c r="A138" t="n">
        <v>16</v>
      </c>
      <c r="B138" t="n">
        <v>150</v>
      </c>
      <c r="C138" t="inlineStr">
        <is>
          <t xml:space="preserve">CONCLUIDO	</t>
        </is>
      </c>
      <c r="D138" t="n">
        <v>8.1076</v>
      </c>
      <c r="E138" t="n">
        <v>12.33</v>
      </c>
      <c r="F138" t="n">
        <v>8.23</v>
      </c>
      <c r="G138" t="n">
        <v>24.68</v>
      </c>
      <c r="H138" t="n">
        <v>0.29</v>
      </c>
      <c r="I138" t="n">
        <v>20</v>
      </c>
      <c r="J138" t="n">
        <v>305.09</v>
      </c>
      <c r="K138" t="n">
        <v>61.82</v>
      </c>
      <c r="L138" t="n">
        <v>5</v>
      </c>
      <c r="M138" t="n">
        <v>18</v>
      </c>
      <c r="N138" t="n">
        <v>88.27</v>
      </c>
      <c r="O138" t="n">
        <v>37862.45</v>
      </c>
      <c r="P138" t="n">
        <v>132.27</v>
      </c>
      <c r="Q138" t="n">
        <v>1324.19</v>
      </c>
      <c r="R138" t="n">
        <v>38.73</v>
      </c>
      <c r="S138" t="n">
        <v>27.17</v>
      </c>
      <c r="T138" t="n">
        <v>5952.57</v>
      </c>
      <c r="U138" t="n">
        <v>0.7</v>
      </c>
      <c r="V138" t="n">
        <v>0.95</v>
      </c>
      <c r="W138" t="n">
        <v>0.14</v>
      </c>
      <c r="X138" t="n">
        <v>0.37</v>
      </c>
      <c r="Y138" t="n">
        <v>1</v>
      </c>
      <c r="Z138" t="n">
        <v>10</v>
      </c>
    </row>
    <row r="139">
      <c r="A139" t="n">
        <v>17</v>
      </c>
      <c r="B139" t="n">
        <v>150</v>
      </c>
      <c r="C139" t="inlineStr">
        <is>
          <t xml:space="preserve">CONCLUIDO	</t>
        </is>
      </c>
      <c r="D139" t="n">
        <v>8.167899999999999</v>
      </c>
      <c r="E139" t="n">
        <v>12.24</v>
      </c>
      <c r="F139" t="n">
        <v>8.19</v>
      </c>
      <c r="G139" t="n">
        <v>25.86</v>
      </c>
      <c r="H139" t="n">
        <v>0.31</v>
      </c>
      <c r="I139" t="n">
        <v>19</v>
      </c>
      <c r="J139" t="n">
        <v>305.63</v>
      </c>
      <c r="K139" t="n">
        <v>61.82</v>
      </c>
      <c r="L139" t="n">
        <v>5.25</v>
      </c>
      <c r="M139" t="n">
        <v>17</v>
      </c>
      <c r="N139" t="n">
        <v>88.56</v>
      </c>
      <c r="O139" t="n">
        <v>37928.52</v>
      </c>
      <c r="P139" t="n">
        <v>130.69</v>
      </c>
      <c r="Q139" t="n">
        <v>1323.94</v>
      </c>
      <c r="R139" t="n">
        <v>37.66</v>
      </c>
      <c r="S139" t="n">
        <v>27.17</v>
      </c>
      <c r="T139" t="n">
        <v>5420.54</v>
      </c>
      <c r="U139" t="n">
        <v>0.72</v>
      </c>
      <c r="V139" t="n">
        <v>0.95</v>
      </c>
      <c r="W139" t="n">
        <v>0.14</v>
      </c>
      <c r="X139" t="n">
        <v>0.34</v>
      </c>
      <c r="Y139" t="n">
        <v>1</v>
      </c>
      <c r="Z139" t="n">
        <v>10</v>
      </c>
    </row>
    <row r="140">
      <c r="A140" t="n">
        <v>18</v>
      </c>
      <c r="B140" t="n">
        <v>150</v>
      </c>
      <c r="C140" t="inlineStr">
        <is>
          <t xml:space="preserve">CONCLUIDO	</t>
        </is>
      </c>
      <c r="D140" t="n">
        <v>8.227399999999999</v>
      </c>
      <c r="E140" t="n">
        <v>12.15</v>
      </c>
      <c r="F140" t="n">
        <v>8.16</v>
      </c>
      <c r="G140" t="n">
        <v>27.19</v>
      </c>
      <c r="H140" t="n">
        <v>0.32</v>
      </c>
      <c r="I140" t="n">
        <v>18</v>
      </c>
      <c r="J140" t="n">
        <v>306.17</v>
      </c>
      <c r="K140" t="n">
        <v>61.82</v>
      </c>
      <c r="L140" t="n">
        <v>5.5</v>
      </c>
      <c r="M140" t="n">
        <v>16</v>
      </c>
      <c r="N140" t="n">
        <v>88.84</v>
      </c>
      <c r="O140" t="n">
        <v>37994.72</v>
      </c>
      <c r="P140" t="n">
        <v>128.71</v>
      </c>
      <c r="Q140" t="n">
        <v>1324.03</v>
      </c>
      <c r="R140" t="n">
        <v>36.89</v>
      </c>
      <c r="S140" t="n">
        <v>27.17</v>
      </c>
      <c r="T140" t="n">
        <v>5044.3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19</v>
      </c>
      <c r="B141" t="n">
        <v>150</v>
      </c>
      <c r="C141" t="inlineStr">
        <is>
          <t xml:space="preserve">CONCLUIDO	</t>
        </is>
      </c>
      <c r="D141" t="n">
        <v>8.2453</v>
      </c>
      <c r="E141" t="n">
        <v>12.13</v>
      </c>
      <c r="F141" t="n">
        <v>8.19</v>
      </c>
      <c r="G141" t="n">
        <v>28.89</v>
      </c>
      <c r="H141" t="n">
        <v>0.33</v>
      </c>
      <c r="I141" t="n">
        <v>17</v>
      </c>
      <c r="J141" t="n">
        <v>306.7</v>
      </c>
      <c r="K141" t="n">
        <v>61.82</v>
      </c>
      <c r="L141" t="n">
        <v>5.75</v>
      </c>
      <c r="M141" t="n">
        <v>15</v>
      </c>
      <c r="N141" t="n">
        <v>89.13</v>
      </c>
      <c r="O141" t="n">
        <v>38061.04</v>
      </c>
      <c r="P141" t="n">
        <v>128.5</v>
      </c>
      <c r="Q141" t="n">
        <v>1323.97</v>
      </c>
      <c r="R141" t="n">
        <v>37.83</v>
      </c>
      <c r="S141" t="n">
        <v>27.17</v>
      </c>
      <c r="T141" t="n">
        <v>5516.63</v>
      </c>
      <c r="U141" t="n">
        <v>0.72</v>
      </c>
      <c r="V141" t="n">
        <v>0.95</v>
      </c>
      <c r="W141" t="n">
        <v>0.13</v>
      </c>
      <c r="X141" t="n">
        <v>0.33</v>
      </c>
      <c r="Y141" t="n">
        <v>1</v>
      </c>
      <c r="Z141" t="n">
        <v>10</v>
      </c>
    </row>
    <row r="142">
      <c r="A142" t="n">
        <v>20</v>
      </c>
      <c r="B142" t="n">
        <v>150</v>
      </c>
      <c r="C142" t="inlineStr">
        <is>
          <t xml:space="preserve">CONCLUIDO	</t>
        </is>
      </c>
      <c r="D142" t="n">
        <v>8.2453</v>
      </c>
      <c r="E142" t="n">
        <v>12.13</v>
      </c>
      <c r="F142" t="n">
        <v>8.19</v>
      </c>
      <c r="G142" t="n">
        <v>28.89</v>
      </c>
      <c r="H142" t="n">
        <v>0.35</v>
      </c>
      <c r="I142" t="n">
        <v>17</v>
      </c>
      <c r="J142" t="n">
        <v>307.24</v>
      </c>
      <c r="K142" t="n">
        <v>61.82</v>
      </c>
      <c r="L142" t="n">
        <v>6</v>
      </c>
      <c r="M142" t="n">
        <v>15</v>
      </c>
      <c r="N142" t="n">
        <v>89.42</v>
      </c>
      <c r="O142" t="n">
        <v>38127.48</v>
      </c>
      <c r="P142" t="n">
        <v>127.48</v>
      </c>
      <c r="Q142" t="n">
        <v>1324.03</v>
      </c>
      <c r="R142" t="n">
        <v>37.77</v>
      </c>
      <c r="S142" t="n">
        <v>27.17</v>
      </c>
      <c r="T142" t="n">
        <v>5489.96</v>
      </c>
      <c r="U142" t="n">
        <v>0.72</v>
      </c>
      <c r="V142" t="n">
        <v>0.95</v>
      </c>
      <c r="W142" t="n">
        <v>0.13</v>
      </c>
      <c r="X142" t="n">
        <v>0.33</v>
      </c>
      <c r="Y142" t="n">
        <v>1</v>
      </c>
      <c r="Z142" t="n">
        <v>10</v>
      </c>
    </row>
    <row r="143">
      <c r="A143" t="n">
        <v>21</v>
      </c>
      <c r="B143" t="n">
        <v>150</v>
      </c>
      <c r="C143" t="inlineStr">
        <is>
          <t xml:space="preserve">CONCLUIDO	</t>
        </is>
      </c>
      <c r="D143" t="n">
        <v>8.2963</v>
      </c>
      <c r="E143" t="n">
        <v>12.05</v>
      </c>
      <c r="F143" t="n">
        <v>8.17</v>
      </c>
      <c r="G143" t="n">
        <v>30.63</v>
      </c>
      <c r="H143" t="n">
        <v>0.36</v>
      </c>
      <c r="I143" t="n">
        <v>16</v>
      </c>
      <c r="J143" t="n">
        <v>307.78</v>
      </c>
      <c r="K143" t="n">
        <v>61.82</v>
      </c>
      <c r="L143" t="n">
        <v>6.25</v>
      </c>
      <c r="M143" t="n">
        <v>14</v>
      </c>
      <c r="N143" t="n">
        <v>89.70999999999999</v>
      </c>
      <c r="O143" t="n">
        <v>38194.05</v>
      </c>
      <c r="P143" t="n">
        <v>126.17</v>
      </c>
      <c r="Q143" t="n">
        <v>1323.94</v>
      </c>
      <c r="R143" t="n">
        <v>37.15</v>
      </c>
      <c r="S143" t="n">
        <v>27.17</v>
      </c>
      <c r="T143" t="n">
        <v>5182.82</v>
      </c>
      <c r="U143" t="n">
        <v>0.73</v>
      </c>
      <c r="V143" t="n">
        <v>0.96</v>
      </c>
      <c r="W143" t="n">
        <v>0.13</v>
      </c>
      <c r="X143" t="n">
        <v>0.31</v>
      </c>
      <c r="Y143" t="n">
        <v>1</v>
      </c>
      <c r="Z143" t="n">
        <v>10</v>
      </c>
    </row>
    <row r="144">
      <c r="A144" t="n">
        <v>22</v>
      </c>
      <c r="B144" t="n">
        <v>150</v>
      </c>
      <c r="C144" t="inlineStr">
        <is>
          <t xml:space="preserve">CONCLUIDO	</t>
        </is>
      </c>
      <c r="D144" t="n">
        <v>8.3529</v>
      </c>
      <c r="E144" t="n">
        <v>11.97</v>
      </c>
      <c r="F144" t="n">
        <v>8.140000000000001</v>
      </c>
      <c r="G144" t="n">
        <v>32.57</v>
      </c>
      <c r="H144" t="n">
        <v>0.38</v>
      </c>
      <c r="I144" t="n">
        <v>15</v>
      </c>
      <c r="J144" t="n">
        <v>308.32</v>
      </c>
      <c r="K144" t="n">
        <v>61.82</v>
      </c>
      <c r="L144" t="n">
        <v>6.5</v>
      </c>
      <c r="M144" t="n">
        <v>13</v>
      </c>
      <c r="N144" t="n">
        <v>90</v>
      </c>
      <c r="O144" t="n">
        <v>38260.74</v>
      </c>
      <c r="P144" t="n">
        <v>124.35</v>
      </c>
      <c r="Q144" t="n">
        <v>1324.04</v>
      </c>
      <c r="R144" t="n">
        <v>36.25</v>
      </c>
      <c r="S144" t="n">
        <v>27.17</v>
      </c>
      <c r="T144" t="n">
        <v>4740.1</v>
      </c>
      <c r="U144" t="n">
        <v>0.75</v>
      </c>
      <c r="V144" t="n">
        <v>0.96</v>
      </c>
      <c r="W144" t="n">
        <v>0.13</v>
      </c>
      <c r="X144" t="n">
        <v>0.29</v>
      </c>
      <c r="Y144" t="n">
        <v>1</v>
      </c>
      <c r="Z144" t="n">
        <v>10</v>
      </c>
    </row>
    <row r="145">
      <c r="A145" t="n">
        <v>23</v>
      </c>
      <c r="B145" t="n">
        <v>150</v>
      </c>
      <c r="C145" t="inlineStr">
        <is>
          <t xml:space="preserve">CONCLUIDO	</t>
        </is>
      </c>
      <c r="D145" t="n">
        <v>8.353400000000001</v>
      </c>
      <c r="E145" t="n">
        <v>11.97</v>
      </c>
      <c r="F145" t="n">
        <v>8.140000000000001</v>
      </c>
      <c r="G145" t="n">
        <v>32.56</v>
      </c>
      <c r="H145" t="n">
        <v>0.39</v>
      </c>
      <c r="I145" t="n">
        <v>15</v>
      </c>
      <c r="J145" t="n">
        <v>308.86</v>
      </c>
      <c r="K145" t="n">
        <v>61.82</v>
      </c>
      <c r="L145" t="n">
        <v>6.75</v>
      </c>
      <c r="M145" t="n">
        <v>13</v>
      </c>
      <c r="N145" t="n">
        <v>90.29000000000001</v>
      </c>
      <c r="O145" t="n">
        <v>38327.57</v>
      </c>
      <c r="P145" t="n">
        <v>123.57</v>
      </c>
      <c r="Q145" t="n">
        <v>1323.95</v>
      </c>
      <c r="R145" t="n">
        <v>36.25</v>
      </c>
      <c r="S145" t="n">
        <v>27.17</v>
      </c>
      <c r="T145" t="n">
        <v>4736.57</v>
      </c>
      <c r="U145" t="n">
        <v>0.75</v>
      </c>
      <c r="V145" t="n">
        <v>0.96</v>
      </c>
      <c r="W145" t="n">
        <v>0.13</v>
      </c>
      <c r="X145" t="n">
        <v>0.29</v>
      </c>
      <c r="Y145" t="n">
        <v>1</v>
      </c>
      <c r="Z145" t="n">
        <v>10</v>
      </c>
    </row>
    <row r="146">
      <c r="A146" t="n">
        <v>24</v>
      </c>
      <c r="B146" t="n">
        <v>150</v>
      </c>
      <c r="C146" t="inlineStr">
        <is>
          <t xml:space="preserve">CONCLUIDO	</t>
        </is>
      </c>
      <c r="D146" t="n">
        <v>8.411</v>
      </c>
      <c r="E146" t="n">
        <v>11.89</v>
      </c>
      <c r="F146" t="n">
        <v>8.109999999999999</v>
      </c>
      <c r="G146" t="n">
        <v>34.77</v>
      </c>
      <c r="H146" t="n">
        <v>0.4</v>
      </c>
      <c r="I146" t="n">
        <v>14</v>
      </c>
      <c r="J146" t="n">
        <v>309.41</v>
      </c>
      <c r="K146" t="n">
        <v>61.82</v>
      </c>
      <c r="L146" t="n">
        <v>7</v>
      </c>
      <c r="M146" t="n">
        <v>12</v>
      </c>
      <c r="N146" t="n">
        <v>90.59</v>
      </c>
      <c r="O146" t="n">
        <v>38394.52</v>
      </c>
      <c r="P146" t="n">
        <v>122.14</v>
      </c>
      <c r="Q146" t="n">
        <v>1324.05</v>
      </c>
      <c r="R146" t="n">
        <v>35.42</v>
      </c>
      <c r="S146" t="n">
        <v>27.17</v>
      </c>
      <c r="T146" t="n">
        <v>4325.9</v>
      </c>
      <c r="U146" t="n">
        <v>0.77</v>
      </c>
      <c r="V146" t="n">
        <v>0.96</v>
      </c>
      <c r="W146" t="n">
        <v>0.13</v>
      </c>
      <c r="X146" t="n">
        <v>0.26</v>
      </c>
      <c r="Y146" t="n">
        <v>1</v>
      </c>
      <c r="Z146" t="n">
        <v>10</v>
      </c>
    </row>
    <row r="147">
      <c r="A147" t="n">
        <v>25</v>
      </c>
      <c r="B147" t="n">
        <v>150</v>
      </c>
      <c r="C147" t="inlineStr">
        <is>
          <t xml:space="preserve">CONCLUIDO	</t>
        </is>
      </c>
      <c r="D147" t="n">
        <v>8.4734</v>
      </c>
      <c r="E147" t="n">
        <v>11.8</v>
      </c>
      <c r="F147" t="n">
        <v>8.08</v>
      </c>
      <c r="G147" t="n">
        <v>37.3</v>
      </c>
      <c r="H147" t="n">
        <v>0.42</v>
      </c>
      <c r="I147" t="n">
        <v>13</v>
      </c>
      <c r="J147" t="n">
        <v>309.95</v>
      </c>
      <c r="K147" t="n">
        <v>61.82</v>
      </c>
      <c r="L147" t="n">
        <v>7.25</v>
      </c>
      <c r="M147" t="n">
        <v>11</v>
      </c>
      <c r="N147" t="n">
        <v>90.88</v>
      </c>
      <c r="O147" t="n">
        <v>38461.6</v>
      </c>
      <c r="P147" t="n">
        <v>120.32</v>
      </c>
      <c r="Q147" t="n">
        <v>1324.01</v>
      </c>
      <c r="R147" t="n">
        <v>34.35</v>
      </c>
      <c r="S147" t="n">
        <v>27.17</v>
      </c>
      <c r="T147" t="n">
        <v>3798.99</v>
      </c>
      <c r="U147" t="n">
        <v>0.79</v>
      </c>
      <c r="V147" t="n">
        <v>0.97</v>
      </c>
      <c r="W147" t="n">
        <v>0.13</v>
      </c>
      <c r="X147" t="n">
        <v>0.23</v>
      </c>
      <c r="Y147" t="n">
        <v>1</v>
      </c>
      <c r="Z147" t="n">
        <v>10</v>
      </c>
    </row>
    <row r="148">
      <c r="A148" t="n">
        <v>26</v>
      </c>
      <c r="B148" t="n">
        <v>150</v>
      </c>
      <c r="C148" t="inlineStr">
        <is>
          <t xml:space="preserve">CONCLUIDO	</t>
        </is>
      </c>
      <c r="D148" t="n">
        <v>8.4986</v>
      </c>
      <c r="E148" t="n">
        <v>11.77</v>
      </c>
      <c r="F148" t="n">
        <v>8.050000000000001</v>
      </c>
      <c r="G148" t="n">
        <v>37.14</v>
      </c>
      <c r="H148" t="n">
        <v>0.43</v>
      </c>
      <c r="I148" t="n">
        <v>13</v>
      </c>
      <c r="J148" t="n">
        <v>310.5</v>
      </c>
      <c r="K148" t="n">
        <v>61.82</v>
      </c>
      <c r="L148" t="n">
        <v>7.5</v>
      </c>
      <c r="M148" t="n">
        <v>11</v>
      </c>
      <c r="N148" t="n">
        <v>91.18000000000001</v>
      </c>
      <c r="O148" t="n">
        <v>38528.81</v>
      </c>
      <c r="P148" t="n">
        <v>117.94</v>
      </c>
      <c r="Q148" t="n">
        <v>1323.99</v>
      </c>
      <c r="R148" t="n">
        <v>33.32</v>
      </c>
      <c r="S148" t="n">
        <v>27.17</v>
      </c>
      <c r="T148" t="n">
        <v>3283.42</v>
      </c>
      <c r="U148" t="n">
        <v>0.82</v>
      </c>
      <c r="V148" t="n">
        <v>0.97</v>
      </c>
      <c r="W148" t="n">
        <v>0.12</v>
      </c>
      <c r="X148" t="n">
        <v>0.19</v>
      </c>
      <c r="Y148" t="n">
        <v>1</v>
      </c>
      <c r="Z148" t="n">
        <v>10</v>
      </c>
    </row>
    <row r="149">
      <c r="A149" t="n">
        <v>27</v>
      </c>
      <c r="B149" t="n">
        <v>150</v>
      </c>
      <c r="C149" t="inlineStr">
        <is>
          <t xml:space="preserve">CONCLUIDO	</t>
        </is>
      </c>
      <c r="D149" t="n">
        <v>8.509399999999999</v>
      </c>
      <c r="E149" t="n">
        <v>11.75</v>
      </c>
      <c r="F149" t="n">
        <v>8.09</v>
      </c>
      <c r="G149" t="n">
        <v>40.44</v>
      </c>
      <c r="H149" t="n">
        <v>0.44</v>
      </c>
      <c r="I149" t="n">
        <v>12</v>
      </c>
      <c r="J149" t="n">
        <v>311.04</v>
      </c>
      <c r="K149" t="n">
        <v>61.82</v>
      </c>
      <c r="L149" t="n">
        <v>7.75</v>
      </c>
      <c r="M149" t="n">
        <v>10</v>
      </c>
      <c r="N149" t="n">
        <v>91.47</v>
      </c>
      <c r="O149" t="n">
        <v>38596.15</v>
      </c>
      <c r="P149" t="n">
        <v>117.94</v>
      </c>
      <c r="Q149" t="n">
        <v>1323.96</v>
      </c>
      <c r="R149" t="n">
        <v>34.55</v>
      </c>
      <c r="S149" t="n">
        <v>27.17</v>
      </c>
      <c r="T149" t="n">
        <v>3903.63</v>
      </c>
      <c r="U149" t="n">
        <v>0.79</v>
      </c>
      <c r="V149" t="n">
        <v>0.96</v>
      </c>
      <c r="W149" t="n">
        <v>0.13</v>
      </c>
      <c r="X149" t="n">
        <v>0.23</v>
      </c>
      <c r="Y149" t="n">
        <v>1</v>
      </c>
      <c r="Z149" t="n">
        <v>10</v>
      </c>
    </row>
    <row r="150">
      <c r="A150" t="n">
        <v>28</v>
      </c>
      <c r="B150" t="n">
        <v>150</v>
      </c>
      <c r="C150" t="inlineStr">
        <is>
          <t xml:space="preserve">CONCLUIDO	</t>
        </is>
      </c>
      <c r="D150" t="n">
        <v>8.5139</v>
      </c>
      <c r="E150" t="n">
        <v>11.75</v>
      </c>
      <c r="F150" t="n">
        <v>8.08</v>
      </c>
      <c r="G150" t="n">
        <v>40.41</v>
      </c>
      <c r="H150" t="n">
        <v>0.46</v>
      </c>
      <c r="I150" t="n">
        <v>12</v>
      </c>
      <c r="J150" t="n">
        <v>311.59</v>
      </c>
      <c r="K150" t="n">
        <v>61.82</v>
      </c>
      <c r="L150" t="n">
        <v>8</v>
      </c>
      <c r="M150" t="n">
        <v>10</v>
      </c>
      <c r="N150" t="n">
        <v>91.77</v>
      </c>
      <c r="O150" t="n">
        <v>38663.62</v>
      </c>
      <c r="P150" t="n">
        <v>116.64</v>
      </c>
      <c r="Q150" t="n">
        <v>1324.03</v>
      </c>
      <c r="R150" t="n">
        <v>34.46</v>
      </c>
      <c r="S150" t="n">
        <v>27.17</v>
      </c>
      <c r="T150" t="n">
        <v>3858.92</v>
      </c>
      <c r="U150" t="n">
        <v>0.79</v>
      </c>
      <c r="V150" t="n">
        <v>0.97</v>
      </c>
      <c r="W150" t="n">
        <v>0.13</v>
      </c>
      <c r="X150" t="n">
        <v>0.23</v>
      </c>
      <c r="Y150" t="n">
        <v>1</v>
      </c>
      <c r="Z150" t="n">
        <v>10</v>
      </c>
    </row>
    <row r="151">
      <c r="A151" t="n">
        <v>29</v>
      </c>
      <c r="B151" t="n">
        <v>150</v>
      </c>
      <c r="C151" t="inlineStr">
        <is>
          <t xml:space="preserve">CONCLUIDO	</t>
        </is>
      </c>
      <c r="D151" t="n">
        <v>8.5716</v>
      </c>
      <c r="E151" t="n">
        <v>11.67</v>
      </c>
      <c r="F151" t="n">
        <v>8.06</v>
      </c>
      <c r="G151" t="n">
        <v>43.95</v>
      </c>
      <c r="H151" t="n">
        <v>0.47</v>
      </c>
      <c r="I151" t="n">
        <v>11</v>
      </c>
      <c r="J151" t="n">
        <v>312.14</v>
      </c>
      <c r="K151" t="n">
        <v>61.82</v>
      </c>
      <c r="L151" t="n">
        <v>8.25</v>
      </c>
      <c r="M151" t="n">
        <v>9</v>
      </c>
      <c r="N151" t="n">
        <v>92.06999999999999</v>
      </c>
      <c r="O151" t="n">
        <v>38731.35</v>
      </c>
      <c r="P151" t="n">
        <v>114.73</v>
      </c>
      <c r="Q151" t="n">
        <v>1324.02</v>
      </c>
      <c r="R151" t="n">
        <v>33.69</v>
      </c>
      <c r="S151" t="n">
        <v>27.17</v>
      </c>
      <c r="T151" t="n">
        <v>3476.69</v>
      </c>
      <c r="U151" t="n">
        <v>0.8100000000000001</v>
      </c>
      <c r="V151" t="n">
        <v>0.97</v>
      </c>
      <c r="W151" t="n">
        <v>0.12</v>
      </c>
      <c r="X151" t="n">
        <v>0.2</v>
      </c>
      <c r="Y151" t="n">
        <v>1</v>
      </c>
      <c r="Z151" t="n">
        <v>10</v>
      </c>
    </row>
    <row r="152">
      <c r="A152" t="n">
        <v>30</v>
      </c>
      <c r="B152" t="n">
        <v>150</v>
      </c>
      <c r="C152" t="inlineStr">
        <is>
          <t xml:space="preserve">CONCLUIDO	</t>
        </is>
      </c>
      <c r="D152" t="n">
        <v>8.575100000000001</v>
      </c>
      <c r="E152" t="n">
        <v>11.66</v>
      </c>
      <c r="F152" t="n">
        <v>8.050000000000001</v>
      </c>
      <c r="G152" t="n">
        <v>43.93</v>
      </c>
      <c r="H152" t="n">
        <v>0.48</v>
      </c>
      <c r="I152" t="n">
        <v>11</v>
      </c>
      <c r="J152" t="n">
        <v>312.69</v>
      </c>
      <c r="K152" t="n">
        <v>61.82</v>
      </c>
      <c r="L152" t="n">
        <v>8.5</v>
      </c>
      <c r="M152" t="n">
        <v>8</v>
      </c>
      <c r="N152" t="n">
        <v>92.37</v>
      </c>
      <c r="O152" t="n">
        <v>38799.09</v>
      </c>
      <c r="P152" t="n">
        <v>114.12</v>
      </c>
      <c r="Q152" t="n">
        <v>1324.03</v>
      </c>
      <c r="R152" t="n">
        <v>33.4</v>
      </c>
      <c r="S152" t="n">
        <v>27.17</v>
      </c>
      <c r="T152" t="n">
        <v>3331.19</v>
      </c>
      <c r="U152" t="n">
        <v>0.8100000000000001</v>
      </c>
      <c r="V152" t="n">
        <v>0.97</v>
      </c>
      <c r="W152" t="n">
        <v>0.13</v>
      </c>
      <c r="X152" t="n">
        <v>0.2</v>
      </c>
      <c r="Y152" t="n">
        <v>1</v>
      </c>
      <c r="Z152" t="n">
        <v>10</v>
      </c>
    </row>
    <row r="153">
      <c r="A153" t="n">
        <v>31</v>
      </c>
      <c r="B153" t="n">
        <v>150</v>
      </c>
      <c r="C153" t="inlineStr">
        <is>
          <t xml:space="preserve">CONCLUIDO	</t>
        </is>
      </c>
      <c r="D153" t="n">
        <v>8.5671</v>
      </c>
      <c r="E153" t="n">
        <v>11.67</v>
      </c>
      <c r="F153" t="n">
        <v>8.06</v>
      </c>
      <c r="G153" t="n">
        <v>43.99</v>
      </c>
      <c r="H153" t="n">
        <v>0.5</v>
      </c>
      <c r="I153" t="n">
        <v>11</v>
      </c>
      <c r="J153" t="n">
        <v>313.24</v>
      </c>
      <c r="K153" t="n">
        <v>61.82</v>
      </c>
      <c r="L153" t="n">
        <v>8.75</v>
      </c>
      <c r="M153" t="n">
        <v>8</v>
      </c>
      <c r="N153" t="n">
        <v>92.67</v>
      </c>
      <c r="O153" t="n">
        <v>38866.96</v>
      </c>
      <c r="P153" t="n">
        <v>112.06</v>
      </c>
      <c r="Q153" t="n">
        <v>1324</v>
      </c>
      <c r="R153" t="n">
        <v>33.83</v>
      </c>
      <c r="S153" t="n">
        <v>27.17</v>
      </c>
      <c r="T153" t="n">
        <v>3548.49</v>
      </c>
      <c r="U153" t="n">
        <v>0.8</v>
      </c>
      <c r="V153" t="n">
        <v>0.97</v>
      </c>
      <c r="W153" t="n">
        <v>0.13</v>
      </c>
      <c r="X153" t="n">
        <v>0.21</v>
      </c>
      <c r="Y153" t="n">
        <v>1</v>
      </c>
      <c r="Z153" t="n">
        <v>10</v>
      </c>
    </row>
    <row r="154">
      <c r="A154" t="n">
        <v>32</v>
      </c>
      <c r="B154" t="n">
        <v>150</v>
      </c>
      <c r="C154" t="inlineStr">
        <is>
          <t xml:space="preserve">CONCLUIDO	</t>
        </is>
      </c>
      <c r="D154" t="n">
        <v>8.6273</v>
      </c>
      <c r="E154" t="n">
        <v>11.59</v>
      </c>
      <c r="F154" t="n">
        <v>8.039999999999999</v>
      </c>
      <c r="G154" t="n">
        <v>48.23</v>
      </c>
      <c r="H154" t="n">
        <v>0.51</v>
      </c>
      <c r="I154" t="n">
        <v>10</v>
      </c>
      <c r="J154" t="n">
        <v>313.79</v>
      </c>
      <c r="K154" t="n">
        <v>61.82</v>
      </c>
      <c r="L154" t="n">
        <v>9</v>
      </c>
      <c r="M154" t="n">
        <v>4</v>
      </c>
      <c r="N154" t="n">
        <v>92.97</v>
      </c>
      <c r="O154" t="n">
        <v>38934.97</v>
      </c>
      <c r="P154" t="n">
        <v>110.92</v>
      </c>
      <c r="Q154" t="n">
        <v>1323.94</v>
      </c>
      <c r="R154" t="n">
        <v>32.88</v>
      </c>
      <c r="S154" t="n">
        <v>27.17</v>
      </c>
      <c r="T154" t="n">
        <v>3077.41</v>
      </c>
      <c r="U154" t="n">
        <v>0.83</v>
      </c>
      <c r="V154" t="n">
        <v>0.97</v>
      </c>
      <c r="W154" t="n">
        <v>0.13</v>
      </c>
      <c r="X154" t="n">
        <v>0.19</v>
      </c>
      <c r="Y154" t="n">
        <v>1</v>
      </c>
      <c r="Z154" t="n">
        <v>10</v>
      </c>
    </row>
    <row r="155">
      <c r="A155" t="n">
        <v>33</v>
      </c>
      <c r="B155" t="n">
        <v>150</v>
      </c>
      <c r="C155" t="inlineStr">
        <is>
          <t xml:space="preserve">CONCLUIDO	</t>
        </is>
      </c>
      <c r="D155" t="n">
        <v>8.621700000000001</v>
      </c>
      <c r="E155" t="n">
        <v>11.6</v>
      </c>
      <c r="F155" t="n">
        <v>8.050000000000001</v>
      </c>
      <c r="G155" t="n">
        <v>48.27</v>
      </c>
      <c r="H155" t="n">
        <v>0.52</v>
      </c>
      <c r="I155" t="n">
        <v>10</v>
      </c>
      <c r="J155" t="n">
        <v>314.34</v>
      </c>
      <c r="K155" t="n">
        <v>61.82</v>
      </c>
      <c r="L155" t="n">
        <v>9.25</v>
      </c>
      <c r="M155" t="n">
        <v>1</v>
      </c>
      <c r="N155" t="n">
        <v>93.27</v>
      </c>
      <c r="O155" t="n">
        <v>39003.11</v>
      </c>
      <c r="P155" t="n">
        <v>111.2</v>
      </c>
      <c r="Q155" t="n">
        <v>1323.94</v>
      </c>
      <c r="R155" t="n">
        <v>32.94</v>
      </c>
      <c r="S155" t="n">
        <v>27.17</v>
      </c>
      <c r="T155" t="n">
        <v>3109.85</v>
      </c>
      <c r="U155" t="n">
        <v>0.82</v>
      </c>
      <c r="V155" t="n">
        <v>0.97</v>
      </c>
      <c r="W155" t="n">
        <v>0.14</v>
      </c>
      <c r="X155" t="n">
        <v>0.19</v>
      </c>
      <c r="Y155" t="n">
        <v>1</v>
      </c>
      <c r="Z155" t="n">
        <v>10</v>
      </c>
    </row>
    <row r="156">
      <c r="A156" t="n">
        <v>34</v>
      </c>
      <c r="B156" t="n">
        <v>150</v>
      </c>
      <c r="C156" t="inlineStr">
        <is>
          <t xml:space="preserve">CONCLUIDO	</t>
        </is>
      </c>
      <c r="D156" t="n">
        <v>8.621700000000001</v>
      </c>
      <c r="E156" t="n">
        <v>11.6</v>
      </c>
      <c r="F156" t="n">
        <v>8.050000000000001</v>
      </c>
      <c r="G156" t="n">
        <v>48.27</v>
      </c>
      <c r="H156" t="n">
        <v>0.54</v>
      </c>
      <c r="I156" t="n">
        <v>10</v>
      </c>
      <c r="J156" t="n">
        <v>314.9</v>
      </c>
      <c r="K156" t="n">
        <v>61.82</v>
      </c>
      <c r="L156" t="n">
        <v>9.5</v>
      </c>
      <c r="M156" t="n">
        <v>0</v>
      </c>
      <c r="N156" t="n">
        <v>93.56999999999999</v>
      </c>
      <c r="O156" t="n">
        <v>39071.38</v>
      </c>
      <c r="P156" t="n">
        <v>111.36</v>
      </c>
      <c r="Q156" t="n">
        <v>1323.94</v>
      </c>
      <c r="R156" t="n">
        <v>32.95</v>
      </c>
      <c r="S156" t="n">
        <v>27.17</v>
      </c>
      <c r="T156" t="n">
        <v>3111.15</v>
      </c>
      <c r="U156" t="n">
        <v>0.82</v>
      </c>
      <c r="V156" t="n">
        <v>0.97</v>
      </c>
      <c r="W156" t="n">
        <v>0.13</v>
      </c>
      <c r="X156" t="n">
        <v>0.19</v>
      </c>
      <c r="Y156" t="n">
        <v>1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7.2052</v>
      </c>
      <c r="E157" t="n">
        <v>13.88</v>
      </c>
      <c r="F157" t="n">
        <v>10.74</v>
      </c>
      <c r="G157" t="n">
        <v>4.81</v>
      </c>
      <c r="H157" t="n">
        <v>0.64</v>
      </c>
      <c r="I157" t="n">
        <v>134</v>
      </c>
      <c r="J157" t="n">
        <v>26.11</v>
      </c>
      <c r="K157" t="n">
        <v>12.1</v>
      </c>
      <c r="L157" t="n">
        <v>1</v>
      </c>
      <c r="M157" t="n">
        <v>0</v>
      </c>
      <c r="N157" t="n">
        <v>3.01</v>
      </c>
      <c r="O157" t="n">
        <v>3454.41</v>
      </c>
      <c r="P157" t="n">
        <v>31.34</v>
      </c>
      <c r="Q157" t="n">
        <v>1324.85</v>
      </c>
      <c r="R157" t="n">
        <v>111.75</v>
      </c>
      <c r="S157" t="n">
        <v>27.17</v>
      </c>
      <c r="T157" t="n">
        <v>41895.3</v>
      </c>
      <c r="U157" t="n">
        <v>0.24</v>
      </c>
      <c r="V157" t="n">
        <v>0.73</v>
      </c>
      <c r="W157" t="n">
        <v>0.5</v>
      </c>
      <c r="X157" t="n">
        <v>2.88</v>
      </c>
      <c r="Y157" t="n">
        <v>1</v>
      </c>
      <c r="Z157" t="n">
        <v>10</v>
      </c>
    </row>
    <row r="158">
      <c r="A158" t="n">
        <v>0</v>
      </c>
      <c r="B158" t="n">
        <v>45</v>
      </c>
      <c r="C158" t="inlineStr">
        <is>
          <t xml:space="preserve">CONCLUIDO	</t>
        </is>
      </c>
      <c r="D158" t="n">
        <v>8.4444</v>
      </c>
      <c r="E158" t="n">
        <v>11.84</v>
      </c>
      <c r="F158" t="n">
        <v>8.83</v>
      </c>
      <c r="G158" t="n">
        <v>10.59</v>
      </c>
      <c r="H158" t="n">
        <v>0.18</v>
      </c>
      <c r="I158" t="n">
        <v>50</v>
      </c>
      <c r="J158" t="n">
        <v>98.70999999999999</v>
      </c>
      <c r="K158" t="n">
        <v>39.72</v>
      </c>
      <c r="L158" t="n">
        <v>1</v>
      </c>
      <c r="M158" t="n">
        <v>48</v>
      </c>
      <c r="N158" t="n">
        <v>12.99</v>
      </c>
      <c r="O158" t="n">
        <v>12407.75</v>
      </c>
      <c r="P158" t="n">
        <v>67.7</v>
      </c>
      <c r="Q158" t="n">
        <v>1324.45</v>
      </c>
      <c r="R158" t="n">
        <v>57.63</v>
      </c>
      <c r="S158" t="n">
        <v>27.17</v>
      </c>
      <c r="T158" t="n">
        <v>15254.94</v>
      </c>
      <c r="U158" t="n">
        <v>0.47</v>
      </c>
      <c r="V158" t="n">
        <v>0.88</v>
      </c>
      <c r="W158" t="n">
        <v>0.18</v>
      </c>
      <c r="X158" t="n">
        <v>0.97</v>
      </c>
      <c r="Y158" t="n">
        <v>1</v>
      </c>
      <c r="Z158" t="n">
        <v>10</v>
      </c>
    </row>
    <row r="159">
      <c r="A159" t="n">
        <v>1</v>
      </c>
      <c r="B159" t="n">
        <v>45</v>
      </c>
      <c r="C159" t="inlineStr">
        <is>
          <t xml:space="preserve">CONCLUIDO	</t>
        </is>
      </c>
      <c r="D159" t="n">
        <v>8.933</v>
      </c>
      <c r="E159" t="n">
        <v>11.19</v>
      </c>
      <c r="F159" t="n">
        <v>8.470000000000001</v>
      </c>
      <c r="G159" t="n">
        <v>14.11</v>
      </c>
      <c r="H159" t="n">
        <v>0.22</v>
      </c>
      <c r="I159" t="n">
        <v>36</v>
      </c>
      <c r="J159" t="n">
        <v>99.02</v>
      </c>
      <c r="K159" t="n">
        <v>39.72</v>
      </c>
      <c r="L159" t="n">
        <v>1.25</v>
      </c>
      <c r="M159" t="n">
        <v>34</v>
      </c>
      <c r="N159" t="n">
        <v>13.05</v>
      </c>
      <c r="O159" t="n">
        <v>12446.14</v>
      </c>
      <c r="P159" t="n">
        <v>60.35</v>
      </c>
      <c r="Q159" t="n">
        <v>1324</v>
      </c>
      <c r="R159" t="n">
        <v>46.47</v>
      </c>
      <c r="S159" t="n">
        <v>27.17</v>
      </c>
      <c r="T159" t="n">
        <v>9740.82</v>
      </c>
      <c r="U159" t="n">
        <v>0.58</v>
      </c>
      <c r="V159" t="n">
        <v>0.92</v>
      </c>
      <c r="W159" t="n">
        <v>0.15</v>
      </c>
      <c r="X159" t="n">
        <v>0.61</v>
      </c>
      <c r="Y159" t="n">
        <v>1</v>
      </c>
      <c r="Z159" t="n">
        <v>10</v>
      </c>
    </row>
    <row r="160">
      <c r="A160" t="n">
        <v>2</v>
      </c>
      <c r="B160" t="n">
        <v>45</v>
      </c>
      <c r="C160" t="inlineStr">
        <is>
          <t xml:space="preserve">CONCLUIDO	</t>
        </is>
      </c>
      <c r="D160" t="n">
        <v>9.001799999999999</v>
      </c>
      <c r="E160" t="n">
        <v>11.11</v>
      </c>
      <c r="F160" t="n">
        <v>8.48</v>
      </c>
      <c r="G160" t="n">
        <v>16.42</v>
      </c>
      <c r="H160" t="n">
        <v>0.27</v>
      </c>
      <c r="I160" t="n">
        <v>31</v>
      </c>
      <c r="J160" t="n">
        <v>99.33</v>
      </c>
      <c r="K160" t="n">
        <v>39.72</v>
      </c>
      <c r="L160" t="n">
        <v>1.5</v>
      </c>
      <c r="M160" t="n">
        <v>4</v>
      </c>
      <c r="N160" t="n">
        <v>13.11</v>
      </c>
      <c r="O160" t="n">
        <v>12484.55</v>
      </c>
      <c r="P160" t="n">
        <v>58.52</v>
      </c>
      <c r="Q160" t="n">
        <v>1323.99</v>
      </c>
      <c r="R160" t="n">
        <v>45.87</v>
      </c>
      <c r="S160" t="n">
        <v>27.17</v>
      </c>
      <c r="T160" t="n">
        <v>9469.91</v>
      </c>
      <c r="U160" t="n">
        <v>0.59</v>
      </c>
      <c r="V160" t="n">
        <v>0.92</v>
      </c>
      <c r="W160" t="n">
        <v>0.19</v>
      </c>
      <c r="X160" t="n">
        <v>0.63</v>
      </c>
      <c r="Y160" t="n">
        <v>1</v>
      </c>
      <c r="Z160" t="n">
        <v>10</v>
      </c>
    </row>
    <row r="161">
      <c r="A161" t="n">
        <v>3</v>
      </c>
      <c r="B161" t="n">
        <v>45</v>
      </c>
      <c r="C161" t="inlineStr">
        <is>
          <t xml:space="preserve">CONCLUIDO	</t>
        </is>
      </c>
      <c r="D161" t="n">
        <v>9.0002</v>
      </c>
      <c r="E161" t="n">
        <v>11.11</v>
      </c>
      <c r="F161" t="n">
        <v>8.49</v>
      </c>
      <c r="G161" t="n">
        <v>16.42</v>
      </c>
      <c r="H161" t="n">
        <v>0.31</v>
      </c>
      <c r="I161" t="n">
        <v>31</v>
      </c>
      <c r="J161" t="n">
        <v>99.64</v>
      </c>
      <c r="K161" t="n">
        <v>39.72</v>
      </c>
      <c r="L161" t="n">
        <v>1.75</v>
      </c>
      <c r="M161" t="n">
        <v>0</v>
      </c>
      <c r="N161" t="n">
        <v>13.18</v>
      </c>
      <c r="O161" t="n">
        <v>12522.99</v>
      </c>
      <c r="P161" t="n">
        <v>58.51</v>
      </c>
      <c r="Q161" t="n">
        <v>1323.94</v>
      </c>
      <c r="R161" t="n">
        <v>45.85</v>
      </c>
      <c r="S161" t="n">
        <v>27.17</v>
      </c>
      <c r="T161" t="n">
        <v>9456.82</v>
      </c>
      <c r="U161" t="n">
        <v>0.59</v>
      </c>
      <c r="V161" t="n">
        <v>0.92</v>
      </c>
      <c r="W161" t="n">
        <v>0.19</v>
      </c>
      <c r="X161" t="n">
        <v>0.63</v>
      </c>
      <c r="Y161" t="n">
        <v>1</v>
      </c>
      <c r="Z161" t="n">
        <v>10</v>
      </c>
    </row>
    <row r="162">
      <c r="A162" t="n">
        <v>0</v>
      </c>
      <c r="B162" t="n">
        <v>105</v>
      </c>
      <c r="C162" t="inlineStr">
        <is>
          <t xml:space="preserve">CONCLUIDO	</t>
        </is>
      </c>
      <c r="D162" t="n">
        <v>6.0854</v>
      </c>
      <c r="E162" t="n">
        <v>16.43</v>
      </c>
      <c r="F162" t="n">
        <v>9.85</v>
      </c>
      <c r="G162" t="n">
        <v>5.97</v>
      </c>
      <c r="H162" t="n">
        <v>0.09</v>
      </c>
      <c r="I162" t="n">
        <v>99</v>
      </c>
      <c r="J162" t="n">
        <v>204</v>
      </c>
      <c r="K162" t="n">
        <v>55.27</v>
      </c>
      <c r="L162" t="n">
        <v>1</v>
      </c>
      <c r="M162" t="n">
        <v>97</v>
      </c>
      <c r="N162" t="n">
        <v>42.72</v>
      </c>
      <c r="O162" t="n">
        <v>25393.6</v>
      </c>
      <c r="P162" t="n">
        <v>136.57</v>
      </c>
      <c r="Q162" t="n">
        <v>1324.33</v>
      </c>
      <c r="R162" t="n">
        <v>89.86</v>
      </c>
      <c r="S162" t="n">
        <v>27.17</v>
      </c>
      <c r="T162" t="n">
        <v>31120.98</v>
      </c>
      <c r="U162" t="n">
        <v>0.3</v>
      </c>
      <c r="V162" t="n">
        <v>0.79</v>
      </c>
      <c r="W162" t="n">
        <v>0.26</v>
      </c>
      <c r="X162" t="n">
        <v>2</v>
      </c>
      <c r="Y162" t="n">
        <v>1</v>
      </c>
      <c r="Z162" t="n">
        <v>10</v>
      </c>
    </row>
    <row r="163">
      <c r="A163" t="n">
        <v>1</v>
      </c>
      <c r="B163" t="n">
        <v>105</v>
      </c>
      <c r="C163" t="inlineStr">
        <is>
          <t xml:space="preserve">CONCLUIDO	</t>
        </is>
      </c>
      <c r="D163" t="n">
        <v>6.6828</v>
      </c>
      <c r="E163" t="n">
        <v>14.96</v>
      </c>
      <c r="F163" t="n">
        <v>9.359999999999999</v>
      </c>
      <c r="G163" t="n">
        <v>7.49</v>
      </c>
      <c r="H163" t="n">
        <v>0.11</v>
      </c>
      <c r="I163" t="n">
        <v>75</v>
      </c>
      <c r="J163" t="n">
        <v>204.39</v>
      </c>
      <c r="K163" t="n">
        <v>55.27</v>
      </c>
      <c r="L163" t="n">
        <v>1.25</v>
      </c>
      <c r="M163" t="n">
        <v>73</v>
      </c>
      <c r="N163" t="n">
        <v>42.87</v>
      </c>
      <c r="O163" t="n">
        <v>25442.42</v>
      </c>
      <c r="P163" t="n">
        <v>128.19</v>
      </c>
      <c r="Q163" t="n">
        <v>1324.2</v>
      </c>
      <c r="R163" t="n">
        <v>74.20999999999999</v>
      </c>
      <c r="S163" t="n">
        <v>27.17</v>
      </c>
      <c r="T163" t="n">
        <v>23417.31</v>
      </c>
      <c r="U163" t="n">
        <v>0.37</v>
      </c>
      <c r="V163" t="n">
        <v>0.83</v>
      </c>
      <c r="W163" t="n">
        <v>0.23</v>
      </c>
      <c r="X163" t="n">
        <v>1.5</v>
      </c>
      <c r="Y163" t="n">
        <v>1</v>
      </c>
      <c r="Z163" t="n">
        <v>10</v>
      </c>
    </row>
    <row r="164">
      <c r="A164" t="n">
        <v>2</v>
      </c>
      <c r="B164" t="n">
        <v>105</v>
      </c>
      <c r="C164" t="inlineStr">
        <is>
          <t xml:space="preserve">CONCLUIDO	</t>
        </is>
      </c>
      <c r="D164" t="n">
        <v>7.1221</v>
      </c>
      <c r="E164" t="n">
        <v>14.04</v>
      </c>
      <c r="F164" t="n">
        <v>9.039999999999999</v>
      </c>
      <c r="G164" t="n">
        <v>9.039999999999999</v>
      </c>
      <c r="H164" t="n">
        <v>0.13</v>
      </c>
      <c r="I164" t="n">
        <v>60</v>
      </c>
      <c r="J164" t="n">
        <v>204.79</v>
      </c>
      <c r="K164" t="n">
        <v>55.27</v>
      </c>
      <c r="L164" t="n">
        <v>1.5</v>
      </c>
      <c r="M164" t="n">
        <v>58</v>
      </c>
      <c r="N164" t="n">
        <v>43.02</v>
      </c>
      <c r="O164" t="n">
        <v>25491.3</v>
      </c>
      <c r="P164" t="n">
        <v>122.32</v>
      </c>
      <c r="Q164" t="n">
        <v>1324.31</v>
      </c>
      <c r="R164" t="n">
        <v>64.43000000000001</v>
      </c>
      <c r="S164" t="n">
        <v>27.17</v>
      </c>
      <c r="T164" t="n">
        <v>18601.11</v>
      </c>
      <c r="U164" t="n">
        <v>0.42</v>
      </c>
      <c r="V164" t="n">
        <v>0.86</v>
      </c>
      <c r="W164" t="n">
        <v>0.2</v>
      </c>
      <c r="X164" t="n">
        <v>1.19</v>
      </c>
      <c r="Y164" t="n">
        <v>1</v>
      </c>
      <c r="Z164" t="n">
        <v>10</v>
      </c>
    </row>
    <row r="165">
      <c r="A165" t="n">
        <v>3</v>
      </c>
      <c r="B165" t="n">
        <v>105</v>
      </c>
      <c r="C165" t="inlineStr">
        <is>
          <t xml:space="preserve">CONCLUIDO	</t>
        </is>
      </c>
      <c r="D165" t="n">
        <v>7.4456</v>
      </c>
      <c r="E165" t="n">
        <v>13.43</v>
      </c>
      <c r="F165" t="n">
        <v>8.84</v>
      </c>
      <c r="G165" t="n">
        <v>10.61</v>
      </c>
      <c r="H165" t="n">
        <v>0.15</v>
      </c>
      <c r="I165" t="n">
        <v>50</v>
      </c>
      <c r="J165" t="n">
        <v>205.18</v>
      </c>
      <c r="K165" t="n">
        <v>55.27</v>
      </c>
      <c r="L165" t="n">
        <v>1.75</v>
      </c>
      <c r="M165" t="n">
        <v>48</v>
      </c>
      <c r="N165" t="n">
        <v>43.16</v>
      </c>
      <c r="O165" t="n">
        <v>25540.22</v>
      </c>
      <c r="P165" t="n">
        <v>118.03</v>
      </c>
      <c r="Q165" t="n">
        <v>1324.28</v>
      </c>
      <c r="R165" t="n">
        <v>58.1</v>
      </c>
      <c r="S165" t="n">
        <v>27.17</v>
      </c>
      <c r="T165" t="n">
        <v>15489.94</v>
      </c>
      <c r="U165" t="n">
        <v>0.47</v>
      </c>
      <c r="V165" t="n">
        <v>0.88</v>
      </c>
      <c r="W165" t="n">
        <v>0.18</v>
      </c>
      <c r="X165" t="n">
        <v>0.98</v>
      </c>
      <c r="Y165" t="n">
        <v>1</v>
      </c>
      <c r="Z165" t="n">
        <v>10</v>
      </c>
    </row>
    <row r="166">
      <c r="A166" t="n">
        <v>4</v>
      </c>
      <c r="B166" t="n">
        <v>105</v>
      </c>
      <c r="C166" t="inlineStr">
        <is>
          <t xml:space="preserve">CONCLUIDO	</t>
        </is>
      </c>
      <c r="D166" t="n">
        <v>7.7409</v>
      </c>
      <c r="E166" t="n">
        <v>12.92</v>
      </c>
      <c r="F166" t="n">
        <v>8.65</v>
      </c>
      <c r="G166" t="n">
        <v>12.36</v>
      </c>
      <c r="H166" t="n">
        <v>0.17</v>
      </c>
      <c r="I166" t="n">
        <v>42</v>
      </c>
      <c r="J166" t="n">
        <v>205.58</v>
      </c>
      <c r="K166" t="n">
        <v>55.27</v>
      </c>
      <c r="L166" t="n">
        <v>2</v>
      </c>
      <c r="M166" t="n">
        <v>40</v>
      </c>
      <c r="N166" t="n">
        <v>43.31</v>
      </c>
      <c r="O166" t="n">
        <v>25589.2</v>
      </c>
      <c r="P166" t="n">
        <v>113.94</v>
      </c>
      <c r="Q166" t="n">
        <v>1324.06</v>
      </c>
      <c r="R166" t="n">
        <v>51.99</v>
      </c>
      <c r="S166" t="n">
        <v>27.17</v>
      </c>
      <c r="T166" t="n">
        <v>12472.93</v>
      </c>
      <c r="U166" t="n">
        <v>0.52</v>
      </c>
      <c r="V166" t="n">
        <v>0.9</v>
      </c>
      <c r="W166" t="n">
        <v>0.17</v>
      </c>
      <c r="X166" t="n">
        <v>0.8</v>
      </c>
      <c r="Y166" t="n">
        <v>1</v>
      </c>
      <c r="Z166" t="n">
        <v>10</v>
      </c>
    </row>
    <row r="167">
      <c r="A167" t="n">
        <v>5</v>
      </c>
      <c r="B167" t="n">
        <v>105</v>
      </c>
      <c r="C167" t="inlineStr">
        <is>
          <t xml:space="preserve">CONCLUIDO	</t>
        </is>
      </c>
      <c r="D167" t="n">
        <v>8.0296</v>
      </c>
      <c r="E167" t="n">
        <v>12.45</v>
      </c>
      <c r="F167" t="n">
        <v>8.43</v>
      </c>
      <c r="G167" t="n">
        <v>14.05</v>
      </c>
      <c r="H167" t="n">
        <v>0.19</v>
      </c>
      <c r="I167" t="n">
        <v>36</v>
      </c>
      <c r="J167" t="n">
        <v>205.98</v>
      </c>
      <c r="K167" t="n">
        <v>55.27</v>
      </c>
      <c r="L167" t="n">
        <v>2.25</v>
      </c>
      <c r="M167" t="n">
        <v>34</v>
      </c>
      <c r="N167" t="n">
        <v>43.46</v>
      </c>
      <c r="O167" t="n">
        <v>25638.22</v>
      </c>
      <c r="P167" t="n">
        <v>109.24</v>
      </c>
      <c r="Q167" t="n">
        <v>1324.11</v>
      </c>
      <c r="R167" t="n">
        <v>44.95</v>
      </c>
      <c r="S167" t="n">
        <v>27.17</v>
      </c>
      <c r="T167" t="n">
        <v>8984.9</v>
      </c>
      <c r="U167" t="n">
        <v>0.6</v>
      </c>
      <c r="V167" t="n">
        <v>0.93</v>
      </c>
      <c r="W167" t="n">
        <v>0.16</v>
      </c>
      <c r="X167" t="n">
        <v>0.58</v>
      </c>
      <c r="Y167" t="n">
        <v>1</v>
      </c>
      <c r="Z167" t="n">
        <v>10</v>
      </c>
    </row>
    <row r="168">
      <c r="A168" t="n">
        <v>6</v>
      </c>
      <c r="B168" t="n">
        <v>105</v>
      </c>
      <c r="C168" t="inlineStr">
        <is>
          <t xml:space="preserve">CONCLUIDO	</t>
        </is>
      </c>
      <c r="D168" t="n">
        <v>8.0436</v>
      </c>
      <c r="E168" t="n">
        <v>12.43</v>
      </c>
      <c r="F168" t="n">
        <v>8.529999999999999</v>
      </c>
      <c r="G168" t="n">
        <v>15.51</v>
      </c>
      <c r="H168" t="n">
        <v>0.22</v>
      </c>
      <c r="I168" t="n">
        <v>33</v>
      </c>
      <c r="J168" t="n">
        <v>206.38</v>
      </c>
      <c r="K168" t="n">
        <v>55.27</v>
      </c>
      <c r="L168" t="n">
        <v>2.5</v>
      </c>
      <c r="M168" t="n">
        <v>31</v>
      </c>
      <c r="N168" t="n">
        <v>43.6</v>
      </c>
      <c r="O168" t="n">
        <v>25687.3</v>
      </c>
      <c r="P168" t="n">
        <v>109.36</v>
      </c>
      <c r="Q168" t="n">
        <v>1324.1</v>
      </c>
      <c r="R168" t="n">
        <v>48.55</v>
      </c>
      <c r="S168" t="n">
        <v>27.17</v>
      </c>
      <c r="T168" t="n">
        <v>10798.95</v>
      </c>
      <c r="U168" t="n">
        <v>0.5600000000000001</v>
      </c>
      <c r="V168" t="n">
        <v>0.91</v>
      </c>
      <c r="W168" t="n">
        <v>0.16</v>
      </c>
      <c r="X168" t="n">
        <v>0.68</v>
      </c>
      <c r="Y168" t="n">
        <v>1</v>
      </c>
      <c r="Z168" t="n">
        <v>10</v>
      </c>
    </row>
    <row r="169">
      <c r="A169" t="n">
        <v>7</v>
      </c>
      <c r="B169" t="n">
        <v>105</v>
      </c>
      <c r="C169" t="inlineStr">
        <is>
          <t xml:space="preserve">CONCLUIDO	</t>
        </is>
      </c>
      <c r="D169" t="n">
        <v>8.2104</v>
      </c>
      <c r="E169" t="n">
        <v>12.18</v>
      </c>
      <c r="F169" t="n">
        <v>8.44</v>
      </c>
      <c r="G169" t="n">
        <v>17.46</v>
      </c>
      <c r="H169" t="n">
        <v>0.24</v>
      </c>
      <c r="I169" t="n">
        <v>29</v>
      </c>
      <c r="J169" t="n">
        <v>206.78</v>
      </c>
      <c r="K169" t="n">
        <v>55.27</v>
      </c>
      <c r="L169" t="n">
        <v>2.75</v>
      </c>
      <c r="M169" t="n">
        <v>27</v>
      </c>
      <c r="N169" t="n">
        <v>43.75</v>
      </c>
      <c r="O169" t="n">
        <v>25736.42</v>
      </c>
      <c r="P169" t="n">
        <v>106.43</v>
      </c>
      <c r="Q169" t="n">
        <v>1324.09</v>
      </c>
      <c r="R169" t="n">
        <v>45.58</v>
      </c>
      <c r="S169" t="n">
        <v>27.17</v>
      </c>
      <c r="T169" t="n">
        <v>9333.639999999999</v>
      </c>
      <c r="U169" t="n">
        <v>0.6</v>
      </c>
      <c r="V169" t="n">
        <v>0.92</v>
      </c>
      <c r="W169" t="n">
        <v>0.16</v>
      </c>
      <c r="X169" t="n">
        <v>0.59</v>
      </c>
      <c r="Y169" t="n">
        <v>1</v>
      </c>
      <c r="Z169" t="n">
        <v>10</v>
      </c>
    </row>
    <row r="170">
      <c r="A170" t="n">
        <v>8</v>
      </c>
      <c r="B170" t="n">
        <v>105</v>
      </c>
      <c r="C170" t="inlineStr">
        <is>
          <t xml:space="preserve">CONCLUIDO	</t>
        </is>
      </c>
      <c r="D170" t="n">
        <v>8.341100000000001</v>
      </c>
      <c r="E170" t="n">
        <v>11.99</v>
      </c>
      <c r="F170" t="n">
        <v>8.369999999999999</v>
      </c>
      <c r="G170" t="n">
        <v>19.31</v>
      </c>
      <c r="H170" t="n">
        <v>0.26</v>
      </c>
      <c r="I170" t="n">
        <v>26</v>
      </c>
      <c r="J170" t="n">
        <v>207.17</v>
      </c>
      <c r="K170" t="n">
        <v>55.27</v>
      </c>
      <c r="L170" t="n">
        <v>3</v>
      </c>
      <c r="M170" t="n">
        <v>24</v>
      </c>
      <c r="N170" t="n">
        <v>43.9</v>
      </c>
      <c r="O170" t="n">
        <v>25785.6</v>
      </c>
      <c r="P170" t="n">
        <v>104.04</v>
      </c>
      <c r="Q170" t="n">
        <v>1323.97</v>
      </c>
      <c r="R170" t="n">
        <v>43.36</v>
      </c>
      <c r="S170" t="n">
        <v>27.17</v>
      </c>
      <c r="T170" t="n">
        <v>8239.51</v>
      </c>
      <c r="U170" t="n">
        <v>0.63</v>
      </c>
      <c r="V170" t="n">
        <v>0.93</v>
      </c>
      <c r="W170" t="n">
        <v>0.15</v>
      </c>
      <c r="X170" t="n">
        <v>0.52</v>
      </c>
      <c r="Y170" t="n">
        <v>1</v>
      </c>
      <c r="Z170" t="n">
        <v>10</v>
      </c>
    </row>
    <row r="171">
      <c r="A171" t="n">
        <v>9</v>
      </c>
      <c r="B171" t="n">
        <v>105</v>
      </c>
      <c r="C171" t="inlineStr">
        <is>
          <t xml:space="preserve">CONCLUIDO	</t>
        </is>
      </c>
      <c r="D171" t="n">
        <v>8.4442</v>
      </c>
      <c r="E171" t="n">
        <v>11.84</v>
      </c>
      <c r="F171" t="n">
        <v>8.300000000000001</v>
      </c>
      <c r="G171" t="n">
        <v>20.76</v>
      </c>
      <c r="H171" t="n">
        <v>0.28</v>
      </c>
      <c r="I171" t="n">
        <v>24</v>
      </c>
      <c r="J171" t="n">
        <v>207.57</v>
      </c>
      <c r="K171" t="n">
        <v>55.27</v>
      </c>
      <c r="L171" t="n">
        <v>3.25</v>
      </c>
      <c r="M171" t="n">
        <v>22</v>
      </c>
      <c r="N171" t="n">
        <v>44.05</v>
      </c>
      <c r="O171" t="n">
        <v>25834.83</v>
      </c>
      <c r="P171" t="n">
        <v>101.46</v>
      </c>
      <c r="Q171" t="n">
        <v>1324</v>
      </c>
      <c r="R171" t="n">
        <v>41.33</v>
      </c>
      <c r="S171" t="n">
        <v>27.17</v>
      </c>
      <c r="T171" t="n">
        <v>7233.5</v>
      </c>
      <c r="U171" t="n">
        <v>0.66</v>
      </c>
      <c r="V171" t="n">
        <v>0.9399999999999999</v>
      </c>
      <c r="W171" t="n">
        <v>0.15</v>
      </c>
      <c r="X171" t="n">
        <v>0.45</v>
      </c>
      <c r="Y171" t="n">
        <v>1</v>
      </c>
      <c r="Z171" t="n">
        <v>10</v>
      </c>
    </row>
    <row r="172">
      <c r="A172" t="n">
        <v>10</v>
      </c>
      <c r="B172" t="n">
        <v>105</v>
      </c>
      <c r="C172" t="inlineStr">
        <is>
          <t xml:space="preserve">CONCLUIDO	</t>
        </is>
      </c>
      <c r="D172" t="n">
        <v>8.520300000000001</v>
      </c>
      <c r="E172" t="n">
        <v>11.74</v>
      </c>
      <c r="F172" t="n">
        <v>8.279999999999999</v>
      </c>
      <c r="G172" t="n">
        <v>22.58</v>
      </c>
      <c r="H172" t="n">
        <v>0.3</v>
      </c>
      <c r="I172" t="n">
        <v>22</v>
      </c>
      <c r="J172" t="n">
        <v>207.97</v>
      </c>
      <c r="K172" t="n">
        <v>55.27</v>
      </c>
      <c r="L172" t="n">
        <v>3.5</v>
      </c>
      <c r="M172" t="n">
        <v>20</v>
      </c>
      <c r="N172" t="n">
        <v>44.2</v>
      </c>
      <c r="O172" t="n">
        <v>25884.1</v>
      </c>
      <c r="P172" t="n">
        <v>99.48</v>
      </c>
      <c r="Q172" t="n">
        <v>1323.94</v>
      </c>
      <c r="R172" t="n">
        <v>40.56</v>
      </c>
      <c r="S172" t="n">
        <v>27.17</v>
      </c>
      <c r="T172" t="n">
        <v>6859.55</v>
      </c>
      <c r="U172" t="n">
        <v>0.67</v>
      </c>
      <c r="V172" t="n">
        <v>0.9399999999999999</v>
      </c>
      <c r="W172" t="n">
        <v>0.14</v>
      </c>
      <c r="X172" t="n">
        <v>0.43</v>
      </c>
      <c r="Y172" t="n">
        <v>1</v>
      </c>
      <c r="Z172" t="n">
        <v>10</v>
      </c>
    </row>
    <row r="173">
      <c r="A173" t="n">
        <v>11</v>
      </c>
      <c r="B173" t="n">
        <v>105</v>
      </c>
      <c r="C173" t="inlineStr">
        <is>
          <t xml:space="preserve">CONCLUIDO	</t>
        </is>
      </c>
      <c r="D173" t="n">
        <v>8.617800000000001</v>
      </c>
      <c r="E173" t="n">
        <v>11.6</v>
      </c>
      <c r="F173" t="n">
        <v>8.23</v>
      </c>
      <c r="G173" t="n">
        <v>24.68</v>
      </c>
      <c r="H173" t="n">
        <v>0.32</v>
      </c>
      <c r="I173" t="n">
        <v>20</v>
      </c>
      <c r="J173" t="n">
        <v>208.37</v>
      </c>
      <c r="K173" t="n">
        <v>55.27</v>
      </c>
      <c r="L173" t="n">
        <v>3.75</v>
      </c>
      <c r="M173" t="n">
        <v>18</v>
      </c>
      <c r="N173" t="n">
        <v>44.35</v>
      </c>
      <c r="O173" t="n">
        <v>25933.43</v>
      </c>
      <c r="P173" t="n">
        <v>96.8</v>
      </c>
      <c r="Q173" t="n">
        <v>1324.03</v>
      </c>
      <c r="R173" t="n">
        <v>38.95</v>
      </c>
      <c r="S173" t="n">
        <v>27.17</v>
      </c>
      <c r="T173" t="n">
        <v>6061.73</v>
      </c>
      <c r="U173" t="n">
        <v>0.7</v>
      </c>
      <c r="V173" t="n">
        <v>0.95</v>
      </c>
      <c r="W173" t="n">
        <v>0.14</v>
      </c>
      <c r="X173" t="n">
        <v>0.37</v>
      </c>
      <c r="Y173" t="n">
        <v>1</v>
      </c>
      <c r="Z173" t="n">
        <v>10</v>
      </c>
    </row>
    <row r="174">
      <c r="A174" t="n">
        <v>12</v>
      </c>
      <c r="B174" t="n">
        <v>105</v>
      </c>
      <c r="C174" t="inlineStr">
        <is>
          <t xml:space="preserve">CONCLUIDO	</t>
        </is>
      </c>
      <c r="D174" t="n">
        <v>8.7296</v>
      </c>
      <c r="E174" t="n">
        <v>11.46</v>
      </c>
      <c r="F174" t="n">
        <v>8.16</v>
      </c>
      <c r="G174" t="n">
        <v>27.2</v>
      </c>
      <c r="H174" t="n">
        <v>0.34</v>
      </c>
      <c r="I174" t="n">
        <v>18</v>
      </c>
      <c r="J174" t="n">
        <v>208.77</v>
      </c>
      <c r="K174" t="n">
        <v>55.27</v>
      </c>
      <c r="L174" t="n">
        <v>4</v>
      </c>
      <c r="M174" t="n">
        <v>16</v>
      </c>
      <c r="N174" t="n">
        <v>44.5</v>
      </c>
      <c r="O174" t="n">
        <v>25982.82</v>
      </c>
      <c r="P174" t="n">
        <v>93.73</v>
      </c>
      <c r="Q174" t="n">
        <v>1324.01</v>
      </c>
      <c r="R174" t="n">
        <v>37.07</v>
      </c>
      <c r="S174" t="n">
        <v>27.17</v>
      </c>
      <c r="T174" t="n">
        <v>5134.08</v>
      </c>
      <c r="U174" t="n">
        <v>0.73</v>
      </c>
      <c r="V174" t="n">
        <v>0.96</v>
      </c>
      <c r="W174" t="n">
        <v>0.13</v>
      </c>
      <c r="X174" t="n">
        <v>0.31</v>
      </c>
      <c r="Y174" t="n">
        <v>1</v>
      </c>
      <c r="Z174" t="n">
        <v>10</v>
      </c>
    </row>
    <row r="175">
      <c r="A175" t="n">
        <v>13</v>
      </c>
      <c r="B175" t="n">
        <v>105</v>
      </c>
      <c r="C175" t="inlineStr">
        <is>
          <t xml:space="preserve">CONCLUIDO	</t>
        </is>
      </c>
      <c r="D175" t="n">
        <v>8.7425</v>
      </c>
      <c r="E175" t="n">
        <v>11.44</v>
      </c>
      <c r="F175" t="n">
        <v>8.18</v>
      </c>
      <c r="G175" t="n">
        <v>28.89</v>
      </c>
      <c r="H175" t="n">
        <v>0.36</v>
      </c>
      <c r="I175" t="n">
        <v>17</v>
      </c>
      <c r="J175" t="n">
        <v>209.17</v>
      </c>
      <c r="K175" t="n">
        <v>55.27</v>
      </c>
      <c r="L175" t="n">
        <v>4.25</v>
      </c>
      <c r="M175" t="n">
        <v>15</v>
      </c>
      <c r="N175" t="n">
        <v>44.65</v>
      </c>
      <c r="O175" t="n">
        <v>26032.25</v>
      </c>
      <c r="P175" t="n">
        <v>92.70999999999999</v>
      </c>
      <c r="Q175" t="n">
        <v>1324.02</v>
      </c>
      <c r="R175" t="n">
        <v>37.69</v>
      </c>
      <c r="S175" t="n">
        <v>27.17</v>
      </c>
      <c r="T175" t="n">
        <v>5449.47</v>
      </c>
      <c r="U175" t="n">
        <v>0.72</v>
      </c>
      <c r="V175" t="n">
        <v>0.95</v>
      </c>
      <c r="W175" t="n">
        <v>0.13</v>
      </c>
      <c r="X175" t="n">
        <v>0.33</v>
      </c>
      <c r="Y175" t="n">
        <v>1</v>
      </c>
      <c r="Z175" t="n">
        <v>10</v>
      </c>
    </row>
    <row r="176">
      <c r="A176" t="n">
        <v>14</v>
      </c>
      <c r="B176" t="n">
        <v>105</v>
      </c>
      <c r="C176" t="inlineStr">
        <is>
          <t xml:space="preserve">CONCLUIDO	</t>
        </is>
      </c>
      <c r="D176" t="n">
        <v>8.787599999999999</v>
      </c>
      <c r="E176" t="n">
        <v>11.38</v>
      </c>
      <c r="F176" t="n">
        <v>8.17</v>
      </c>
      <c r="G176" t="n">
        <v>30.62</v>
      </c>
      <c r="H176" t="n">
        <v>0.38</v>
      </c>
      <c r="I176" t="n">
        <v>16</v>
      </c>
      <c r="J176" t="n">
        <v>209.58</v>
      </c>
      <c r="K176" t="n">
        <v>55.27</v>
      </c>
      <c r="L176" t="n">
        <v>4.5</v>
      </c>
      <c r="M176" t="n">
        <v>14</v>
      </c>
      <c r="N176" t="n">
        <v>44.8</v>
      </c>
      <c r="O176" t="n">
        <v>26081.73</v>
      </c>
      <c r="P176" t="n">
        <v>90.19</v>
      </c>
      <c r="Q176" t="n">
        <v>1324.14</v>
      </c>
      <c r="R176" t="n">
        <v>37.01</v>
      </c>
      <c r="S176" t="n">
        <v>27.17</v>
      </c>
      <c r="T176" t="n">
        <v>5111.19</v>
      </c>
      <c r="U176" t="n">
        <v>0.73</v>
      </c>
      <c r="V176" t="n">
        <v>0.96</v>
      </c>
      <c r="W176" t="n">
        <v>0.13</v>
      </c>
      <c r="X176" t="n">
        <v>0.31</v>
      </c>
      <c r="Y176" t="n">
        <v>1</v>
      </c>
      <c r="Z176" t="n">
        <v>10</v>
      </c>
    </row>
    <row r="177">
      <c r="A177" t="n">
        <v>15</v>
      </c>
      <c r="B177" t="n">
        <v>105</v>
      </c>
      <c r="C177" t="inlineStr">
        <is>
          <t xml:space="preserve">CONCLUIDO	</t>
        </is>
      </c>
      <c r="D177" t="n">
        <v>8.8376</v>
      </c>
      <c r="E177" t="n">
        <v>11.32</v>
      </c>
      <c r="F177" t="n">
        <v>8.140000000000001</v>
      </c>
      <c r="G177" t="n">
        <v>32.57</v>
      </c>
      <c r="H177" t="n">
        <v>0.4</v>
      </c>
      <c r="I177" t="n">
        <v>15</v>
      </c>
      <c r="J177" t="n">
        <v>209.98</v>
      </c>
      <c r="K177" t="n">
        <v>55.27</v>
      </c>
      <c r="L177" t="n">
        <v>4.75</v>
      </c>
      <c r="M177" t="n">
        <v>10</v>
      </c>
      <c r="N177" t="n">
        <v>44.95</v>
      </c>
      <c r="O177" t="n">
        <v>26131.27</v>
      </c>
      <c r="P177" t="n">
        <v>88.23999999999999</v>
      </c>
      <c r="Q177" t="n">
        <v>1323.98</v>
      </c>
      <c r="R177" t="n">
        <v>36.1</v>
      </c>
      <c r="S177" t="n">
        <v>27.17</v>
      </c>
      <c r="T177" t="n">
        <v>4663.43</v>
      </c>
      <c r="U177" t="n">
        <v>0.75</v>
      </c>
      <c r="V177" t="n">
        <v>0.96</v>
      </c>
      <c r="W177" t="n">
        <v>0.14</v>
      </c>
      <c r="X177" t="n">
        <v>0.29</v>
      </c>
      <c r="Y177" t="n">
        <v>1</v>
      </c>
      <c r="Z177" t="n">
        <v>10</v>
      </c>
    </row>
    <row r="178">
      <c r="A178" t="n">
        <v>16</v>
      </c>
      <c r="B178" t="n">
        <v>105</v>
      </c>
      <c r="C178" t="inlineStr">
        <is>
          <t xml:space="preserve">CONCLUIDO	</t>
        </is>
      </c>
      <c r="D178" t="n">
        <v>8.879200000000001</v>
      </c>
      <c r="E178" t="n">
        <v>11.26</v>
      </c>
      <c r="F178" t="n">
        <v>8.130000000000001</v>
      </c>
      <c r="G178" t="n">
        <v>34.84</v>
      </c>
      <c r="H178" t="n">
        <v>0.42</v>
      </c>
      <c r="I178" t="n">
        <v>14</v>
      </c>
      <c r="J178" t="n">
        <v>210.38</v>
      </c>
      <c r="K178" t="n">
        <v>55.27</v>
      </c>
      <c r="L178" t="n">
        <v>5</v>
      </c>
      <c r="M178" t="n">
        <v>4</v>
      </c>
      <c r="N178" t="n">
        <v>45.11</v>
      </c>
      <c r="O178" t="n">
        <v>26180.86</v>
      </c>
      <c r="P178" t="n">
        <v>87.12</v>
      </c>
      <c r="Q178" t="n">
        <v>1323.98</v>
      </c>
      <c r="R178" t="n">
        <v>35.55</v>
      </c>
      <c r="S178" t="n">
        <v>27.17</v>
      </c>
      <c r="T178" t="n">
        <v>4391.72</v>
      </c>
      <c r="U178" t="n">
        <v>0.76</v>
      </c>
      <c r="V178" t="n">
        <v>0.96</v>
      </c>
      <c r="W178" t="n">
        <v>0.14</v>
      </c>
      <c r="X178" t="n">
        <v>0.28</v>
      </c>
      <c r="Y178" t="n">
        <v>1</v>
      </c>
      <c r="Z178" t="n">
        <v>10</v>
      </c>
    </row>
    <row r="179">
      <c r="A179" t="n">
        <v>17</v>
      </c>
      <c r="B179" t="n">
        <v>105</v>
      </c>
      <c r="C179" t="inlineStr">
        <is>
          <t xml:space="preserve">CONCLUIDO	</t>
        </is>
      </c>
      <c r="D179" t="n">
        <v>8.8764</v>
      </c>
      <c r="E179" t="n">
        <v>11.27</v>
      </c>
      <c r="F179" t="n">
        <v>8.130000000000001</v>
      </c>
      <c r="G179" t="n">
        <v>34.86</v>
      </c>
      <c r="H179" t="n">
        <v>0.44</v>
      </c>
      <c r="I179" t="n">
        <v>14</v>
      </c>
      <c r="J179" t="n">
        <v>210.78</v>
      </c>
      <c r="K179" t="n">
        <v>55.27</v>
      </c>
      <c r="L179" t="n">
        <v>5.25</v>
      </c>
      <c r="M179" t="n">
        <v>1</v>
      </c>
      <c r="N179" t="n">
        <v>45.26</v>
      </c>
      <c r="O179" t="n">
        <v>26230.5</v>
      </c>
      <c r="P179" t="n">
        <v>87.03</v>
      </c>
      <c r="Q179" t="n">
        <v>1324.05</v>
      </c>
      <c r="R179" t="n">
        <v>35.59</v>
      </c>
      <c r="S179" t="n">
        <v>27.17</v>
      </c>
      <c r="T179" t="n">
        <v>4411.09</v>
      </c>
      <c r="U179" t="n">
        <v>0.76</v>
      </c>
      <c r="V179" t="n">
        <v>0.96</v>
      </c>
      <c r="W179" t="n">
        <v>0.14</v>
      </c>
      <c r="X179" t="n">
        <v>0.28</v>
      </c>
      <c r="Y179" t="n">
        <v>1</v>
      </c>
      <c r="Z179" t="n">
        <v>10</v>
      </c>
    </row>
    <row r="180">
      <c r="A180" t="n">
        <v>18</v>
      </c>
      <c r="B180" t="n">
        <v>105</v>
      </c>
      <c r="C180" t="inlineStr">
        <is>
          <t xml:space="preserve">CONCLUIDO	</t>
        </is>
      </c>
      <c r="D180" t="n">
        <v>8.8751</v>
      </c>
      <c r="E180" t="n">
        <v>11.27</v>
      </c>
      <c r="F180" t="n">
        <v>8.130000000000001</v>
      </c>
      <c r="G180" t="n">
        <v>34.86</v>
      </c>
      <c r="H180" t="n">
        <v>0.46</v>
      </c>
      <c r="I180" t="n">
        <v>14</v>
      </c>
      <c r="J180" t="n">
        <v>211.18</v>
      </c>
      <c r="K180" t="n">
        <v>55.27</v>
      </c>
      <c r="L180" t="n">
        <v>5.5</v>
      </c>
      <c r="M180" t="n">
        <v>0</v>
      </c>
      <c r="N180" t="n">
        <v>45.41</v>
      </c>
      <c r="O180" t="n">
        <v>26280.2</v>
      </c>
      <c r="P180" t="n">
        <v>87.19</v>
      </c>
      <c r="Q180" t="n">
        <v>1324.05</v>
      </c>
      <c r="R180" t="n">
        <v>35.58</v>
      </c>
      <c r="S180" t="n">
        <v>27.17</v>
      </c>
      <c r="T180" t="n">
        <v>4410.29</v>
      </c>
      <c r="U180" t="n">
        <v>0.76</v>
      </c>
      <c r="V180" t="n">
        <v>0.96</v>
      </c>
      <c r="W180" t="n">
        <v>0.15</v>
      </c>
      <c r="X180" t="n">
        <v>0.28</v>
      </c>
      <c r="Y180" t="n">
        <v>1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7.7486</v>
      </c>
      <c r="E181" t="n">
        <v>12.91</v>
      </c>
      <c r="F181" t="n">
        <v>9.140000000000001</v>
      </c>
      <c r="G181" t="n">
        <v>8.57</v>
      </c>
      <c r="H181" t="n">
        <v>0.14</v>
      </c>
      <c r="I181" t="n">
        <v>64</v>
      </c>
      <c r="J181" t="n">
        <v>124.63</v>
      </c>
      <c r="K181" t="n">
        <v>45</v>
      </c>
      <c r="L181" t="n">
        <v>1</v>
      </c>
      <c r="M181" t="n">
        <v>62</v>
      </c>
      <c r="N181" t="n">
        <v>18.64</v>
      </c>
      <c r="O181" t="n">
        <v>15605.44</v>
      </c>
      <c r="P181" t="n">
        <v>87.15000000000001</v>
      </c>
      <c r="Q181" t="n">
        <v>1324.41</v>
      </c>
      <c r="R181" t="n">
        <v>67.09</v>
      </c>
      <c r="S181" t="n">
        <v>27.17</v>
      </c>
      <c r="T181" t="n">
        <v>19914.29</v>
      </c>
      <c r="U181" t="n">
        <v>0.4</v>
      </c>
      <c r="V181" t="n">
        <v>0.85</v>
      </c>
      <c r="W181" t="n">
        <v>0.21</v>
      </c>
      <c r="X181" t="n">
        <v>1.28</v>
      </c>
      <c r="Y181" t="n">
        <v>1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8.228899999999999</v>
      </c>
      <c r="E182" t="n">
        <v>12.15</v>
      </c>
      <c r="F182" t="n">
        <v>8.789999999999999</v>
      </c>
      <c r="G182" t="n">
        <v>10.99</v>
      </c>
      <c r="H182" t="n">
        <v>0.18</v>
      </c>
      <c r="I182" t="n">
        <v>48</v>
      </c>
      <c r="J182" t="n">
        <v>124.96</v>
      </c>
      <c r="K182" t="n">
        <v>45</v>
      </c>
      <c r="L182" t="n">
        <v>1.25</v>
      </c>
      <c r="M182" t="n">
        <v>46</v>
      </c>
      <c r="N182" t="n">
        <v>18.71</v>
      </c>
      <c r="O182" t="n">
        <v>15645.96</v>
      </c>
      <c r="P182" t="n">
        <v>80.89</v>
      </c>
      <c r="Q182" t="n">
        <v>1324.03</v>
      </c>
      <c r="R182" t="n">
        <v>56.52</v>
      </c>
      <c r="S182" t="n">
        <v>27.17</v>
      </c>
      <c r="T182" t="n">
        <v>14706.14</v>
      </c>
      <c r="U182" t="n">
        <v>0.48</v>
      </c>
      <c r="V182" t="n">
        <v>0.89</v>
      </c>
      <c r="W182" t="n">
        <v>0.18</v>
      </c>
      <c r="X182" t="n">
        <v>0.9399999999999999</v>
      </c>
      <c r="Y182" t="n">
        <v>1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8.6645</v>
      </c>
      <c r="E183" t="n">
        <v>11.54</v>
      </c>
      <c r="F183" t="n">
        <v>8.460000000000001</v>
      </c>
      <c r="G183" t="n">
        <v>13.72</v>
      </c>
      <c r="H183" t="n">
        <v>0.21</v>
      </c>
      <c r="I183" t="n">
        <v>37</v>
      </c>
      <c r="J183" t="n">
        <v>125.29</v>
      </c>
      <c r="K183" t="n">
        <v>45</v>
      </c>
      <c r="L183" t="n">
        <v>1.5</v>
      </c>
      <c r="M183" t="n">
        <v>35</v>
      </c>
      <c r="N183" t="n">
        <v>18.79</v>
      </c>
      <c r="O183" t="n">
        <v>15686.51</v>
      </c>
      <c r="P183" t="n">
        <v>74.40000000000001</v>
      </c>
      <c r="Q183" t="n">
        <v>1324.15</v>
      </c>
      <c r="R183" t="n">
        <v>45.93</v>
      </c>
      <c r="S183" t="n">
        <v>27.17</v>
      </c>
      <c r="T183" t="n">
        <v>9467.190000000001</v>
      </c>
      <c r="U183" t="n">
        <v>0.59</v>
      </c>
      <c r="V183" t="n">
        <v>0.92</v>
      </c>
      <c r="W183" t="n">
        <v>0.16</v>
      </c>
      <c r="X183" t="n">
        <v>0.61</v>
      </c>
      <c r="Y183" t="n">
        <v>1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8.757400000000001</v>
      </c>
      <c r="E184" t="n">
        <v>11.42</v>
      </c>
      <c r="F184" t="n">
        <v>8.49</v>
      </c>
      <c r="G184" t="n">
        <v>16.44</v>
      </c>
      <c r="H184" t="n">
        <v>0.25</v>
      </c>
      <c r="I184" t="n">
        <v>31</v>
      </c>
      <c r="J184" t="n">
        <v>125.62</v>
      </c>
      <c r="K184" t="n">
        <v>45</v>
      </c>
      <c r="L184" t="n">
        <v>1.75</v>
      </c>
      <c r="M184" t="n">
        <v>29</v>
      </c>
      <c r="N184" t="n">
        <v>18.87</v>
      </c>
      <c r="O184" t="n">
        <v>15727.09</v>
      </c>
      <c r="P184" t="n">
        <v>72.34</v>
      </c>
      <c r="Q184" t="n">
        <v>1324.1</v>
      </c>
      <c r="R184" t="n">
        <v>47.24</v>
      </c>
      <c r="S184" t="n">
        <v>27.17</v>
      </c>
      <c r="T184" t="n">
        <v>10152.04</v>
      </c>
      <c r="U184" t="n">
        <v>0.58</v>
      </c>
      <c r="V184" t="n">
        <v>0.92</v>
      </c>
      <c r="W184" t="n">
        <v>0.16</v>
      </c>
      <c r="X184" t="n">
        <v>0.64</v>
      </c>
      <c r="Y184" t="n">
        <v>1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8.954599999999999</v>
      </c>
      <c r="E185" t="n">
        <v>11.17</v>
      </c>
      <c r="F185" t="n">
        <v>8.369999999999999</v>
      </c>
      <c r="G185" t="n">
        <v>19.32</v>
      </c>
      <c r="H185" t="n">
        <v>0.28</v>
      </c>
      <c r="I185" t="n">
        <v>26</v>
      </c>
      <c r="J185" t="n">
        <v>125.95</v>
      </c>
      <c r="K185" t="n">
        <v>45</v>
      </c>
      <c r="L185" t="n">
        <v>2</v>
      </c>
      <c r="M185" t="n">
        <v>21</v>
      </c>
      <c r="N185" t="n">
        <v>18.95</v>
      </c>
      <c r="O185" t="n">
        <v>15767.7</v>
      </c>
      <c r="P185" t="n">
        <v>67.66</v>
      </c>
      <c r="Q185" t="n">
        <v>1324.11</v>
      </c>
      <c r="R185" t="n">
        <v>43.35</v>
      </c>
      <c r="S185" t="n">
        <v>27.17</v>
      </c>
      <c r="T185" t="n">
        <v>8231.040000000001</v>
      </c>
      <c r="U185" t="n">
        <v>0.63</v>
      </c>
      <c r="V185" t="n">
        <v>0.93</v>
      </c>
      <c r="W185" t="n">
        <v>0.15</v>
      </c>
      <c r="X185" t="n">
        <v>0.52</v>
      </c>
      <c r="Y185" t="n">
        <v>1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9.005000000000001</v>
      </c>
      <c r="E186" t="n">
        <v>11.1</v>
      </c>
      <c r="F186" t="n">
        <v>8.359999999999999</v>
      </c>
      <c r="G186" t="n">
        <v>20.9</v>
      </c>
      <c r="H186" t="n">
        <v>0.31</v>
      </c>
      <c r="I186" t="n">
        <v>24</v>
      </c>
      <c r="J186" t="n">
        <v>126.28</v>
      </c>
      <c r="K186" t="n">
        <v>45</v>
      </c>
      <c r="L186" t="n">
        <v>2.25</v>
      </c>
      <c r="M186" t="n">
        <v>1</v>
      </c>
      <c r="N186" t="n">
        <v>19.03</v>
      </c>
      <c r="O186" t="n">
        <v>15808.34</v>
      </c>
      <c r="P186" t="n">
        <v>65.83</v>
      </c>
      <c r="Q186" t="n">
        <v>1324.09</v>
      </c>
      <c r="R186" t="n">
        <v>42.21</v>
      </c>
      <c r="S186" t="n">
        <v>27.17</v>
      </c>
      <c r="T186" t="n">
        <v>7675.01</v>
      </c>
      <c r="U186" t="n">
        <v>0.64</v>
      </c>
      <c r="V186" t="n">
        <v>0.93</v>
      </c>
      <c r="W186" t="n">
        <v>0.17</v>
      </c>
      <c r="X186" t="n">
        <v>0.51</v>
      </c>
      <c r="Y186" t="n">
        <v>1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9.0036</v>
      </c>
      <c r="E187" t="n">
        <v>11.11</v>
      </c>
      <c r="F187" t="n">
        <v>8.359999999999999</v>
      </c>
      <c r="G187" t="n">
        <v>20.9</v>
      </c>
      <c r="H187" t="n">
        <v>0.35</v>
      </c>
      <c r="I187" t="n">
        <v>24</v>
      </c>
      <c r="J187" t="n">
        <v>126.61</v>
      </c>
      <c r="K187" t="n">
        <v>45</v>
      </c>
      <c r="L187" t="n">
        <v>2.5</v>
      </c>
      <c r="M187" t="n">
        <v>0</v>
      </c>
      <c r="N187" t="n">
        <v>19.11</v>
      </c>
      <c r="O187" t="n">
        <v>15849</v>
      </c>
      <c r="P187" t="n">
        <v>65.98</v>
      </c>
      <c r="Q187" t="n">
        <v>1324.07</v>
      </c>
      <c r="R187" t="n">
        <v>42.26</v>
      </c>
      <c r="S187" t="n">
        <v>27.17</v>
      </c>
      <c r="T187" t="n">
        <v>7700.37</v>
      </c>
      <c r="U187" t="n">
        <v>0.64</v>
      </c>
      <c r="V187" t="n">
        <v>0.93</v>
      </c>
      <c r="W187" t="n">
        <v>0.18</v>
      </c>
      <c r="X187" t="n">
        <v>0.51</v>
      </c>
      <c r="Y187" t="n">
        <v>1</v>
      </c>
      <c r="Z187" t="n">
        <v>10</v>
      </c>
    </row>
    <row r="188">
      <c r="A188" t="n">
        <v>0</v>
      </c>
      <c r="B188" t="n">
        <v>135</v>
      </c>
      <c r="C188" t="inlineStr">
        <is>
          <t xml:space="preserve">CONCLUIDO	</t>
        </is>
      </c>
      <c r="D188" t="n">
        <v>5.1028</v>
      </c>
      <c r="E188" t="n">
        <v>19.6</v>
      </c>
      <c r="F188" t="n">
        <v>10.42</v>
      </c>
      <c r="G188" t="n">
        <v>5</v>
      </c>
      <c r="H188" t="n">
        <v>0.07000000000000001</v>
      </c>
      <c r="I188" t="n">
        <v>125</v>
      </c>
      <c r="J188" t="n">
        <v>263.32</v>
      </c>
      <c r="K188" t="n">
        <v>59.89</v>
      </c>
      <c r="L188" t="n">
        <v>1</v>
      </c>
      <c r="M188" t="n">
        <v>123</v>
      </c>
      <c r="N188" t="n">
        <v>67.43000000000001</v>
      </c>
      <c r="O188" t="n">
        <v>32710.1</v>
      </c>
      <c r="P188" t="n">
        <v>172.18</v>
      </c>
      <c r="Q188" t="n">
        <v>1324.69</v>
      </c>
      <c r="R188" t="n">
        <v>107.52</v>
      </c>
      <c r="S188" t="n">
        <v>27.17</v>
      </c>
      <c r="T188" t="n">
        <v>39823.83</v>
      </c>
      <c r="U188" t="n">
        <v>0.25</v>
      </c>
      <c r="V188" t="n">
        <v>0.75</v>
      </c>
      <c r="W188" t="n">
        <v>0.31</v>
      </c>
      <c r="X188" t="n">
        <v>2.57</v>
      </c>
      <c r="Y188" t="n">
        <v>1</v>
      </c>
      <c r="Z188" t="n">
        <v>10</v>
      </c>
    </row>
    <row r="189">
      <c r="A189" t="n">
        <v>1</v>
      </c>
      <c r="B189" t="n">
        <v>135</v>
      </c>
      <c r="C189" t="inlineStr">
        <is>
          <t xml:space="preserve">CONCLUIDO	</t>
        </is>
      </c>
      <c r="D189" t="n">
        <v>5.7828</v>
      </c>
      <c r="E189" t="n">
        <v>17.29</v>
      </c>
      <c r="F189" t="n">
        <v>9.74</v>
      </c>
      <c r="G189" t="n">
        <v>6.28</v>
      </c>
      <c r="H189" t="n">
        <v>0.08</v>
      </c>
      <c r="I189" t="n">
        <v>93</v>
      </c>
      <c r="J189" t="n">
        <v>263.79</v>
      </c>
      <c r="K189" t="n">
        <v>59.89</v>
      </c>
      <c r="L189" t="n">
        <v>1.25</v>
      </c>
      <c r="M189" t="n">
        <v>91</v>
      </c>
      <c r="N189" t="n">
        <v>67.65000000000001</v>
      </c>
      <c r="O189" t="n">
        <v>32767.75</v>
      </c>
      <c r="P189" t="n">
        <v>159.59</v>
      </c>
      <c r="Q189" t="n">
        <v>1324.49</v>
      </c>
      <c r="R189" t="n">
        <v>86.12</v>
      </c>
      <c r="S189" t="n">
        <v>27.17</v>
      </c>
      <c r="T189" t="n">
        <v>29281.8</v>
      </c>
      <c r="U189" t="n">
        <v>0.32</v>
      </c>
      <c r="V189" t="n">
        <v>0.8</v>
      </c>
      <c r="W189" t="n">
        <v>0.26</v>
      </c>
      <c r="X189" t="n">
        <v>1.88</v>
      </c>
      <c r="Y189" t="n">
        <v>1</v>
      </c>
      <c r="Z189" t="n">
        <v>10</v>
      </c>
    </row>
    <row r="190">
      <c r="A190" t="n">
        <v>2</v>
      </c>
      <c r="B190" t="n">
        <v>135</v>
      </c>
      <c r="C190" t="inlineStr">
        <is>
          <t xml:space="preserve">CONCLUIDO	</t>
        </is>
      </c>
      <c r="D190" t="n">
        <v>6.2753</v>
      </c>
      <c r="E190" t="n">
        <v>15.94</v>
      </c>
      <c r="F190" t="n">
        <v>9.34</v>
      </c>
      <c r="G190" t="n">
        <v>7.57</v>
      </c>
      <c r="H190" t="n">
        <v>0.1</v>
      </c>
      <c r="I190" t="n">
        <v>74</v>
      </c>
      <c r="J190" t="n">
        <v>264.25</v>
      </c>
      <c r="K190" t="n">
        <v>59.89</v>
      </c>
      <c r="L190" t="n">
        <v>1.5</v>
      </c>
      <c r="M190" t="n">
        <v>72</v>
      </c>
      <c r="N190" t="n">
        <v>67.87</v>
      </c>
      <c r="O190" t="n">
        <v>32825.49</v>
      </c>
      <c r="P190" t="n">
        <v>151.94</v>
      </c>
      <c r="Q190" t="n">
        <v>1324.19</v>
      </c>
      <c r="R190" t="n">
        <v>73.54000000000001</v>
      </c>
      <c r="S190" t="n">
        <v>27.17</v>
      </c>
      <c r="T190" t="n">
        <v>23088.32</v>
      </c>
      <c r="U190" t="n">
        <v>0.37</v>
      </c>
      <c r="V190" t="n">
        <v>0.84</v>
      </c>
      <c r="W190" t="n">
        <v>0.23</v>
      </c>
      <c r="X190" t="n">
        <v>1.49</v>
      </c>
      <c r="Y190" t="n">
        <v>1</v>
      </c>
      <c r="Z190" t="n">
        <v>10</v>
      </c>
    </row>
    <row r="191">
      <c r="A191" t="n">
        <v>3</v>
      </c>
      <c r="B191" t="n">
        <v>135</v>
      </c>
      <c r="C191" t="inlineStr">
        <is>
          <t xml:space="preserve">CONCLUIDO	</t>
        </is>
      </c>
      <c r="D191" t="n">
        <v>6.6637</v>
      </c>
      <c r="E191" t="n">
        <v>15.01</v>
      </c>
      <c r="F191" t="n">
        <v>9.07</v>
      </c>
      <c r="G191" t="n">
        <v>8.92</v>
      </c>
      <c r="H191" t="n">
        <v>0.12</v>
      </c>
      <c r="I191" t="n">
        <v>61</v>
      </c>
      <c r="J191" t="n">
        <v>264.72</v>
      </c>
      <c r="K191" t="n">
        <v>59.89</v>
      </c>
      <c r="L191" t="n">
        <v>1.75</v>
      </c>
      <c r="M191" t="n">
        <v>59</v>
      </c>
      <c r="N191" t="n">
        <v>68.09</v>
      </c>
      <c r="O191" t="n">
        <v>32883.31</v>
      </c>
      <c r="P191" t="n">
        <v>146.36</v>
      </c>
      <c r="Q191" t="n">
        <v>1324.21</v>
      </c>
      <c r="R191" t="n">
        <v>65.12</v>
      </c>
      <c r="S191" t="n">
        <v>27.17</v>
      </c>
      <c r="T191" t="n">
        <v>18941.82</v>
      </c>
      <c r="U191" t="n">
        <v>0.42</v>
      </c>
      <c r="V191" t="n">
        <v>0.86</v>
      </c>
      <c r="W191" t="n">
        <v>0.21</v>
      </c>
      <c r="X191" t="n">
        <v>1.22</v>
      </c>
      <c r="Y191" t="n">
        <v>1</v>
      </c>
      <c r="Z191" t="n">
        <v>10</v>
      </c>
    </row>
    <row r="192">
      <c r="A192" t="n">
        <v>4</v>
      </c>
      <c r="B192" t="n">
        <v>135</v>
      </c>
      <c r="C192" t="inlineStr">
        <is>
          <t xml:space="preserve">CONCLUIDO	</t>
        </is>
      </c>
      <c r="D192" t="n">
        <v>6.9685</v>
      </c>
      <c r="E192" t="n">
        <v>14.35</v>
      </c>
      <c r="F192" t="n">
        <v>8.869999999999999</v>
      </c>
      <c r="G192" t="n">
        <v>10.23</v>
      </c>
      <c r="H192" t="n">
        <v>0.13</v>
      </c>
      <c r="I192" t="n">
        <v>52</v>
      </c>
      <c r="J192" t="n">
        <v>265.19</v>
      </c>
      <c r="K192" t="n">
        <v>59.89</v>
      </c>
      <c r="L192" t="n">
        <v>2</v>
      </c>
      <c r="M192" t="n">
        <v>50</v>
      </c>
      <c r="N192" t="n">
        <v>68.31</v>
      </c>
      <c r="O192" t="n">
        <v>32941.21</v>
      </c>
      <c r="P192" t="n">
        <v>142.01</v>
      </c>
      <c r="Q192" t="n">
        <v>1324.13</v>
      </c>
      <c r="R192" t="n">
        <v>58.92</v>
      </c>
      <c r="S192" t="n">
        <v>27.17</v>
      </c>
      <c r="T192" t="n">
        <v>15889.7</v>
      </c>
      <c r="U192" t="n">
        <v>0.46</v>
      </c>
      <c r="V192" t="n">
        <v>0.88</v>
      </c>
      <c r="W192" t="n">
        <v>0.19</v>
      </c>
      <c r="X192" t="n">
        <v>1.01</v>
      </c>
      <c r="Y192" t="n">
        <v>1</v>
      </c>
      <c r="Z192" t="n">
        <v>10</v>
      </c>
    </row>
    <row r="193">
      <c r="A193" t="n">
        <v>5</v>
      </c>
      <c r="B193" t="n">
        <v>135</v>
      </c>
      <c r="C193" t="inlineStr">
        <is>
          <t xml:space="preserve">CONCLUIDO	</t>
        </is>
      </c>
      <c r="D193" t="n">
        <v>7.1763</v>
      </c>
      <c r="E193" t="n">
        <v>13.93</v>
      </c>
      <c r="F193" t="n">
        <v>8.76</v>
      </c>
      <c r="G193" t="n">
        <v>11.42</v>
      </c>
      <c r="H193" t="n">
        <v>0.15</v>
      </c>
      <c r="I193" t="n">
        <v>46</v>
      </c>
      <c r="J193" t="n">
        <v>265.66</v>
      </c>
      <c r="K193" t="n">
        <v>59.89</v>
      </c>
      <c r="L193" t="n">
        <v>2.25</v>
      </c>
      <c r="M193" t="n">
        <v>44</v>
      </c>
      <c r="N193" t="n">
        <v>68.53</v>
      </c>
      <c r="O193" t="n">
        <v>32999.19</v>
      </c>
      <c r="P193" t="n">
        <v>139.21</v>
      </c>
      <c r="Q193" t="n">
        <v>1324.18</v>
      </c>
      <c r="R193" t="n">
        <v>55.27</v>
      </c>
      <c r="S193" t="n">
        <v>27.17</v>
      </c>
      <c r="T193" t="n">
        <v>14092.62</v>
      </c>
      <c r="U193" t="n">
        <v>0.49</v>
      </c>
      <c r="V193" t="n">
        <v>0.89</v>
      </c>
      <c r="W193" t="n">
        <v>0.18</v>
      </c>
      <c r="X193" t="n">
        <v>0.9</v>
      </c>
      <c r="Y193" t="n">
        <v>1</v>
      </c>
      <c r="Z193" t="n">
        <v>10</v>
      </c>
    </row>
    <row r="194">
      <c r="A194" t="n">
        <v>6</v>
      </c>
      <c r="B194" t="n">
        <v>135</v>
      </c>
      <c r="C194" t="inlineStr">
        <is>
          <t xml:space="preserve">CONCLUIDO	</t>
        </is>
      </c>
      <c r="D194" t="n">
        <v>7.4169</v>
      </c>
      <c r="E194" t="n">
        <v>13.48</v>
      </c>
      <c r="F194" t="n">
        <v>8.609999999999999</v>
      </c>
      <c r="G194" t="n">
        <v>12.91</v>
      </c>
      <c r="H194" t="n">
        <v>0.17</v>
      </c>
      <c r="I194" t="n">
        <v>40</v>
      </c>
      <c r="J194" t="n">
        <v>266.13</v>
      </c>
      <c r="K194" t="n">
        <v>59.89</v>
      </c>
      <c r="L194" t="n">
        <v>2.5</v>
      </c>
      <c r="M194" t="n">
        <v>38</v>
      </c>
      <c r="N194" t="n">
        <v>68.75</v>
      </c>
      <c r="O194" t="n">
        <v>33057.26</v>
      </c>
      <c r="P194" t="n">
        <v>135.66</v>
      </c>
      <c r="Q194" t="n">
        <v>1324.14</v>
      </c>
      <c r="R194" t="n">
        <v>50.52</v>
      </c>
      <c r="S194" t="n">
        <v>27.17</v>
      </c>
      <c r="T194" t="n">
        <v>11746.02</v>
      </c>
      <c r="U194" t="n">
        <v>0.54</v>
      </c>
      <c r="V194" t="n">
        <v>0.91</v>
      </c>
      <c r="W194" t="n">
        <v>0.17</v>
      </c>
      <c r="X194" t="n">
        <v>0.75</v>
      </c>
      <c r="Y194" t="n">
        <v>1</v>
      </c>
      <c r="Z194" t="n">
        <v>10</v>
      </c>
    </row>
    <row r="195">
      <c r="A195" t="n">
        <v>7</v>
      </c>
      <c r="B195" t="n">
        <v>135</v>
      </c>
      <c r="C195" t="inlineStr">
        <is>
          <t xml:space="preserve">CONCLUIDO	</t>
        </is>
      </c>
      <c r="D195" t="n">
        <v>7.6168</v>
      </c>
      <c r="E195" t="n">
        <v>13.13</v>
      </c>
      <c r="F195" t="n">
        <v>8.460000000000001</v>
      </c>
      <c r="G195" t="n">
        <v>14.09</v>
      </c>
      <c r="H195" t="n">
        <v>0.18</v>
      </c>
      <c r="I195" t="n">
        <v>36</v>
      </c>
      <c r="J195" t="n">
        <v>266.6</v>
      </c>
      <c r="K195" t="n">
        <v>59.89</v>
      </c>
      <c r="L195" t="n">
        <v>2.75</v>
      </c>
      <c r="M195" t="n">
        <v>34</v>
      </c>
      <c r="N195" t="n">
        <v>68.97</v>
      </c>
      <c r="O195" t="n">
        <v>33115.41</v>
      </c>
      <c r="P195" t="n">
        <v>131.82</v>
      </c>
      <c r="Q195" t="n">
        <v>1324.18</v>
      </c>
      <c r="R195" t="n">
        <v>45.96</v>
      </c>
      <c r="S195" t="n">
        <v>27.17</v>
      </c>
      <c r="T195" t="n">
        <v>9487.940000000001</v>
      </c>
      <c r="U195" t="n">
        <v>0.59</v>
      </c>
      <c r="V195" t="n">
        <v>0.92</v>
      </c>
      <c r="W195" t="n">
        <v>0.16</v>
      </c>
      <c r="X195" t="n">
        <v>0.6</v>
      </c>
      <c r="Y195" t="n">
        <v>1</v>
      </c>
      <c r="Z195" t="n">
        <v>10</v>
      </c>
    </row>
    <row r="196">
      <c r="A196" t="n">
        <v>8</v>
      </c>
      <c r="B196" t="n">
        <v>135</v>
      </c>
      <c r="C196" t="inlineStr">
        <is>
          <t xml:space="preserve">CONCLUIDO	</t>
        </is>
      </c>
      <c r="D196" t="n">
        <v>7.6321</v>
      </c>
      <c r="E196" t="n">
        <v>13.1</v>
      </c>
      <c r="F196" t="n">
        <v>8.58</v>
      </c>
      <c r="G196" t="n">
        <v>15.6</v>
      </c>
      <c r="H196" t="n">
        <v>0.2</v>
      </c>
      <c r="I196" t="n">
        <v>33</v>
      </c>
      <c r="J196" t="n">
        <v>267.08</v>
      </c>
      <c r="K196" t="n">
        <v>59.89</v>
      </c>
      <c r="L196" t="n">
        <v>3</v>
      </c>
      <c r="M196" t="n">
        <v>31</v>
      </c>
      <c r="N196" t="n">
        <v>69.19</v>
      </c>
      <c r="O196" t="n">
        <v>33173.65</v>
      </c>
      <c r="P196" t="n">
        <v>133.12</v>
      </c>
      <c r="Q196" t="n">
        <v>1324.14</v>
      </c>
      <c r="R196" t="n">
        <v>50.13</v>
      </c>
      <c r="S196" t="n">
        <v>27.17</v>
      </c>
      <c r="T196" t="n">
        <v>11588.53</v>
      </c>
      <c r="U196" t="n">
        <v>0.54</v>
      </c>
      <c r="V196" t="n">
        <v>0.91</v>
      </c>
      <c r="W196" t="n">
        <v>0.17</v>
      </c>
      <c r="X196" t="n">
        <v>0.73</v>
      </c>
      <c r="Y196" t="n">
        <v>1</v>
      </c>
      <c r="Z196" t="n">
        <v>10</v>
      </c>
    </row>
    <row r="197">
      <c r="A197" t="n">
        <v>9</v>
      </c>
      <c r="B197" t="n">
        <v>135</v>
      </c>
      <c r="C197" t="inlineStr">
        <is>
          <t xml:space="preserve">CONCLUIDO	</t>
        </is>
      </c>
      <c r="D197" t="n">
        <v>7.7954</v>
      </c>
      <c r="E197" t="n">
        <v>12.83</v>
      </c>
      <c r="F197" t="n">
        <v>8.460000000000001</v>
      </c>
      <c r="G197" t="n">
        <v>16.92</v>
      </c>
      <c r="H197" t="n">
        <v>0.22</v>
      </c>
      <c r="I197" t="n">
        <v>30</v>
      </c>
      <c r="J197" t="n">
        <v>267.55</v>
      </c>
      <c r="K197" t="n">
        <v>59.89</v>
      </c>
      <c r="L197" t="n">
        <v>3.25</v>
      </c>
      <c r="M197" t="n">
        <v>28</v>
      </c>
      <c r="N197" t="n">
        <v>69.41</v>
      </c>
      <c r="O197" t="n">
        <v>33231.97</v>
      </c>
      <c r="P197" t="n">
        <v>130.13</v>
      </c>
      <c r="Q197" t="n">
        <v>1324.03</v>
      </c>
      <c r="R197" t="n">
        <v>46.25</v>
      </c>
      <c r="S197" t="n">
        <v>27.17</v>
      </c>
      <c r="T197" t="n">
        <v>9663.68</v>
      </c>
      <c r="U197" t="n">
        <v>0.59</v>
      </c>
      <c r="V197" t="n">
        <v>0.92</v>
      </c>
      <c r="W197" t="n">
        <v>0.16</v>
      </c>
      <c r="X197" t="n">
        <v>0.6</v>
      </c>
      <c r="Y197" t="n">
        <v>1</v>
      </c>
      <c r="Z197" t="n">
        <v>10</v>
      </c>
    </row>
    <row r="198">
      <c r="A198" t="n">
        <v>10</v>
      </c>
      <c r="B198" t="n">
        <v>135</v>
      </c>
      <c r="C198" t="inlineStr">
        <is>
          <t xml:space="preserve">CONCLUIDO	</t>
        </is>
      </c>
      <c r="D198" t="n">
        <v>7.8868</v>
      </c>
      <c r="E198" t="n">
        <v>12.68</v>
      </c>
      <c r="F198" t="n">
        <v>8.41</v>
      </c>
      <c r="G198" t="n">
        <v>18.02</v>
      </c>
      <c r="H198" t="n">
        <v>0.23</v>
      </c>
      <c r="I198" t="n">
        <v>28</v>
      </c>
      <c r="J198" t="n">
        <v>268.02</v>
      </c>
      <c r="K198" t="n">
        <v>59.89</v>
      </c>
      <c r="L198" t="n">
        <v>3.5</v>
      </c>
      <c r="M198" t="n">
        <v>26</v>
      </c>
      <c r="N198" t="n">
        <v>69.64</v>
      </c>
      <c r="O198" t="n">
        <v>33290.38</v>
      </c>
      <c r="P198" t="n">
        <v>128.23</v>
      </c>
      <c r="Q198" t="n">
        <v>1323.98</v>
      </c>
      <c r="R198" t="n">
        <v>44.63</v>
      </c>
      <c r="S198" t="n">
        <v>27.17</v>
      </c>
      <c r="T198" t="n">
        <v>8863.27</v>
      </c>
      <c r="U198" t="n">
        <v>0.61</v>
      </c>
      <c r="V198" t="n">
        <v>0.93</v>
      </c>
      <c r="W198" t="n">
        <v>0.16</v>
      </c>
      <c r="X198" t="n">
        <v>0.5600000000000001</v>
      </c>
      <c r="Y198" t="n">
        <v>1</v>
      </c>
      <c r="Z198" t="n">
        <v>10</v>
      </c>
    </row>
    <row r="199">
      <c r="A199" t="n">
        <v>11</v>
      </c>
      <c r="B199" t="n">
        <v>135</v>
      </c>
      <c r="C199" t="inlineStr">
        <is>
          <t xml:space="preserve">CONCLUIDO	</t>
        </is>
      </c>
      <c r="D199" t="n">
        <v>8.029400000000001</v>
      </c>
      <c r="E199" t="n">
        <v>12.45</v>
      </c>
      <c r="F199" t="n">
        <v>8.34</v>
      </c>
      <c r="G199" t="n">
        <v>20.01</v>
      </c>
      <c r="H199" t="n">
        <v>0.25</v>
      </c>
      <c r="I199" t="n">
        <v>25</v>
      </c>
      <c r="J199" t="n">
        <v>268.5</v>
      </c>
      <c r="K199" t="n">
        <v>59.89</v>
      </c>
      <c r="L199" t="n">
        <v>3.75</v>
      </c>
      <c r="M199" t="n">
        <v>23</v>
      </c>
      <c r="N199" t="n">
        <v>69.86</v>
      </c>
      <c r="O199" t="n">
        <v>33348.87</v>
      </c>
      <c r="P199" t="n">
        <v>125.7</v>
      </c>
      <c r="Q199" t="n">
        <v>1324.01</v>
      </c>
      <c r="R199" t="n">
        <v>42.31</v>
      </c>
      <c r="S199" t="n">
        <v>27.17</v>
      </c>
      <c r="T199" t="n">
        <v>7717.62</v>
      </c>
      <c r="U199" t="n">
        <v>0.64</v>
      </c>
      <c r="V199" t="n">
        <v>0.9399999999999999</v>
      </c>
      <c r="W199" t="n">
        <v>0.15</v>
      </c>
      <c r="X199" t="n">
        <v>0.48</v>
      </c>
      <c r="Y199" t="n">
        <v>1</v>
      </c>
      <c r="Z199" t="n">
        <v>10</v>
      </c>
    </row>
    <row r="200">
      <c r="A200" t="n">
        <v>12</v>
      </c>
      <c r="B200" t="n">
        <v>135</v>
      </c>
      <c r="C200" t="inlineStr">
        <is>
          <t xml:space="preserve">CONCLUIDO	</t>
        </is>
      </c>
      <c r="D200" t="n">
        <v>8.075699999999999</v>
      </c>
      <c r="E200" t="n">
        <v>12.38</v>
      </c>
      <c r="F200" t="n">
        <v>8.32</v>
      </c>
      <c r="G200" t="n">
        <v>20.79</v>
      </c>
      <c r="H200" t="n">
        <v>0.26</v>
      </c>
      <c r="I200" t="n">
        <v>24</v>
      </c>
      <c r="J200" t="n">
        <v>268.97</v>
      </c>
      <c r="K200" t="n">
        <v>59.89</v>
      </c>
      <c r="L200" t="n">
        <v>4</v>
      </c>
      <c r="M200" t="n">
        <v>22</v>
      </c>
      <c r="N200" t="n">
        <v>70.09</v>
      </c>
      <c r="O200" t="n">
        <v>33407.45</v>
      </c>
      <c r="P200" t="n">
        <v>124.36</v>
      </c>
      <c r="Q200" t="n">
        <v>1324.09</v>
      </c>
      <c r="R200" t="n">
        <v>41.65</v>
      </c>
      <c r="S200" t="n">
        <v>27.17</v>
      </c>
      <c r="T200" t="n">
        <v>7392.92</v>
      </c>
      <c r="U200" t="n">
        <v>0.65</v>
      </c>
      <c r="V200" t="n">
        <v>0.9399999999999999</v>
      </c>
      <c r="W200" t="n">
        <v>0.15</v>
      </c>
      <c r="X200" t="n">
        <v>0.46</v>
      </c>
      <c r="Y200" t="n">
        <v>1</v>
      </c>
      <c r="Z200" t="n">
        <v>10</v>
      </c>
    </row>
    <row r="201">
      <c r="A201" t="n">
        <v>13</v>
      </c>
      <c r="B201" t="n">
        <v>135</v>
      </c>
      <c r="C201" t="inlineStr">
        <is>
          <t xml:space="preserve">CONCLUIDO	</t>
        </is>
      </c>
      <c r="D201" t="n">
        <v>8.1722</v>
      </c>
      <c r="E201" t="n">
        <v>12.24</v>
      </c>
      <c r="F201" t="n">
        <v>8.27</v>
      </c>
      <c r="G201" t="n">
        <v>22.56</v>
      </c>
      <c r="H201" t="n">
        <v>0.28</v>
      </c>
      <c r="I201" t="n">
        <v>22</v>
      </c>
      <c r="J201" t="n">
        <v>269.45</v>
      </c>
      <c r="K201" t="n">
        <v>59.89</v>
      </c>
      <c r="L201" t="n">
        <v>4.25</v>
      </c>
      <c r="M201" t="n">
        <v>20</v>
      </c>
      <c r="N201" t="n">
        <v>70.31</v>
      </c>
      <c r="O201" t="n">
        <v>33466.11</v>
      </c>
      <c r="P201" t="n">
        <v>122.53</v>
      </c>
      <c r="Q201" t="n">
        <v>1324.02</v>
      </c>
      <c r="R201" t="n">
        <v>40.36</v>
      </c>
      <c r="S201" t="n">
        <v>27.17</v>
      </c>
      <c r="T201" t="n">
        <v>6755.67</v>
      </c>
      <c r="U201" t="n">
        <v>0.67</v>
      </c>
      <c r="V201" t="n">
        <v>0.9399999999999999</v>
      </c>
      <c r="W201" t="n">
        <v>0.14</v>
      </c>
      <c r="X201" t="n">
        <v>0.42</v>
      </c>
      <c r="Y201" t="n">
        <v>1</v>
      </c>
      <c r="Z201" t="n">
        <v>10</v>
      </c>
    </row>
    <row r="202">
      <c r="A202" t="n">
        <v>14</v>
      </c>
      <c r="B202" t="n">
        <v>135</v>
      </c>
      <c r="C202" t="inlineStr">
        <is>
          <t xml:space="preserve">CONCLUIDO	</t>
        </is>
      </c>
      <c r="D202" t="n">
        <v>8.216699999999999</v>
      </c>
      <c r="E202" t="n">
        <v>12.17</v>
      </c>
      <c r="F202" t="n">
        <v>8.26</v>
      </c>
      <c r="G202" t="n">
        <v>23.59</v>
      </c>
      <c r="H202" t="n">
        <v>0.3</v>
      </c>
      <c r="I202" t="n">
        <v>21</v>
      </c>
      <c r="J202" t="n">
        <v>269.92</v>
      </c>
      <c r="K202" t="n">
        <v>59.89</v>
      </c>
      <c r="L202" t="n">
        <v>4.5</v>
      </c>
      <c r="M202" t="n">
        <v>19</v>
      </c>
      <c r="N202" t="n">
        <v>70.54000000000001</v>
      </c>
      <c r="O202" t="n">
        <v>33524.86</v>
      </c>
      <c r="P202" t="n">
        <v>121.04</v>
      </c>
      <c r="Q202" t="n">
        <v>1323.98</v>
      </c>
      <c r="R202" t="n">
        <v>39.82</v>
      </c>
      <c r="S202" t="n">
        <v>27.17</v>
      </c>
      <c r="T202" t="n">
        <v>6491.72</v>
      </c>
      <c r="U202" t="n">
        <v>0.68</v>
      </c>
      <c r="V202" t="n">
        <v>0.95</v>
      </c>
      <c r="W202" t="n">
        <v>0.14</v>
      </c>
      <c r="X202" t="n">
        <v>0.4</v>
      </c>
      <c r="Y202" t="n">
        <v>1</v>
      </c>
      <c r="Z202" t="n">
        <v>10</v>
      </c>
    </row>
    <row r="203">
      <c r="A203" t="n">
        <v>15</v>
      </c>
      <c r="B203" t="n">
        <v>135</v>
      </c>
      <c r="C203" t="inlineStr">
        <is>
          <t xml:space="preserve">CONCLUIDO	</t>
        </is>
      </c>
      <c r="D203" t="n">
        <v>8.3268</v>
      </c>
      <c r="E203" t="n">
        <v>12.01</v>
      </c>
      <c r="F203" t="n">
        <v>8.199999999999999</v>
      </c>
      <c r="G203" t="n">
        <v>25.88</v>
      </c>
      <c r="H203" t="n">
        <v>0.31</v>
      </c>
      <c r="I203" t="n">
        <v>19</v>
      </c>
      <c r="J203" t="n">
        <v>270.4</v>
      </c>
      <c r="K203" t="n">
        <v>59.89</v>
      </c>
      <c r="L203" t="n">
        <v>4.75</v>
      </c>
      <c r="M203" t="n">
        <v>17</v>
      </c>
      <c r="N203" t="n">
        <v>70.76000000000001</v>
      </c>
      <c r="O203" t="n">
        <v>33583.7</v>
      </c>
      <c r="P203" t="n">
        <v>118.86</v>
      </c>
      <c r="Q203" t="n">
        <v>1324.04</v>
      </c>
      <c r="R203" t="n">
        <v>37.68</v>
      </c>
      <c r="S203" t="n">
        <v>27.17</v>
      </c>
      <c r="T203" t="n">
        <v>5430.5</v>
      </c>
      <c r="U203" t="n">
        <v>0.72</v>
      </c>
      <c r="V203" t="n">
        <v>0.95</v>
      </c>
      <c r="W203" t="n">
        <v>0.14</v>
      </c>
      <c r="X203" t="n">
        <v>0.34</v>
      </c>
      <c r="Y203" t="n">
        <v>1</v>
      </c>
      <c r="Z203" t="n">
        <v>10</v>
      </c>
    </row>
    <row r="204">
      <c r="A204" t="n">
        <v>16</v>
      </c>
      <c r="B204" t="n">
        <v>135</v>
      </c>
      <c r="C204" t="inlineStr">
        <is>
          <t xml:space="preserve">CONCLUIDO	</t>
        </is>
      </c>
      <c r="D204" t="n">
        <v>8.3787</v>
      </c>
      <c r="E204" t="n">
        <v>11.94</v>
      </c>
      <c r="F204" t="n">
        <v>8.17</v>
      </c>
      <c r="G204" t="n">
        <v>27.24</v>
      </c>
      <c r="H204" t="n">
        <v>0.33</v>
      </c>
      <c r="I204" t="n">
        <v>18</v>
      </c>
      <c r="J204" t="n">
        <v>270.88</v>
      </c>
      <c r="K204" t="n">
        <v>59.89</v>
      </c>
      <c r="L204" t="n">
        <v>5</v>
      </c>
      <c r="M204" t="n">
        <v>16</v>
      </c>
      <c r="N204" t="n">
        <v>70.98999999999999</v>
      </c>
      <c r="O204" t="n">
        <v>33642.62</v>
      </c>
      <c r="P204" t="n">
        <v>116.87</v>
      </c>
      <c r="Q204" t="n">
        <v>1323.96</v>
      </c>
      <c r="R204" t="n">
        <v>37.43</v>
      </c>
      <c r="S204" t="n">
        <v>27.17</v>
      </c>
      <c r="T204" t="n">
        <v>5313.98</v>
      </c>
      <c r="U204" t="n">
        <v>0.73</v>
      </c>
      <c r="V204" t="n">
        <v>0.95</v>
      </c>
      <c r="W204" t="n">
        <v>0.13</v>
      </c>
      <c r="X204" t="n">
        <v>0.32</v>
      </c>
      <c r="Y204" t="n">
        <v>1</v>
      </c>
      <c r="Z204" t="n">
        <v>10</v>
      </c>
    </row>
    <row r="205">
      <c r="A205" t="n">
        <v>17</v>
      </c>
      <c r="B205" t="n">
        <v>135</v>
      </c>
      <c r="C205" t="inlineStr">
        <is>
          <t xml:space="preserve">CONCLUIDO	</t>
        </is>
      </c>
      <c r="D205" t="n">
        <v>8.392200000000001</v>
      </c>
      <c r="E205" t="n">
        <v>11.92</v>
      </c>
      <c r="F205" t="n">
        <v>8.199999999999999</v>
      </c>
      <c r="G205" t="n">
        <v>28.95</v>
      </c>
      <c r="H205" t="n">
        <v>0.34</v>
      </c>
      <c r="I205" t="n">
        <v>17</v>
      </c>
      <c r="J205" t="n">
        <v>271.36</v>
      </c>
      <c r="K205" t="n">
        <v>59.89</v>
      </c>
      <c r="L205" t="n">
        <v>5.25</v>
      </c>
      <c r="M205" t="n">
        <v>15</v>
      </c>
      <c r="N205" t="n">
        <v>71.22</v>
      </c>
      <c r="O205" t="n">
        <v>33701.64</v>
      </c>
      <c r="P205" t="n">
        <v>116.67</v>
      </c>
      <c r="Q205" t="n">
        <v>1324.07</v>
      </c>
      <c r="R205" t="n">
        <v>38.3</v>
      </c>
      <c r="S205" t="n">
        <v>27.17</v>
      </c>
      <c r="T205" t="n">
        <v>5754.14</v>
      </c>
      <c r="U205" t="n">
        <v>0.71</v>
      </c>
      <c r="V205" t="n">
        <v>0.95</v>
      </c>
      <c r="W205" t="n">
        <v>0.14</v>
      </c>
      <c r="X205" t="n">
        <v>0.35</v>
      </c>
      <c r="Y205" t="n">
        <v>1</v>
      </c>
      <c r="Z205" t="n">
        <v>10</v>
      </c>
    </row>
    <row r="206">
      <c r="A206" t="n">
        <v>18</v>
      </c>
      <c r="B206" t="n">
        <v>135</v>
      </c>
      <c r="C206" t="inlineStr">
        <is>
          <t xml:space="preserve">CONCLUIDO	</t>
        </is>
      </c>
      <c r="D206" t="n">
        <v>8.4549</v>
      </c>
      <c r="E206" t="n">
        <v>11.83</v>
      </c>
      <c r="F206" t="n">
        <v>8.17</v>
      </c>
      <c r="G206" t="n">
        <v>30.62</v>
      </c>
      <c r="H206" t="n">
        <v>0.36</v>
      </c>
      <c r="I206" t="n">
        <v>16</v>
      </c>
      <c r="J206" t="n">
        <v>271.84</v>
      </c>
      <c r="K206" t="n">
        <v>59.89</v>
      </c>
      <c r="L206" t="n">
        <v>5.5</v>
      </c>
      <c r="M206" t="n">
        <v>14</v>
      </c>
      <c r="N206" t="n">
        <v>71.45</v>
      </c>
      <c r="O206" t="n">
        <v>33760.74</v>
      </c>
      <c r="P206" t="n">
        <v>114.6</v>
      </c>
      <c r="Q206" t="n">
        <v>1323.94</v>
      </c>
      <c r="R206" t="n">
        <v>37.05</v>
      </c>
      <c r="S206" t="n">
        <v>27.17</v>
      </c>
      <c r="T206" t="n">
        <v>5131.61</v>
      </c>
      <c r="U206" t="n">
        <v>0.73</v>
      </c>
      <c r="V206" t="n">
        <v>0.96</v>
      </c>
      <c r="W206" t="n">
        <v>0.14</v>
      </c>
      <c r="X206" t="n">
        <v>0.31</v>
      </c>
      <c r="Y206" t="n">
        <v>1</v>
      </c>
      <c r="Z206" t="n">
        <v>10</v>
      </c>
    </row>
    <row r="207">
      <c r="A207" t="n">
        <v>19</v>
      </c>
      <c r="B207" t="n">
        <v>135</v>
      </c>
      <c r="C207" t="inlineStr">
        <is>
          <t xml:space="preserve">CONCLUIDO	</t>
        </is>
      </c>
      <c r="D207" t="n">
        <v>8.5124</v>
      </c>
      <c r="E207" t="n">
        <v>11.75</v>
      </c>
      <c r="F207" t="n">
        <v>8.140000000000001</v>
      </c>
      <c r="G207" t="n">
        <v>32.54</v>
      </c>
      <c r="H207" t="n">
        <v>0.38</v>
      </c>
      <c r="I207" t="n">
        <v>15</v>
      </c>
      <c r="J207" t="n">
        <v>272.32</v>
      </c>
      <c r="K207" t="n">
        <v>59.89</v>
      </c>
      <c r="L207" t="n">
        <v>5.75</v>
      </c>
      <c r="M207" t="n">
        <v>13</v>
      </c>
      <c r="N207" t="n">
        <v>71.68000000000001</v>
      </c>
      <c r="O207" t="n">
        <v>33820.05</v>
      </c>
      <c r="P207" t="n">
        <v>112.36</v>
      </c>
      <c r="Q207" t="n">
        <v>1324.01</v>
      </c>
      <c r="R207" t="n">
        <v>36.09</v>
      </c>
      <c r="S207" t="n">
        <v>27.17</v>
      </c>
      <c r="T207" t="n">
        <v>4658.29</v>
      </c>
      <c r="U207" t="n">
        <v>0.75</v>
      </c>
      <c r="V207" t="n">
        <v>0.96</v>
      </c>
      <c r="W207" t="n">
        <v>0.13</v>
      </c>
      <c r="X207" t="n">
        <v>0.28</v>
      </c>
      <c r="Y207" t="n">
        <v>1</v>
      </c>
      <c r="Z207" t="n">
        <v>10</v>
      </c>
    </row>
    <row r="208">
      <c r="A208" t="n">
        <v>20</v>
      </c>
      <c r="B208" t="n">
        <v>135</v>
      </c>
      <c r="C208" t="inlineStr">
        <is>
          <t xml:space="preserve">CONCLUIDO	</t>
        </is>
      </c>
      <c r="D208" t="n">
        <v>8.5098</v>
      </c>
      <c r="E208" t="n">
        <v>11.75</v>
      </c>
      <c r="F208" t="n">
        <v>8.140000000000001</v>
      </c>
      <c r="G208" t="n">
        <v>32.56</v>
      </c>
      <c r="H208" t="n">
        <v>0.39</v>
      </c>
      <c r="I208" t="n">
        <v>15</v>
      </c>
      <c r="J208" t="n">
        <v>272.8</v>
      </c>
      <c r="K208" t="n">
        <v>59.89</v>
      </c>
      <c r="L208" t="n">
        <v>6</v>
      </c>
      <c r="M208" t="n">
        <v>13</v>
      </c>
      <c r="N208" t="n">
        <v>71.91</v>
      </c>
      <c r="O208" t="n">
        <v>33879.33</v>
      </c>
      <c r="P208" t="n">
        <v>111.79</v>
      </c>
      <c r="Q208" t="n">
        <v>1323.94</v>
      </c>
      <c r="R208" t="n">
        <v>36.22</v>
      </c>
      <c r="S208" t="n">
        <v>27.17</v>
      </c>
      <c r="T208" t="n">
        <v>4721.63</v>
      </c>
      <c r="U208" t="n">
        <v>0.75</v>
      </c>
      <c r="V208" t="n">
        <v>0.96</v>
      </c>
      <c r="W208" t="n">
        <v>0.13</v>
      </c>
      <c r="X208" t="n">
        <v>0.29</v>
      </c>
      <c r="Y208" t="n">
        <v>1</v>
      </c>
      <c r="Z208" t="n">
        <v>10</v>
      </c>
    </row>
    <row r="209">
      <c r="A209" t="n">
        <v>21</v>
      </c>
      <c r="B209" t="n">
        <v>135</v>
      </c>
      <c r="C209" t="inlineStr">
        <is>
          <t xml:space="preserve">CONCLUIDO	</t>
        </is>
      </c>
      <c r="D209" t="n">
        <v>8.566700000000001</v>
      </c>
      <c r="E209" t="n">
        <v>11.67</v>
      </c>
      <c r="F209" t="n">
        <v>8.109999999999999</v>
      </c>
      <c r="G209" t="n">
        <v>34.77</v>
      </c>
      <c r="H209" t="n">
        <v>0.41</v>
      </c>
      <c r="I209" t="n">
        <v>14</v>
      </c>
      <c r="J209" t="n">
        <v>273.28</v>
      </c>
      <c r="K209" t="n">
        <v>59.89</v>
      </c>
      <c r="L209" t="n">
        <v>6.25</v>
      </c>
      <c r="M209" t="n">
        <v>12</v>
      </c>
      <c r="N209" t="n">
        <v>72.14</v>
      </c>
      <c r="O209" t="n">
        <v>33938.7</v>
      </c>
      <c r="P209" t="n">
        <v>110.12</v>
      </c>
      <c r="Q209" t="n">
        <v>1323.94</v>
      </c>
      <c r="R209" t="n">
        <v>35.31</v>
      </c>
      <c r="S209" t="n">
        <v>27.17</v>
      </c>
      <c r="T209" t="n">
        <v>4272.77</v>
      </c>
      <c r="U209" t="n">
        <v>0.77</v>
      </c>
      <c r="V209" t="n">
        <v>0.96</v>
      </c>
      <c r="W209" t="n">
        <v>0.13</v>
      </c>
      <c r="X209" t="n">
        <v>0.26</v>
      </c>
      <c r="Y209" t="n">
        <v>1</v>
      </c>
      <c r="Z209" t="n">
        <v>10</v>
      </c>
    </row>
    <row r="210">
      <c r="A210" t="n">
        <v>22</v>
      </c>
      <c r="B210" t="n">
        <v>135</v>
      </c>
      <c r="C210" t="inlineStr">
        <is>
          <t xml:space="preserve">CONCLUIDO	</t>
        </is>
      </c>
      <c r="D210" t="n">
        <v>8.6279</v>
      </c>
      <c r="E210" t="n">
        <v>11.59</v>
      </c>
      <c r="F210" t="n">
        <v>8.08</v>
      </c>
      <c r="G210" t="n">
        <v>37.29</v>
      </c>
      <c r="H210" t="n">
        <v>0.42</v>
      </c>
      <c r="I210" t="n">
        <v>13</v>
      </c>
      <c r="J210" t="n">
        <v>273.76</v>
      </c>
      <c r="K210" t="n">
        <v>59.89</v>
      </c>
      <c r="L210" t="n">
        <v>6.5</v>
      </c>
      <c r="M210" t="n">
        <v>11</v>
      </c>
      <c r="N210" t="n">
        <v>72.37</v>
      </c>
      <c r="O210" t="n">
        <v>33998.16</v>
      </c>
      <c r="P210" t="n">
        <v>107.9</v>
      </c>
      <c r="Q210" t="n">
        <v>1324.02</v>
      </c>
      <c r="R210" t="n">
        <v>34.26</v>
      </c>
      <c r="S210" t="n">
        <v>27.17</v>
      </c>
      <c r="T210" t="n">
        <v>3755.16</v>
      </c>
      <c r="U210" t="n">
        <v>0.79</v>
      </c>
      <c r="V210" t="n">
        <v>0.97</v>
      </c>
      <c r="W210" t="n">
        <v>0.13</v>
      </c>
      <c r="X210" t="n">
        <v>0.23</v>
      </c>
      <c r="Y210" t="n">
        <v>1</v>
      </c>
      <c r="Z210" t="n">
        <v>10</v>
      </c>
    </row>
    <row r="211">
      <c r="A211" t="n">
        <v>23</v>
      </c>
      <c r="B211" t="n">
        <v>135</v>
      </c>
      <c r="C211" t="inlineStr">
        <is>
          <t xml:space="preserve">CONCLUIDO	</t>
        </is>
      </c>
      <c r="D211" t="n">
        <v>8.629799999999999</v>
      </c>
      <c r="E211" t="n">
        <v>11.59</v>
      </c>
      <c r="F211" t="n">
        <v>8.08</v>
      </c>
      <c r="G211" t="n">
        <v>37.28</v>
      </c>
      <c r="H211" t="n">
        <v>0.44</v>
      </c>
      <c r="I211" t="n">
        <v>13</v>
      </c>
      <c r="J211" t="n">
        <v>274.24</v>
      </c>
      <c r="K211" t="n">
        <v>59.89</v>
      </c>
      <c r="L211" t="n">
        <v>6.75</v>
      </c>
      <c r="M211" t="n">
        <v>11</v>
      </c>
      <c r="N211" t="n">
        <v>72.61</v>
      </c>
      <c r="O211" t="n">
        <v>34057.71</v>
      </c>
      <c r="P211" t="n">
        <v>105.46</v>
      </c>
      <c r="Q211" t="n">
        <v>1323.99</v>
      </c>
      <c r="R211" t="n">
        <v>34.38</v>
      </c>
      <c r="S211" t="n">
        <v>27.17</v>
      </c>
      <c r="T211" t="n">
        <v>3814.43</v>
      </c>
      <c r="U211" t="n">
        <v>0.79</v>
      </c>
      <c r="V211" t="n">
        <v>0.97</v>
      </c>
      <c r="W211" t="n">
        <v>0.12</v>
      </c>
      <c r="X211" t="n">
        <v>0.22</v>
      </c>
      <c r="Y211" t="n">
        <v>1</v>
      </c>
      <c r="Z211" t="n">
        <v>10</v>
      </c>
    </row>
    <row r="212">
      <c r="A212" t="n">
        <v>24</v>
      </c>
      <c r="B212" t="n">
        <v>135</v>
      </c>
      <c r="C212" t="inlineStr">
        <is>
          <t xml:space="preserve">CONCLUIDO	</t>
        </is>
      </c>
      <c r="D212" t="n">
        <v>8.6553</v>
      </c>
      <c r="E212" t="n">
        <v>11.55</v>
      </c>
      <c r="F212" t="n">
        <v>8.09</v>
      </c>
      <c r="G212" t="n">
        <v>40.47</v>
      </c>
      <c r="H212" t="n">
        <v>0.45</v>
      </c>
      <c r="I212" t="n">
        <v>12</v>
      </c>
      <c r="J212" t="n">
        <v>274.73</v>
      </c>
      <c r="K212" t="n">
        <v>59.89</v>
      </c>
      <c r="L212" t="n">
        <v>7</v>
      </c>
      <c r="M212" t="n">
        <v>10</v>
      </c>
      <c r="N212" t="n">
        <v>72.84</v>
      </c>
      <c r="O212" t="n">
        <v>34117.35</v>
      </c>
      <c r="P212" t="n">
        <v>104.94</v>
      </c>
      <c r="Q212" t="n">
        <v>1323.94</v>
      </c>
      <c r="R212" t="n">
        <v>34.83</v>
      </c>
      <c r="S212" t="n">
        <v>27.17</v>
      </c>
      <c r="T212" t="n">
        <v>4042.42</v>
      </c>
      <c r="U212" t="n">
        <v>0.78</v>
      </c>
      <c r="V212" t="n">
        <v>0.96</v>
      </c>
      <c r="W212" t="n">
        <v>0.13</v>
      </c>
      <c r="X212" t="n">
        <v>0.24</v>
      </c>
      <c r="Y212" t="n">
        <v>1</v>
      </c>
      <c r="Z212" t="n">
        <v>10</v>
      </c>
    </row>
    <row r="213">
      <c r="A213" t="n">
        <v>25</v>
      </c>
      <c r="B213" t="n">
        <v>135</v>
      </c>
      <c r="C213" t="inlineStr">
        <is>
          <t xml:space="preserve">CONCLUIDO	</t>
        </is>
      </c>
      <c r="D213" t="n">
        <v>8.661099999999999</v>
      </c>
      <c r="E213" t="n">
        <v>11.55</v>
      </c>
      <c r="F213" t="n">
        <v>8.09</v>
      </c>
      <c r="G213" t="n">
        <v>40.43</v>
      </c>
      <c r="H213" t="n">
        <v>0.47</v>
      </c>
      <c r="I213" t="n">
        <v>12</v>
      </c>
      <c r="J213" t="n">
        <v>275.21</v>
      </c>
      <c r="K213" t="n">
        <v>59.89</v>
      </c>
      <c r="L213" t="n">
        <v>7.25</v>
      </c>
      <c r="M213" t="n">
        <v>8</v>
      </c>
      <c r="N213" t="n">
        <v>73.08</v>
      </c>
      <c r="O213" t="n">
        <v>34177.09</v>
      </c>
      <c r="P213" t="n">
        <v>102.91</v>
      </c>
      <c r="Q213" t="n">
        <v>1324</v>
      </c>
      <c r="R213" t="n">
        <v>34.54</v>
      </c>
      <c r="S213" t="n">
        <v>27.17</v>
      </c>
      <c r="T213" t="n">
        <v>3896.33</v>
      </c>
      <c r="U213" t="n">
        <v>0.79</v>
      </c>
      <c r="V213" t="n">
        <v>0.97</v>
      </c>
      <c r="W213" t="n">
        <v>0.13</v>
      </c>
      <c r="X213" t="n">
        <v>0.23</v>
      </c>
      <c r="Y213" t="n">
        <v>1</v>
      </c>
      <c r="Z213" t="n">
        <v>10</v>
      </c>
    </row>
    <row r="214">
      <c r="A214" t="n">
        <v>26</v>
      </c>
      <c r="B214" t="n">
        <v>135</v>
      </c>
      <c r="C214" t="inlineStr">
        <is>
          <t xml:space="preserve">CONCLUIDO	</t>
        </is>
      </c>
      <c r="D214" t="n">
        <v>8.715199999999999</v>
      </c>
      <c r="E214" t="n">
        <v>11.47</v>
      </c>
      <c r="F214" t="n">
        <v>8.06</v>
      </c>
      <c r="G214" t="n">
        <v>43.99</v>
      </c>
      <c r="H214" t="n">
        <v>0.48</v>
      </c>
      <c r="I214" t="n">
        <v>11</v>
      </c>
      <c r="J214" t="n">
        <v>275.7</v>
      </c>
      <c r="K214" t="n">
        <v>59.89</v>
      </c>
      <c r="L214" t="n">
        <v>7.5</v>
      </c>
      <c r="M214" t="n">
        <v>1</v>
      </c>
      <c r="N214" t="n">
        <v>73.31</v>
      </c>
      <c r="O214" t="n">
        <v>34236.91</v>
      </c>
      <c r="P214" t="n">
        <v>101.97</v>
      </c>
      <c r="Q214" t="n">
        <v>1324.01</v>
      </c>
      <c r="R214" t="n">
        <v>33.55</v>
      </c>
      <c r="S214" t="n">
        <v>27.17</v>
      </c>
      <c r="T214" t="n">
        <v>3409.94</v>
      </c>
      <c r="U214" t="n">
        <v>0.8100000000000001</v>
      </c>
      <c r="V214" t="n">
        <v>0.97</v>
      </c>
      <c r="W214" t="n">
        <v>0.14</v>
      </c>
      <c r="X214" t="n">
        <v>0.21</v>
      </c>
      <c r="Y214" t="n">
        <v>1</v>
      </c>
      <c r="Z214" t="n">
        <v>10</v>
      </c>
    </row>
    <row r="215">
      <c r="A215" t="n">
        <v>27</v>
      </c>
      <c r="B215" t="n">
        <v>135</v>
      </c>
      <c r="C215" t="inlineStr">
        <is>
          <t xml:space="preserve">CONCLUIDO	</t>
        </is>
      </c>
      <c r="D215" t="n">
        <v>8.714399999999999</v>
      </c>
      <c r="E215" t="n">
        <v>11.48</v>
      </c>
      <c r="F215" t="n">
        <v>8.07</v>
      </c>
      <c r="G215" t="n">
        <v>44</v>
      </c>
      <c r="H215" t="n">
        <v>0.5</v>
      </c>
      <c r="I215" t="n">
        <v>11</v>
      </c>
      <c r="J215" t="n">
        <v>276.18</v>
      </c>
      <c r="K215" t="n">
        <v>59.89</v>
      </c>
      <c r="L215" t="n">
        <v>7.75</v>
      </c>
      <c r="M215" t="n">
        <v>1</v>
      </c>
      <c r="N215" t="n">
        <v>73.55</v>
      </c>
      <c r="O215" t="n">
        <v>34296.82</v>
      </c>
      <c r="P215" t="n">
        <v>102.06</v>
      </c>
      <c r="Q215" t="n">
        <v>1324.01</v>
      </c>
      <c r="R215" t="n">
        <v>33.65</v>
      </c>
      <c r="S215" t="n">
        <v>27.17</v>
      </c>
      <c r="T215" t="n">
        <v>3456.69</v>
      </c>
      <c r="U215" t="n">
        <v>0.8100000000000001</v>
      </c>
      <c r="V215" t="n">
        <v>0.97</v>
      </c>
      <c r="W215" t="n">
        <v>0.13</v>
      </c>
      <c r="X215" t="n">
        <v>0.21</v>
      </c>
      <c r="Y215" t="n">
        <v>1</v>
      </c>
      <c r="Z215" t="n">
        <v>10</v>
      </c>
    </row>
    <row r="216">
      <c r="A216" t="n">
        <v>28</v>
      </c>
      <c r="B216" t="n">
        <v>135</v>
      </c>
      <c r="C216" t="inlineStr">
        <is>
          <t xml:space="preserve">CONCLUIDO	</t>
        </is>
      </c>
      <c r="D216" t="n">
        <v>8.7125</v>
      </c>
      <c r="E216" t="n">
        <v>11.48</v>
      </c>
      <c r="F216" t="n">
        <v>8.07</v>
      </c>
      <c r="G216" t="n">
        <v>44.01</v>
      </c>
      <c r="H216" t="n">
        <v>0.51</v>
      </c>
      <c r="I216" t="n">
        <v>11</v>
      </c>
      <c r="J216" t="n">
        <v>276.67</v>
      </c>
      <c r="K216" t="n">
        <v>59.89</v>
      </c>
      <c r="L216" t="n">
        <v>8</v>
      </c>
      <c r="M216" t="n">
        <v>0</v>
      </c>
      <c r="N216" t="n">
        <v>73.78</v>
      </c>
      <c r="O216" t="n">
        <v>34356.83</v>
      </c>
      <c r="P216" t="n">
        <v>102.28</v>
      </c>
      <c r="Q216" t="n">
        <v>1324.01</v>
      </c>
      <c r="R216" t="n">
        <v>33.67</v>
      </c>
      <c r="S216" t="n">
        <v>27.17</v>
      </c>
      <c r="T216" t="n">
        <v>3468.09</v>
      </c>
      <c r="U216" t="n">
        <v>0.8100000000000001</v>
      </c>
      <c r="V216" t="n">
        <v>0.97</v>
      </c>
      <c r="W216" t="n">
        <v>0.14</v>
      </c>
      <c r="X216" t="n">
        <v>0.22</v>
      </c>
      <c r="Y216" t="n">
        <v>1</v>
      </c>
      <c r="Z216" t="n">
        <v>10</v>
      </c>
    </row>
    <row r="217">
      <c r="A217" t="n">
        <v>0</v>
      </c>
      <c r="B217" t="n">
        <v>80</v>
      </c>
      <c r="C217" t="inlineStr">
        <is>
          <t xml:space="preserve">CONCLUIDO	</t>
        </is>
      </c>
      <c r="D217" t="n">
        <v>6.9622</v>
      </c>
      <c r="E217" t="n">
        <v>14.36</v>
      </c>
      <c r="F217" t="n">
        <v>9.460000000000001</v>
      </c>
      <c r="G217" t="n">
        <v>7.1</v>
      </c>
      <c r="H217" t="n">
        <v>0.11</v>
      </c>
      <c r="I217" t="n">
        <v>80</v>
      </c>
      <c r="J217" t="n">
        <v>159.12</v>
      </c>
      <c r="K217" t="n">
        <v>50.28</v>
      </c>
      <c r="L217" t="n">
        <v>1</v>
      </c>
      <c r="M217" t="n">
        <v>78</v>
      </c>
      <c r="N217" t="n">
        <v>27.84</v>
      </c>
      <c r="O217" t="n">
        <v>19859.16</v>
      </c>
      <c r="P217" t="n">
        <v>109.53</v>
      </c>
      <c r="Q217" t="n">
        <v>1324.24</v>
      </c>
      <c r="R217" t="n">
        <v>77.54000000000001</v>
      </c>
      <c r="S217" t="n">
        <v>27.17</v>
      </c>
      <c r="T217" t="n">
        <v>25055.52</v>
      </c>
      <c r="U217" t="n">
        <v>0.35</v>
      </c>
      <c r="V217" t="n">
        <v>0.83</v>
      </c>
      <c r="W217" t="n">
        <v>0.23</v>
      </c>
      <c r="X217" t="n">
        <v>1.61</v>
      </c>
      <c r="Y217" t="n">
        <v>1</v>
      </c>
      <c r="Z217" t="n">
        <v>10</v>
      </c>
    </row>
    <row r="218">
      <c r="A218" t="n">
        <v>1</v>
      </c>
      <c r="B218" t="n">
        <v>80</v>
      </c>
      <c r="C218" t="inlineStr">
        <is>
          <t xml:space="preserve">CONCLUIDO	</t>
        </is>
      </c>
      <c r="D218" t="n">
        <v>7.5191</v>
      </c>
      <c r="E218" t="n">
        <v>13.3</v>
      </c>
      <c r="F218" t="n">
        <v>9.039999999999999</v>
      </c>
      <c r="G218" t="n">
        <v>9.039999999999999</v>
      </c>
      <c r="H218" t="n">
        <v>0.14</v>
      </c>
      <c r="I218" t="n">
        <v>60</v>
      </c>
      <c r="J218" t="n">
        <v>159.48</v>
      </c>
      <c r="K218" t="n">
        <v>50.28</v>
      </c>
      <c r="L218" t="n">
        <v>1.25</v>
      </c>
      <c r="M218" t="n">
        <v>58</v>
      </c>
      <c r="N218" t="n">
        <v>27.95</v>
      </c>
      <c r="O218" t="n">
        <v>19902.91</v>
      </c>
      <c r="P218" t="n">
        <v>102.62</v>
      </c>
      <c r="Q218" t="n">
        <v>1324.19</v>
      </c>
      <c r="R218" t="n">
        <v>64.31</v>
      </c>
      <c r="S218" t="n">
        <v>27.17</v>
      </c>
      <c r="T218" t="n">
        <v>18540.96</v>
      </c>
      <c r="U218" t="n">
        <v>0.42</v>
      </c>
      <c r="V218" t="n">
        <v>0.86</v>
      </c>
      <c r="W218" t="n">
        <v>0.2</v>
      </c>
      <c r="X218" t="n">
        <v>1.19</v>
      </c>
      <c r="Y218" t="n">
        <v>1</v>
      </c>
      <c r="Z218" t="n">
        <v>10</v>
      </c>
    </row>
    <row r="219">
      <c r="A219" t="n">
        <v>2</v>
      </c>
      <c r="B219" t="n">
        <v>80</v>
      </c>
      <c r="C219" t="inlineStr">
        <is>
          <t xml:space="preserve">CONCLUIDO	</t>
        </is>
      </c>
      <c r="D219" t="n">
        <v>7.8966</v>
      </c>
      <c r="E219" t="n">
        <v>12.66</v>
      </c>
      <c r="F219" t="n">
        <v>8.789999999999999</v>
      </c>
      <c r="G219" t="n">
        <v>10.99</v>
      </c>
      <c r="H219" t="n">
        <v>0.17</v>
      </c>
      <c r="I219" t="n">
        <v>48</v>
      </c>
      <c r="J219" t="n">
        <v>159.83</v>
      </c>
      <c r="K219" t="n">
        <v>50.28</v>
      </c>
      <c r="L219" t="n">
        <v>1.5</v>
      </c>
      <c r="M219" t="n">
        <v>46</v>
      </c>
      <c r="N219" t="n">
        <v>28.05</v>
      </c>
      <c r="O219" t="n">
        <v>19946.71</v>
      </c>
      <c r="P219" t="n">
        <v>97.73999999999999</v>
      </c>
      <c r="Q219" t="n">
        <v>1324.04</v>
      </c>
      <c r="R219" t="n">
        <v>56.6</v>
      </c>
      <c r="S219" t="n">
        <v>27.17</v>
      </c>
      <c r="T219" t="n">
        <v>14746.59</v>
      </c>
      <c r="U219" t="n">
        <v>0.48</v>
      </c>
      <c r="V219" t="n">
        <v>0.89</v>
      </c>
      <c r="W219" t="n">
        <v>0.18</v>
      </c>
      <c r="X219" t="n">
        <v>0.9399999999999999</v>
      </c>
      <c r="Y219" t="n">
        <v>1</v>
      </c>
      <c r="Z219" t="n">
        <v>10</v>
      </c>
    </row>
    <row r="220">
      <c r="A220" t="n">
        <v>3</v>
      </c>
      <c r="B220" t="n">
        <v>80</v>
      </c>
      <c r="C220" t="inlineStr">
        <is>
          <t xml:space="preserve">CONCLUIDO	</t>
        </is>
      </c>
      <c r="D220" t="n">
        <v>8.2278</v>
      </c>
      <c r="E220" t="n">
        <v>12.15</v>
      </c>
      <c r="F220" t="n">
        <v>8.57</v>
      </c>
      <c r="G220" t="n">
        <v>13.19</v>
      </c>
      <c r="H220" t="n">
        <v>0.19</v>
      </c>
      <c r="I220" t="n">
        <v>39</v>
      </c>
      <c r="J220" t="n">
        <v>160.19</v>
      </c>
      <c r="K220" t="n">
        <v>50.28</v>
      </c>
      <c r="L220" t="n">
        <v>1.75</v>
      </c>
      <c r="M220" t="n">
        <v>37</v>
      </c>
      <c r="N220" t="n">
        <v>28.16</v>
      </c>
      <c r="O220" t="n">
        <v>19990.53</v>
      </c>
      <c r="P220" t="n">
        <v>92.92</v>
      </c>
      <c r="Q220" t="n">
        <v>1324.13</v>
      </c>
      <c r="R220" t="n">
        <v>49.49</v>
      </c>
      <c r="S220" t="n">
        <v>27.17</v>
      </c>
      <c r="T220" t="n">
        <v>11237.62</v>
      </c>
      <c r="U220" t="n">
        <v>0.55</v>
      </c>
      <c r="V220" t="n">
        <v>0.91</v>
      </c>
      <c r="W220" t="n">
        <v>0.17</v>
      </c>
      <c r="X220" t="n">
        <v>0.72</v>
      </c>
      <c r="Y220" t="n">
        <v>1</v>
      </c>
      <c r="Z220" t="n">
        <v>10</v>
      </c>
    </row>
    <row r="221">
      <c r="A221" t="n">
        <v>4</v>
      </c>
      <c r="B221" t="n">
        <v>80</v>
      </c>
      <c r="C221" t="inlineStr">
        <is>
          <t xml:space="preserve">CONCLUIDO	</t>
        </is>
      </c>
      <c r="D221" t="n">
        <v>8.223100000000001</v>
      </c>
      <c r="E221" t="n">
        <v>12.16</v>
      </c>
      <c r="F221" t="n">
        <v>8.710000000000001</v>
      </c>
      <c r="G221" t="n">
        <v>14.93</v>
      </c>
      <c r="H221" t="n">
        <v>0.22</v>
      </c>
      <c r="I221" t="n">
        <v>35</v>
      </c>
      <c r="J221" t="n">
        <v>160.54</v>
      </c>
      <c r="K221" t="n">
        <v>50.28</v>
      </c>
      <c r="L221" t="n">
        <v>2</v>
      </c>
      <c r="M221" t="n">
        <v>33</v>
      </c>
      <c r="N221" t="n">
        <v>28.26</v>
      </c>
      <c r="O221" t="n">
        <v>20034.4</v>
      </c>
      <c r="P221" t="n">
        <v>92.76000000000001</v>
      </c>
      <c r="Q221" t="n">
        <v>1324.01</v>
      </c>
      <c r="R221" t="n">
        <v>55.45</v>
      </c>
      <c r="S221" t="n">
        <v>27.17</v>
      </c>
      <c r="T221" t="n">
        <v>14240.18</v>
      </c>
      <c r="U221" t="n">
        <v>0.49</v>
      </c>
      <c r="V221" t="n">
        <v>0.9</v>
      </c>
      <c r="W221" t="n">
        <v>0.14</v>
      </c>
      <c r="X221" t="n">
        <v>0.86</v>
      </c>
      <c r="Y221" t="n">
        <v>1</v>
      </c>
      <c r="Z221" t="n">
        <v>10</v>
      </c>
    </row>
    <row r="222">
      <c r="A222" t="n">
        <v>5</v>
      </c>
      <c r="B222" t="n">
        <v>80</v>
      </c>
      <c r="C222" t="inlineStr">
        <is>
          <t xml:space="preserve">CONCLUIDO	</t>
        </is>
      </c>
      <c r="D222" t="n">
        <v>8.5472</v>
      </c>
      <c r="E222" t="n">
        <v>11.7</v>
      </c>
      <c r="F222" t="n">
        <v>8.44</v>
      </c>
      <c r="G222" t="n">
        <v>17.46</v>
      </c>
      <c r="H222" t="n">
        <v>0.25</v>
      </c>
      <c r="I222" t="n">
        <v>29</v>
      </c>
      <c r="J222" t="n">
        <v>160.9</v>
      </c>
      <c r="K222" t="n">
        <v>50.28</v>
      </c>
      <c r="L222" t="n">
        <v>2.25</v>
      </c>
      <c r="M222" t="n">
        <v>27</v>
      </c>
      <c r="N222" t="n">
        <v>28.37</v>
      </c>
      <c r="O222" t="n">
        <v>20078.3</v>
      </c>
      <c r="P222" t="n">
        <v>87.2</v>
      </c>
      <c r="Q222" t="n">
        <v>1324.19</v>
      </c>
      <c r="R222" t="n">
        <v>45.66</v>
      </c>
      <c r="S222" t="n">
        <v>27.17</v>
      </c>
      <c r="T222" t="n">
        <v>9372.91</v>
      </c>
      <c r="U222" t="n">
        <v>0.6</v>
      </c>
      <c r="V222" t="n">
        <v>0.92</v>
      </c>
      <c r="W222" t="n">
        <v>0.15</v>
      </c>
      <c r="X222" t="n">
        <v>0.59</v>
      </c>
      <c r="Y222" t="n">
        <v>1</v>
      </c>
      <c r="Z222" t="n">
        <v>10</v>
      </c>
    </row>
    <row r="223">
      <c r="A223" t="n">
        <v>6</v>
      </c>
      <c r="B223" t="n">
        <v>80</v>
      </c>
      <c r="C223" t="inlineStr">
        <is>
          <t xml:space="preserve">CONCLUIDO	</t>
        </is>
      </c>
      <c r="D223" t="n">
        <v>8.7188</v>
      </c>
      <c r="E223" t="n">
        <v>11.47</v>
      </c>
      <c r="F223" t="n">
        <v>8.34</v>
      </c>
      <c r="G223" t="n">
        <v>20.01</v>
      </c>
      <c r="H223" t="n">
        <v>0.27</v>
      </c>
      <c r="I223" t="n">
        <v>25</v>
      </c>
      <c r="J223" t="n">
        <v>161.26</v>
      </c>
      <c r="K223" t="n">
        <v>50.28</v>
      </c>
      <c r="L223" t="n">
        <v>2.5</v>
      </c>
      <c r="M223" t="n">
        <v>23</v>
      </c>
      <c r="N223" t="n">
        <v>28.48</v>
      </c>
      <c r="O223" t="n">
        <v>20122.23</v>
      </c>
      <c r="P223" t="n">
        <v>83.78</v>
      </c>
      <c r="Q223" t="n">
        <v>1324.09</v>
      </c>
      <c r="R223" t="n">
        <v>42.33</v>
      </c>
      <c r="S223" t="n">
        <v>27.17</v>
      </c>
      <c r="T223" t="n">
        <v>7728.35</v>
      </c>
      <c r="U223" t="n">
        <v>0.64</v>
      </c>
      <c r="V223" t="n">
        <v>0.9399999999999999</v>
      </c>
      <c r="W223" t="n">
        <v>0.15</v>
      </c>
      <c r="X223" t="n">
        <v>0.49</v>
      </c>
      <c r="Y223" t="n">
        <v>1</v>
      </c>
      <c r="Z223" t="n">
        <v>10</v>
      </c>
    </row>
    <row r="224">
      <c r="A224" t="n">
        <v>7</v>
      </c>
      <c r="B224" t="n">
        <v>80</v>
      </c>
      <c r="C224" t="inlineStr">
        <is>
          <t xml:space="preserve">CONCLUIDO	</t>
        </is>
      </c>
      <c r="D224" t="n">
        <v>8.842599999999999</v>
      </c>
      <c r="E224" t="n">
        <v>11.31</v>
      </c>
      <c r="F224" t="n">
        <v>8.279999999999999</v>
      </c>
      <c r="G224" t="n">
        <v>22.57</v>
      </c>
      <c r="H224" t="n">
        <v>0.3</v>
      </c>
      <c r="I224" t="n">
        <v>22</v>
      </c>
      <c r="J224" t="n">
        <v>161.61</v>
      </c>
      <c r="K224" t="n">
        <v>50.28</v>
      </c>
      <c r="L224" t="n">
        <v>2.75</v>
      </c>
      <c r="M224" t="n">
        <v>20</v>
      </c>
      <c r="N224" t="n">
        <v>28.58</v>
      </c>
      <c r="O224" t="n">
        <v>20166.2</v>
      </c>
      <c r="P224" t="n">
        <v>80.54000000000001</v>
      </c>
      <c r="Q224" t="n">
        <v>1324</v>
      </c>
      <c r="R224" t="n">
        <v>40.36</v>
      </c>
      <c r="S224" t="n">
        <v>27.17</v>
      </c>
      <c r="T224" t="n">
        <v>6757.74</v>
      </c>
      <c r="U224" t="n">
        <v>0.67</v>
      </c>
      <c r="V224" t="n">
        <v>0.9399999999999999</v>
      </c>
      <c r="W224" t="n">
        <v>0.14</v>
      </c>
      <c r="X224" t="n">
        <v>0.42</v>
      </c>
      <c r="Y224" t="n">
        <v>1</v>
      </c>
      <c r="Z224" t="n">
        <v>10</v>
      </c>
    </row>
    <row r="225">
      <c r="A225" t="n">
        <v>8</v>
      </c>
      <c r="B225" t="n">
        <v>80</v>
      </c>
      <c r="C225" t="inlineStr">
        <is>
          <t xml:space="preserve">CONCLUIDO	</t>
        </is>
      </c>
      <c r="D225" t="n">
        <v>8.929</v>
      </c>
      <c r="E225" t="n">
        <v>11.2</v>
      </c>
      <c r="F225" t="n">
        <v>8.23</v>
      </c>
      <c r="G225" t="n">
        <v>24.69</v>
      </c>
      <c r="H225" t="n">
        <v>0.33</v>
      </c>
      <c r="I225" t="n">
        <v>20</v>
      </c>
      <c r="J225" t="n">
        <v>161.97</v>
      </c>
      <c r="K225" t="n">
        <v>50.28</v>
      </c>
      <c r="L225" t="n">
        <v>3</v>
      </c>
      <c r="M225" t="n">
        <v>18</v>
      </c>
      <c r="N225" t="n">
        <v>28.69</v>
      </c>
      <c r="O225" t="n">
        <v>20210.21</v>
      </c>
      <c r="P225" t="n">
        <v>77.23</v>
      </c>
      <c r="Q225" t="n">
        <v>1323.97</v>
      </c>
      <c r="R225" t="n">
        <v>38.91</v>
      </c>
      <c r="S225" t="n">
        <v>27.17</v>
      </c>
      <c r="T225" t="n">
        <v>6040.77</v>
      </c>
      <c r="U225" t="n">
        <v>0.7</v>
      </c>
      <c r="V225" t="n">
        <v>0.95</v>
      </c>
      <c r="W225" t="n">
        <v>0.14</v>
      </c>
      <c r="X225" t="n">
        <v>0.38</v>
      </c>
      <c r="Y225" t="n">
        <v>1</v>
      </c>
      <c r="Z225" t="n">
        <v>10</v>
      </c>
    </row>
    <row r="226">
      <c r="A226" t="n">
        <v>9</v>
      </c>
      <c r="B226" t="n">
        <v>80</v>
      </c>
      <c r="C226" t="inlineStr">
        <is>
          <t xml:space="preserve">CONCLUIDO	</t>
        </is>
      </c>
      <c r="D226" t="n">
        <v>9.0543</v>
      </c>
      <c r="E226" t="n">
        <v>11.04</v>
      </c>
      <c r="F226" t="n">
        <v>8.140000000000001</v>
      </c>
      <c r="G226" t="n">
        <v>27.13</v>
      </c>
      <c r="H226" t="n">
        <v>0.35</v>
      </c>
      <c r="I226" t="n">
        <v>18</v>
      </c>
      <c r="J226" t="n">
        <v>162.33</v>
      </c>
      <c r="K226" t="n">
        <v>50.28</v>
      </c>
      <c r="L226" t="n">
        <v>3.25</v>
      </c>
      <c r="M226" t="n">
        <v>4</v>
      </c>
      <c r="N226" t="n">
        <v>28.8</v>
      </c>
      <c r="O226" t="n">
        <v>20254.26</v>
      </c>
      <c r="P226" t="n">
        <v>73.93000000000001</v>
      </c>
      <c r="Q226" t="n">
        <v>1324.12</v>
      </c>
      <c r="R226" t="n">
        <v>35.76</v>
      </c>
      <c r="S226" t="n">
        <v>27.17</v>
      </c>
      <c r="T226" t="n">
        <v>4478.23</v>
      </c>
      <c r="U226" t="n">
        <v>0.76</v>
      </c>
      <c r="V226" t="n">
        <v>0.96</v>
      </c>
      <c r="W226" t="n">
        <v>0.14</v>
      </c>
      <c r="X226" t="n">
        <v>0.29</v>
      </c>
      <c r="Y226" t="n">
        <v>1</v>
      </c>
      <c r="Z226" t="n">
        <v>10</v>
      </c>
    </row>
    <row r="227">
      <c r="A227" t="n">
        <v>10</v>
      </c>
      <c r="B227" t="n">
        <v>80</v>
      </c>
      <c r="C227" t="inlineStr">
        <is>
          <t xml:space="preserve">CONCLUIDO	</t>
        </is>
      </c>
      <c r="D227" t="n">
        <v>9.008599999999999</v>
      </c>
      <c r="E227" t="n">
        <v>11.1</v>
      </c>
      <c r="F227" t="n">
        <v>8.199999999999999</v>
      </c>
      <c r="G227" t="n">
        <v>27.32</v>
      </c>
      <c r="H227" t="n">
        <v>0.38</v>
      </c>
      <c r="I227" t="n">
        <v>18</v>
      </c>
      <c r="J227" t="n">
        <v>162.68</v>
      </c>
      <c r="K227" t="n">
        <v>50.28</v>
      </c>
      <c r="L227" t="n">
        <v>3.5</v>
      </c>
      <c r="M227" t="n">
        <v>0</v>
      </c>
      <c r="N227" t="n">
        <v>28.9</v>
      </c>
      <c r="O227" t="n">
        <v>20298.34</v>
      </c>
      <c r="P227" t="n">
        <v>74.64</v>
      </c>
      <c r="Q227" t="n">
        <v>1324.09</v>
      </c>
      <c r="R227" t="n">
        <v>37.51</v>
      </c>
      <c r="S227" t="n">
        <v>27.17</v>
      </c>
      <c r="T227" t="n">
        <v>5353.85</v>
      </c>
      <c r="U227" t="n">
        <v>0.72</v>
      </c>
      <c r="V227" t="n">
        <v>0.95</v>
      </c>
      <c r="W227" t="n">
        <v>0.15</v>
      </c>
      <c r="X227" t="n">
        <v>0.34</v>
      </c>
      <c r="Y227" t="n">
        <v>1</v>
      </c>
      <c r="Z227" t="n">
        <v>10</v>
      </c>
    </row>
    <row r="228">
      <c r="A228" t="n">
        <v>0</v>
      </c>
      <c r="B228" t="n">
        <v>115</v>
      </c>
      <c r="C228" t="inlineStr">
        <is>
          <t xml:space="preserve">CONCLUIDO	</t>
        </is>
      </c>
      <c r="D228" t="n">
        <v>5.7224</v>
      </c>
      <c r="E228" t="n">
        <v>17.48</v>
      </c>
      <c r="F228" t="n">
        <v>10.07</v>
      </c>
      <c r="G228" t="n">
        <v>5.6</v>
      </c>
      <c r="H228" t="n">
        <v>0.08</v>
      </c>
      <c r="I228" t="n">
        <v>108</v>
      </c>
      <c r="J228" t="n">
        <v>222.93</v>
      </c>
      <c r="K228" t="n">
        <v>56.94</v>
      </c>
      <c r="L228" t="n">
        <v>1</v>
      </c>
      <c r="M228" t="n">
        <v>106</v>
      </c>
      <c r="N228" t="n">
        <v>49.99</v>
      </c>
      <c r="O228" t="n">
        <v>27728.69</v>
      </c>
      <c r="P228" t="n">
        <v>148.61</v>
      </c>
      <c r="Q228" t="n">
        <v>1324.56</v>
      </c>
      <c r="R228" t="n">
        <v>96.73</v>
      </c>
      <c r="S228" t="n">
        <v>27.17</v>
      </c>
      <c r="T228" t="n">
        <v>34510.92</v>
      </c>
      <c r="U228" t="n">
        <v>0.28</v>
      </c>
      <c r="V228" t="n">
        <v>0.77</v>
      </c>
      <c r="W228" t="n">
        <v>0.28</v>
      </c>
      <c r="X228" t="n">
        <v>2.22</v>
      </c>
      <c r="Y228" t="n">
        <v>1</v>
      </c>
      <c r="Z228" t="n">
        <v>10</v>
      </c>
    </row>
    <row r="229">
      <c r="A229" t="n">
        <v>1</v>
      </c>
      <c r="B229" t="n">
        <v>115</v>
      </c>
      <c r="C229" t="inlineStr">
        <is>
          <t xml:space="preserve">CONCLUIDO	</t>
        </is>
      </c>
      <c r="D229" t="n">
        <v>6.3655</v>
      </c>
      <c r="E229" t="n">
        <v>15.71</v>
      </c>
      <c r="F229" t="n">
        <v>9.49</v>
      </c>
      <c r="G229" t="n">
        <v>7.03</v>
      </c>
      <c r="H229" t="n">
        <v>0.1</v>
      </c>
      <c r="I229" t="n">
        <v>81</v>
      </c>
      <c r="J229" t="n">
        <v>223.35</v>
      </c>
      <c r="K229" t="n">
        <v>56.94</v>
      </c>
      <c r="L229" t="n">
        <v>1.25</v>
      </c>
      <c r="M229" t="n">
        <v>79</v>
      </c>
      <c r="N229" t="n">
        <v>50.15</v>
      </c>
      <c r="O229" t="n">
        <v>27780.03</v>
      </c>
      <c r="P229" t="n">
        <v>138.62</v>
      </c>
      <c r="Q229" t="n">
        <v>1324.24</v>
      </c>
      <c r="R229" t="n">
        <v>78.3</v>
      </c>
      <c r="S229" t="n">
        <v>27.17</v>
      </c>
      <c r="T229" t="n">
        <v>25431.67</v>
      </c>
      <c r="U229" t="n">
        <v>0.35</v>
      </c>
      <c r="V229" t="n">
        <v>0.82</v>
      </c>
      <c r="W229" t="n">
        <v>0.24</v>
      </c>
      <c r="X229" t="n">
        <v>1.64</v>
      </c>
      <c r="Y229" t="n">
        <v>1</v>
      </c>
      <c r="Z229" t="n">
        <v>10</v>
      </c>
    </row>
    <row r="230">
      <c r="A230" t="n">
        <v>2</v>
      </c>
      <c r="B230" t="n">
        <v>115</v>
      </c>
      <c r="C230" t="inlineStr">
        <is>
          <t xml:space="preserve">CONCLUIDO	</t>
        </is>
      </c>
      <c r="D230" t="n">
        <v>6.8046</v>
      </c>
      <c r="E230" t="n">
        <v>14.7</v>
      </c>
      <c r="F230" t="n">
        <v>9.18</v>
      </c>
      <c r="G230" t="n">
        <v>8.48</v>
      </c>
      <c r="H230" t="n">
        <v>0.12</v>
      </c>
      <c r="I230" t="n">
        <v>65</v>
      </c>
      <c r="J230" t="n">
        <v>223.76</v>
      </c>
      <c r="K230" t="n">
        <v>56.94</v>
      </c>
      <c r="L230" t="n">
        <v>1.5</v>
      </c>
      <c r="M230" t="n">
        <v>63</v>
      </c>
      <c r="N230" t="n">
        <v>50.32</v>
      </c>
      <c r="O230" t="n">
        <v>27831.42</v>
      </c>
      <c r="P230" t="n">
        <v>132.67</v>
      </c>
      <c r="Q230" t="n">
        <v>1324.13</v>
      </c>
      <c r="R230" t="n">
        <v>68.76000000000001</v>
      </c>
      <c r="S230" t="n">
        <v>27.17</v>
      </c>
      <c r="T230" t="n">
        <v>20741.27</v>
      </c>
      <c r="U230" t="n">
        <v>0.4</v>
      </c>
      <c r="V230" t="n">
        <v>0.85</v>
      </c>
      <c r="W230" t="n">
        <v>0.21</v>
      </c>
      <c r="X230" t="n">
        <v>1.33</v>
      </c>
      <c r="Y230" t="n">
        <v>1</v>
      </c>
      <c r="Z230" t="n">
        <v>10</v>
      </c>
    </row>
    <row r="231">
      <c r="A231" t="n">
        <v>3</v>
      </c>
      <c r="B231" t="n">
        <v>115</v>
      </c>
      <c r="C231" t="inlineStr">
        <is>
          <t xml:space="preserve">CONCLUIDO	</t>
        </is>
      </c>
      <c r="D231" t="n">
        <v>7.2088</v>
      </c>
      <c r="E231" t="n">
        <v>13.87</v>
      </c>
      <c r="F231" t="n">
        <v>8.880000000000001</v>
      </c>
      <c r="G231" t="n">
        <v>10.06</v>
      </c>
      <c r="H231" t="n">
        <v>0.14</v>
      </c>
      <c r="I231" t="n">
        <v>53</v>
      </c>
      <c r="J231" t="n">
        <v>224.18</v>
      </c>
      <c r="K231" t="n">
        <v>56.94</v>
      </c>
      <c r="L231" t="n">
        <v>1.75</v>
      </c>
      <c r="M231" t="n">
        <v>51</v>
      </c>
      <c r="N231" t="n">
        <v>50.49</v>
      </c>
      <c r="O231" t="n">
        <v>27882.87</v>
      </c>
      <c r="P231" t="n">
        <v>126.91</v>
      </c>
      <c r="Q231" t="n">
        <v>1324.32</v>
      </c>
      <c r="R231" t="n">
        <v>59.4</v>
      </c>
      <c r="S231" t="n">
        <v>27.17</v>
      </c>
      <c r="T231" t="n">
        <v>16123.5</v>
      </c>
      <c r="U231" t="n">
        <v>0.46</v>
      </c>
      <c r="V231" t="n">
        <v>0.88</v>
      </c>
      <c r="W231" t="n">
        <v>0.19</v>
      </c>
      <c r="X231" t="n">
        <v>1.03</v>
      </c>
      <c r="Y231" t="n">
        <v>1</v>
      </c>
      <c r="Z231" t="n">
        <v>10</v>
      </c>
    </row>
    <row r="232">
      <c r="A232" t="n">
        <v>4</v>
      </c>
      <c r="B232" t="n">
        <v>115</v>
      </c>
      <c r="C232" t="inlineStr">
        <is>
          <t xml:space="preserve">CONCLUIDO	</t>
        </is>
      </c>
      <c r="D232" t="n">
        <v>7.4445</v>
      </c>
      <c r="E232" t="n">
        <v>13.43</v>
      </c>
      <c r="F232" t="n">
        <v>8.75</v>
      </c>
      <c r="G232" t="n">
        <v>11.42</v>
      </c>
      <c r="H232" t="n">
        <v>0.16</v>
      </c>
      <c r="I232" t="n">
        <v>46</v>
      </c>
      <c r="J232" t="n">
        <v>224.6</v>
      </c>
      <c r="K232" t="n">
        <v>56.94</v>
      </c>
      <c r="L232" t="n">
        <v>2</v>
      </c>
      <c r="M232" t="n">
        <v>44</v>
      </c>
      <c r="N232" t="n">
        <v>50.65</v>
      </c>
      <c r="O232" t="n">
        <v>27934.37</v>
      </c>
      <c r="P232" t="n">
        <v>123.81</v>
      </c>
      <c r="Q232" t="n">
        <v>1324.11</v>
      </c>
      <c r="R232" t="n">
        <v>55.25</v>
      </c>
      <c r="S232" t="n">
        <v>27.17</v>
      </c>
      <c r="T232" t="n">
        <v>14080.6</v>
      </c>
      <c r="U232" t="n">
        <v>0.49</v>
      </c>
      <c r="V232" t="n">
        <v>0.89</v>
      </c>
      <c r="W232" t="n">
        <v>0.18</v>
      </c>
      <c r="X232" t="n">
        <v>0.9</v>
      </c>
      <c r="Y232" t="n">
        <v>1</v>
      </c>
      <c r="Z232" t="n">
        <v>10</v>
      </c>
    </row>
    <row r="233">
      <c r="A233" t="n">
        <v>5</v>
      </c>
      <c r="B233" t="n">
        <v>115</v>
      </c>
      <c r="C233" t="inlineStr">
        <is>
          <t xml:space="preserve">CONCLUIDO	</t>
        </is>
      </c>
      <c r="D233" t="n">
        <v>7.6733</v>
      </c>
      <c r="E233" t="n">
        <v>13.03</v>
      </c>
      <c r="F233" t="n">
        <v>8.619999999999999</v>
      </c>
      <c r="G233" t="n">
        <v>12.92</v>
      </c>
      <c r="H233" t="n">
        <v>0.18</v>
      </c>
      <c r="I233" t="n">
        <v>40</v>
      </c>
      <c r="J233" t="n">
        <v>225.01</v>
      </c>
      <c r="K233" t="n">
        <v>56.94</v>
      </c>
      <c r="L233" t="n">
        <v>2.25</v>
      </c>
      <c r="M233" t="n">
        <v>38</v>
      </c>
      <c r="N233" t="n">
        <v>50.82</v>
      </c>
      <c r="O233" t="n">
        <v>27985.94</v>
      </c>
      <c r="P233" t="n">
        <v>120.3</v>
      </c>
      <c r="Q233" t="n">
        <v>1324.14</v>
      </c>
      <c r="R233" t="n">
        <v>50.78</v>
      </c>
      <c r="S233" t="n">
        <v>27.17</v>
      </c>
      <c r="T233" t="n">
        <v>11876.13</v>
      </c>
      <c r="U233" t="n">
        <v>0.54</v>
      </c>
      <c r="V233" t="n">
        <v>0.91</v>
      </c>
      <c r="W233" t="n">
        <v>0.18</v>
      </c>
      <c r="X233" t="n">
        <v>0.76</v>
      </c>
      <c r="Y233" t="n">
        <v>1</v>
      </c>
      <c r="Z233" t="n">
        <v>10</v>
      </c>
    </row>
    <row r="234">
      <c r="A234" t="n">
        <v>6</v>
      </c>
      <c r="B234" t="n">
        <v>115</v>
      </c>
      <c r="C234" t="inlineStr">
        <is>
          <t xml:space="preserve">CONCLUIDO	</t>
        </is>
      </c>
      <c r="D234" t="n">
        <v>7.8787</v>
      </c>
      <c r="E234" t="n">
        <v>12.69</v>
      </c>
      <c r="F234" t="n">
        <v>8.5</v>
      </c>
      <c r="G234" t="n">
        <v>14.56</v>
      </c>
      <c r="H234" t="n">
        <v>0.2</v>
      </c>
      <c r="I234" t="n">
        <v>35</v>
      </c>
      <c r="J234" t="n">
        <v>225.43</v>
      </c>
      <c r="K234" t="n">
        <v>56.94</v>
      </c>
      <c r="L234" t="n">
        <v>2.5</v>
      </c>
      <c r="M234" t="n">
        <v>33</v>
      </c>
      <c r="N234" t="n">
        <v>50.99</v>
      </c>
      <c r="O234" t="n">
        <v>28037.57</v>
      </c>
      <c r="P234" t="n">
        <v>117.15</v>
      </c>
      <c r="Q234" t="n">
        <v>1323.94</v>
      </c>
      <c r="R234" t="n">
        <v>47.84</v>
      </c>
      <c r="S234" t="n">
        <v>27.17</v>
      </c>
      <c r="T234" t="n">
        <v>10431.13</v>
      </c>
      <c r="U234" t="n">
        <v>0.57</v>
      </c>
      <c r="V234" t="n">
        <v>0.92</v>
      </c>
      <c r="W234" t="n">
        <v>0.14</v>
      </c>
      <c r="X234" t="n">
        <v>0.64</v>
      </c>
      <c r="Y234" t="n">
        <v>1</v>
      </c>
      <c r="Z234" t="n">
        <v>10</v>
      </c>
    </row>
    <row r="235">
      <c r="A235" t="n">
        <v>7</v>
      </c>
      <c r="B235" t="n">
        <v>115</v>
      </c>
      <c r="C235" t="inlineStr">
        <is>
          <t xml:space="preserve">CONCLUIDO	</t>
        </is>
      </c>
      <c r="D235" t="n">
        <v>7.9546</v>
      </c>
      <c r="E235" t="n">
        <v>12.57</v>
      </c>
      <c r="F235" t="n">
        <v>8.51</v>
      </c>
      <c r="G235" t="n">
        <v>15.95</v>
      </c>
      <c r="H235" t="n">
        <v>0.22</v>
      </c>
      <c r="I235" t="n">
        <v>32</v>
      </c>
      <c r="J235" t="n">
        <v>225.85</v>
      </c>
      <c r="K235" t="n">
        <v>56.94</v>
      </c>
      <c r="L235" t="n">
        <v>2.75</v>
      </c>
      <c r="M235" t="n">
        <v>30</v>
      </c>
      <c r="N235" t="n">
        <v>51.16</v>
      </c>
      <c r="O235" t="n">
        <v>28089.25</v>
      </c>
      <c r="P235" t="n">
        <v>116.24</v>
      </c>
      <c r="Q235" t="n">
        <v>1324.11</v>
      </c>
      <c r="R235" t="n">
        <v>47.79</v>
      </c>
      <c r="S235" t="n">
        <v>27.17</v>
      </c>
      <c r="T235" t="n">
        <v>10422.21</v>
      </c>
      <c r="U235" t="n">
        <v>0.57</v>
      </c>
      <c r="V235" t="n">
        <v>0.92</v>
      </c>
      <c r="W235" t="n">
        <v>0.16</v>
      </c>
      <c r="X235" t="n">
        <v>0.65</v>
      </c>
      <c r="Y235" t="n">
        <v>1</v>
      </c>
      <c r="Z235" t="n">
        <v>10</v>
      </c>
    </row>
    <row r="236">
      <c r="A236" t="n">
        <v>8</v>
      </c>
      <c r="B236" t="n">
        <v>115</v>
      </c>
      <c r="C236" t="inlineStr">
        <is>
          <t xml:space="preserve">CONCLUIDO	</t>
        </is>
      </c>
      <c r="D236" t="n">
        <v>8.1372</v>
      </c>
      <c r="E236" t="n">
        <v>12.29</v>
      </c>
      <c r="F236" t="n">
        <v>8.4</v>
      </c>
      <c r="G236" t="n">
        <v>18</v>
      </c>
      <c r="H236" t="n">
        <v>0.24</v>
      </c>
      <c r="I236" t="n">
        <v>28</v>
      </c>
      <c r="J236" t="n">
        <v>226.27</v>
      </c>
      <c r="K236" t="n">
        <v>56.94</v>
      </c>
      <c r="L236" t="n">
        <v>3</v>
      </c>
      <c r="M236" t="n">
        <v>26</v>
      </c>
      <c r="N236" t="n">
        <v>51.33</v>
      </c>
      <c r="O236" t="n">
        <v>28140.99</v>
      </c>
      <c r="P236" t="n">
        <v>113.12</v>
      </c>
      <c r="Q236" t="n">
        <v>1324.04</v>
      </c>
      <c r="R236" t="n">
        <v>44.39</v>
      </c>
      <c r="S236" t="n">
        <v>27.17</v>
      </c>
      <c r="T236" t="n">
        <v>8743.879999999999</v>
      </c>
      <c r="U236" t="n">
        <v>0.61</v>
      </c>
      <c r="V236" t="n">
        <v>0.93</v>
      </c>
      <c r="W236" t="n">
        <v>0.15</v>
      </c>
      <c r="X236" t="n">
        <v>0.55</v>
      </c>
      <c r="Y236" t="n">
        <v>1</v>
      </c>
      <c r="Z236" t="n">
        <v>10</v>
      </c>
    </row>
    <row r="237">
      <c r="A237" t="n">
        <v>9</v>
      </c>
      <c r="B237" t="n">
        <v>115</v>
      </c>
      <c r="C237" t="inlineStr">
        <is>
          <t xml:space="preserve">CONCLUIDO	</t>
        </is>
      </c>
      <c r="D237" t="n">
        <v>8.2201</v>
      </c>
      <c r="E237" t="n">
        <v>12.17</v>
      </c>
      <c r="F237" t="n">
        <v>8.359999999999999</v>
      </c>
      <c r="G237" t="n">
        <v>19.3</v>
      </c>
      <c r="H237" t="n">
        <v>0.25</v>
      </c>
      <c r="I237" t="n">
        <v>26</v>
      </c>
      <c r="J237" t="n">
        <v>226.69</v>
      </c>
      <c r="K237" t="n">
        <v>56.94</v>
      </c>
      <c r="L237" t="n">
        <v>3.25</v>
      </c>
      <c r="M237" t="n">
        <v>24</v>
      </c>
      <c r="N237" t="n">
        <v>51.5</v>
      </c>
      <c r="O237" t="n">
        <v>28192.8</v>
      </c>
      <c r="P237" t="n">
        <v>111.29</v>
      </c>
      <c r="Q237" t="n">
        <v>1323.98</v>
      </c>
      <c r="R237" t="n">
        <v>43.14</v>
      </c>
      <c r="S237" t="n">
        <v>27.17</v>
      </c>
      <c r="T237" t="n">
        <v>8125.55</v>
      </c>
      <c r="U237" t="n">
        <v>0.63</v>
      </c>
      <c r="V237" t="n">
        <v>0.93</v>
      </c>
      <c r="W237" t="n">
        <v>0.15</v>
      </c>
      <c r="X237" t="n">
        <v>0.51</v>
      </c>
      <c r="Y237" t="n">
        <v>1</v>
      </c>
      <c r="Z237" t="n">
        <v>10</v>
      </c>
    </row>
    <row r="238">
      <c r="A238" t="n">
        <v>10</v>
      </c>
      <c r="B238" t="n">
        <v>115</v>
      </c>
      <c r="C238" t="inlineStr">
        <is>
          <t xml:space="preserve">CONCLUIDO	</t>
        </is>
      </c>
      <c r="D238" t="n">
        <v>8.316599999999999</v>
      </c>
      <c r="E238" t="n">
        <v>12.02</v>
      </c>
      <c r="F238" t="n">
        <v>8.31</v>
      </c>
      <c r="G238" t="n">
        <v>20.77</v>
      </c>
      <c r="H238" t="n">
        <v>0.27</v>
      </c>
      <c r="I238" t="n">
        <v>24</v>
      </c>
      <c r="J238" t="n">
        <v>227.11</v>
      </c>
      <c r="K238" t="n">
        <v>56.94</v>
      </c>
      <c r="L238" t="n">
        <v>3.5</v>
      </c>
      <c r="M238" t="n">
        <v>22</v>
      </c>
      <c r="N238" t="n">
        <v>51.67</v>
      </c>
      <c r="O238" t="n">
        <v>28244.66</v>
      </c>
      <c r="P238" t="n">
        <v>109.01</v>
      </c>
      <c r="Q238" t="n">
        <v>1324.09</v>
      </c>
      <c r="R238" t="n">
        <v>41.41</v>
      </c>
      <c r="S238" t="n">
        <v>27.17</v>
      </c>
      <c r="T238" t="n">
        <v>7274.45</v>
      </c>
      <c r="U238" t="n">
        <v>0.66</v>
      </c>
      <c r="V238" t="n">
        <v>0.9399999999999999</v>
      </c>
      <c r="W238" t="n">
        <v>0.15</v>
      </c>
      <c r="X238" t="n">
        <v>0.46</v>
      </c>
      <c r="Y238" t="n">
        <v>1</v>
      </c>
      <c r="Z238" t="n">
        <v>10</v>
      </c>
    </row>
    <row r="239">
      <c r="A239" t="n">
        <v>11</v>
      </c>
      <c r="B239" t="n">
        <v>115</v>
      </c>
      <c r="C239" t="inlineStr">
        <is>
          <t xml:space="preserve">CONCLUIDO	</t>
        </is>
      </c>
      <c r="D239" t="n">
        <v>8.4061</v>
      </c>
      <c r="E239" t="n">
        <v>11.9</v>
      </c>
      <c r="F239" t="n">
        <v>8.27</v>
      </c>
      <c r="G239" t="n">
        <v>22.55</v>
      </c>
      <c r="H239" t="n">
        <v>0.29</v>
      </c>
      <c r="I239" t="n">
        <v>22</v>
      </c>
      <c r="J239" t="n">
        <v>227.53</v>
      </c>
      <c r="K239" t="n">
        <v>56.94</v>
      </c>
      <c r="L239" t="n">
        <v>3.75</v>
      </c>
      <c r="M239" t="n">
        <v>20</v>
      </c>
      <c r="N239" t="n">
        <v>51.84</v>
      </c>
      <c r="O239" t="n">
        <v>28296.58</v>
      </c>
      <c r="P239" t="n">
        <v>106.9</v>
      </c>
      <c r="Q239" t="n">
        <v>1324.04</v>
      </c>
      <c r="R239" t="n">
        <v>40.26</v>
      </c>
      <c r="S239" t="n">
        <v>27.17</v>
      </c>
      <c r="T239" t="n">
        <v>6707.57</v>
      </c>
      <c r="U239" t="n">
        <v>0.67</v>
      </c>
      <c r="V239" t="n">
        <v>0.9399999999999999</v>
      </c>
      <c r="W239" t="n">
        <v>0.14</v>
      </c>
      <c r="X239" t="n">
        <v>0.42</v>
      </c>
      <c r="Y239" t="n">
        <v>1</v>
      </c>
      <c r="Z239" t="n">
        <v>10</v>
      </c>
    </row>
    <row r="240">
      <c r="A240" t="n">
        <v>12</v>
      </c>
      <c r="B240" t="n">
        <v>115</v>
      </c>
      <c r="C240" t="inlineStr">
        <is>
          <t xml:space="preserve">CONCLUIDO	</t>
        </is>
      </c>
      <c r="D240" t="n">
        <v>8.4964</v>
      </c>
      <c r="E240" t="n">
        <v>11.77</v>
      </c>
      <c r="F240" t="n">
        <v>8.23</v>
      </c>
      <c r="G240" t="n">
        <v>24.69</v>
      </c>
      <c r="H240" t="n">
        <v>0.31</v>
      </c>
      <c r="I240" t="n">
        <v>20</v>
      </c>
      <c r="J240" t="n">
        <v>227.95</v>
      </c>
      <c r="K240" t="n">
        <v>56.94</v>
      </c>
      <c r="L240" t="n">
        <v>4</v>
      </c>
      <c r="M240" t="n">
        <v>18</v>
      </c>
      <c r="N240" t="n">
        <v>52.01</v>
      </c>
      <c r="O240" t="n">
        <v>28348.56</v>
      </c>
      <c r="P240" t="n">
        <v>104.95</v>
      </c>
      <c r="Q240" t="n">
        <v>1323.96</v>
      </c>
      <c r="R240" t="n">
        <v>38.97</v>
      </c>
      <c r="S240" t="n">
        <v>27.17</v>
      </c>
      <c r="T240" t="n">
        <v>6074.12</v>
      </c>
      <c r="U240" t="n">
        <v>0.7</v>
      </c>
      <c r="V240" t="n">
        <v>0.95</v>
      </c>
      <c r="W240" t="n">
        <v>0.14</v>
      </c>
      <c r="X240" t="n">
        <v>0.38</v>
      </c>
      <c r="Y240" t="n">
        <v>1</v>
      </c>
      <c r="Z240" t="n">
        <v>10</v>
      </c>
    </row>
    <row r="241">
      <c r="A241" t="n">
        <v>13</v>
      </c>
      <c r="B241" t="n">
        <v>115</v>
      </c>
      <c r="C241" t="inlineStr">
        <is>
          <t xml:space="preserve">CONCLUIDO	</t>
        </is>
      </c>
      <c r="D241" t="n">
        <v>8.6449</v>
      </c>
      <c r="E241" t="n">
        <v>11.57</v>
      </c>
      <c r="F241" t="n">
        <v>8.119999999999999</v>
      </c>
      <c r="G241" t="n">
        <v>27.06</v>
      </c>
      <c r="H241" t="n">
        <v>0.33</v>
      </c>
      <c r="I241" t="n">
        <v>18</v>
      </c>
      <c r="J241" t="n">
        <v>228.38</v>
      </c>
      <c r="K241" t="n">
        <v>56.94</v>
      </c>
      <c r="L241" t="n">
        <v>4.25</v>
      </c>
      <c r="M241" t="n">
        <v>16</v>
      </c>
      <c r="N241" t="n">
        <v>52.18</v>
      </c>
      <c r="O241" t="n">
        <v>28400.61</v>
      </c>
      <c r="P241" t="n">
        <v>100.99</v>
      </c>
      <c r="Q241" t="n">
        <v>1324.03</v>
      </c>
      <c r="R241" t="n">
        <v>35.23</v>
      </c>
      <c r="S241" t="n">
        <v>27.17</v>
      </c>
      <c r="T241" t="n">
        <v>4212.6</v>
      </c>
      <c r="U241" t="n">
        <v>0.77</v>
      </c>
      <c r="V241" t="n">
        <v>0.96</v>
      </c>
      <c r="W241" t="n">
        <v>0.13</v>
      </c>
      <c r="X241" t="n">
        <v>0.26</v>
      </c>
      <c r="Y241" t="n">
        <v>1</v>
      </c>
      <c r="Z241" t="n">
        <v>10</v>
      </c>
    </row>
    <row r="242">
      <c r="A242" t="n">
        <v>14</v>
      </c>
      <c r="B242" t="n">
        <v>115</v>
      </c>
      <c r="C242" t="inlineStr">
        <is>
          <t xml:space="preserve">CONCLUIDO	</t>
        </is>
      </c>
      <c r="D242" t="n">
        <v>8.5761</v>
      </c>
      <c r="E242" t="n">
        <v>11.66</v>
      </c>
      <c r="F242" t="n">
        <v>8.210000000000001</v>
      </c>
      <c r="G242" t="n">
        <v>27.36</v>
      </c>
      <c r="H242" t="n">
        <v>0.35</v>
      </c>
      <c r="I242" t="n">
        <v>18</v>
      </c>
      <c r="J242" t="n">
        <v>228.8</v>
      </c>
      <c r="K242" t="n">
        <v>56.94</v>
      </c>
      <c r="L242" t="n">
        <v>4.5</v>
      </c>
      <c r="M242" t="n">
        <v>16</v>
      </c>
      <c r="N242" t="n">
        <v>52.36</v>
      </c>
      <c r="O242" t="n">
        <v>28452.71</v>
      </c>
      <c r="P242" t="n">
        <v>101.41</v>
      </c>
      <c r="Q242" t="n">
        <v>1323.94</v>
      </c>
      <c r="R242" t="n">
        <v>38.56</v>
      </c>
      <c r="S242" t="n">
        <v>27.17</v>
      </c>
      <c r="T242" t="n">
        <v>5875.68</v>
      </c>
      <c r="U242" t="n">
        <v>0.7</v>
      </c>
      <c r="V242" t="n">
        <v>0.95</v>
      </c>
      <c r="W242" t="n">
        <v>0.13</v>
      </c>
      <c r="X242" t="n">
        <v>0.36</v>
      </c>
      <c r="Y242" t="n">
        <v>1</v>
      </c>
      <c r="Z242" t="n">
        <v>10</v>
      </c>
    </row>
    <row r="243">
      <c r="A243" t="n">
        <v>15</v>
      </c>
      <c r="B243" t="n">
        <v>115</v>
      </c>
      <c r="C243" t="inlineStr">
        <is>
          <t xml:space="preserve">CONCLUIDO	</t>
        </is>
      </c>
      <c r="D243" t="n">
        <v>8.6701</v>
      </c>
      <c r="E243" t="n">
        <v>11.53</v>
      </c>
      <c r="F243" t="n">
        <v>8.17</v>
      </c>
      <c r="G243" t="n">
        <v>30.64</v>
      </c>
      <c r="H243" t="n">
        <v>0.37</v>
      </c>
      <c r="I243" t="n">
        <v>16</v>
      </c>
      <c r="J243" t="n">
        <v>229.22</v>
      </c>
      <c r="K243" t="n">
        <v>56.94</v>
      </c>
      <c r="L243" t="n">
        <v>4.75</v>
      </c>
      <c r="M243" t="n">
        <v>14</v>
      </c>
      <c r="N243" t="n">
        <v>52.53</v>
      </c>
      <c r="O243" t="n">
        <v>28504.87</v>
      </c>
      <c r="P243" t="n">
        <v>99.02</v>
      </c>
      <c r="Q243" t="n">
        <v>1324.03</v>
      </c>
      <c r="R243" t="n">
        <v>37.1</v>
      </c>
      <c r="S243" t="n">
        <v>27.17</v>
      </c>
      <c r="T243" t="n">
        <v>5160.29</v>
      </c>
      <c r="U243" t="n">
        <v>0.73</v>
      </c>
      <c r="V243" t="n">
        <v>0.96</v>
      </c>
      <c r="W243" t="n">
        <v>0.14</v>
      </c>
      <c r="X243" t="n">
        <v>0.32</v>
      </c>
      <c r="Y243" t="n">
        <v>1</v>
      </c>
      <c r="Z243" t="n">
        <v>10</v>
      </c>
    </row>
    <row r="244">
      <c r="A244" t="n">
        <v>16</v>
      </c>
      <c r="B244" t="n">
        <v>115</v>
      </c>
      <c r="C244" t="inlineStr">
        <is>
          <t xml:space="preserve">CONCLUIDO	</t>
        </is>
      </c>
      <c r="D244" t="n">
        <v>8.7235</v>
      </c>
      <c r="E244" t="n">
        <v>11.46</v>
      </c>
      <c r="F244" t="n">
        <v>8.140000000000001</v>
      </c>
      <c r="G244" t="n">
        <v>32.58</v>
      </c>
      <c r="H244" t="n">
        <v>0.39</v>
      </c>
      <c r="I244" t="n">
        <v>15</v>
      </c>
      <c r="J244" t="n">
        <v>229.65</v>
      </c>
      <c r="K244" t="n">
        <v>56.94</v>
      </c>
      <c r="L244" t="n">
        <v>5</v>
      </c>
      <c r="M244" t="n">
        <v>13</v>
      </c>
      <c r="N244" t="n">
        <v>52.7</v>
      </c>
      <c r="O244" t="n">
        <v>28557.1</v>
      </c>
      <c r="P244" t="n">
        <v>96.44</v>
      </c>
      <c r="Q244" t="n">
        <v>1324.12</v>
      </c>
      <c r="R244" t="n">
        <v>36.33</v>
      </c>
      <c r="S244" t="n">
        <v>27.17</v>
      </c>
      <c r="T244" t="n">
        <v>4777.9</v>
      </c>
      <c r="U244" t="n">
        <v>0.75</v>
      </c>
      <c r="V244" t="n">
        <v>0.96</v>
      </c>
      <c r="W244" t="n">
        <v>0.13</v>
      </c>
      <c r="X244" t="n">
        <v>0.29</v>
      </c>
      <c r="Y244" t="n">
        <v>1</v>
      </c>
      <c r="Z244" t="n">
        <v>10</v>
      </c>
    </row>
    <row r="245">
      <c r="A245" t="n">
        <v>17</v>
      </c>
      <c r="B245" t="n">
        <v>115</v>
      </c>
      <c r="C245" t="inlineStr">
        <is>
          <t xml:space="preserve">CONCLUIDO	</t>
        </is>
      </c>
      <c r="D245" t="n">
        <v>8.783300000000001</v>
      </c>
      <c r="E245" t="n">
        <v>11.39</v>
      </c>
      <c r="F245" t="n">
        <v>8.109999999999999</v>
      </c>
      <c r="G245" t="n">
        <v>34.76</v>
      </c>
      <c r="H245" t="n">
        <v>0.41</v>
      </c>
      <c r="I245" t="n">
        <v>14</v>
      </c>
      <c r="J245" t="n">
        <v>230.07</v>
      </c>
      <c r="K245" t="n">
        <v>56.94</v>
      </c>
      <c r="L245" t="n">
        <v>5.25</v>
      </c>
      <c r="M245" t="n">
        <v>11</v>
      </c>
      <c r="N245" t="n">
        <v>52.88</v>
      </c>
      <c r="O245" t="n">
        <v>28609.38</v>
      </c>
      <c r="P245" t="n">
        <v>94.76000000000001</v>
      </c>
      <c r="Q245" t="n">
        <v>1323.94</v>
      </c>
      <c r="R245" t="n">
        <v>35.23</v>
      </c>
      <c r="S245" t="n">
        <v>27.17</v>
      </c>
      <c r="T245" t="n">
        <v>4232.77</v>
      </c>
      <c r="U245" t="n">
        <v>0.77</v>
      </c>
      <c r="V245" t="n">
        <v>0.96</v>
      </c>
      <c r="W245" t="n">
        <v>0.13</v>
      </c>
      <c r="X245" t="n">
        <v>0.26</v>
      </c>
      <c r="Y245" t="n">
        <v>1</v>
      </c>
      <c r="Z245" t="n">
        <v>10</v>
      </c>
    </row>
    <row r="246">
      <c r="A246" t="n">
        <v>18</v>
      </c>
      <c r="B246" t="n">
        <v>115</v>
      </c>
      <c r="C246" t="inlineStr">
        <is>
          <t xml:space="preserve">CONCLUIDO	</t>
        </is>
      </c>
      <c r="D246" t="n">
        <v>8.8337</v>
      </c>
      <c r="E246" t="n">
        <v>11.32</v>
      </c>
      <c r="F246" t="n">
        <v>8.09</v>
      </c>
      <c r="G246" t="n">
        <v>37.33</v>
      </c>
      <c r="H246" t="n">
        <v>0.42</v>
      </c>
      <c r="I246" t="n">
        <v>13</v>
      </c>
      <c r="J246" t="n">
        <v>230.49</v>
      </c>
      <c r="K246" t="n">
        <v>56.94</v>
      </c>
      <c r="L246" t="n">
        <v>5.5</v>
      </c>
      <c r="M246" t="n">
        <v>8</v>
      </c>
      <c r="N246" t="n">
        <v>53.05</v>
      </c>
      <c r="O246" t="n">
        <v>28661.73</v>
      </c>
      <c r="P246" t="n">
        <v>92.05</v>
      </c>
      <c r="Q246" t="n">
        <v>1324.02</v>
      </c>
      <c r="R246" t="n">
        <v>34.46</v>
      </c>
      <c r="S246" t="n">
        <v>27.17</v>
      </c>
      <c r="T246" t="n">
        <v>3852.68</v>
      </c>
      <c r="U246" t="n">
        <v>0.79</v>
      </c>
      <c r="V246" t="n">
        <v>0.96</v>
      </c>
      <c r="W246" t="n">
        <v>0.13</v>
      </c>
      <c r="X246" t="n">
        <v>0.24</v>
      </c>
      <c r="Y246" t="n">
        <v>1</v>
      </c>
      <c r="Z246" t="n">
        <v>10</v>
      </c>
    </row>
    <row r="247">
      <c r="A247" t="n">
        <v>19</v>
      </c>
      <c r="B247" t="n">
        <v>115</v>
      </c>
      <c r="C247" t="inlineStr">
        <is>
          <t xml:space="preserve">CONCLUIDO	</t>
        </is>
      </c>
      <c r="D247" t="n">
        <v>8.836499999999999</v>
      </c>
      <c r="E247" t="n">
        <v>11.32</v>
      </c>
      <c r="F247" t="n">
        <v>8.09</v>
      </c>
      <c r="G247" t="n">
        <v>37.32</v>
      </c>
      <c r="H247" t="n">
        <v>0.44</v>
      </c>
      <c r="I247" t="n">
        <v>13</v>
      </c>
      <c r="J247" t="n">
        <v>230.92</v>
      </c>
      <c r="K247" t="n">
        <v>56.94</v>
      </c>
      <c r="L247" t="n">
        <v>5.75</v>
      </c>
      <c r="M247" t="n">
        <v>4</v>
      </c>
      <c r="N247" t="n">
        <v>53.23</v>
      </c>
      <c r="O247" t="n">
        <v>28714.14</v>
      </c>
      <c r="P247" t="n">
        <v>91.94</v>
      </c>
      <c r="Q247" t="n">
        <v>1323.94</v>
      </c>
      <c r="R247" t="n">
        <v>34.13</v>
      </c>
      <c r="S247" t="n">
        <v>27.17</v>
      </c>
      <c r="T247" t="n">
        <v>3686.38</v>
      </c>
      <c r="U247" t="n">
        <v>0.8</v>
      </c>
      <c r="V247" t="n">
        <v>0.97</v>
      </c>
      <c r="W247" t="n">
        <v>0.14</v>
      </c>
      <c r="X247" t="n">
        <v>0.23</v>
      </c>
      <c r="Y247" t="n">
        <v>1</v>
      </c>
      <c r="Z247" t="n">
        <v>10</v>
      </c>
    </row>
    <row r="248">
      <c r="A248" t="n">
        <v>20</v>
      </c>
      <c r="B248" t="n">
        <v>115</v>
      </c>
      <c r="C248" t="inlineStr">
        <is>
          <t xml:space="preserve">CONCLUIDO	</t>
        </is>
      </c>
      <c r="D248" t="n">
        <v>8.8203</v>
      </c>
      <c r="E248" t="n">
        <v>11.34</v>
      </c>
      <c r="F248" t="n">
        <v>8.109999999999999</v>
      </c>
      <c r="G248" t="n">
        <v>37.41</v>
      </c>
      <c r="H248" t="n">
        <v>0.46</v>
      </c>
      <c r="I248" t="n">
        <v>13</v>
      </c>
      <c r="J248" t="n">
        <v>231.34</v>
      </c>
      <c r="K248" t="n">
        <v>56.94</v>
      </c>
      <c r="L248" t="n">
        <v>6</v>
      </c>
      <c r="M248" t="n">
        <v>1</v>
      </c>
      <c r="N248" t="n">
        <v>53.4</v>
      </c>
      <c r="O248" t="n">
        <v>28766.61</v>
      </c>
      <c r="P248" t="n">
        <v>92.04000000000001</v>
      </c>
      <c r="Q248" t="n">
        <v>1323.94</v>
      </c>
      <c r="R248" t="n">
        <v>34.74</v>
      </c>
      <c r="S248" t="n">
        <v>27.17</v>
      </c>
      <c r="T248" t="n">
        <v>3991.41</v>
      </c>
      <c r="U248" t="n">
        <v>0.78</v>
      </c>
      <c r="V248" t="n">
        <v>0.96</v>
      </c>
      <c r="W248" t="n">
        <v>0.14</v>
      </c>
      <c r="X248" t="n">
        <v>0.25</v>
      </c>
      <c r="Y248" t="n">
        <v>1</v>
      </c>
      <c r="Z248" t="n">
        <v>10</v>
      </c>
    </row>
    <row r="249">
      <c r="A249" t="n">
        <v>21</v>
      </c>
      <c r="B249" t="n">
        <v>115</v>
      </c>
      <c r="C249" t="inlineStr">
        <is>
          <t xml:space="preserve">CONCLUIDO	</t>
        </is>
      </c>
      <c r="D249" t="n">
        <v>8.8123</v>
      </c>
      <c r="E249" t="n">
        <v>11.35</v>
      </c>
      <c r="F249" t="n">
        <v>8.119999999999999</v>
      </c>
      <c r="G249" t="n">
        <v>37.46</v>
      </c>
      <c r="H249" t="n">
        <v>0.48</v>
      </c>
      <c r="I249" t="n">
        <v>13</v>
      </c>
      <c r="J249" t="n">
        <v>231.77</v>
      </c>
      <c r="K249" t="n">
        <v>56.94</v>
      </c>
      <c r="L249" t="n">
        <v>6.25</v>
      </c>
      <c r="M249" t="n">
        <v>0</v>
      </c>
      <c r="N249" t="n">
        <v>53.58</v>
      </c>
      <c r="O249" t="n">
        <v>28819.14</v>
      </c>
      <c r="P249" t="n">
        <v>92.09999999999999</v>
      </c>
      <c r="Q249" t="n">
        <v>1323.94</v>
      </c>
      <c r="R249" t="n">
        <v>35.08</v>
      </c>
      <c r="S249" t="n">
        <v>27.17</v>
      </c>
      <c r="T249" t="n">
        <v>4165.1</v>
      </c>
      <c r="U249" t="n">
        <v>0.77</v>
      </c>
      <c r="V249" t="n">
        <v>0.96</v>
      </c>
      <c r="W249" t="n">
        <v>0.14</v>
      </c>
      <c r="X249" t="n">
        <v>0.26</v>
      </c>
      <c r="Y249" t="n">
        <v>1</v>
      </c>
      <c r="Z249" t="n">
        <v>10</v>
      </c>
    </row>
    <row r="250">
      <c r="A250" t="n">
        <v>0</v>
      </c>
      <c r="B250" t="n">
        <v>35</v>
      </c>
      <c r="C250" t="inlineStr">
        <is>
          <t xml:space="preserve">CONCLUIDO	</t>
        </is>
      </c>
      <c r="D250" t="n">
        <v>8.854100000000001</v>
      </c>
      <c r="E250" t="n">
        <v>11.29</v>
      </c>
      <c r="F250" t="n">
        <v>8.699999999999999</v>
      </c>
      <c r="G250" t="n">
        <v>12.73</v>
      </c>
      <c r="H250" t="n">
        <v>0.22</v>
      </c>
      <c r="I250" t="n">
        <v>41</v>
      </c>
      <c r="J250" t="n">
        <v>80.84</v>
      </c>
      <c r="K250" t="n">
        <v>35.1</v>
      </c>
      <c r="L250" t="n">
        <v>1</v>
      </c>
      <c r="M250" t="n">
        <v>17</v>
      </c>
      <c r="N250" t="n">
        <v>9.74</v>
      </c>
      <c r="O250" t="n">
        <v>10204.21</v>
      </c>
      <c r="P250" t="n">
        <v>53.36</v>
      </c>
      <c r="Q250" t="n">
        <v>1324.13</v>
      </c>
      <c r="R250" t="n">
        <v>52.64</v>
      </c>
      <c r="S250" t="n">
        <v>27.17</v>
      </c>
      <c r="T250" t="n">
        <v>12801.1</v>
      </c>
      <c r="U250" t="n">
        <v>0.52</v>
      </c>
      <c r="V250" t="n">
        <v>0.9</v>
      </c>
      <c r="W250" t="n">
        <v>0.2</v>
      </c>
      <c r="X250" t="n">
        <v>0.84</v>
      </c>
      <c r="Y250" t="n">
        <v>1</v>
      </c>
      <c r="Z250" t="n">
        <v>10</v>
      </c>
    </row>
    <row r="251">
      <c r="A251" t="n">
        <v>1</v>
      </c>
      <c r="B251" t="n">
        <v>35</v>
      </c>
      <c r="C251" t="inlineStr">
        <is>
          <t xml:space="preserve">CONCLUIDO	</t>
        </is>
      </c>
      <c r="D251" t="n">
        <v>8.8931</v>
      </c>
      <c r="E251" t="n">
        <v>11.24</v>
      </c>
      <c r="F251" t="n">
        <v>8.68</v>
      </c>
      <c r="G251" t="n">
        <v>13.36</v>
      </c>
      <c r="H251" t="n">
        <v>0.27</v>
      </c>
      <c r="I251" t="n">
        <v>39</v>
      </c>
      <c r="J251" t="n">
        <v>81.14</v>
      </c>
      <c r="K251" t="n">
        <v>35.1</v>
      </c>
      <c r="L251" t="n">
        <v>1.25</v>
      </c>
      <c r="M251" t="n">
        <v>0</v>
      </c>
      <c r="N251" t="n">
        <v>9.789999999999999</v>
      </c>
      <c r="O251" t="n">
        <v>10241.25</v>
      </c>
      <c r="P251" t="n">
        <v>53.1</v>
      </c>
      <c r="Q251" t="n">
        <v>1323.98</v>
      </c>
      <c r="R251" t="n">
        <v>51.73</v>
      </c>
      <c r="S251" t="n">
        <v>27.17</v>
      </c>
      <c r="T251" t="n">
        <v>12360.36</v>
      </c>
      <c r="U251" t="n">
        <v>0.53</v>
      </c>
      <c r="V251" t="n">
        <v>0.9</v>
      </c>
      <c r="W251" t="n">
        <v>0.22</v>
      </c>
      <c r="X251" t="n">
        <v>0.83</v>
      </c>
      <c r="Y251" t="n">
        <v>1</v>
      </c>
      <c r="Z251" t="n">
        <v>10</v>
      </c>
    </row>
    <row r="252">
      <c r="A252" t="n">
        <v>0</v>
      </c>
      <c r="B252" t="n">
        <v>50</v>
      </c>
      <c r="C252" t="inlineStr">
        <is>
          <t xml:space="preserve">CONCLUIDO	</t>
        </is>
      </c>
      <c r="D252" t="n">
        <v>8.200100000000001</v>
      </c>
      <c r="E252" t="n">
        <v>12.2</v>
      </c>
      <c r="F252" t="n">
        <v>8.94</v>
      </c>
      <c r="G252" t="n">
        <v>9.75</v>
      </c>
      <c r="H252" t="n">
        <v>0.16</v>
      </c>
      <c r="I252" t="n">
        <v>55</v>
      </c>
      <c r="J252" t="n">
        <v>107.41</v>
      </c>
      <c r="K252" t="n">
        <v>41.65</v>
      </c>
      <c r="L252" t="n">
        <v>1</v>
      </c>
      <c r="M252" t="n">
        <v>53</v>
      </c>
      <c r="N252" t="n">
        <v>14.77</v>
      </c>
      <c r="O252" t="n">
        <v>13481.73</v>
      </c>
      <c r="P252" t="n">
        <v>74.51000000000001</v>
      </c>
      <c r="Q252" t="n">
        <v>1324.44</v>
      </c>
      <c r="R252" t="n">
        <v>60.92</v>
      </c>
      <c r="S252" t="n">
        <v>27.17</v>
      </c>
      <c r="T252" t="n">
        <v>16874.98</v>
      </c>
      <c r="U252" t="n">
        <v>0.45</v>
      </c>
      <c r="V252" t="n">
        <v>0.87</v>
      </c>
      <c r="W252" t="n">
        <v>0.2</v>
      </c>
      <c r="X252" t="n">
        <v>1.08</v>
      </c>
      <c r="Y252" t="n">
        <v>1</v>
      </c>
      <c r="Z252" t="n">
        <v>10</v>
      </c>
    </row>
    <row r="253">
      <c r="A253" t="n">
        <v>1</v>
      </c>
      <c r="B253" t="n">
        <v>50</v>
      </c>
      <c r="C253" t="inlineStr">
        <is>
          <t xml:space="preserve">CONCLUIDO	</t>
        </is>
      </c>
      <c r="D253" t="n">
        <v>8.6797</v>
      </c>
      <c r="E253" t="n">
        <v>11.52</v>
      </c>
      <c r="F253" t="n">
        <v>8.6</v>
      </c>
      <c r="G253" t="n">
        <v>12.89</v>
      </c>
      <c r="H253" t="n">
        <v>0.2</v>
      </c>
      <c r="I253" t="n">
        <v>40</v>
      </c>
      <c r="J253" t="n">
        <v>107.73</v>
      </c>
      <c r="K253" t="n">
        <v>41.65</v>
      </c>
      <c r="L253" t="n">
        <v>1.25</v>
      </c>
      <c r="M253" t="n">
        <v>38</v>
      </c>
      <c r="N253" t="n">
        <v>14.83</v>
      </c>
      <c r="O253" t="n">
        <v>13520.81</v>
      </c>
      <c r="P253" t="n">
        <v>68.01000000000001</v>
      </c>
      <c r="Q253" t="n">
        <v>1324.16</v>
      </c>
      <c r="R253" t="n">
        <v>50.2</v>
      </c>
      <c r="S253" t="n">
        <v>27.17</v>
      </c>
      <c r="T253" t="n">
        <v>11589.08</v>
      </c>
      <c r="U253" t="n">
        <v>0.54</v>
      </c>
      <c r="V253" t="n">
        <v>0.91</v>
      </c>
      <c r="W253" t="n">
        <v>0.17</v>
      </c>
      <c r="X253" t="n">
        <v>0.74</v>
      </c>
      <c r="Y253" t="n">
        <v>1</v>
      </c>
      <c r="Z253" t="n">
        <v>10</v>
      </c>
    </row>
    <row r="254">
      <c r="A254" t="n">
        <v>2</v>
      </c>
      <c r="B254" t="n">
        <v>50</v>
      </c>
      <c r="C254" t="inlineStr">
        <is>
          <t xml:space="preserve">CONCLUIDO	</t>
        </is>
      </c>
      <c r="D254" t="n">
        <v>8.880800000000001</v>
      </c>
      <c r="E254" t="n">
        <v>11.26</v>
      </c>
      <c r="F254" t="n">
        <v>8.51</v>
      </c>
      <c r="G254" t="n">
        <v>15.96</v>
      </c>
      <c r="H254" t="n">
        <v>0.24</v>
      </c>
      <c r="I254" t="n">
        <v>32</v>
      </c>
      <c r="J254" t="n">
        <v>108.05</v>
      </c>
      <c r="K254" t="n">
        <v>41.65</v>
      </c>
      <c r="L254" t="n">
        <v>1.5</v>
      </c>
      <c r="M254" t="n">
        <v>29</v>
      </c>
      <c r="N254" t="n">
        <v>14.9</v>
      </c>
      <c r="O254" t="n">
        <v>13559.91</v>
      </c>
      <c r="P254" t="n">
        <v>63.86</v>
      </c>
      <c r="Q254" t="n">
        <v>1323.94</v>
      </c>
      <c r="R254" t="n">
        <v>47.95</v>
      </c>
      <c r="S254" t="n">
        <v>27.17</v>
      </c>
      <c r="T254" t="n">
        <v>10504.98</v>
      </c>
      <c r="U254" t="n">
        <v>0.57</v>
      </c>
      <c r="V254" t="n">
        <v>0.92</v>
      </c>
      <c r="W254" t="n">
        <v>0.16</v>
      </c>
      <c r="X254" t="n">
        <v>0.66</v>
      </c>
      <c r="Y254" t="n">
        <v>1</v>
      </c>
      <c r="Z254" t="n">
        <v>10</v>
      </c>
    </row>
    <row r="255">
      <c r="A255" t="n">
        <v>3</v>
      </c>
      <c r="B255" t="n">
        <v>50</v>
      </c>
      <c r="C255" t="inlineStr">
        <is>
          <t xml:space="preserve">CONCLUIDO	</t>
        </is>
      </c>
      <c r="D255" t="n">
        <v>9.0176</v>
      </c>
      <c r="E255" t="n">
        <v>11.09</v>
      </c>
      <c r="F255" t="n">
        <v>8.43</v>
      </c>
      <c r="G255" t="n">
        <v>18.07</v>
      </c>
      <c r="H255" t="n">
        <v>0.28</v>
      </c>
      <c r="I255" t="n">
        <v>28</v>
      </c>
      <c r="J255" t="n">
        <v>108.37</v>
      </c>
      <c r="K255" t="n">
        <v>41.65</v>
      </c>
      <c r="L255" t="n">
        <v>1.75</v>
      </c>
      <c r="M255" t="n">
        <v>4</v>
      </c>
      <c r="N255" t="n">
        <v>14.97</v>
      </c>
      <c r="O255" t="n">
        <v>13599.17</v>
      </c>
      <c r="P255" t="n">
        <v>61.01</v>
      </c>
      <c r="Q255" t="n">
        <v>1324.1</v>
      </c>
      <c r="R255" t="n">
        <v>44.37</v>
      </c>
      <c r="S255" t="n">
        <v>27.17</v>
      </c>
      <c r="T255" t="n">
        <v>8733.700000000001</v>
      </c>
      <c r="U255" t="n">
        <v>0.61</v>
      </c>
      <c r="V255" t="n">
        <v>0.93</v>
      </c>
      <c r="W255" t="n">
        <v>0.18</v>
      </c>
      <c r="X255" t="n">
        <v>0.58</v>
      </c>
      <c r="Y255" t="n">
        <v>1</v>
      </c>
      <c r="Z255" t="n">
        <v>10</v>
      </c>
    </row>
    <row r="256">
      <c r="A256" t="n">
        <v>4</v>
      </c>
      <c r="B256" t="n">
        <v>50</v>
      </c>
      <c r="C256" t="inlineStr">
        <is>
          <t xml:space="preserve">CONCLUIDO	</t>
        </is>
      </c>
      <c r="D256" t="n">
        <v>9.013299999999999</v>
      </c>
      <c r="E256" t="n">
        <v>11.09</v>
      </c>
      <c r="F256" t="n">
        <v>8.44</v>
      </c>
      <c r="G256" t="n">
        <v>18.08</v>
      </c>
      <c r="H256" t="n">
        <v>0.32</v>
      </c>
      <c r="I256" t="n">
        <v>28</v>
      </c>
      <c r="J256" t="n">
        <v>108.68</v>
      </c>
      <c r="K256" t="n">
        <v>41.65</v>
      </c>
      <c r="L256" t="n">
        <v>2</v>
      </c>
      <c r="M256" t="n">
        <v>0</v>
      </c>
      <c r="N256" t="n">
        <v>15.03</v>
      </c>
      <c r="O256" t="n">
        <v>13638.32</v>
      </c>
      <c r="P256" t="n">
        <v>61.16</v>
      </c>
      <c r="Q256" t="n">
        <v>1323.94</v>
      </c>
      <c r="R256" t="n">
        <v>44.42</v>
      </c>
      <c r="S256" t="n">
        <v>27.17</v>
      </c>
      <c r="T256" t="n">
        <v>8755.92</v>
      </c>
      <c r="U256" t="n">
        <v>0.61</v>
      </c>
      <c r="V256" t="n">
        <v>0.92</v>
      </c>
      <c r="W256" t="n">
        <v>0.19</v>
      </c>
      <c r="X256" t="n">
        <v>0.58</v>
      </c>
      <c r="Y256" t="n">
        <v>1</v>
      </c>
      <c r="Z256" t="n">
        <v>10</v>
      </c>
    </row>
    <row r="257">
      <c r="A257" t="n">
        <v>0</v>
      </c>
      <c r="B257" t="n">
        <v>25</v>
      </c>
      <c r="C257" t="inlineStr">
        <is>
          <t xml:space="preserve">CONCLUIDO	</t>
        </is>
      </c>
      <c r="D257" t="n">
        <v>8.662599999999999</v>
      </c>
      <c r="E257" t="n">
        <v>11.54</v>
      </c>
      <c r="F257" t="n">
        <v>9</v>
      </c>
      <c r="G257" t="n">
        <v>10</v>
      </c>
      <c r="H257" t="n">
        <v>0.28</v>
      </c>
      <c r="I257" t="n">
        <v>54</v>
      </c>
      <c r="J257" t="n">
        <v>61.76</v>
      </c>
      <c r="K257" t="n">
        <v>28.92</v>
      </c>
      <c r="L257" t="n">
        <v>1</v>
      </c>
      <c r="M257" t="n">
        <v>0</v>
      </c>
      <c r="N257" t="n">
        <v>6.84</v>
      </c>
      <c r="O257" t="n">
        <v>7851.41</v>
      </c>
      <c r="P257" t="n">
        <v>46.86</v>
      </c>
      <c r="Q257" t="n">
        <v>1324.17</v>
      </c>
      <c r="R257" t="n">
        <v>60.78</v>
      </c>
      <c r="S257" t="n">
        <v>27.17</v>
      </c>
      <c r="T257" t="n">
        <v>16807.07</v>
      </c>
      <c r="U257" t="n">
        <v>0.45</v>
      </c>
      <c r="V257" t="n">
        <v>0.87</v>
      </c>
      <c r="W257" t="n">
        <v>0.26</v>
      </c>
      <c r="X257" t="n">
        <v>1.14</v>
      </c>
      <c r="Y257" t="n">
        <v>1</v>
      </c>
      <c r="Z257" t="n">
        <v>10</v>
      </c>
    </row>
    <row r="258">
      <c r="A258" t="n">
        <v>0</v>
      </c>
      <c r="B258" t="n">
        <v>85</v>
      </c>
      <c r="C258" t="inlineStr">
        <is>
          <t xml:space="preserve">CONCLUIDO	</t>
        </is>
      </c>
      <c r="D258" t="n">
        <v>6.7658</v>
      </c>
      <c r="E258" t="n">
        <v>14.78</v>
      </c>
      <c r="F258" t="n">
        <v>9.56</v>
      </c>
      <c r="G258" t="n">
        <v>6.83</v>
      </c>
      <c r="H258" t="n">
        <v>0.11</v>
      </c>
      <c r="I258" t="n">
        <v>84</v>
      </c>
      <c r="J258" t="n">
        <v>167.88</v>
      </c>
      <c r="K258" t="n">
        <v>51.39</v>
      </c>
      <c r="L258" t="n">
        <v>1</v>
      </c>
      <c r="M258" t="n">
        <v>82</v>
      </c>
      <c r="N258" t="n">
        <v>30.49</v>
      </c>
      <c r="O258" t="n">
        <v>20939.59</v>
      </c>
      <c r="P258" t="n">
        <v>115.17</v>
      </c>
      <c r="Q258" t="n">
        <v>1324.17</v>
      </c>
      <c r="R258" t="n">
        <v>80.34999999999999</v>
      </c>
      <c r="S258" t="n">
        <v>27.17</v>
      </c>
      <c r="T258" t="n">
        <v>26440.95</v>
      </c>
      <c r="U258" t="n">
        <v>0.34</v>
      </c>
      <c r="V258" t="n">
        <v>0.82</v>
      </c>
      <c r="W258" t="n">
        <v>0.25</v>
      </c>
      <c r="X258" t="n">
        <v>1.71</v>
      </c>
      <c r="Y258" t="n">
        <v>1</v>
      </c>
      <c r="Z258" t="n">
        <v>10</v>
      </c>
    </row>
    <row r="259">
      <c r="A259" t="n">
        <v>1</v>
      </c>
      <c r="B259" t="n">
        <v>85</v>
      </c>
      <c r="C259" t="inlineStr">
        <is>
          <t xml:space="preserve">CONCLUIDO	</t>
        </is>
      </c>
      <c r="D259" t="n">
        <v>7.3424</v>
      </c>
      <c r="E259" t="n">
        <v>13.62</v>
      </c>
      <c r="F259" t="n">
        <v>9.109999999999999</v>
      </c>
      <c r="G259" t="n">
        <v>8.68</v>
      </c>
      <c r="H259" t="n">
        <v>0.13</v>
      </c>
      <c r="I259" t="n">
        <v>63</v>
      </c>
      <c r="J259" t="n">
        <v>168.25</v>
      </c>
      <c r="K259" t="n">
        <v>51.39</v>
      </c>
      <c r="L259" t="n">
        <v>1.25</v>
      </c>
      <c r="M259" t="n">
        <v>61</v>
      </c>
      <c r="N259" t="n">
        <v>30.6</v>
      </c>
      <c r="O259" t="n">
        <v>20984.25</v>
      </c>
      <c r="P259" t="n">
        <v>107.82</v>
      </c>
      <c r="Q259" t="n">
        <v>1324.44</v>
      </c>
      <c r="R259" t="n">
        <v>66.51000000000001</v>
      </c>
      <c r="S259" t="n">
        <v>27.17</v>
      </c>
      <c r="T259" t="n">
        <v>19628.27</v>
      </c>
      <c r="U259" t="n">
        <v>0.41</v>
      </c>
      <c r="V259" t="n">
        <v>0.86</v>
      </c>
      <c r="W259" t="n">
        <v>0.21</v>
      </c>
      <c r="X259" t="n">
        <v>1.26</v>
      </c>
      <c r="Y259" t="n">
        <v>1</v>
      </c>
      <c r="Z259" t="n">
        <v>10</v>
      </c>
    </row>
    <row r="260">
      <c r="A260" t="n">
        <v>2</v>
      </c>
      <c r="B260" t="n">
        <v>85</v>
      </c>
      <c r="C260" t="inlineStr">
        <is>
          <t xml:space="preserve">CONCLUIDO	</t>
        </is>
      </c>
      <c r="D260" t="n">
        <v>7.7564</v>
      </c>
      <c r="E260" t="n">
        <v>12.89</v>
      </c>
      <c r="F260" t="n">
        <v>8.83</v>
      </c>
      <c r="G260" t="n">
        <v>10.59</v>
      </c>
      <c r="H260" t="n">
        <v>0.16</v>
      </c>
      <c r="I260" t="n">
        <v>50</v>
      </c>
      <c r="J260" t="n">
        <v>168.61</v>
      </c>
      <c r="K260" t="n">
        <v>51.39</v>
      </c>
      <c r="L260" t="n">
        <v>1.5</v>
      </c>
      <c r="M260" t="n">
        <v>48</v>
      </c>
      <c r="N260" t="n">
        <v>30.71</v>
      </c>
      <c r="O260" t="n">
        <v>21028.94</v>
      </c>
      <c r="P260" t="n">
        <v>102.46</v>
      </c>
      <c r="Q260" t="n">
        <v>1324.13</v>
      </c>
      <c r="R260" t="n">
        <v>57.46</v>
      </c>
      <c r="S260" t="n">
        <v>27.17</v>
      </c>
      <c r="T260" t="n">
        <v>15166.83</v>
      </c>
      <c r="U260" t="n">
        <v>0.47</v>
      </c>
      <c r="V260" t="n">
        <v>0.88</v>
      </c>
      <c r="W260" t="n">
        <v>0.19</v>
      </c>
      <c r="X260" t="n">
        <v>0.97</v>
      </c>
      <c r="Y260" t="n">
        <v>1</v>
      </c>
      <c r="Z260" t="n">
        <v>10</v>
      </c>
    </row>
    <row r="261">
      <c r="A261" t="n">
        <v>3</v>
      </c>
      <c r="B261" t="n">
        <v>85</v>
      </c>
      <c r="C261" t="inlineStr">
        <is>
          <t xml:space="preserve">CONCLUIDO	</t>
        </is>
      </c>
      <c r="D261" t="n">
        <v>8.0223</v>
      </c>
      <c r="E261" t="n">
        <v>12.47</v>
      </c>
      <c r="F261" t="n">
        <v>8.67</v>
      </c>
      <c r="G261" t="n">
        <v>12.38</v>
      </c>
      <c r="H261" t="n">
        <v>0.18</v>
      </c>
      <c r="I261" t="n">
        <v>42</v>
      </c>
      <c r="J261" t="n">
        <v>168.97</v>
      </c>
      <c r="K261" t="n">
        <v>51.39</v>
      </c>
      <c r="L261" t="n">
        <v>1.75</v>
      </c>
      <c r="M261" t="n">
        <v>40</v>
      </c>
      <c r="N261" t="n">
        <v>30.83</v>
      </c>
      <c r="O261" t="n">
        <v>21073.68</v>
      </c>
      <c r="P261" t="n">
        <v>98.73</v>
      </c>
      <c r="Q261" t="n">
        <v>1324.08</v>
      </c>
      <c r="R261" t="n">
        <v>52.44</v>
      </c>
      <c r="S261" t="n">
        <v>27.17</v>
      </c>
      <c r="T261" t="n">
        <v>12695.9</v>
      </c>
      <c r="U261" t="n">
        <v>0.52</v>
      </c>
      <c r="V261" t="n">
        <v>0.9</v>
      </c>
      <c r="W261" t="n">
        <v>0.18</v>
      </c>
      <c r="X261" t="n">
        <v>0.82</v>
      </c>
      <c r="Y261" t="n">
        <v>1</v>
      </c>
      <c r="Z261" t="n">
        <v>10</v>
      </c>
    </row>
    <row r="262">
      <c r="A262" t="n">
        <v>4</v>
      </c>
      <c r="B262" t="n">
        <v>85</v>
      </c>
      <c r="C262" t="inlineStr">
        <is>
          <t xml:space="preserve">CONCLUIDO	</t>
        </is>
      </c>
      <c r="D262" t="n">
        <v>8.318899999999999</v>
      </c>
      <c r="E262" t="n">
        <v>12.02</v>
      </c>
      <c r="F262" t="n">
        <v>8.460000000000001</v>
      </c>
      <c r="G262" t="n">
        <v>14.51</v>
      </c>
      <c r="H262" t="n">
        <v>0.21</v>
      </c>
      <c r="I262" t="n">
        <v>35</v>
      </c>
      <c r="J262" t="n">
        <v>169.33</v>
      </c>
      <c r="K262" t="n">
        <v>51.39</v>
      </c>
      <c r="L262" t="n">
        <v>2</v>
      </c>
      <c r="M262" t="n">
        <v>33</v>
      </c>
      <c r="N262" t="n">
        <v>30.94</v>
      </c>
      <c r="O262" t="n">
        <v>21118.46</v>
      </c>
      <c r="P262" t="n">
        <v>94.13</v>
      </c>
      <c r="Q262" t="n">
        <v>1324.07</v>
      </c>
      <c r="R262" t="n">
        <v>46.6</v>
      </c>
      <c r="S262" t="n">
        <v>27.17</v>
      </c>
      <c r="T262" t="n">
        <v>9812.129999999999</v>
      </c>
      <c r="U262" t="n">
        <v>0.58</v>
      </c>
      <c r="V262" t="n">
        <v>0.92</v>
      </c>
      <c r="W262" t="n">
        <v>0.14</v>
      </c>
      <c r="X262" t="n">
        <v>0.61</v>
      </c>
      <c r="Y262" t="n">
        <v>1</v>
      </c>
      <c r="Z262" t="n">
        <v>10</v>
      </c>
    </row>
    <row r="263">
      <c r="A263" t="n">
        <v>5</v>
      </c>
      <c r="B263" t="n">
        <v>85</v>
      </c>
      <c r="C263" t="inlineStr">
        <is>
          <t xml:space="preserve">CONCLUIDO	</t>
        </is>
      </c>
      <c r="D263" t="n">
        <v>8.3963</v>
      </c>
      <c r="E263" t="n">
        <v>11.91</v>
      </c>
      <c r="F263" t="n">
        <v>8.49</v>
      </c>
      <c r="G263" t="n">
        <v>16.43</v>
      </c>
      <c r="H263" t="n">
        <v>0.24</v>
      </c>
      <c r="I263" t="n">
        <v>31</v>
      </c>
      <c r="J263" t="n">
        <v>169.7</v>
      </c>
      <c r="K263" t="n">
        <v>51.39</v>
      </c>
      <c r="L263" t="n">
        <v>2.25</v>
      </c>
      <c r="M263" t="n">
        <v>29</v>
      </c>
      <c r="N263" t="n">
        <v>31.05</v>
      </c>
      <c r="O263" t="n">
        <v>21163.27</v>
      </c>
      <c r="P263" t="n">
        <v>92.8</v>
      </c>
      <c r="Q263" t="n">
        <v>1324.05</v>
      </c>
      <c r="R263" t="n">
        <v>47.08</v>
      </c>
      <c r="S263" t="n">
        <v>27.17</v>
      </c>
      <c r="T263" t="n">
        <v>10071.28</v>
      </c>
      <c r="U263" t="n">
        <v>0.58</v>
      </c>
      <c r="V263" t="n">
        <v>0.92</v>
      </c>
      <c r="W263" t="n">
        <v>0.16</v>
      </c>
      <c r="X263" t="n">
        <v>0.63</v>
      </c>
      <c r="Y263" t="n">
        <v>1</v>
      </c>
      <c r="Z263" t="n">
        <v>10</v>
      </c>
    </row>
    <row r="264">
      <c r="A264" t="n">
        <v>6</v>
      </c>
      <c r="B264" t="n">
        <v>85</v>
      </c>
      <c r="C264" t="inlineStr">
        <is>
          <t xml:space="preserve">CONCLUIDO	</t>
        </is>
      </c>
      <c r="D264" t="n">
        <v>8.569000000000001</v>
      </c>
      <c r="E264" t="n">
        <v>11.67</v>
      </c>
      <c r="F264" t="n">
        <v>8.380000000000001</v>
      </c>
      <c r="G264" t="n">
        <v>18.63</v>
      </c>
      <c r="H264" t="n">
        <v>0.26</v>
      </c>
      <c r="I264" t="n">
        <v>27</v>
      </c>
      <c r="J264" t="n">
        <v>170.06</v>
      </c>
      <c r="K264" t="n">
        <v>51.39</v>
      </c>
      <c r="L264" t="n">
        <v>2.5</v>
      </c>
      <c r="M264" t="n">
        <v>25</v>
      </c>
      <c r="N264" t="n">
        <v>31.17</v>
      </c>
      <c r="O264" t="n">
        <v>21208.12</v>
      </c>
      <c r="P264" t="n">
        <v>89.45</v>
      </c>
      <c r="Q264" t="n">
        <v>1324.08</v>
      </c>
      <c r="R264" t="n">
        <v>43.83</v>
      </c>
      <c r="S264" t="n">
        <v>27.17</v>
      </c>
      <c r="T264" t="n">
        <v>8468.059999999999</v>
      </c>
      <c r="U264" t="n">
        <v>0.62</v>
      </c>
      <c r="V264" t="n">
        <v>0.93</v>
      </c>
      <c r="W264" t="n">
        <v>0.15</v>
      </c>
      <c r="X264" t="n">
        <v>0.53</v>
      </c>
      <c r="Y264" t="n">
        <v>1</v>
      </c>
      <c r="Z264" t="n">
        <v>10</v>
      </c>
    </row>
    <row r="265">
      <c r="A265" t="n">
        <v>7</v>
      </c>
      <c r="B265" t="n">
        <v>85</v>
      </c>
      <c r="C265" t="inlineStr">
        <is>
          <t xml:space="preserve">CONCLUIDO	</t>
        </is>
      </c>
      <c r="D265" t="n">
        <v>8.698600000000001</v>
      </c>
      <c r="E265" t="n">
        <v>11.5</v>
      </c>
      <c r="F265" t="n">
        <v>8.31</v>
      </c>
      <c r="G265" t="n">
        <v>20.78</v>
      </c>
      <c r="H265" t="n">
        <v>0.29</v>
      </c>
      <c r="I265" t="n">
        <v>24</v>
      </c>
      <c r="J265" t="n">
        <v>170.42</v>
      </c>
      <c r="K265" t="n">
        <v>51.39</v>
      </c>
      <c r="L265" t="n">
        <v>2.75</v>
      </c>
      <c r="M265" t="n">
        <v>22</v>
      </c>
      <c r="N265" t="n">
        <v>31.28</v>
      </c>
      <c r="O265" t="n">
        <v>21253.01</v>
      </c>
      <c r="P265" t="n">
        <v>86.31999999999999</v>
      </c>
      <c r="Q265" t="n">
        <v>1324.06</v>
      </c>
      <c r="R265" t="n">
        <v>41.43</v>
      </c>
      <c r="S265" t="n">
        <v>27.17</v>
      </c>
      <c r="T265" t="n">
        <v>7281.93</v>
      </c>
      <c r="U265" t="n">
        <v>0.66</v>
      </c>
      <c r="V265" t="n">
        <v>0.9399999999999999</v>
      </c>
      <c r="W265" t="n">
        <v>0.15</v>
      </c>
      <c r="X265" t="n">
        <v>0.46</v>
      </c>
      <c r="Y265" t="n">
        <v>1</v>
      </c>
      <c r="Z265" t="n">
        <v>10</v>
      </c>
    </row>
    <row r="266">
      <c r="A266" t="n">
        <v>8</v>
      </c>
      <c r="B266" t="n">
        <v>85</v>
      </c>
      <c r="C266" t="inlineStr">
        <is>
          <t xml:space="preserve">CONCLUIDO	</t>
        </is>
      </c>
      <c r="D266" t="n">
        <v>8.823499999999999</v>
      </c>
      <c r="E266" t="n">
        <v>11.33</v>
      </c>
      <c r="F266" t="n">
        <v>8.25</v>
      </c>
      <c r="G266" t="n">
        <v>23.57</v>
      </c>
      <c r="H266" t="n">
        <v>0.31</v>
      </c>
      <c r="I266" t="n">
        <v>21</v>
      </c>
      <c r="J266" t="n">
        <v>170.79</v>
      </c>
      <c r="K266" t="n">
        <v>51.39</v>
      </c>
      <c r="L266" t="n">
        <v>3</v>
      </c>
      <c r="M266" t="n">
        <v>19</v>
      </c>
      <c r="N266" t="n">
        <v>31.4</v>
      </c>
      <c r="O266" t="n">
        <v>21297.94</v>
      </c>
      <c r="P266" t="n">
        <v>83.05</v>
      </c>
      <c r="Q266" t="n">
        <v>1324.1</v>
      </c>
      <c r="R266" t="n">
        <v>39.52</v>
      </c>
      <c r="S266" t="n">
        <v>27.17</v>
      </c>
      <c r="T266" t="n">
        <v>6342.82</v>
      </c>
      <c r="U266" t="n">
        <v>0.6899999999999999</v>
      </c>
      <c r="V266" t="n">
        <v>0.95</v>
      </c>
      <c r="W266" t="n">
        <v>0.14</v>
      </c>
      <c r="X266" t="n">
        <v>0.4</v>
      </c>
      <c r="Y266" t="n">
        <v>1</v>
      </c>
      <c r="Z266" t="n">
        <v>10</v>
      </c>
    </row>
    <row r="267">
      <c r="A267" t="n">
        <v>9</v>
      </c>
      <c r="B267" t="n">
        <v>85</v>
      </c>
      <c r="C267" t="inlineStr">
        <is>
          <t xml:space="preserve">CONCLUIDO	</t>
        </is>
      </c>
      <c r="D267" t="n">
        <v>8.9528</v>
      </c>
      <c r="E267" t="n">
        <v>11.17</v>
      </c>
      <c r="F267" t="n">
        <v>8.15</v>
      </c>
      <c r="G267" t="n">
        <v>25.75</v>
      </c>
      <c r="H267" t="n">
        <v>0.34</v>
      </c>
      <c r="I267" t="n">
        <v>19</v>
      </c>
      <c r="J267" t="n">
        <v>171.15</v>
      </c>
      <c r="K267" t="n">
        <v>51.39</v>
      </c>
      <c r="L267" t="n">
        <v>3.25</v>
      </c>
      <c r="M267" t="n">
        <v>16</v>
      </c>
      <c r="N267" t="n">
        <v>31.51</v>
      </c>
      <c r="O267" t="n">
        <v>21342.91</v>
      </c>
      <c r="P267" t="n">
        <v>79.31999999999999</v>
      </c>
      <c r="Q267" t="n">
        <v>1323.95</v>
      </c>
      <c r="R267" t="n">
        <v>36.24</v>
      </c>
      <c r="S267" t="n">
        <v>27.17</v>
      </c>
      <c r="T267" t="n">
        <v>4713.54</v>
      </c>
      <c r="U267" t="n">
        <v>0.75</v>
      </c>
      <c r="V267" t="n">
        <v>0.96</v>
      </c>
      <c r="W267" t="n">
        <v>0.14</v>
      </c>
      <c r="X267" t="n">
        <v>0.3</v>
      </c>
      <c r="Y267" t="n">
        <v>1</v>
      </c>
      <c r="Z267" t="n">
        <v>10</v>
      </c>
    </row>
    <row r="268">
      <c r="A268" t="n">
        <v>10</v>
      </c>
      <c r="B268" t="n">
        <v>85</v>
      </c>
      <c r="C268" t="inlineStr">
        <is>
          <t xml:space="preserve">CONCLUIDO	</t>
        </is>
      </c>
      <c r="D268" t="n">
        <v>8.922800000000001</v>
      </c>
      <c r="E268" t="n">
        <v>11.21</v>
      </c>
      <c r="F268" t="n">
        <v>8.220000000000001</v>
      </c>
      <c r="G268" t="n">
        <v>27.42</v>
      </c>
      <c r="H268" t="n">
        <v>0.36</v>
      </c>
      <c r="I268" t="n">
        <v>18</v>
      </c>
      <c r="J268" t="n">
        <v>171.52</v>
      </c>
      <c r="K268" t="n">
        <v>51.39</v>
      </c>
      <c r="L268" t="n">
        <v>3.5</v>
      </c>
      <c r="M268" t="n">
        <v>10</v>
      </c>
      <c r="N268" t="n">
        <v>31.63</v>
      </c>
      <c r="O268" t="n">
        <v>21387.92</v>
      </c>
      <c r="P268" t="n">
        <v>78.11</v>
      </c>
      <c r="Q268" t="n">
        <v>1324.07</v>
      </c>
      <c r="R268" t="n">
        <v>38.76</v>
      </c>
      <c r="S268" t="n">
        <v>27.17</v>
      </c>
      <c r="T268" t="n">
        <v>5975.69</v>
      </c>
      <c r="U268" t="n">
        <v>0.7</v>
      </c>
      <c r="V268" t="n">
        <v>0.95</v>
      </c>
      <c r="W268" t="n">
        <v>0.14</v>
      </c>
      <c r="X268" t="n">
        <v>0.37</v>
      </c>
      <c r="Y268" t="n">
        <v>1</v>
      </c>
      <c r="Z268" t="n">
        <v>10</v>
      </c>
    </row>
    <row r="269">
      <c r="A269" t="n">
        <v>11</v>
      </c>
      <c r="B269" t="n">
        <v>85</v>
      </c>
      <c r="C269" t="inlineStr">
        <is>
          <t xml:space="preserve">CONCLUIDO	</t>
        </is>
      </c>
      <c r="D269" t="n">
        <v>8.964399999999999</v>
      </c>
      <c r="E269" t="n">
        <v>11.16</v>
      </c>
      <c r="F269" t="n">
        <v>8.210000000000001</v>
      </c>
      <c r="G269" t="n">
        <v>28.96</v>
      </c>
      <c r="H269" t="n">
        <v>0.39</v>
      </c>
      <c r="I269" t="n">
        <v>17</v>
      </c>
      <c r="J269" t="n">
        <v>171.88</v>
      </c>
      <c r="K269" t="n">
        <v>51.39</v>
      </c>
      <c r="L269" t="n">
        <v>3.75</v>
      </c>
      <c r="M269" t="n">
        <v>1</v>
      </c>
      <c r="N269" t="n">
        <v>31.74</v>
      </c>
      <c r="O269" t="n">
        <v>21432.96</v>
      </c>
      <c r="P269" t="n">
        <v>77.76000000000001</v>
      </c>
      <c r="Q269" t="n">
        <v>1323.94</v>
      </c>
      <c r="R269" t="n">
        <v>37.85</v>
      </c>
      <c r="S269" t="n">
        <v>27.17</v>
      </c>
      <c r="T269" t="n">
        <v>5530.43</v>
      </c>
      <c r="U269" t="n">
        <v>0.72</v>
      </c>
      <c r="V269" t="n">
        <v>0.95</v>
      </c>
      <c r="W269" t="n">
        <v>0.15</v>
      </c>
      <c r="X269" t="n">
        <v>0.35</v>
      </c>
      <c r="Y269" t="n">
        <v>1</v>
      </c>
      <c r="Z269" t="n">
        <v>10</v>
      </c>
    </row>
    <row r="270">
      <c r="A270" t="n">
        <v>12</v>
      </c>
      <c r="B270" t="n">
        <v>85</v>
      </c>
      <c r="C270" t="inlineStr">
        <is>
          <t xml:space="preserve">CONCLUIDO	</t>
        </is>
      </c>
      <c r="D270" t="n">
        <v>8.9648</v>
      </c>
      <c r="E270" t="n">
        <v>11.15</v>
      </c>
      <c r="F270" t="n">
        <v>8.210000000000001</v>
      </c>
      <c r="G270" t="n">
        <v>28.96</v>
      </c>
      <c r="H270" t="n">
        <v>0.41</v>
      </c>
      <c r="I270" t="n">
        <v>17</v>
      </c>
      <c r="J270" t="n">
        <v>172.25</v>
      </c>
      <c r="K270" t="n">
        <v>51.39</v>
      </c>
      <c r="L270" t="n">
        <v>4</v>
      </c>
      <c r="M270" t="n">
        <v>0</v>
      </c>
      <c r="N270" t="n">
        <v>31.86</v>
      </c>
      <c r="O270" t="n">
        <v>21478.05</v>
      </c>
      <c r="P270" t="n">
        <v>77.79000000000001</v>
      </c>
      <c r="Q270" t="n">
        <v>1324.03</v>
      </c>
      <c r="R270" t="n">
        <v>37.85</v>
      </c>
      <c r="S270" t="n">
        <v>27.17</v>
      </c>
      <c r="T270" t="n">
        <v>5529.28</v>
      </c>
      <c r="U270" t="n">
        <v>0.72</v>
      </c>
      <c r="V270" t="n">
        <v>0.95</v>
      </c>
      <c r="W270" t="n">
        <v>0.15</v>
      </c>
      <c r="X270" t="n">
        <v>0.35</v>
      </c>
      <c r="Y270" t="n">
        <v>1</v>
      </c>
      <c r="Z270" t="n">
        <v>10</v>
      </c>
    </row>
    <row r="271">
      <c r="A271" t="n">
        <v>0</v>
      </c>
      <c r="B271" t="n">
        <v>20</v>
      </c>
      <c r="C271" t="inlineStr">
        <is>
          <t xml:space="preserve">CONCLUIDO	</t>
        </is>
      </c>
      <c r="D271" t="n">
        <v>8.409800000000001</v>
      </c>
      <c r="E271" t="n">
        <v>11.89</v>
      </c>
      <c r="F271" t="n">
        <v>9.31</v>
      </c>
      <c r="G271" t="n">
        <v>8.220000000000001</v>
      </c>
      <c r="H271" t="n">
        <v>0.34</v>
      </c>
      <c r="I271" t="n">
        <v>68</v>
      </c>
      <c r="J271" t="n">
        <v>51.33</v>
      </c>
      <c r="K271" t="n">
        <v>24.83</v>
      </c>
      <c r="L271" t="n">
        <v>1</v>
      </c>
      <c r="M271" t="n">
        <v>0</v>
      </c>
      <c r="N271" t="n">
        <v>5.51</v>
      </c>
      <c r="O271" t="n">
        <v>6564.78</v>
      </c>
      <c r="P271" t="n">
        <v>43.2</v>
      </c>
      <c r="Q271" t="n">
        <v>1324.26</v>
      </c>
      <c r="R271" t="n">
        <v>70.02</v>
      </c>
      <c r="S271" t="n">
        <v>27.17</v>
      </c>
      <c r="T271" t="n">
        <v>21357.43</v>
      </c>
      <c r="U271" t="n">
        <v>0.39</v>
      </c>
      <c r="V271" t="n">
        <v>0.84</v>
      </c>
      <c r="W271" t="n">
        <v>0.31</v>
      </c>
      <c r="X271" t="n">
        <v>1.46</v>
      </c>
      <c r="Y271" t="n">
        <v>1</v>
      </c>
      <c r="Z271" t="n">
        <v>10</v>
      </c>
    </row>
    <row r="272">
      <c r="A272" t="n">
        <v>0</v>
      </c>
      <c r="B272" t="n">
        <v>120</v>
      </c>
      <c r="C272" t="inlineStr">
        <is>
          <t xml:space="preserve">CONCLUIDO	</t>
        </is>
      </c>
      <c r="D272" t="n">
        <v>5.5988</v>
      </c>
      <c r="E272" t="n">
        <v>17.86</v>
      </c>
      <c r="F272" t="n">
        <v>10.1</v>
      </c>
      <c r="G272" t="n">
        <v>5.46</v>
      </c>
      <c r="H272" t="n">
        <v>0.08</v>
      </c>
      <c r="I272" t="n">
        <v>111</v>
      </c>
      <c r="J272" t="n">
        <v>232.68</v>
      </c>
      <c r="K272" t="n">
        <v>57.72</v>
      </c>
      <c r="L272" t="n">
        <v>1</v>
      </c>
      <c r="M272" t="n">
        <v>109</v>
      </c>
      <c r="N272" t="n">
        <v>53.95</v>
      </c>
      <c r="O272" t="n">
        <v>28931.02</v>
      </c>
      <c r="P272" t="n">
        <v>153.37</v>
      </c>
      <c r="Q272" t="n">
        <v>1324.39</v>
      </c>
      <c r="R272" t="n">
        <v>97.33</v>
      </c>
      <c r="S272" t="n">
        <v>27.17</v>
      </c>
      <c r="T272" t="n">
        <v>34800.21</v>
      </c>
      <c r="U272" t="n">
        <v>0.28</v>
      </c>
      <c r="V272" t="n">
        <v>0.77</v>
      </c>
      <c r="W272" t="n">
        <v>0.28</v>
      </c>
      <c r="X272" t="n">
        <v>2.24</v>
      </c>
      <c r="Y272" t="n">
        <v>1</v>
      </c>
      <c r="Z272" t="n">
        <v>10</v>
      </c>
    </row>
    <row r="273">
      <c r="A273" t="n">
        <v>1</v>
      </c>
      <c r="B273" t="n">
        <v>120</v>
      </c>
      <c r="C273" t="inlineStr">
        <is>
          <t xml:space="preserve">CONCLUIDO	</t>
        </is>
      </c>
      <c r="D273" t="n">
        <v>6.2123</v>
      </c>
      <c r="E273" t="n">
        <v>16.1</v>
      </c>
      <c r="F273" t="n">
        <v>9.56</v>
      </c>
      <c r="G273" t="n">
        <v>6.83</v>
      </c>
      <c r="H273" t="n">
        <v>0.1</v>
      </c>
      <c r="I273" t="n">
        <v>84</v>
      </c>
      <c r="J273" t="n">
        <v>233.1</v>
      </c>
      <c r="K273" t="n">
        <v>57.72</v>
      </c>
      <c r="L273" t="n">
        <v>1.25</v>
      </c>
      <c r="M273" t="n">
        <v>82</v>
      </c>
      <c r="N273" t="n">
        <v>54.13</v>
      </c>
      <c r="O273" t="n">
        <v>28983.75</v>
      </c>
      <c r="P273" t="n">
        <v>143.85</v>
      </c>
      <c r="Q273" t="n">
        <v>1324.22</v>
      </c>
      <c r="R273" t="n">
        <v>80.37</v>
      </c>
      <c r="S273" t="n">
        <v>27.17</v>
      </c>
      <c r="T273" t="n">
        <v>26455.4</v>
      </c>
      <c r="U273" t="n">
        <v>0.34</v>
      </c>
      <c r="V273" t="n">
        <v>0.82</v>
      </c>
      <c r="W273" t="n">
        <v>0.25</v>
      </c>
      <c r="X273" t="n">
        <v>1.71</v>
      </c>
      <c r="Y273" t="n">
        <v>1</v>
      </c>
      <c r="Z273" t="n">
        <v>10</v>
      </c>
    </row>
    <row r="274">
      <c r="A274" t="n">
        <v>2</v>
      </c>
      <c r="B274" t="n">
        <v>120</v>
      </c>
      <c r="C274" t="inlineStr">
        <is>
          <t xml:space="preserve">CONCLUIDO	</t>
        </is>
      </c>
      <c r="D274" t="n">
        <v>6.6829</v>
      </c>
      <c r="E274" t="n">
        <v>14.96</v>
      </c>
      <c r="F274" t="n">
        <v>9.199999999999999</v>
      </c>
      <c r="G274" t="n">
        <v>8.24</v>
      </c>
      <c r="H274" t="n">
        <v>0.11</v>
      </c>
      <c r="I274" t="n">
        <v>67</v>
      </c>
      <c r="J274" t="n">
        <v>233.53</v>
      </c>
      <c r="K274" t="n">
        <v>57.72</v>
      </c>
      <c r="L274" t="n">
        <v>1.5</v>
      </c>
      <c r="M274" t="n">
        <v>65</v>
      </c>
      <c r="N274" t="n">
        <v>54.31</v>
      </c>
      <c r="O274" t="n">
        <v>29036.54</v>
      </c>
      <c r="P274" t="n">
        <v>137.13</v>
      </c>
      <c r="Q274" t="n">
        <v>1324.14</v>
      </c>
      <c r="R274" t="n">
        <v>69.34</v>
      </c>
      <c r="S274" t="n">
        <v>27.17</v>
      </c>
      <c r="T274" t="n">
        <v>21024.8</v>
      </c>
      <c r="U274" t="n">
        <v>0.39</v>
      </c>
      <c r="V274" t="n">
        <v>0.85</v>
      </c>
      <c r="W274" t="n">
        <v>0.22</v>
      </c>
      <c r="X274" t="n">
        <v>1.35</v>
      </c>
      <c r="Y274" t="n">
        <v>1</v>
      </c>
      <c r="Z274" t="n">
        <v>10</v>
      </c>
    </row>
    <row r="275">
      <c r="A275" t="n">
        <v>3</v>
      </c>
      <c r="B275" t="n">
        <v>120</v>
      </c>
      <c r="C275" t="inlineStr">
        <is>
          <t xml:space="preserve">CONCLUIDO	</t>
        </is>
      </c>
      <c r="D275" t="n">
        <v>7.0678</v>
      </c>
      <c r="E275" t="n">
        <v>14.15</v>
      </c>
      <c r="F275" t="n">
        <v>8.93</v>
      </c>
      <c r="G275" t="n">
        <v>9.75</v>
      </c>
      <c r="H275" t="n">
        <v>0.13</v>
      </c>
      <c r="I275" t="n">
        <v>55</v>
      </c>
      <c r="J275" t="n">
        <v>233.96</v>
      </c>
      <c r="K275" t="n">
        <v>57.72</v>
      </c>
      <c r="L275" t="n">
        <v>1.75</v>
      </c>
      <c r="M275" t="n">
        <v>53</v>
      </c>
      <c r="N275" t="n">
        <v>54.49</v>
      </c>
      <c r="O275" t="n">
        <v>29089.39</v>
      </c>
      <c r="P275" t="n">
        <v>131.8</v>
      </c>
      <c r="Q275" t="n">
        <v>1324.25</v>
      </c>
      <c r="R275" t="n">
        <v>60.89</v>
      </c>
      <c r="S275" t="n">
        <v>27.17</v>
      </c>
      <c r="T275" t="n">
        <v>16858.07</v>
      </c>
      <c r="U275" t="n">
        <v>0.45</v>
      </c>
      <c r="V275" t="n">
        <v>0.87</v>
      </c>
      <c r="W275" t="n">
        <v>0.2</v>
      </c>
      <c r="X275" t="n">
        <v>1.08</v>
      </c>
      <c r="Y275" t="n">
        <v>1</v>
      </c>
      <c r="Z275" t="n">
        <v>10</v>
      </c>
    </row>
    <row r="276">
      <c r="A276" t="n">
        <v>4</v>
      </c>
      <c r="B276" t="n">
        <v>120</v>
      </c>
      <c r="C276" t="inlineStr">
        <is>
          <t xml:space="preserve">CONCLUIDO	</t>
        </is>
      </c>
      <c r="D276" t="n">
        <v>7.3414</v>
      </c>
      <c r="E276" t="n">
        <v>13.62</v>
      </c>
      <c r="F276" t="n">
        <v>8.77</v>
      </c>
      <c r="G276" t="n">
        <v>11.2</v>
      </c>
      <c r="H276" t="n">
        <v>0.15</v>
      </c>
      <c r="I276" t="n">
        <v>47</v>
      </c>
      <c r="J276" t="n">
        <v>234.39</v>
      </c>
      <c r="K276" t="n">
        <v>57.72</v>
      </c>
      <c r="L276" t="n">
        <v>2</v>
      </c>
      <c r="M276" t="n">
        <v>45</v>
      </c>
      <c r="N276" t="n">
        <v>54.67</v>
      </c>
      <c r="O276" t="n">
        <v>29142.31</v>
      </c>
      <c r="P276" t="n">
        <v>128.11</v>
      </c>
      <c r="Q276" t="n">
        <v>1324.04</v>
      </c>
      <c r="R276" t="n">
        <v>55.62</v>
      </c>
      <c r="S276" t="n">
        <v>27.17</v>
      </c>
      <c r="T276" t="n">
        <v>14263.09</v>
      </c>
      <c r="U276" t="n">
        <v>0.49</v>
      </c>
      <c r="V276" t="n">
        <v>0.89</v>
      </c>
      <c r="W276" t="n">
        <v>0.19</v>
      </c>
      <c r="X276" t="n">
        <v>0.92</v>
      </c>
      <c r="Y276" t="n">
        <v>1</v>
      </c>
      <c r="Z276" t="n">
        <v>10</v>
      </c>
    </row>
    <row r="277">
      <c r="A277" t="n">
        <v>5</v>
      </c>
      <c r="B277" t="n">
        <v>120</v>
      </c>
      <c r="C277" t="inlineStr">
        <is>
          <t xml:space="preserve">CONCLUIDO	</t>
        </is>
      </c>
      <c r="D277" t="n">
        <v>7.5695</v>
      </c>
      <c r="E277" t="n">
        <v>13.21</v>
      </c>
      <c r="F277" t="n">
        <v>8.630000000000001</v>
      </c>
      <c r="G277" t="n">
        <v>12.64</v>
      </c>
      <c r="H277" t="n">
        <v>0.17</v>
      </c>
      <c r="I277" t="n">
        <v>41</v>
      </c>
      <c r="J277" t="n">
        <v>234.82</v>
      </c>
      <c r="K277" t="n">
        <v>57.72</v>
      </c>
      <c r="L277" t="n">
        <v>2.25</v>
      </c>
      <c r="M277" t="n">
        <v>39</v>
      </c>
      <c r="N277" t="n">
        <v>54.85</v>
      </c>
      <c r="O277" t="n">
        <v>29195.29</v>
      </c>
      <c r="P277" t="n">
        <v>124.79</v>
      </c>
      <c r="Q277" t="n">
        <v>1324.13</v>
      </c>
      <c r="R277" t="n">
        <v>51.49</v>
      </c>
      <c r="S277" t="n">
        <v>27.17</v>
      </c>
      <c r="T277" t="n">
        <v>12230.17</v>
      </c>
      <c r="U277" t="n">
        <v>0.53</v>
      </c>
      <c r="V277" t="n">
        <v>0.9</v>
      </c>
      <c r="W277" t="n">
        <v>0.17</v>
      </c>
      <c r="X277" t="n">
        <v>0.78</v>
      </c>
      <c r="Y277" t="n">
        <v>1</v>
      </c>
      <c r="Z277" t="n">
        <v>10</v>
      </c>
    </row>
    <row r="278">
      <c r="A278" t="n">
        <v>6</v>
      </c>
      <c r="B278" t="n">
        <v>120</v>
      </c>
      <c r="C278" t="inlineStr">
        <is>
          <t xml:space="preserve">CONCLUIDO	</t>
        </is>
      </c>
      <c r="D278" t="n">
        <v>7.8164</v>
      </c>
      <c r="E278" t="n">
        <v>12.79</v>
      </c>
      <c r="F278" t="n">
        <v>8.44</v>
      </c>
      <c r="G278" t="n">
        <v>14.07</v>
      </c>
      <c r="H278" t="n">
        <v>0.19</v>
      </c>
      <c r="I278" t="n">
        <v>36</v>
      </c>
      <c r="J278" t="n">
        <v>235.25</v>
      </c>
      <c r="K278" t="n">
        <v>57.72</v>
      </c>
      <c r="L278" t="n">
        <v>2.5</v>
      </c>
      <c r="M278" t="n">
        <v>34</v>
      </c>
      <c r="N278" t="n">
        <v>55.03</v>
      </c>
      <c r="O278" t="n">
        <v>29248.33</v>
      </c>
      <c r="P278" t="n">
        <v>120.44</v>
      </c>
      <c r="Q278" t="n">
        <v>1324.07</v>
      </c>
      <c r="R278" t="n">
        <v>45.59</v>
      </c>
      <c r="S278" t="n">
        <v>27.17</v>
      </c>
      <c r="T278" t="n">
        <v>9304.809999999999</v>
      </c>
      <c r="U278" t="n">
        <v>0.6</v>
      </c>
      <c r="V278" t="n">
        <v>0.92</v>
      </c>
      <c r="W278" t="n">
        <v>0.15</v>
      </c>
      <c r="X278" t="n">
        <v>0.59</v>
      </c>
      <c r="Y278" t="n">
        <v>1</v>
      </c>
      <c r="Z278" t="n">
        <v>10</v>
      </c>
    </row>
    <row r="279">
      <c r="A279" t="n">
        <v>7</v>
      </c>
      <c r="B279" t="n">
        <v>120</v>
      </c>
      <c r="C279" t="inlineStr">
        <is>
          <t xml:space="preserve">CONCLUIDO	</t>
        </is>
      </c>
      <c r="D279" t="n">
        <v>7.8382</v>
      </c>
      <c r="E279" t="n">
        <v>12.76</v>
      </c>
      <c r="F279" t="n">
        <v>8.550000000000001</v>
      </c>
      <c r="G279" t="n">
        <v>15.54</v>
      </c>
      <c r="H279" t="n">
        <v>0.21</v>
      </c>
      <c r="I279" t="n">
        <v>33</v>
      </c>
      <c r="J279" t="n">
        <v>235.68</v>
      </c>
      <c r="K279" t="n">
        <v>57.72</v>
      </c>
      <c r="L279" t="n">
        <v>2.75</v>
      </c>
      <c r="M279" t="n">
        <v>31</v>
      </c>
      <c r="N279" t="n">
        <v>55.21</v>
      </c>
      <c r="O279" t="n">
        <v>29301.44</v>
      </c>
      <c r="P279" t="n">
        <v>121.2</v>
      </c>
      <c r="Q279" t="n">
        <v>1324.09</v>
      </c>
      <c r="R279" t="n">
        <v>48.9</v>
      </c>
      <c r="S279" t="n">
        <v>27.17</v>
      </c>
      <c r="T279" t="n">
        <v>10973.14</v>
      </c>
      <c r="U279" t="n">
        <v>0.5600000000000001</v>
      </c>
      <c r="V279" t="n">
        <v>0.91</v>
      </c>
      <c r="W279" t="n">
        <v>0.17</v>
      </c>
      <c r="X279" t="n">
        <v>0.6899999999999999</v>
      </c>
      <c r="Y279" t="n">
        <v>1</v>
      </c>
      <c r="Z279" t="n">
        <v>10</v>
      </c>
    </row>
    <row r="280">
      <c r="A280" t="n">
        <v>8</v>
      </c>
      <c r="B280" t="n">
        <v>120</v>
      </c>
      <c r="C280" t="inlineStr">
        <is>
          <t xml:space="preserve">CONCLUIDO	</t>
        </is>
      </c>
      <c r="D280" t="n">
        <v>7.9787</v>
      </c>
      <c r="E280" t="n">
        <v>12.53</v>
      </c>
      <c r="F280" t="n">
        <v>8.460000000000001</v>
      </c>
      <c r="G280" t="n">
        <v>16.92</v>
      </c>
      <c r="H280" t="n">
        <v>0.23</v>
      </c>
      <c r="I280" t="n">
        <v>30</v>
      </c>
      <c r="J280" t="n">
        <v>236.11</v>
      </c>
      <c r="K280" t="n">
        <v>57.72</v>
      </c>
      <c r="L280" t="n">
        <v>3</v>
      </c>
      <c r="M280" t="n">
        <v>28</v>
      </c>
      <c r="N280" t="n">
        <v>55.39</v>
      </c>
      <c r="O280" t="n">
        <v>29354.61</v>
      </c>
      <c r="P280" t="n">
        <v>118.39</v>
      </c>
      <c r="Q280" t="n">
        <v>1324.08</v>
      </c>
      <c r="R280" t="n">
        <v>46.19</v>
      </c>
      <c r="S280" t="n">
        <v>27.17</v>
      </c>
      <c r="T280" t="n">
        <v>9631.290000000001</v>
      </c>
      <c r="U280" t="n">
        <v>0.59</v>
      </c>
      <c r="V280" t="n">
        <v>0.92</v>
      </c>
      <c r="W280" t="n">
        <v>0.16</v>
      </c>
      <c r="X280" t="n">
        <v>0.6</v>
      </c>
      <c r="Y280" t="n">
        <v>1</v>
      </c>
      <c r="Z280" t="n">
        <v>10</v>
      </c>
    </row>
    <row r="281">
      <c r="A281" t="n">
        <v>9</v>
      </c>
      <c r="B281" t="n">
        <v>120</v>
      </c>
      <c r="C281" t="inlineStr">
        <is>
          <t xml:space="preserve">CONCLUIDO	</t>
        </is>
      </c>
      <c r="D281" t="n">
        <v>8.117599999999999</v>
      </c>
      <c r="E281" t="n">
        <v>12.32</v>
      </c>
      <c r="F281" t="n">
        <v>8.380000000000001</v>
      </c>
      <c r="G281" t="n">
        <v>18.62</v>
      </c>
      <c r="H281" t="n">
        <v>0.24</v>
      </c>
      <c r="I281" t="n">
        <v>27</v>
      </c>
      <c r="J281" t="n">
        <v>236.54</v>
      </c>
      <c r="K281" t="n">
        <v>57.72</v>
      </c>
      <c r="L281" t="n">
        <v>3.25</v>
      </c>
      <c r="M281" t="n">
        <v>25</v>
      </c>
      <c r="N281" t="n">
        <v>55.57</v>
      </c>
      <c r="O281" t="n">
        <v>29407.85</v>
      </c>
      <c r="P281" t="n">
        <v>116.03</v>
      </c>
      <c r="Q281" t="n">
        <v>1324.02</v>
      </c>
      <c r="R281" t="n">
        <v>43.79</v>
      </c>
      <c r="S281" t="n">
        <v>27.17</v>
      </c>
      <c r="T281" t="n">
        <v>8447.389999999999</v>
      </c>
      <c r="U281" t="n">
        <v>0.62</v>
      </c>
      <c r="V281" t="n">
        <v>0.93</v>
      </c>
      <c r="W281" t="n">
        <v>0.15</v>
      </c>
      <c r="X281" t="n">
        <v>0.53</v>
      </c>
      <c r="Y281" t="n">
        <v>1</v>
      </c>
      <c r="Z281" t="n">
        <v>10</v>
      </c>
    </row>
    <row r="282">
      <c r="A282" t="n">
        <v>10</v>
      </c>
      <c r="B282" t="n">
        <v>120</v>
      </c>
      <c r="C282" t="inlineStr">
        <is>
          <t xml:space="preserve">CONCLUIDO	</t>
        </is>
      </c>
      <c r="D282" t="n">
        <v>8.202500000000001</v>
      </c>
      <c r="E282" t="n">
        <v>12.19</v>
      </c>
      <c r="F282" t="n">
        <v>8.34</v>
      </c>
      <c r="G282" t="n">
        <v>20.02</v>
      </c>
      <c r="H282" t="n">
        <v>0.26</v>
      </c>
      <c r="I282" t="n">
        <v>25</v>
      </c>
      <c r="J282" t="n">
        <v>236.98</v>
      </c>
      <c r="K282" t="n">
        <v>57.72</v>
      </c>
      <c r="L282" t="n">
        <v>3.5</v>
      </c>
      <c r="M282" t="n">
        <v>23</v>
      </c>
      <c r="N282" t="n">
        <v>55.75</v>
      </c>
      <c r="O282" t="n">
        <v>29461.15</v>
      </c>
      <c r="P282" t="n">
        <v>114.13</v>
      </c>
      <c r="Q282" t="n">
        <v>1324.21</v>
      </c>
      <c r="R282" t="n">
        <v>42.53</v>
      </c>
      <c r="S282" t="n">
        <v>27.17</v>
      </c>
      <c r="T282" t="n">
        <v>7826.87</v>
      </c>
      <c r="U282" t="n">
        <v>0.64</v>
      </c>
      <c r="V282" t="n">
        <v>0.9399999999999999</v>
      </c>
      <c r="W282" t="n">
        <v>0.15</v>
      </c>
      <c r="X282" t="n">
        <v>0.49</v>
      </c>
      <c r="Y282" t="n">
        <v>1</v>
      </c>
      <c r="Z282" t="n">
        <v>10</v>
      </c>
    </row>
    <row r="283">
      <c r="A283" t="n">
        <v>11</v>
      </c>
      <c r="B283" t="n">
        <v>120</v>
      </c>
      <c r="C283" t="inlineStr">
        <is>
          <t xml:space="preserve">CONCLUIDO	</t>
        </is>
      </c>
      <c r="D283" t="n">
        <v>8.2951</v>
      </c>
      <c r="E283" t="n">
        <v>12.06</v>
      </c>
      <c r="F283" t="n">
        <v>8.300000000000001</v>
      </c>
      <c r="G283" t="n">
        <v>21.65</v>
      </c>
      <c r="H283" t="n">
        <v>0.28</v>
      </c>
      <c r="I283" t="n">
        <v>23</v>
      </c>
      <c r="J283" t="n">
        <v>237.41</v>
      </c>
      <c r="K283" t="n">
        <v>57.72</v>
      </c>
      <c r="L283" t="n">
        <v>3.75</v>
      </c>
      <c r="M283" t="n">
        <v>21</v>
      </c>
      <c r="N283" t="n">
        <v>55.93</v>
      </c>
      <c r="O283" t="n">
        <v>29514.51</v>
      </c>
      <c r="P283" t="n">
        <v>111.9</v>
      </c>
      <c r="Q283" t="n">
        <v>1323.94</v>
      </c>
      <c r="R283" t="n">
        <v>41.2</v>
      </c>
      <c r="S283" t="n">
        <v>27.17</v>
      </c>
      <c r="T283" t="n">
        <v>7174.85</v>
      </c>
      <c r="U283" t="n">
        <v>0.66</v>
      </c>
      <c r="V283" t="n">
        <v>0.9399999999999999</v>
      </c>
      <c r="W283" t="n">
        <v>0.14</v>
      </c>
      <c r="X283" t="n">
        <v>0.45</v>
      </c>
      <c r="Y283" t="n">
        <v>1</v>
      </c>
      <c r="Z283" t="n">
        <v>10</v>
      </c>
    </row>
    <row r="284">
      <c r="A284" t="n">
        <v>12</v>
      </c>
      <c r="B284" t="n">
        <v>120</v>
      </c>
      <c r="C284" t="inlineStr">
        <is>
          <t xml:space="preserve">CONCLUIDO	</t>
        </is>
      </c>
      <c r="D284" t="n">
        <v>8.389099999999999</v>
      </c>
      <c r="E284" t="n">
        <v>11.92</v>
      </c>
      <c r="F284" t="n">
        <v>8.25</v>
      </c>
      <c r="G284" t="n">
        <v>23.58</v>
      </c>
      <c r="H284" t="n">
        <v>0.3</v>
      </c>
      <c r="I284" t="n">
        <v>21</v>
      </c>
      <c r="J284" t="n">
        <v>237.84</v>
      </c>
      <c r="K284" t="n">
        <v>57.72</v>
      </c>
      <c r="L284" t="n">
        <v>4</v>
      </c>
      <c r="M284" t="n">
        <v>19</v>
      </c>
      <c r="N284" t="n">
        <v>56.12</v>
      </c>
      <c r="O284" t="n">
        <v>29567.95</v>
      </c>
      <c r="P284" t="n">
        <v>109.86</v>
      </c>
      <c r="Q284" t="n">
        <v>1324.06</v>
      </c>
      <c r="R284" t="n">
        <v>39.79</v>
      </c>
      <c r="S284" t="n">
        <v>27.17</v>
      </c>
      <c r="T284" t="n">
        <v>6478.54</v>
      </c>
      <c r="U284" t="n">
        <v>0.68</v>
      </c>
      <c r="V284" t="n">
        <v>0.95</v>
      </c>
      <c r="W284" t="n">
        <v>0.14</v>
      </c>
      <c r="X284" t="n">
        <v>0.4</v>
      </c>
      <c r="Y284" t="n">
        <v>1</v>
      </c>
      <c r="Z284" t="n">
        <v>10</v>
      </c>
    </row>
    <row r="285">
      <c r="A285" t="n">
        <v>13</v>
      </c>
      <c r="B285" t="n">
        <v>120</v>
      </c>
      <c r="C285" t="inlineStr">
        <is>
          <t xml:space="preserve">CONCLUIDO	</t>
        </is>
      </c>
      <c r="D285" t="n">
        <v>8.439</v>
      </c>
      <c r="E285" t="n">
        <v>11.85</v>
      </c>
      <c r="F285" t="n">
        <v>8.23</v>
      </c>
      <c r="G285" t="n">
        <v>24.69</v>
      </c>
      <c r="H285" t="n">
        <v>0.32</v>
      </c>
      <c r="I285" t="n">
        <v>20</v>
      </c>
      <c r="J285" t="n">
        <v>238.28</v>
      </c>
      <c r="K285" t="n">
        <v>57.72</v>
      </c>
      <c r="L285" t="n">
        <v>4.25</v>
      </c>
      <c r="M285" t="n">
        <v>18</v>
      </c>
      <c r="N285" t="n">
        <v>56.3</v>
      </c>
      <c r="O285" t="n">
        <v>29621.44</v>
      </c>
      <c r="P285" t="n">
        <v>107.91</v>
      </c>
      <c r="Q285" t="n">
        <v>1324.07</v>
      </c>
      <c r="R285" t="n">
        <v>38.91</v>
      </c>
      <c r="S285" t="n">
        <v>27.17</v>
      </c>
      <c r="T285" t="n">
        <v>6042.2</v>
      </c>
      <c r="U285" t="n">
        <v>0.7</v>
      </c>
      <c r="V285" t="n">
        <v>0.95</v>
      </c>
      <c r="W285" t="n">
        <v>0.14</v>
      </c>
      <c r="X285" t="n">
        <v>0.38</v>
      </c>
      <c r="Y285" t="n">
        <v>1</v>
      </c>
      <c r="Z285" t="n">
        <v>10</v>
      </c>
    </row>
    <row r="286">
      <c r="A286" t="n">
        <v>14</v>
      </c>
      <c r="B286" t="n">
        <v>120</v>
      </c>
      <c r="C286" t="inlineStr">
        <is>
          <t xml:space="preserve">CONCLUIDO	</t>
        </is>
      </c>
      <c r="D286" t="n">
        <v>8.5482</v>
      </c>
      <c r="E286" t="n">
        <v>11.7</v>
      </c>
      <c r="F286" t="n">
        <v>8.17</v>
      </c>
      <c r="G286" t="n">
        <v>27.23</v>
      </c>
      <c r="H286" t="n">
        <v>0.34</v>
      </c>
      <c r="I286" t="n">
        <v>18</v>
      </c>
      <c r="J286" t="n">
        <v>238.71</v>
      </c>
      <c r="K286" t="n">
        <v>57.72</v>
      </c>
      <c r="L286" t="n">
        <v>4.5</v>
      </c>
      <c r="M286" t="n">
        <v>16</v>
      </c>
      <c r="N286" t="n">
        <v>56.49</v>
      </c>
      <c r="O286" t="n">
        <v>29675.01</v>
      </c>
      <c r="P286" t="n">
        <v>105.26</v>
      </c>
      <c r="Q286" t="n">
        <v>1323.98</v>
      </c>
      <c r="R286" t="n">
        <v>37.32</v>
      </c>
      <c r="S286" t="n">
        <v>27.17</v>
      </c>
      <c r="T286" t="n">
        <v>5260.24</v>
      </c>
      <c r="U286" t="n">
        <v>0.73</v>
      </c>
      <c r="V286" t="n">
        <v>0.96</v>
      </c>
      <c r="W286" t="n">
        <v>0.13</v>
      </c>
      <c r="X286" t="n">
        <v>0.32</v>
      </c>
      <c r="Y286" t="n">
        <v>1</v>
      </c>
      <c r="Z286" t="n">
        <v>10</v>
      </c>
    </row>
    <row r="287">
      <c r="A287" t="n">
        <v>15</v>
      </c>
      <c r="B287" t="n">
        <v>120</v>
      </c>
      <c r="C287" t="inlineStr">
        <is>
          <t xml:space="preserve">CONCLUIDO	</t>
        </is>
      </c>
      <c r="D287" t="n">
        <v>8.5665</v>
      </c>
      <c r="E287" t="n">
        <v>11.67</v>
      </c>
      <c r="F287" t="n">
        <v>8.19</v>
      </c>
      <c r="G287" t="n">
        <v>28.91</v>
      </c>
      <c r="H287" t="n">
        <v>0.35</v>
      </c>
      <c r="I287" t="n">
        <v>17</v>
      </c>
      <c r="J287" t="n">
        <v>239.14</v>
      </c>
      <c r="K287" t="n">
        <v>57.72</v>
      </c>
      <c r="L287" t="n">
        <v>4.75</v>
      </c>
      <c r="M287" t="n">
        <v>15</v>
      </c>
      <c r="N287" t="n">
        <v>56.67</v>
      </c>
      <c r="O287" t="n">
        <v>29728.63</v>
      </c>
      <c r="P287" t="n">
        <v>104.81</v>
      </c>
      <c r="Q287" t="n">
        <v>1323.94</v>
      </c>
      <c r="R287" t="n">
        <v>37.73</v>
      </c>
      <c r="S287" t="n">
        <v>27.17</v>
      </c>
      <c r="T287" t="n">
        <v>5469.82</v>
      </c>
      <c r="U287" t="n">
        <v>0.72</v>
      </c>
      <c r="V287" t="n">
        <v>0.95</v>
      </c>
      <c r="W287" t="n">
        <v>0.14</v>
      </c>
      <c r="X287" t="n">
        <v>0.34</v>
      </c>
      <c r="Y287" t="n">
        <v>1</v>
      </c>
      <c r="Z287" t="n">
        <v>10</v>
      </c>
    </row>
    <row r="288">
      <c r="A288" t="n">
        <v>16</v>
      </c>
      <c r="B288" t="n">
        <v>120</v>
      </c>
      <c r="C288" t="inlineStr">
        <is>
          <t xml:space="preserve">CONCLUIDO	</t>
        </is>
      </c>
      <c r="D288" t="n">
        <v>8.626099999999999</v>
      </c>
      <c r="E288" t="n">
        <v>11.59</v>
      </c>
      <c r="F288" t="n">
        <v>8.15</v>
      </c>
      <c r="G288" t="n">
        <v>30.58</v>
      </c>
      <c r="H288" t="n">
        <v>0.37</v>
      </c>
      <c r="I288" t="n">
        <v>16</v>
      </c>
      <c r="J288" t="n">
        <v>239.58</v>
      </c>
      <c r="K288" t="n">
        <v>57.72</v>
      </c>
      <c r="L288" t="n">
        <v>5</v>
      </c>
      <c r="M288" t="n">
        <v>14</v>
      </c>
      <c r="N288" t="n">
        <v>56.86</v>
      </c>
      <c r="O288" t="n">
        <v>29782.33</v>
      </c>
      <c r="P288" t="n">
        <v>102.63</v>
      </c>
      <c r="Q288" t="n">
        <v>1323.94</v>
      </c>
      <c r="R288" t="n">
        <v>36.65</v>
      </c>
      <c r="S288" t="n">
        <v>27.17</v>
      </c>
      <c r="T288" t="n">
        <v>4933.8</v>
      </c>
      <c r="U288" t="n">
        <v>0.74</v>
      </c>
      <c r="V288" t="n">
        <v>0.96</v>
      </c>
      <c r="W288" t="n">
        <v>0.13</v>
      </c>
      <c r="X288" t="n">
        <v>0.3</v>
      </c>
      <c r="Y288" t="n">
        <v>1</v>
      </c>
      <c r="Z288" t="n">
        <v>10</v>
      </c>
    </row>
    <row r="289">
      <c r="A289" t="n">
        <v>17</v>
      </c>
      <c r="B289" t="n">
        <v>120</v>
      </c>
      <c r="C289" t="inlineStr">
        <is>
          <t xml:space="preserve">CONCLUIDO	</t>
        </is>
      </c>
      <c r="D289" t="n">
        <v>8.674099999999999</v>
      </c>
      <c r="E289" t="n">
        <v>11.53</v>
      </c>
      <c r="F289" t="n">
        <v>8.140000000000001</v>
      </c>
      <c r="G289" t="n">
        <v>32.55</v>
      </c>
      <c r="H289" t="n">
        <v>0.39</v>
      </c>
      <c r="I289" t="n">
        <v>15</v>
      </c>
      <c r="J289" t="n">
        <v>240.02</v>
      </c>
      <c r="K289" t="n">
        <v>57.72</v>
      </c>
      <c r="L289" t="n">
        <v>5.25</v>
      </c>
      <c r="M289" t="n">
        <v>13</v>
      </c>
      <c r="N289" t="n">
        <v>57.04</v>
      </c>
      <c r="O289" t="n">
        <v>29836.09</v>
      </c>
      <c r="P289" t="n">
        <v>100.26</v>
      </c>
      <c r="Q289" t="n">
        <v>1323.94</v>
      </c>
      <c r="R289" t="n">
        <v>36.1</v>
      </c>
      <c r="S289" t="n">
        <v>27.17</v>
      </c>
      <c r="T289" t="n">
        <v>4660.78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18</v>
      </c>
      <c r="B290" t="n">
        <v>120</v>
      </c>
      <c r="C290" t="inlineStr">
        <is>
          <t xml:space="preserve">CONCLUIDO	</t>
        </is>
      </c>
      <c r="D290" t="n">
        <v>8.726000000000001</v>
      </c>
      <c r="E290" t="n">
        <v>11.46</v>
      </c>
      <c r="F290" t="n">
        <v>8.109999999999999</v>
      </c>
      <c r="G290" t="n">
        <v>34.77</v>
      </c>
      <c r="H290" t="n">
        <v>0.41</v>
      </c>
      <c r="I290" t="n">
        <v>14</v>
      </c>
      <c r="J290" t="n">
        <v>240.45</v>
      </c>
      <c r="K290" t="n">
        <v>57.72</v>
      </c>
      <c r="L290" t="n">
        <v>5.5</v>
      </c>
      <c r="M290" t="n">
        <v>12</v>
      </c>
      <c r="N290" t="n">
        <v>57.23</v>
      </c>
      <c r="O290" t="n">
        <v>29890.04</v>
      </c>
      <c r="P290" t="n">
        <v>98.66</v>
      </c>
      <c r="Q290" t="n">
        <v>1323.94</v>
      </c>
      <c r="R290" t="n">
        <v>35.3</v>
      </c>
      <c r="S290" t="n">
        <v>27.17</v>
      </c>
      <c r="T290" t="n">
        <v>4269.72</v>
      </c>
      <c r="U290" t="n">
        <v>0.77</v>
      </c>
      <c r="V290" t="n">
        <v>0.96</v>
      </c>
      <c r="W290" t="n">
        <v>0.13</v>
      </c>
      <c r="X290" t="n">
        <v>0.26</v>
      </c>
      <c r="Y290" t="n">
        <v>1</v>
      </c>
      <c r="Z290" t="n">
        <v>10</v>
      </c>
    </row>
    <row r="291">
      <c r="A291" t="n">
        <v>19</v>
      </c>
      <c r="B291" t="n">
        <v>120</v>
      </c>
      <c r="C291" t="inlineStr">
        <is>
          <t xml:space="preserve">CONCLUIDO	</t>
        </is>
      </c>
      <c r="D291" t="n">
        <v>8.7852</v>
      </c>
      <c r="E291" t="n">
        <v>11.38</v>
      </c>
      <c r="F291" t="n">
        <v>8.08</v>
      </c>
      <c r="G291" t="n">
        <v>37.3</v>
      </c>
      <c r="H291" t="n">
        <v>0.42</v>
      </c>
      <c r="I291" t="n">
        <v>13</v>
      </c>
      <c r="J291" t="n">
        <v>240.89</v>
      </c>
      <c r="K291" t="n">
        <v>57.72</v>
      </c>
      <c r="L291" t="n">
        <v>5.75</v>
      </c>
      <c r="M291" t="n">
        <v>11</v>
      </c>
      <c r="N291" t="n">
        <v>57.42</v>
      </c>
      <c r="O291" t="n">
        <v>29943.94</v>
      </c>
      <c r="P291" t="n">
        <v>95.97</v>
      </c>
      <c r="Q291" t="n">
        <v>1324.04</v>
      </c>
      <c r="R291" t="n">
        <v>34.29</v>
      </c>
      <c r="S291" t="n">
        <v>27.17</v>
      </c>
      <c r="T291" t="n">
        <v>3770.35</v>
      </c>
      <c r="U291" t="n">
        <v>0.79</v>
      </c>
      <c r="V291" t="n">
        <v>0.97</v>
      </c>
      <c r="W291" t="n">
        <v>0.13</v>
      </c>
      <c r="X291" t="n">
        <v>0.23</v>
      </c>
      <c r="Y291" t="n">
        <v>1</v>
      </c>
      <c r="Z291" t="n">
        <v>10</v>
      </c>
    </row>
    <row r="292">
      <c r="A292" t="n">
        <v>20</v>
      </c>
      <c r="B292" t="n">
        <v>120</v>
      </c>
      <c r="C292" t="inlineStr">
        <is>
          <t xml:space="preserve">CONCLUIDO	</t>
        </is>
      </c>
      <c r="D292" t="n">
        <v>8.8071</v>
      </c>
      <c r="E292" t="n">
        <v>11.35</v>
      </c>
      <c r="F292" t="n">
        <v>8.050000000000001</v>
      </c>
      <c r="G292" t="n">
        <v>37.17</v>
      </c>
      <c r="H292" t="n">
        <v>0.44</v>
      </c>
      <c r="I292" t="n">
        <v>13</v>
      </c>
      <c r="J292" t="n">
        <v>241.33</v>
      </c>
      <c r="K292" t="n">
        <v>57.72</v>
      </c>
      <c r="L292" t="n">
        <v>6</v>
      </c>
      <c r="M292" t="n">
        <v>5</v>
      </c>
      <c r="N292" t="n">
        <v>57.6</v>
      </c>
      <c r="O292" t="n">
        <v>29997.9</v>
      </c>
      <c r="P292" t="n">
        <v>94.28</v>
      </c>
      <c r="Q292" t="n">
        <v>1323.96</v>
      </c>
      <c r="R292" t="n">
        <v>33.01</v>
      </c>
      <c r="S292" t="n">
        <v>27.17</v>
      </c>
      <c r="T292" t="n">
        <v>3125.72</v>
      </c>
      <c r="U292" t="n">
        <v>0.82</v>
      </c>
      <c r="V292" t="n">
        <v>0.97</v>
      </c>
      <c r="W292" t="n">
        <v>0.14</v>
      </c>
      <c r="X292" t="n">
        <v>0.2</v>
      </c>
      <c r="Y292" t="n">
        <v>1</v>
      </c>
      <c r="Z292" t="n">
        <v>10</v>
      </c>
    </row>
    <row r="293">
      <c r="A293" t="n">
        <v>21</v>
      </c>
      <c r="B293" t="n">
        <v>120</v>
      </c>
      <c r="C293" t="inlineStr">
        <is>
          <t xml:space="preserve">CONCLUIDO	</t>
        </is>
      </c>
      <c r="D293" t="n">
        <v>8.791</v>
      </c>
      <c r="E293" t="n">
        <v>11.38</v>
      </c>
      <c r="F293" t="n">
        <v>8.07</v>
      </c>
      <c r="G293" t="n">
        <v>37.27</v>
      </c>
      <c r="H293" t="n">
        <v>0.46</v>
      </c>
      <c r="I293" t="n">
        <v>13</v>
      </c>
      <c r="J293" t="n">
        <v>241.77</v>
      </c>
      <c r="K293" t="n">
        <v>57.72</v>
      </c>
      <c r="L293" t="n">
        <v>6.25</v>
      </c>
      <c r="M293" t="n">
        <v>2</v>
      </c>
      <c r="N293" t="n">
        <v>57.79</v>
      </c>
      <c r="O293" t="n">
        <v>30051.93</v>
      </c>
      <c r="P293" t="n">
        <v>93.53</v>
      </c>
      <c r="Q293" t="n">
        <v>1323.94</v>
      </c>
      <c r="R293" t="n">
        <v>33.89</v>
      </c>
      <c r="S293" t="n">
        <v>27.17</v>
      </c>
      <c r="T293" t="n">
        <v>3566.78</v>
      </c>
      <c r="U293" t="n">
        <v>0.8</v>
      </c>
      <c r="V293" t="n">
        <v>0.97</v>
      </c>
      <c r="W293" t="n">
        <v>0.13</v>
      </c>
      <c r="X293" t="n">
        <v>0.22</v>
      </c>
      <c r="Y293" t="n">
        <v>1</v>
      </c>
      <c r="Z293" t="n">
        <v>10</v>
      </c>
    </row>
    <row r="294">
      <c r="A294" t="n">
        <v>22</v>
      </c>
      <c r="B294" t="n">
        <v>120</v>
      </c>
      <c r="C294" t="inlineStr">
        <is>
          <t xml:space="preserve">CONCLUIDO	</t>
        </is>
      </c>
      <c r="D294" t="n">
        <v>8.7677</v>
      </c>
      <c r="E294" t="n">
        <v>11.41</v>
      </c>
      <c r="F294" t="n">
        <v>8.1</v>
      </c>
      <c r="G294" t="n">
        <v>37.41</v>
      </c>
      <c r="H294" t="n">
        <v>0.48</v>
      </c>
      <c r="I294" t="n">
        <v>13</v>
      </c>
      <c r="J294" t="n">
        <v>242.2</v>
      </c>
      <c r="K294" t="n">
        <v>57.72</v>
      </c>
      <c r="L294" t="n">
        <v>6.5</v>
      </c>
      <c r="M294" t="n">
        <v>0</v>
      </c>
      <c r="N294" t="n">
        <v>57.98</v>
      </c>
      <c r="O294" t="n">
        <v>30106.03</v>
      </c>
      <c r="P294" t="n">
        <v>93.8</v>
      </c>
      <c r="Q294" t="n">
        <v>1324.09</v>
      </c>
      <c r="R294" t="n">
        <v>34.85</v>
      </c>
      <c r="S294" t="n">
        <v>27.17</v>
      </c>
      <c r="T294" t="n">
        <v>4049.29</v>
      </c>
      <c r="U294" t="n">
        <v>0.78</v>
      </c>
      <c r="V294" t="n">
        <v>0.96</v>
      </c>
      <c r="W294" t="n">
        <v>0.14</v>
      </c>
      <c r="X294" t="n">
        <v>0.25</v>
      </c>
      <c r="Y294" t="n">
        <v>1</v>
      </c>
      <c r="Z294" t="n">
        <v>10</v>
      </c>
    </row>
    <row r="295">
      <c r="A295" t="n">
        <v>0</v>
      </c>
      <c r="B295" t="n">
        <v>145</v>
      </c>
      <c r="C295" t="inlineStr">
        <is>
          <t xml:space="preserve">CONCLUIDO	</t>
        </is>
      </c>
      <c r="D295" t="n">
        <v>4.8113</v>
      </c>
      <c r="E295" t="n">
        <v>20.78</v>
      </c>
      <c r="F295" t="n">
        <v>10.61</v>
      </c>
      <c r="G295" t="n">
        <v>4.75</v>
      </c>
      <c r="H295" t="n">
        <v>0.06</v>
      </c>
      <c r="I295" t="n">
        <v>134</v>
      </c>
      <c r="J295" t="n">
        <v>285.18</v>
      </c>
      <c r="K295" t="n">
        <v>61.2</v>
      </c>
      <c r="L295" t="n">
        <v>1</v>
      </c>
      <c r="M295" t="n">
        <v>132</v>
      </c>
      <c r="N295" t="n">
        <v>77.98</v>
      </c>
      <c r="O295" t="n">
        <v>35406.83</v>
      </c>
      <c r="P295" t="n">
        <v>184.87</v>
      </c>
      <c r="Q295" t="n">
        <v>1324.78</v>
      </c>
      <c r="R295" t="n">
        <v>113.52</v>
      </c>
      <c r="S295" t="n">
        <v>27.17</v>
      </c>
      <c r="T295" t="n">
        <v>42778.58</v>
      </c>
      <c r="U295" t="n">
        <v>0.24</v>
      </c>
      <c r="V295" t="n">
        <v>0.74</v>
      </c>
      <c r="W295" t="n">
        <v>0.32</v>
      </c>
      <c r="X295" t="n">
        <v>2.76</v>
      </c>
      <c r="Y295" t="n">
        <v>1</v>
      </c>
      <c r="Z295" t="n">
        <v>10</v>
      </c>
    </row>
    <row r="296">
      <c r="A296" t="n">
        <v>1</v>
      </c>
      <c r="B296" t="n">
        <v>145</v>
      </c>
      <c r="C296" t="inlineStr">
        <is>
          <t xml:space="preserve">CONCLUIDO	</t>
        </is>
      </c>
      <c r="D296" t="n">
        <v>5.5121</v>
      </c>
      <c r="E296" t="n">
        <v>18.14</v>
      </c>
      <c r="F296" t="n">
        <v>9.859999999999999</v>
      </c>
      <c r="G296" t="n">
        <v>5.97</v>
      </c>
      <c r="H296" t="n">
        <v>0.08</v>
      </c>
      <c r="I296" t="n">
        <v>99</v>
      </c>
      <c r="J296" t="n">
        <v>285.68</v>
      </c>
      <c r="K296" t="n">
        <v>61.2</v>
      </c>
      <c r="L296" t="n">
        <v>1.25</v>
      </c>
      <c r="M296" t="n">
        <v>97</v>
      </c>
      <c r="N296" t="n">
        <v>78.23999999999999</v>
      </c>
      <c r="O296" t="n">
        <v>35468.6</v>
      </c>
      <c r="P296" t="n">
        <v>170.5</v>
      </c>
      <c r="Q296" t="n">
        <v>1324.34</v>
      </c>
      <c r="R296" t="n">
        <v>90.04000000000001</v>
      </c>
      <c r="S296" t="n">
        <v>27.17</v>
      </c>
      <c r="T296" t="n">
        <v>31214.68</v>
      </c>
      <c r="U296" t="n">
        <v>0.3</v>
      </c>
      <c r="V296" t="n">
        <v>0.79</v>
      </c>
      <c r="W296" t="n">
        <v>0.26</v>
      </c>
      <c r="X296" t="n">
        <v>2</v>
      </c>
      <c r="Y296" t="n">
        <v>1</v>
      </c>
      <c r="Z296" t="n">
        <v>10</v>
      </c>
    </row>
    <row r="297">
      <c r="A297" t="n">
        <v>2</v>
      </c>
      <c r="B297" t="n">
        <v>145</v>
      </c>
      <c r="C297" t="inlineStr">
        <is>
          <t xml:space="preserve">CONCLUIDO	</t>
        </is>
      </c>
      <c r="D297" t="n">
        <v>6.0055</v>
      </c>
      <c r="E297" t="n">
        <v>16.65</v>
      </c>
      <c r="F297" t="n">
        <v>9.449999999999999</v>
      </c>
      <c r="G297" t="n">
        <v>7.17</v>
      </c>
      <c r="H297" t="n">
        <v>0.09</v>
      </c>
      <c r="I297" t="n">
        <v>79</v>
      </c>
      <c r="J297" t="n">
        <v>286.19</v>
      </c>
      <c r="K297" t="n">
        <v>61.2</v>
      </c>
      <c r="L297" t="n">
        <v>1.5</v>
      </c>
      <c r="M297" t="n">
        <v>77</v>
      </c>
      <c r="N297" t="n">
        <v>78.48999999999999</v>
      </c>
      <c r="O297" t="n">
        <v>35530.47</v>
      </c>
      <c r="P297" t="n">
        <v>162.35</v>
      </c>
      <c r="Q297" t="n">
        <v>1324.39</v>
      </c>
      <c r="R297" t="n">
        <v>76.88</v>
      </c>
      <c r="S297" t="n">
        <v>27.17</v>
      </c>
      <c r="T297" t="n">
        <v>24732.55</v>
      </c>
      <c r="U297" t="n">
        <v>0.35</v>
      </c>
      <c r="V297" t="n">
        <v>0.83</v>
      </c>
      <c r="W297" t="n">
        <v>0.24</v>
      </c>
      <c r="X297" t="n">
        <v>1.59</v>
      </c>
      <c r="Y297" t="n">
        <v>1</v>
      </c>
      <c r="Z297" t="n">
        <v>10</v>
      </c>
    </row>
    <row r="298">
      <c r="A298" t="n">
        <v>3</v>
      </c>
      <c r="B298" t="n">
        <v>145</v>
      </c>
      <c r="C298" t="inlineStr">
        <is>
          <t xml:space="preserve">CONCLUIDO	</t>
        </is>
      </c>
      <c r="D298" t="n">
        <v>6.3698</v>
      </c>
      <c r="E298" t="n">
        <v>15.7</v>
      </c>
      <c r="F298" t="n">
        <v>9.19</v>
      </c>
      <c r="G298" t="n">
        <v>8.359999999999999</v>
      </c>
      <c r="H298" t="n">
        <v>0.11</v>
      </c>
      <c r="I298" t="n">
        <v>66</v>
      </c>
      <c r="J298" t="n">
        <v>286.69</v>
      </c>
      <c r="K298" t="n">
        <v>61.2</v>
      </c>
      <c r="L298" t="n">
        <v>1.75</v>
      </c>
      <c r="M298" t="n">
        <v>64</v>
      </c>
      <c r="N298" t="n">
        <v>78.73999999999999</v>
      </c>
      <c r="O298" t="n">
        <v>35592.57</v>
      </c>
      <c r="P298" t="n">
        <v>156.96</v>
      </c>
      <c r="Q298" t="n">
        <v>1324.08</v>
      </c>
      <c r="R298" t="n">
        <v>69.14</v>
      </c>
      <c r="S298" t="n">
        <v>27.17</v>
      </c>
      <c r="T298" t="n">
        <v>20929.77</v>
      </c>
      <c r="U298" t="n">
        <v>0.39</v>
      </c>
      <c r="V298" t="n">
        <v>0.85</v>
      </c>
      <c r="W298" t="n">
        <v>0.21</v>
      </c>
      <c r="X298" t="n">
        <v>1.34</v>
      </c>
      <c r="Y298" t="n">
        <v>1</v>
      </c>
      <c r="Z298" t="n">
        <v>10</v>
      </c>
    </row>
    <row r="299">
      <c r="A299" t="n">
        <v>4</v>
      </c>
      <c r="B299" t="n">
        <v>145</v>
      </c>
      <c r="C299" t="inlineStr">
        <is>
          <t xml:space="preserve">CONCLUIDO	</t>
        </is>
      </c>
      <c r="D299" t="n">
        <v>6.6972</v>
      </c>
      <c r="E299" t="n">
        <v>14.93</v>
      </c>
      <c r="F299" t="n">
        <v>8.960000000000001</v>
      </c>
      <c r="G299" t="n">
        <v>9.609999999999999</v>
      </c>
      <c r="H299" t="n">
        <v>0.12</v>
      </c>
      <c r="I299" t="n">
        <v>56</v>
      </c>
      <c r="J299" t="n">
        <v>287.19</v>
      </c>
      <c r="K299" t="n">
        <v>61.2</v>
      </c>
      <c r="L299" t="n">
        <v>2</v>
      </c>
      <c r="M299" t="n">
        <v>54</v>
      </c>
      <c r="N299" t="n">
        <v>78.98999999999999</v>
      </c>
      <c r="O299" t="n">
        <v>35654.65</v>
      </c>
      <c r="P299" t="n">
        <v>152.07</v>
      </c>
      <c r="Q299" t="n">
        <v>1324.09</v>
      </c>
      <c r="R299" t="n">
        <v>61.9</v>
      </c>
      <c r="S299" t="n">
        <v>27.17</v>
      </c>
      <c r="T299" t="n">
        <v>17356.56</v>
      </c>
      <c r="U299" t="n">
        <v>0.44</v>
      </c>
      <c r="V299" t="n">
        <v>0.87</v>
      </c>
      <c r="W299" t="n">
        <v>0.2</v>
      </c>
      <c r="X299" t="n">
        <v>1.11</v>
      </c>
      <c r="Y299" t="n">
        <v>1</v>
      </c>
      <c r="Z299" t="n">
        <v>10</v>
      </c>
    </row>
    <row r="300">
      <c r="A300" t="n">
        <v>5</v>
      </c>
      <c r="B300" t="n">
        <v>145</v>
      </c>
      <c r="C300" t="inlineStr">
        <is>
          <t xml:space="preserve">CONCLUIDO	</t>
        </is>
      </c>
      <c r="D300" t="n">
        <v>6.9391</v>
      </c>
      <c r="E300" t="n">
        <v>14.41</v>
      </c>
      <c r="F300" t="n">
        <v>8.82</v>
      </c>
      <c r="G300" t="n">
        <v>10.8</v>
      </c>
      <c r="H300" t="n">
        <v>0.14</v>
      </c>
      <c r="I300" t="n">
        <v>49</v>
      </c>
      <c r="J300" t="n">
        <v>287.7</v>
      </c>
      <c r="K300" t="n">
        <v>61.2</v>
      </c>
      <c r="L300" t="n">
        <v>2.25</v>
      </c>
      <c r="M300" t="n">
        <v>47</v>
      </c>
      <c r="N300" t="n">
        <v>79.25</v>
      </c>
      <c r="O300" t="n">
        <v>35716.83</v>
      </c>
      <c r="P300" t="n">
        <v>148.6</v>
      </c>
      <c r="Q300" t="n">
        <v>1324.16</v>
      </c>
      <c r="R300" t="n">
        <v>57.37</v>
      </c>
      <c r="S300" t="n">
        <v>27.17</v>
      </c>
      <c r="T300" t="n">
        <v>15129.91</v>
      </c>
      <c r="U300" t="n">
        <v>0.47</v>
      </c>
      <c r="V300" t="n">
        <v>0.88</v>
      </c>
      <c r="W300" t="n">
        <v>0.19</v>
      </c>
      <c r="X300" t="n">
        <v>0.97</v>
      </c>
      <c r="Y300" t="n">
        <v>1</v>
      </c>
      <c r="Z300" t="n">
        <v>10</v>
      </c>
    </row>
    <row r="301">
      <c r="A301" t="n">
        <v>6</v>
      </c>
      <c r="B301" t="n">
        <v>145</v>
      </c>
      <c r="C301" t="inlineStr">
        <is>
          <t xml:space="preserve">CONCLUIDO	</t>
        </is>
      </c>
      <c r="D301" t="n">
        <v>7.1672</v>
      </c>
      <c r="E301" t="n">
        <v>13.95</v>
      </c>
      <c r="F301" t="n">
        <v>8.69</v>
      </c>
      <c r="G301" t="n">
        <v>12.12</v>
      </c>
      <c r="H301" t="n">
        <v>0.15</v>
      </c>
      <c r="I301" t="n">
        <v>43</v>
      </c>
      <c r="J301" t="n">
        <v>288.2</v>
      </c>
      <c r="K301" t="n">
        <v>61.2</v>
      </c>
      <c r="L301" t="n">
        <v>2.5</v>
      </c>
      <c r="M301" t="n">
        <v>41</v>
      </c>
      <c r="N301" t="n">
        <v>79.5</v>
      </c>
      <c r="O301" t="n">
        <v>35779.11</v>
      </c>
      <c r="P301" t="n">
        <v>145.26</v>
      </c>
      <c r="Q301" t="n">
        <v>1324.23</v>
      </c>
      <c r="R301" t="n">
        <v>53.12</v>
      </c>
      <c r="S301" t="n">
        <v>27.17</v>
      </c>
      <c r="T301" t="n">
        <v>13032.53</v>
      </c>
      <c r="U301" t="n">
        <v>0.51</v>
      </c>
      <c r="V301" t="n">
        <v>0.9</v>
      </c>
      <c r="W301" t="n">
        <v>0.18</v>
      </c>
      <c r="X301" t="n">
        <v>0.83</v>
      </c>
      <c r="Y301" t="n">
        <v>1</v>
      </c>
      <c r="Z301" t="n">
        <v>10</v>
      </c>
    </row>
    <row r="302">
      <c r="A302" t="n">
        <v>7</v>
      </c>
      <c r="B302" t="n">
        <v>145</v>
      </c>
      <c r="C302" t="inlineStr">
        <is>
          <t xml:space="preserve">CONCLUIDO	</t>
        </is>
      </c>
      <c r="D302" t="n">
        <v>7.3851</v>
      </c>
      <c r="E302" t="n">
        <v>13.54</v>
      </c>
      <c r="F302" t="n">
        <v>8.539999999999999</v>
      </c>
      <c r="G302" t="n">
        <v>13.49</v>
      </c>
      <c r="H302" t="n">
        <v>0.17</v>
      </c>
      <c r="I302" t="n">
        <v>38</v>
      </c>
      <c r="J302" t="n">
        <v>288.71</v>
      </c>
      <c r="K302" t="n">
        <v>61.2</v>
      </c>
      <c r="L302" t="n">
        <v>2.75</v>
      </c>
      <c r="M302" t="n">
        <v>36</v>
      </c>
      <c r="N302" t="n">
        <v>79.76000000000001</v>
      </c>
      <c r="O302" t="n">
        <v>35841.5</v>
      </c>
      <c r="P302" t="n">
        <v>141.94</v>
      </c>
      <c r="Q302" t="n">
        <v>1324.02</v>
      </c>
      <c r="R302" t="n">
        <v>48.36</v>
      </c>
      <c r="S302" t="n">
        <v>27.17</v>
      </c>
      <c r="T302" t="n">
        <v>10678.2</v>
      </c>
      <c r="U302" t="n">
        <v>0.5600000000000001</v>
      </c>
      <c r="V302" t="n">
        <v>0.91</v>
      </c>
      <c r="W302" t="n">
        <v>0.17</v>
      </c>
      <c r="X302" t="n">
        <v>0.6899999999999999</v>
      </c>
      <c r="Y302" t="n">
        <v>1</v>
      </c>
      <c r="Z302" t="n">
        <v>10</v>
      </c>
    </row>
    <row r="303">
      <c r="A303" t="n">
        <v>8</v>
      </c>
      <c r="B303" t="n">
        <v>145</v>
      </c>
      <c r="C303" t="inlineStr">
        <is>
          <t xml:space="preserve">CONCLUIDO	</t>
        </is>
      </c>
      <c r="D303" t="n">
        <v>7.4905</v>
      </c>
      <c r="E303" t="n">
        <v>13.35</v>
      </c>
      <c r="F303" t="n">
        <v>8.52</v>
      </c>
      <c r="G303" t="n">
        <v>14.6</v>
      </c>
      <c r="H303" t="n">
        <v>0.18</v>
      </c>
      <c r="I303" t="n">
        <v>35</v>
      </c>
      <c r="J303" t="n">
        <v>289.21</v>
      </c>
      <c r="K303" t="n">
        <v>61.2</v>
      </c>
      <c r="L303" t="n">
        <v>3</v>
      </c>
      <c r="M303" t="n">
        <v>33</v>
      </c>
      <c r="N303" t="n">
        <v>80.02</v>
      </c>
      <c r="O303" t="n">
        <v>35903.99</v>
      </c>
      <c r="P303" t="n">
        <v>140.34</v>
      </c>
      <c r="Q303" t="n">
        <v>1324.14</v>
      </c>
      <c r="R303" t="n">
        <v>48.48</v>
      </c>
      <c r="S303" t="n">
        <v>27.17</v>
      </c>
      <c r="T303" t="n">
        <v>10750.83</v>
      </c>
      <c r="U303" t="n">
        <v>0.5600000000000001</v>
      </c>
      <c r="V303" t="n">
        <v>0.92</v>
      </c>
      <c r="W303" t="n">
        <v>0.14</v>
      </c>
      <c r="X303" t="n">
        <v>0.66</v>
      </c>
      <c r="Y303" t="n">
        <v>1</v>
      </c>
      <c r="Z303" t="n">
        <v>10</v>
      </c>
    </row>
    <row r="304">
      <c r="A304" t="n">
        <v>9</v>
      </c>
      <c r="B304" t="n">
        <v>145</v>
      </c>
      <c r="C304" t="inlineStr">
        <is>
          <t xml:space="preserve">CONCLUIDO	</t>
        </is>
      </c>
      <c r="D304" t="n">
        <v>7.5723</v>
      </c>
      <c r="E304" t="n">
        <v>13.21</v>
      </c>
      <c r="F304" t="n">
        <v>8.529999999999999</v>
      </c>
      <c r="G304" t="n">
        <v>16</v>
      </c>
      <c r="H304" t="n">
        <v>0.2</v>
      </c>
      <c r="I304" t="n">
        <v>32</v>
      </c>
      <c r="J304" t="n">
        <v>289.72</v>
      </c>
      <c r="K304" t="n">
        <v>61.2</v>
      </c>
      <c r="L304" t="n">
        <v>3.25</v>
      </c>
      <c r="M304" t="n">
        <v>30</v>
      </c>
      <c r="N304" t="n">
        <v>80.27</v>
      </c>
      <c r="O304" t="n">
        <v>35966.59</v>
      </c>
      <c r="P304" t="n">
        <v>139.86</v>
      </c>
      <c r="Q304" t="n">
        <v>1324.03</v>
      </c>
      <c r="R304" t="n">
        <v>48.63</v>
      </c>
      <c r="S304" t="n">
        <v>27.17</v>
      </c>
      <c r="T304" t="n">
        <v>10844.05</v>
      </c>
      <c r="U304" t="n">
        <v>0.5600000000000001</v>
      </c>
      <c r="V304" t="n">
        <v>0.91</v>
      </c>
      <c r="W304" t="n">
        <v>0.16</v>
      </c>
      <c r="X304" t="n">
        <v>0.68</v>
      </c>
      <c r="Y304" t="n">
        <v>1</v>
      </c>
      <c r="Z304" t="n">
        <v>10</v>
      </c>
    </row>
    <row r="305">
      <c r="A305" t="n">
        <v>10</v>
      </c>
      <c r="B305" t="n">
        <v>145</v>
      </c>
      <c r="C305" t="inlineStr">
        <is>
          <t xml:space="preserve">CONCLUIDO	</t>
        </is>
      </c>
      <c r="D305" t="n">
        <v>7.678</v>
      </c>
      <c r="E305" t="n">
        <v>13.02</v>
      </c>
      <c r="F305" t="n">
        <v>8.460000000000001</v>
      </c>
      <c r="G305" t="n">
        <v>16.92</v>
      </c>
      <c r="H305" t="n">
        <v>0.21</v>
      </c>
      <c r="I305" t="n">
        <v>30</v>
      </c>
      <c r="J305" t="n">
        <v>290.23</v>
      </c>
      <c r="K305" t="n">
        <v>61.2</v>
      </c>
      <c r="L305" t="n">
        <v>3.5</v>
      </c>
      <c r="M305" t="n">
        <v>28</v>
      </c>
      <c r="N305" t="n">
        <v>80.53</v>
      </c>
      <c r="O305" t="n">
        <v>36029.29</v>
      </c>
      <c r="P305" t="n">
        <v>137.57</v>
      </c>
      <c r="Q305" t="n">
        <v>1323.99</v>
      </c>
      <c r="R305" t="n">
        <v>46.32</v>
      </c>
      <c r="S305" t="n">
        <v>27.17</v>
      </c>
      <c r="T305" t="n">
        <v>9699.719999999999</v>
      </c>
      <c r="U305" t="n">
        <v>0.59</v>
      </c>
      <c r="V305" t="n">
        <v>0.92</v>
      </c>
      <c r="W305" t="n">
        <v>0.15</v>
      </c>
      <c r="X305" t="n">
        <v>0.61</v>
      </c>
      <c r="Y305" t="n">
        <v>1</v>
      </c>
      <c r="Z305" t="n">
        <v>10</v>
      </c>
    </row>
    <row r="306">
      <c r="A306" t="n">
        <v>11</v>
      </c>
      <c r="B306" t="n">
        <v>145</v>
      </c>
      <c r="C306" t="inlineStr">
        <is>
          <t xml:space="preserve">CONCLUIDO	</t>
        </is>
      </c>
      <c r="D306" t="n">
        <v>7.8198</v>
      </c>
      <c r="E306" t="n">
        <v>12.79</v>
      </c>
      <c r="F306" t="n">
        <v>8.380000000000001</v>
      </c>
      <c r="G306" t="n">
        <v>18.63</v>
      </c>
      <c r="H306" t="n">
        <v>0.23</v>
      </c>
      <c r="I306" t="n">
        <v>27</v>
      </c>
      <c r="J306" t="n">
        <v>290.74</v>
      </c>
      <c r="K306" t="n">
        <v>61.2</v>
      </c>
      <c r="L306" t="n">
        <v>3.75</v>
      </c>
      <c r="M306" t="n">
        <v>25</v>
      </c>
      <c r="N306" t="n">
        <v>80.79000000000001</v>
      </c>
      <c r="O306" t="n">
        <v>36092.1</v>
      </c>
      <c r="P306" t="n">
        <v>135.4</v>
      </c>
      <c r="Q306" t="n">
        <v>1324.25</v>
      </c>
      <c r="R306" t="n">
        <v>43.77</v>
      </c>
      <c r="S306" t="n">
        <v>27.17</v>
      </c>
      <c r="T306" t="n">
        <v>8437.82</v>
      </c>
      <c r="U306" t="n">
        <v>0.62</v>
      </c>
      <c r="V306" t="n">
        <v>0.93</v>
      </c>
      <c r="W306" t="n">
        <v>0.15</v>
      </c>
      <c r="X306" t="n">
        <v>0.53</v>
      </c>
      <c r="Y306" t="n">
        <v>1</v>
      </c>
      <c r="Z306" t="n">
        <v>10</v>
      </c>
    </row>
    <row r="307">
      <c r="A307" t="n">
        <v>12</v>
      </c>
      <c r="B307" t="n">
        <v>145</v>
      </c>
      <c r="C307" t="inlineStr">
        <is>
          <t xml:space="preserve">CONCLUIDO	</t>
        </is>
      </c>
      <c r="D307" t="n">
        <v>7.914</v>
      </c>
      <c r="E307" t="n">
        <v>12.64</v>
      </c>
      <c r="F307" t="n">
        <v>8.34</v>
      </c>
      <c r="G307" t="n">
        <v>20.01</v>
      </c>
      <c r="H307" t="n">
        <v>0.24</v>
      </c>
      <c r="I307" t="n">
        <v>25</v>
      </c>
      <c r="J307" t="n">
        <v>291.25</v>
      </c>
      <c r="K307" t="n">
        <v>61.2</v>
      </c>
      <c r="L307" t="n">
        <v>4</v>
      </c>
      <c r="M307" t="n">
        <v>23</v>
      </c>
      <c r="N307" t="n">
        <v>81.05</v>
      </c>
      <c r="O307" t="n">
        <v>36155.02</v>
      </c>
      <c r="P307" t="n">
        <v>133.59</v>
      </c>
      <c r="Q307" t="n">
        <v>1324.21</v>
      </c>
      <c r="R307" t="n">
        <v>42.44</v>
      </c>
      <c r="S307" t="n">
        <v>27.17</v>
      </c>
      <c r="T307" t="n">
        <v>7784.97</v>
      </c>
      <c r="U307" t="n">
        <v>0.64</v>
      </c>
      <c r="V307" t="n">
        <v>0.9399999999999999</v>
      </c>
      <c r="W307" t="n">
        <v>0.15</v>
      </c>
      <c r="X307" t="n">
        <v>0.49</v>
      </c>
      <c r="Y307" t="n">
        <v>1</v>
      </c>
      <c r="Z307" t="n">
        <v>10</v>
      </c>
    </row>
    <row r="308">
      <c r="A308" t="n">
        <v>13</v>
      </c>
      <c r="B308" t="n">
        <v>145</v>
      </c>
      <c r="C308" t="inlineStr">
        <is>
          <t xml:space="preserve">CONCLUIDO	</t>
        </is>
      </c>
      <c r="D308" t="n">
        <v>7.9639</v>
      </c>
      <c r="E308" t="n">
        <v>12.56</v>
      </c>
      <c r="F308" t="n">
        <v>8.31</v>
      </c>
      <c r="G308" t="n">
        <v>20.79</v>
      </c>
      <c r="H308" t="n">
        <v>0.26</v>
      </c>
      <c r="I308" t="n">
        <v>24</v>
      </c>
      <c r="J308" t="n">
        <v>291.76</v>
      </c>
      <c r="K308" t="n">
        <v>61.2</v>
      </c>
      <c r="L308" t="n">
        <v>4.25</v>
      </c>
      <c r="M308" t="n">
        <v>22</v>
      </c>
      <c r="N308" t="n">
        <v>81.31</v>
      </c>
      <c r="O308" t="n">
        <v>36218.04</v>
      </c>
      <c r="P308" t="n">
        <v>132.15</v>
      </c>
      <c r="Q308" t="n">
        <v>1324.1</v>
      </c>
      <c r="R308" t="n">
        <v>41.62</v>
      </c>
      <c r="S308" t="n">
        <v>27.17</v>
      </c>
      <c r="T308" t="n">
        <v>7377.53</v>
      </c>
      <c r="U308" t="n">
        <v>0.65</v>
      </c>
      <c r="V308" t="n">
        <v>0.9399999999999999</v>
      </c>
      <c r="W308" t="n">
        <v>0.15</v>
      </c>
      <c r="X308" t="n">
        <v>0.46</v>
      </c>
      <c r="Y308" t="n">
        <v>1</v>
      </c>
      <c r="Z308" t="n">
        <v>10</v>
      </c>
    </row>
    <row r="309">
      <c r="A309" t="n">
        <v>14</v>
      </c>
      <c r="B309" t="n">
        <v>145</v>
      </c>
      <c r="C309" t="inlineStr">
        <is>
          <t xml:space="preserve">CONCLUIDO	</t>
        </is>
      </c>
      <c r="D309" t="n">
        <v>8.059100000000001</v>
      </c>
      <c r="E309" t="n">
        <v>12.41</v>
      </c>
      <c r="F309" t="n">
        <v>8.27</v>
      </c>
      <c r="G309" t="n">
        <v>22.56</v>
      </c>
      <c r="H309" t="n">
        <v>0.27</v>
      </c>
      <c r="I309" t="n">
        <v>22</v>
      </c>
      <c r="J309" t="n">
        <v>292.27</v>
      </c>
      <c r="K309" t="n">
        <v>61.2</v>
      </c>
      <c r="L309" t="n">
        <v>4.5</v>
      </c>
      <c r="M309" t="n">
        <v>20</v>
      </c>
      <c r="N309" t="n">
        <v>81.56999999999999</v>
      </c>
      <c r="O309" t="n">
        <v>36281.16</v>
      </c>
      <c r="P309" t="n">
        <v>130.46</v>
      </c>
      <c r="Q309" t="n">
        <v>1323.94</v>
      </c>
      <c r="R309" t="n">
        <v>40.35</v>
      </c>
      <c r="S309" t="n">
        <v>27.17</v>
      </c>
      <c r="T309" t="n">
        <v>6755.41</v>
      </c>
      <c r="U309" t="n">
        <v>0.67</v>
      </c>
      <c r="V309" t="n">
        <v>0.9399999999999999</v>
      </c>
      <c r="W309" t="n">
        <v>0.14</v>
      </c>
      <c r="X309" t="n">
        <v>0.42</v>
      </c>
      <c r="Y309" t="n">
        <v>1</v>
      </c>
      <c r="Z309" t="n">
        <v>10</v>
      </c>
    </row>
    <row r="310">
      <c r="A310" t="n">
        <v>15</v>
      </c>
      <c r="B310" t="n">
        <v>145</v>
      </c>
      <c r="C310" t="inlineStr">
        <is>
          <t xml:space="preserve">CONCLUIDO	</t>
        </is>
      </c>
      <c r="D310" t="n">
        <v>8.1081</v>
      </c>
      <c r="E310" t="n">
        <v>12.33</v>
      </c>
      <c r="F310" t="n">
        <v>8.25</v>
      </c>
      <c r="G310" t="n">
        <v>23.58</v>
      </c>
      <c r="H310" t="n">
        <v>0.29</v>
      </c>
      <c r="I310" t="n">
        <v>21</v>
      </c>
      <c r="J310" t="n">
        <v>292.79</v>
      </c>
      <c r="K310" t="n">
        <v>61.2</v>
      </c>
      <c r="L310" t="n">
        <v>4.75</v>
      </c>
      <c r="M310" t="n">
        <v>19</v>
      </c>
      <c r="N310" t="n">
        <v>81.84</v>
      </c>
      <c r="O310" t="n">
        <v>36344.4</v>
      </c>
      <c r="P310" t="n">
        <v>129.12</v>
      </c>
      <c r="Q310" t="n">
        <v>1324.03</v>
      </c>
      <c r="R310" t="n">
        <v>39.65</v>
      </c>
      <c r="S310" t="n">
        <v>27.17</v>
      </c>
      <c r="T310" t="n">
        <v>6406.88</v>
      </c>
      <c r="U310" t="n">
        <v>0.6899999999999999</v>
      </c>
      <c r="V310" t="n">
        <v>0.95</v>
      </c>
      <c r="W310" t="n">
        <v>0.14</v>
      </c>
      <c r="X310" t="n">
        <v>0.4</v>
      </c>
      <c r="Y310" t="n">
        <v>1</v>
      </c>
      <c r="Z310" t="n">
        <v>10</v>
      </c>
    </row>
    <row r="311">
      <c r="A311" t="n">
        <v>16</v>
      </c>
      <c r="B311" t="n">
        <v>145</v>
      </c>
      <c r="C311" t="inlineStr">
        <is>
          <t xml:space="preserve">CONCLUIDO	</t>
        </is>
      </c>
      <c r="D311" t="n">
        <v>8.158300000000001</v>
      </c>
      <c r="E311" t="n">
        <v>12.26</v>
      </c>
      <c r="F311" t="n">
        <v>8.23</v>
      </c>
      <c r="G311" t="n">
        <v>24.69</v>
      </c>
      <c r="H311" t="n">
        <v>0.3</v>
      </c>
      <c r="I311" t="n">
        <v>20</v>
      </c>
      <c r="J311" t="n">
        <v>293.3</v>
      </c>
      <c r="K311" t="n">
        <v>61.2</v>
      </c>
      <c r="L311" t="n">
        <v>5</v>
      </c>
      <c r="M311" t="n">
        <v>18</v>
      </c>
      <c r="N311" t="n">
        <v>82.09999999999999</v>
      </c>
      <c r="O311" t="n">
        <v>36407.75</v>
      </c>
      <c r="P311" t="n">
        <v>127.43</v>
      </c>
      <c r="Q311" t="n">
        <v>1323.95</v>
      </c>
      <c r="R311" t="n">
        <v>39.01</v>
      </c>
      <c r="S311" t="n">
        <v>27.17</v>
      </c>
      <c r="T311" t="n">
        <v>6091.27</v>
      </c>
      <c r="U311" t="n">
        <v>0.7</v>
      </c>
      <c r="V311" t="n">
        <v>0.95</v>
      </c>
      <c r="W311" t="n">
        <v>0.14</v>
      </c>
      <c r="X311" t="n">
        <v>0.38</v>
      </c>
      <c r="Y311" t="n">
        <v>1</v>
      </c>
      <c r="Z311" t="n">
        <v>10</v>
      </c>
    </row>
    <row r="312">
      <c r="A312" t="n">
        <v>17</v>
      </c>
      <c r="B312" t="n">
        <v>145</v>
      </c>
      <c r="C312" t="inlineStr">
        <is>
          <t xml:space="preserve">CONCLUIDO	</t>
        </is>
      </c>
      <c r="D312" t="n">
        <v>8.3116</v>
      </c>
      <c r="E312" t="n">
        <v>12.03</v>
      </c>
      <c r="F312" t="n">
        <v>8.109999999999999</v>
      </c>
      <c r="G312" t="n">
        <v>27.04</v>
      </c>
      <c r="H312" t="n">
        <v>0.32</v>
      </c>
      <c r="I312" t="n">
        <v>18</v>
      </c>
      <c r="J312" t="n">
        <v>293.81</v>
      </c>
      <c r="K312" t="n">
        <v>61.2</v>
      </c>
      <c r="L312" t="n">
        <v>5.25</v>
      </c>
      <c r="M312" t="n">
        <v>16</v>
      </c>
      <c r="N312" t="n">
        <v>82.36</v>
      </c>
      <c r="O312" t="n">
        <v>36471.2</v>
      </c>
      <c r="P312" t="n">
        <v>124.08</v>
      </c>
      <c r="Q312" t="n">
        <v>1323.94</v>
      </c>
      <c r="R312" t="n">
        <v>35.17</v>
      </c>
      <c r="S312" t="n">
        <v>27.17</v>
      </c>
      <c r="T312" t="n">
        <v>4185.13</v>
      </c>
      <c r="U312" t="n">
        <v>0.77</v>
      </c>
      <c r="V312" t="n">
        <v>0.96</v>
      </c>
      <c r="W312" t="n">
        <v>0.13</v>
      </c>
      <c r="X312" t="n">
        <v>0.26</v>
      </c>
      <c r="Y312" t="n">
        <v>1</v>
      </c>
      <c r="Z312" t="n">
        <v>10</v>
      </c>
    </row>
    <row r="313">
      <c r="A313" t="n">
        <v>18</v>
      </c>
      <c r="B313" t="n">
        <v>145</v>
      </c>
      <c r="C313" t="inlineStr">
        <is>
          <t xml:space="preserve">CONCLUIDO	</t>
        </is>
      </c>
      <c r="D313" t="n">
        <v>8.2288</v>
      </c>
      <c r="E313" t="n">
        <v>12.15</v>
      </c>
      <c r="F313" t="n">
        <v>8.23</v>
      </c>
      <c r="G313" t="n">
        <v>27.44</v>
      </c>
      <c r="H313" t="n">
        <v>0.33</v>
      </c>
      <c r="I313" t="n">
        <v>18</v>
      </c>
      <c r="J313" t="n">
        <v>294.33</v>
      </c>
      <c r="K313" t="n">
        <v>61.2</v>
      </c>
      <c r="L313" t="n">
        <v>5.5</v>
      </c>
      <c r="M313" t="n">
        <v>16</v>
      </c>
      <c r="N313" t="n">
        <v>82.63</v>
      </c>
      <c r="O313" t="n">
        <v>36534.76</v>
      </c>
      <c r="P313" t="n">
        <v>125.82</v>
      </c>
      <c r="Q313" t="n">
        <v>1324.02</v>
      </c>
      <c r="R313" t="n">
        <v>39.22</v>
      </c>
      <c r="S313" t="n">
        <v>27.17</v>
      </c>
      <c r="T313" t="n">
        <v>6210.06</v>
      </c>
      <c r="U313" t="n">
        <v>0.6899999999999999</v>
      </c>
      <c r="V313" t="n">
        <v>0.95</v>
      </c>
      <c r="W313" t="n">
        <v>0.14</v>
      </c>
      <c r="X313" t="n">
        <v>0.38</v>
      </c>
      <c r="Y313" t="n">
        <v>1</v>
      </c>
      <c r="Z313" t="n">
        <v>10</v>
      </c>
    </row>
    <row r="314">
      <c r="A314" t="n">
        <v>19</v>
      </c>
      <c r="B314" t="n">
        <v>145</v>
      </c>
      <c r="C314" t="inlineStr">
        <is>
          <t xml:space="preserve">CONCLUIDO	</t>
        </is>
      </c>
      <c r="D314" t="n">
        <v>8.2934</v>
      </c>
      <c r="E314" t="n">
        <v>12.06</v>
      </c>
      <c r="F314" t="n">
        <v>8.19</v>
      </c>
      <c r="G314" t="n">
        <v>28.91</v>
      </c>
      <c r="H314" t="n">
        <v>0.35</v>
      </c>
      <c r="I314" t="n">
        <v>17</v>
      </c>
      <c r="J314" t="n">
        <v>294.84</v>
      </c>
      <c r="K314" t="n">
        <v>61.2</v>
      </c>
      <c r="L314" t="n">
        <v>5.75</v>
      </c>
      <c r="M314" t="n">
        <v>15</v>
      </c>
      <c r="N314" t="n">
        <v>82.90000000000001</v>
      </c>
      <c r="O314" t="n">
        <v>36598.44</v>
      </c>
      <c r="P314" t="n">
        <v>123.82</v>
      </c>
      <c r="Q314" t="n">
        <v>1323.97</v>
      </c>
      <c r="R314" t="n">
        <v>37.93</v>
      </c>
      <c r="S314" t="n">
        <v>27.17</v>
      </c>
      <c r="T314" t="n">
        <v>5569.26</v>
      </c>
      <c r="U314" t="n">
        <v>0.72</v>
      </c>
      <c r="V314" t="n">
        <v>0.95</v>
      </c>
      <c r="W314" t="n">
        <v>0.14</v>
      </c>
      <c r="X314" t="n">
        <v>0.34</v>
      </c>
      <c r="Y314" t="n">
        <v>1</v>
      </c>
      <c r="Z314" t="n">
        <v>10</v>
      </c>
    </row>
    <row r="315">
      <c r="A315" t="n">
        <v>20</v>
      </c>
      <c r="B315" t="n">
        <v>145</v>
      </c>
      <c r="C315" t="inlineStr">
        <is>
          <t xml:space="preserve">CONCLUIDO	</t>
        </is>
      </c>
      <c r="D315" t="n">
        <v>8.3546</v>
      </c>
      <c r="E315" t="n">
        <v>11.97</v>
      </c>
      <c r="F315" t="n">
        <v>8.16</v>
      </c>
      <c r="G315" t="n">
        <v>30.59</v>
      </c>
      <c r="H315" t="n">
        <v>0.36</v>
      </c>
      <c r="I315" t="n">
        <v>16</v>
      </c>
      <c r="J315" t="n">
        <v>295.36</v>
      </c>
      <c r="K315" t="n">
        <v>61.2</v>
      </c>
      <c r="L315" t="n">
        <v>6</v>
      </c>
      <c r="M315" t="n">
        <v>14</v>
      </c>
      <c r="N315" t="n">
        <v>83.16</v>
      </c>
      <c r="O315" t="n">
        <v>36662.22</v>
      </c>
      <c r="P315" t="n">
        <v>122.12</v>
      </c>
      <c r="Q315" t="n">
        <v>1323.94</v>
      </c>
      <c r="R315" t="n">
        <v>36.84</v>
      </c>
      <c r="S315" t="n">
        <v>27.17</v>
      </c>
      <c r="T315" t="n">
        <v>5030.2</v>
      </c>
      <c r="U315" t="n">
        <v>0.74</v>
      </c>
      <c r="V315" t="n">
        <v>0.96</v>
      </c>
      <c r="W315" t="n">
        <v>0.13</v>
      </c>
      <c r="X315" t="n">
        <v>0.31</v>
      </c>
      <c r="Y315" t="n">
        <v>1</v>
      </c>
      <c r="Z315" t="n">
        <v>10</v>
      </c>
    </row>
    <row r="316">
      <c r="A316" t="n">
        <v>21</v>
      </c>
      <c r="B316" t="n">
        <v>145</v>
      </c>
      <c r="C316" t="inlineStr">
        <is>
          <t xml:space="preserve">CONCLUIDO	</t>
        </is>
      </c>
      <c r="D316" t="n">
        <v>8.4049</v>
      </c>
      <c r="E316" t="n">
        <v>11.9</v>
      </c>
      <c r="F316" t="n">
        <v>8.140000000000001</v>
      </c>
      <c r="G316" t="n">
        <v>32.56</v>
      </c>
      <c r="H316" t="n">
        <v>0.38</v>
      </c>
      <c r="I316" t="n">
        <v>15</v>
      </c>
      <c r="J316" t="n">
        <v>295.88</v>
      </c>
      <c r="K316" t="n">
        <v>61.2</v>
      </c>
      <c r="L316" t="n">
        <v>6.25</v>
      </c>
      <c r="M316" t="n">
        <v>13</v>
      </c>
      <c r="N316" t="n">
        <v>83.43000000000001</v>
      </c>
      <c r="O316" t="n">
        <v>36726.12</v>
      </c>
      <c r="P316" t="n">
        <v>120.23</v>
      </c>
      <c r="Q316" t="n">
        <v>1324</v>
      </c>
      <c r="R316" t="n">
        <v>36.25</v>
      </c>
      <c r="S316" t="n">
        <v>27.17</v>
      </c>
      <c r="T316" t="n">
        <v>4739.83</v>
      </c>
      <c r="U316" t="n">
        <v>0.75</v>
      </c>
      <c r="V316" t="n">
        <v>0.96</v>
      </c>
      <c r="W316" t="n">
        <v>0.13</v>
      </c>
      <c r="X316" t="n">
        <v>0.29</v>
      </c>
      <c r="Y316" t="n">
        <v>1</v>
      </c>
      <c r="Z316" t="n">
        <v>10</v>
      </c>
    </row>
    <row r="317">
      <c r="A317" t="n">
        <v>22</v>
      </c>
      <c r="B317" t="n">
        <v>145</v>
      </c>
      <c r="C317" t="inlineStr">
        <is>
          <t xml:space="preserve">CONCLUIDO	</t>
        </is>
      </c>
      <c r="D317" t="n">
        <v>8.4077</v>
      </c>
      <c r="E317" t="n">
        <v>11.89</v>
      </c>
      <c r="F317" t="n">
        <v>8.140000000000001</v>
      </c>
      <c r="G317" t="n">
        <v>32.55</v>
      </c>
      <c r="H317" t="n">
        <v>0.39</v>
      </c>
      <c r="I317" t="n">
        <v>15</v>
      </c>
      <c r="J317" t="n">
        <v>296.4</v>
      </c>
      <c r="K317" t="n">
        <v>61.2</v>
      </c>
      <c r="L317" t="n">
        <v>6.5</v>
      </c>
      <c r="M317" t="n">
        <v>13</v>
      </c>
      <c r="N317" t="n">
        <v>83.7</v>
      </c>
      <c r="O317" t="n">
        <v>36790.13</v>
      </c>
      <c r="P317" t="n">
        <v>119.38</v>
      </c>
      <c r="Q317" t="n">
        <v>1323.94</v>
      </c>
      <c r="R317" t="n">
        <v>36.16</v>
      </c>
      <c r="S317" t="n">
        <v>27.17</v>
      </c>
      <c r="T317" t="n">
        <v>4690.69</v>
      </c>
      <c r="U317" t="n">
        <v>0.75</v>
      </c>
      <c r="V317" t="n">
        <v>0.96</v>
      </c>
      <c r="W317" t="n">
        <v>0.13</v>
      </c>
      <c r="X317" t="n">
        <v>0.28</v>
      </c>
      <c r="Y317" t="n">
        <v>1</v>
      </c>
      <c r="Z317" t="n">
        <v>10</v>
      </c>
    </row>
    <row r="318">
      <c r="A318" t="n">
        <v>23</v>
      </c>
      <c r="B318" t="n">
        <v>145</v>
      </c>
      <c r="C318" t="inlineStr">
        <is>
          <t xml:space="preserve">CONCLUIDO	</t>
        </is>
      </c>
      <c r="D318" t="n">
        <v>8.465</v>
      </c>
      <c r="E318" t="n">
        <v>11.81</v>
      </c>
      <c r="F318" t="n">
        <v>8.109999999999999</v>
      </c>
      <c r="G318" t="n">
        <v>34.76</v>
      </c>
      <c r="H318" t="n">
        <v>0.4</v>
      </c>
      <c r="I318" t="n">
        <v>14</v>
      </c>
      <c r="J318" t="n">
        <v>296.92</v>
      </c>
      <c r="K318" t="n">
        <v>61.2</v>
      </c>
      <c r="L318" t="n">
        <v>6.75</v>
      </c>
      <c r="M318" t="n">
        <v>12</v>
      </c>
      <c r="N318" t="n">
        <v>83.97</v>
      </c>
      <c r="O318" t="n">
        <v>36854.25</v>
      </c>
      <c r="P318" t="n">
        <v>118.01</v>
      </c>
      <c r="Q318" t="n">
        <v>1323.94</v>
      </c>
      <c r="R318" t="n">
        <v>35.28</v>
      </c>
      <c r="S318" t="n">
        <v>27.17</v>
      </c>
      <c r="T318" t="n">
        <v>4257.68</v>
      </c>
      <c r="U318" t="n">
        <v>0.77</v>
      </c>
      <c r="V318" t="n">
        <v>0.96</v>
      </c>
      <c r="W318" t="n">
        <v>0.13</v>
      </c>
      <c r="X318" t="n">
        <v>0.26</v>
      </c>
      <c r="Y318" t="n">
        <v>1</v>
      </c>
      <c r="Z318" t="n">
        <v>10</v>
      </c>
    </row>
    <row r="319">
      <c r="A319" t="n">
        <v>24</v>
      </c>
      <c r="B319" t="n">
        <v>145</v>
      </c>
      <c r="C319" t="inlineStr">
        <is>
          <t xml:space="preserve">CONCLUIDO	</t>
        </is>
      </c>
      <c r="D319" t="n">
        <v>8.524100000000001</v>
      </c>
      <c r="E319" t="n">
        <v>11.73</v>
      </c>
      <c r="F319" t="n">
        <v>8.08</v>
      </c>
      <c r="G319" t="n">
        <v>37.3</v>
      </c>
      <c r="H319" t="n">
        <v>0.42</v>
      </c>
      <c r="I319" t="n">
        <v>13</v>
      </c>
      <c r="J319" t="n">
        <v>297.44</v>
      </c>
      <c r="K319" t="n">
        <v>61.2</v>
      </c>
      <c r="L319" t="n">
        <v>7</v>
      </c>
      <c r="M319" t="n">
        <v>11</v>
      </c>
      <c r="N319" t="n">
        <v>84.23999999999999</v>
      </c>
      <c r="O319" t="n">
        <v>36918.48</v>
      </c>
      <c r="P319" t="n">
        <v>116.13</v>
      </c>
      <c r="Q319" t="n">
        <v>1323.94</v>
      </c>
      <c r="R319" t="n">
        <v>34.3</v>
      </c>
      <c r="S319" t="n">
        <v>27.17</v>
      </c>
      <c r="T319" t="n">
        <v>3773.57</v>
      </c>
      <c r="U319" t="n">
        <v>0.79</v>
      </c>
      <c r="V319" t="n">
        <v>0.97</v>
      </c>
      <c r="W319" t="n">
        <v>0.13</v>
      </c>
      <c r="X319" t="n">
        <v>0.23</v>
      </c>
      <c r="Y319" t="n">
        <v>1</v>
      </c>
      <c r="Z319" t="n">
        <v>10</v>
      </c>
    </row>
    <row r="320">
      <c r="A320" t="n">
        <v>25</v>
      </c>
      <c r="B320" t="n">
        <v>145</v>
      </c>
      <c r="C320" t="inlineStr">
        <is>
          <t xml:space="preserve">CONCLUIDO	</t>
        </is>
      </c>
      <c r="D320" t="n">
        <v>8.5436</v>
      </c>
      <c r="E320" t="n">
        <v>11.7</v>
      </c>
      <c r="F320" t="n">
        <v>8.050000000000001</v>
      </c>
      <c r="G320" t="n">
        <v>37.18</v>
      </c>
      <c r="H320" t="n">
        <v>0.43</v>
      </c>
      <c r="I320" t="n">
        <v>13</v>
      </c>
      <c r="J320" t="n">
        <v>297.96</v>
      </c>
      <c r="K320" t="n">
        <v>61.2</v>
      </c>
      <c r="L320" t="n">
        <v>7.25</v>
      </c>
      <c r="M320" t="n">
        <v>11</v>
      </c>
      <c r="N320" t="n">
        <v>84.51000000000001</v>
      </c>
      <c r="O320" t="n">
        <v>36982.83</v>
      </c>
      <c r="P320" t="n">
        <v>113.63</v>
      </c>
      <c r="Q320" t="n">
        <v>1323.95</v>
      </c>
      <c r="R320" t="n">
        <v>33.67</v>
      </c>
      <c r="S320" t="n">
        <v>27.17</v>
      </c>
      <c r="T320" t="n">
        <v>3457.28</v>
      </c>
      <c r="U320" t="n">
        <v>0.8100000000000001</v>
      </c>
      <c r="V320" t="n">
        <v>0.97</v>
      </c>
      <c r="W320" t="n">
        <v>0.12</v>
      </c>
      <c r="X320" t="n">
        <v>0.2</v>
      </c>
      <c r="Y320" t="n">
        <v>1</v>
      </c>
      <c r="Z320" t="n">
        <v>10</v>
      </c>
    </row>
    <row r="321">
      <c r="A321" t="n">
        <v>26</v>
      </c>
      <c r="B321" t="n">
        <v>145</v>
      </c>
      <c r="C321" t="inlineStr">
        <is>
          <t xml:space="preserve">CONCLUIDO	</t>
        </is>
      </c>
      <c r="D321" t="n">
        <v>8.567600000000001</v>
      </c>
      <c r="E321" t="n">
        <v>11.67</v>
      </c>
      <c r="F321" t="n">
        <v>8.08</v>
      </c>
      <c r="G321" t="n">
        <v>40.38</v>
      </c>
      <c r="H321" t="n">
        <v>0.45</v>
      </c>
      <c r="I321" t="n">
        <v>12</v>
      </c>
      <c r="J321" t="n">
        <v>298.48</v>
      </c>
      <c r="K321" t="n">
        <v>61.2</v>
      </c>
      <c r="L321" t="n">
        <v>7.5</v>
      </c>
      <c r="M321" t="n">
        <v>10</v>
      </c>
      <c r="N321" t="n">
        <v>84.79000000000001</v>
      </c>
      <c r="O321" t="n">
        <v>37047.29</v>
      </c>
      <c r="P321" t="n">
        <v>113.34</v>
      </c>
      <c r="Q321" t="n">
        <v>1324.04</v>
      </c>
      <c r="R321" t="n">
        <v>34.19</v>
      </c>
      <c r="S321" t="n">
        <v>27.17</v>
      </c>
      <c r="T321" t="n">
        <v>3723.02</v>
      </c>
      <c r="U321" t="n">
        <v>0.79</v>
      </c>
      <c r="V321" t="n">
        <v>0.97</v>
      </c>
      <c r="W321" t="n">
        <v>0.13</v>
      </c>
      <c r="X321" t="n">
        <v>0.22</v>
      </c>
      <c r="Y321" t="n">
        <v>1</v>
      </c>
      <c r="Z321" t="n">
        <v>10</v>
      </c>
    </row>
    <row r="322">
      <c r="A322" t="n">
        <v>27</v>
      </c>
      <c r="B322" t="n">
        <v>145</v>
      </c>
      <c r="C322" t="inlineStr">
        <is>
          <t xml:space="preserve">CONCLUIDO	</t>
        </is>
      </c>
      <c r="D322" t="n">
        <v>8.558</v>
      </c>
      <c r="E322" t="n">
        <v>11.68</v>
      </c>
      <c r="F322" t="n">
        <v>8.09</v>
      </c>
      <c r="G322" t="n">
        <v>40.45</v>
      </c>
      <c r="H322" t="n">
        <v>0.46</v>
      </c>
      <c r="I322" t="n">
        <v>12</v>
      </c>
      <c r="J322" t="n">
        <v>299.01</v>
      </c>
      <c r="K322" t="n">
        <v>61.2</v>
      </c>
      <c r="L322" t="n">
        <v>7.75</v>
      </c>
      <c r="M322" t="n">
        <v>10</v>
      </c>
      <c r="N322" t="n">
        <v>85.06</v>
      </c>
      <c r="O322" t="n">
        <v>37111.87</v>
      </c>
      <c r="P322" t="n">
        <v>112.35</v>
      </c>
      <c r="Q322" t="n">
        <v>1323.96</v>
      </c>
      <c r="R322" t="n">
        <v>34.72</v>
      </c>
      <c r="S322" t="n">
        <v>27.17</v>
      </c>
      <c r="T322" t="n">
        <v>3985.89</v>
      </c>
      <c r="U322" t="n">
        <v>0.78</v>
      </c>
      <c r="V322" t="n">
        <v>0.96</v>
      </c>
      <c r="W322" t="n">
        <v>0.13</v>
      </c>
      <c r="X322" t="n">
        <v>0.24</v>
      </c>
      <c r="Y322" t="n">
        <v>1</v>
      </c>
      <c r="Z322" t="n">
        <v>10</v>
      </c>
    </row>
    <row r="323">
      <c r="A323" t="n">
        <v>28</v>
      </c>
      <c r="B323" t="n">
        <v>145</v>
      </c>
      <c r="C323" t="inlineStr">
        <is>
          <t xml:space="preserve">CONCLUIDO	</t>
        </is>
      </c>
      <c r="D323" t="n">
        <v>8.620100000000001</v>
      </c>
      <c r="E323" t="n">
        <v>11.6</v>
      </c>
      <c r="F323" t="n">
        <v>8.06</v>
      </c>
      <c r="G323" t="n">
        <v>43.96</v>
      </c>
      <c r="H323" t="n">
        <v>0.48</v>
      </c>
      <c r="I323" t="n">
        <v>11</v>
      </c>
      <c r="J323" t="n">
        <v>299.53</v>
      </c>
      <c r="K323" t="n">
        <v>61.2</v>
      </c>
      <c r="L323" t="n">
        <v>8</v>
      </c>
      <c r="M323" t="n">
        <v>9</v>
      </c>
      <c r="N323" t="n">
        <v>85.33</v>
      </c>
      <c r="O323" t="n">
        <v>37176.68</v>
      </c>
      <c r="P323" t="n">
        <v>110.17</v>
      </c>
      <c r="Q323" t="n">
        <v>1323.94</v>
      </c>
      <c r="R323" t="n">
        <v>33.69</v>
      </c>
      <c r="S323" t="n">
        <v>27.17</v>
      </c>
      <c r="T323" t="n">
        <v>3479.52</v>
      </c>
      <c r="U323" t="n">
        <v>0.8100000000000001</v>
      </c>
      <c r="V323" t="n">
        <v>0.97</v>
      </c>
      <c r="W323" t="n">
        <v>0.13</v>
      </c>
      <c r="X323" t="n">
        <v>0.21</v>
      </c>
      <c r="Y323" t="n">
        <v>1</v>
      </c>
      <c r="Z323" t="n">
        <v>10</v>
      </c>
    </row>
    <row r="324">
      <c r="A324" t="n">
        <v>29</v>
      </c>
      <c r="B324" t="n">
        <v>145</v>
      </c>
      <c r="C324" t="inlineStr">
        <is>
          <t xml:space="preserve">CONCLUIDO	</t>
        </is>
      </c>
      <c r="D324" t="n">
        <v>8.6211</v>
      </c>
      <c r="E324" t="n">
        <v>11.6</v>
      </c>
      <c r="F324" t="n">
        <v>8.06</v>
      </c>
      <c r="G324" t="n">
        <v>43.95</v>
      </c>
      <c r="H324" t="n">
        <v>0.49</v>
      </c>
      <c r="I324" t="n">
        <v>11</v>
      </c>
      <c r="J324" t="n">
        <v>300.06</v>
      </c>
      <c r="K324" t="n">
        <v>61.2</v>
      </c>
      <c r="L324" t="n">
        <v>8.25</v>
      </c>
      <c r="M324" t="n">
        <v>7</v>
      </c>
      <c r="N324" t="n">
        <v>85.61</v>
      </c>
      <c r="O324" t="n">
        <v>37241.49</v>
      </c>
      <c r="P324" t="n">
        <v>109.86</v>
      </c>
      <c r="Q324" t="n">
        <v>1323.99</v>
      </c>
      <c r="R324" t="n">
        <v>33.52</v>
      </c>
      <c r="S324" t="n">
        <v>27.17</v>
      </c>
      <c r="T324" t="n">
        <v>3392.75</v>
      </c>
      <c r="U324" t="n">
        <v>0.8100000000000001</v>
      </c>
      <c r="V324" t="n">
        <v>0.97</v>
      </c>
      <c r="W324" t="n">
        <v>0.13</v>
      </c>
      <c r="X324" t="n">
        <v>0.2</v>
      </c>
      <c r="Y324" t="n">
        <v>1</v>
      </c>
      <c r="Z324" t="n">
        <v>10</v>
      </c>
    </row>
    <row r="325">
      <c r="A325" t="n">
        <v>30</v>
      </c>
      <c r="B325" t="n">
        <v>145</v>
      </c>
      <c r="C325" t="inlineStr">
        <is>
          <t xml:space="preserve">CONCLUIDO	</t>
        </is>
      </c>
      <c r="D325" t="n">
        <v>8.614699999999999</v>
      </c>
      <c r="E325" t="n">
        <v>11.61</v>
      </c>
      <c r="F325" t="n">
        <v>8.07</v>
      </c>
      <c r="G325" t="n">
        <v>44</v>
      </c>
      <c r="H325" t="n">
        <v>0.5</v>
      </c>
      <c r="I325" t="n">
        <v>11</v>
      </c>
      <c r="J325" t="n">
        <v>300.59</v>
      </c>
      <c r="K325" t="n">
        <v>61.2</v>
      </c>
      <c r="L325" t="n">
        <v>8.5</v>
      </c>
      <c r="M325" t="n">
        <v>3</v>
      </c>
      <c r="N325" t="n">
        <v>85.89</v>
      </c>
      <c r="O325" t="n">
        <v>37306.42</v>
      </c>
      <c r="P325" t="n">
        <v>108.99</v>
      </c>
      <c r="Q325" t="n">
        <v>1324.09</v>
      </c>
      <c r="R325" t="n">
        <v>33.63</v>
      </c>
      <c r="S325" t="n">
        <v>27.17</v>
      </c>
      <c r="T325" t="n">
        <v>3446.22</v>
      </c>
      <c r="U325" t="n">
        <v>0.8100000000000001</v>
      </c>
      <c r="V325" t="n">
        <v>0.97</v>
      </c>
      <c r="W325" t="n">
        <v>0.13</v>
      </c>
      <c r="X325" t="n">
        <v>0.21</v>
      </c>
      <c r="Y325" t="n">
        <v>1</v>
      </c>
      <c r="Z325" t="n">
        <v>10</v>
      </c>
    </row>
    <row r="326">
      <c r="A326" t="n">
        <v>31</v>
      </c>
      <c r="B326" t="n">
        <v>145</v>
      </c>
      <c r="C326" t="inlineStr">
        <is>
          <t xml:space="preserve">CONCLUIDO	</t>
        </is>
      </c>
      <c r="D326" t="n">
        <v>8.6149</v>
      </c>
      <c r="E326" t="n">
        <v>11.61</v>
      </c>
      <c r="F326" t="n">
        <v>8.07</v>
      </c>
      <c r="G326" t="n">
        <v>44</v>
      </c>
      <c r="H326" t="n">
        <v>0.52</v>
      </c>
      <c r="I326" t="n">
        <v>11</v>
      </c>
      <c r="J326" t="n">
        <v>301.11</v>
      </c>
      <c r="K326" t="n">
        <v>61.2</v>
      </c>
      <c r="L326" t="n">
        <v>8.75</v>
      </c>
      <c r="M326" t="n">
        <v>1</v>
      </c>
      <c r="N326" t="n">
        <v>86.16</v>
      </c>
      <c r="O326" t="n">
        <v>37371.47</v>
      </c>
      <c r="P326" t="n">
        <v>108.28</v>
      </c>
      <c r="Q326" t="n">
        <v>1323.98</v>
      </c>
      <c r="R326" t="n">
        <v>33.56</v>
      </c>
      <c r="S326" t="n">
        <v>27.17</v>
      </c>
      <c r="T326" t="n">
        <v>3412</v>
      </c>
      <c r="U326" t="n">
        <v>0.8100000000000001</v>
      </c>
      <c r="V326" t="n">
        <v>0.97</v>
      </c>
      <c r="W326" t="n">
        <v>0.14</v>
      </c>
      <c r="X326" t="n">
        <v>0.21</v>
      </c>
      <c r="Y326" t="n">
        <v>1</v>
      </c>
      <c r="Z326" t="n">
        <v>10</v>
      </c>
    </row>
    <row r="327">
      <c r="A327" t="n">
        <v>32</v>
      </c>
      <c r="B327" t="n">
        <v>145</v>
      </c>
      <c r="C327" t="inlineStr">
        <is>
          <t xml:space="preserve">CONCLUIDO	</t>
        </is>
      </c>
      <c r="D327" t="n">
        <v>8.6135</v>
      </c>
      <c r="E327" t="n">
        <v>11.61</v>
      </c>
      <c r="F327" t="n">
        <v>8.07</v>
      </c>
      <c r="G327" t="n">
        <v>44.01</v>
      </c>
      <c r="H327" t="n">
        <v>0.53</v>
      </c>
      <c r="I327" t="n">
        <v>11</v>
      </c>
      <c r="J327" t="n">
        <v>301.64</v>
      </c>
      <c r="K327" t="n">
        <v>61.2</v>
      </c>
      <c r="L327" t="n">
        <v>9</v>
      </c>
      <c r="M327" t="n">
        <v>0</v>
      </c>
      <c r="N327" t="n">
        <v>86.44</v>
      </c>
      <c r="O327" t="n">
        <v>37436.63</v>
      </c>
      <c r="P327" t="n">
        <v>108.37</v>
      </c>
      <c r="Q327" t="n">
        <v>1324.1</v>
      </c>
      <c r="R327" t="n">
        <v>33.62</v>
      </c>
      <c r="S327" t="n">
        <v>27.17</v>
      </c>
      <c r="T327" t="n">
        <v>3440.72</v>
      </c>
      <c r="U327" t="n">
        <v>0.8100000000000001</v>
      </c>
      <c r="V327" t="n">
        <v>0.97</v>
      </c>
      <c r="W327" t="n">
        <v>0.14</v>
      </c>
      <c r="X327" t="n">
        <v>0.21</v>
      </c>
      <c r="Y327" t="n">
        <v>1</v>
      </c>
      <c r="Z327" t="n">
        <v>10</v>
      </c>
    </row>
    <row r="328">
      <c r="A328" t="n">
        <v>0</v>
      </c>
      <c r="B328" t="n">
        <v>65</v>
      </c>
      <c r="C328" t="inlineStr">
        <is>
          <t xml:space="preserve">CONCLUIDO	</t>
        </is>
      </c>
      <c r="D328" t="n">
        <v>7.5521</v>
      </c>
      <c r="E328" t="n">
        <v>13.24</v>
      </c>
      <c r="F328" t="n">
        <v>9.210000000000001</v>
      </c>
      <c r="G328" t="n">
        <v>8.130000000000001</v>
      </c>
      <c r="H328" t="n">
        <v>0.13</v>
      </c>
      <c r="I328" t="n">
        <v>68</v>
      </c>
      <c r="J328" t="n">
        <v>133.21</v>
      </c>
      <c r="K328" t="n">
        <v>46.47</v>
      </c>
      <c r="L328" t="n">
        <v>1</v>
      </c>
      <c r="M328" t="n">
        <v>66</v>
      </c>
      <c r="N328" t="n">
        <v>20.75</v>
      </c>
      <c r="O328" t="n">
        <v>16663.42</v>
      </c>
      <c r="P328" t="n">
        <v>92.70999999999999</v>
      </c>
      <c r="Q328" t="n">
        <v>1324.16</v>
      </c>
      <c r="R328" t="n">
        <v>69.56999999999999</v>
      </c>
      <c r="S328" t="n">
        <v>27.17</v>
      </c>
      <c r="T328" t="n">
        <v>21130.99</v>
      </c>
      <c r="U328" t="n">
        <v>0.39</v>
      </c>
      <c r="V328" t="n">
        <v>0.85</v>
      </c>
      <c r="W328" t="n">
        <v>0.21</v>
      </c>
      <c r="X328" t="n">
        <v>1.36</v>
      </c>
      <c r="Y328" t="n">
        <v>1</v>
      </c>
      <c r="Z328" t="n">
        <v>10</v>
      </c>
    </row>
    <row r="329">
      <c r="A329" t="n">
        <v>1</v>
      </c>
      <c r="B329" t="n">
        <v>65</v>
      </c>
      <c r="C329" t="inlineStr">
        <is>
          <t xml:space="preserve">CONCLUIDO	</t>
        </is>
      </c>
      <c r="D329" t="n">
        <v>8.0458</v>
      </c>
      <c r="E329" t="n">
        <v>12.43</v>
      </c>
      <c r="F329" t="n">
        <v>8.859999999999999</v>
      </c>
      <c r="G329" t="n">
        <v>10.42</v>
      </c>
      <c r="H329" t="n">
        <v>0.17</v>
      </c>
      <c r="I329" t="n">
        <v>51</v>
      </c>
      <c r="J329" t="n">
        <v>133.55</v>
      </c>
      <c r="K329" t="n">
        <v>46.47</v>
      </c>
      <c r="L329" t="n">
        <v>1.25</v>
      </c>
      <c r="M329" t="n">
        <v>49</v>
      </c>
      <c r="N329" t="n">
        <v>20.83</v>
      </c>
      <c r="O329" t="n">
        <v>16704.7</v>
      </c>
      <c r="P329" t="n">
        <v>86.59999999999999</v>
      </c>
      <c r="Q329" t="n">
        <v>1324.11</v>
      </c>
      <c r="R329" t="n">
        <v>58.71</v>
      </c>
      <c r="S329" t="n">
        <v>27.17</v>
      </c>
      <c r="T329" t="n">
        <v>15785.94</v>
      </c>
      <c r="U329" t="n">
        <v>0.46</v>
      </c>
      <c r="V329" t="n">
        <v>0.88</v>
      </c>
      <c r="W329" t="n">
        <v>0.19</v>
      </c>
      <c r="X329" t="n">
        <v>1.01</v>
      </c>
      <c r="Y329" t="n">
        <v>1</v>
      </c>
      <c r="Z329" t="n">
        <v>10</v>
      </c>
    </row>
    <row r="330">
      <c r="A330" t="n">
        <v>2</v>
      </c>
      <c r="B330" t="n">
        <v>65</v>
      </c>
      <c r="C330" t="inlineStr">
        <is>
          <t xml:space="preserve">CONCLUIDO	</t>
        </is>
      </c>
      <c r="D330" t="n">
        <v>8.425599999999999</v>
      </c>
      <c r="E330" t="n">
        <v>11.87</v>
      </c>
      <c r="F330" t="n">
        <v>8.6</v>
      </c>
      <c r="G330" t="n">
        <v>12.9</v>
      </c>
      <c r="H330" t="n">
        <v>0.2</v>
      </c>
      <c r="I330" t="n">
        <v>40</v>
      </c>
      <c r="J330" t="n">
        <v>133.88</v>
      </c>
      <c r="K330" t="n">
        <v>46.47</v>
      </c>
      <c r="L330" t="n">
        <v>1.5</v>
      </c>
      <c r="M330" t="n">
        <v>38</v>
      </c>
      <c r="N330" t="n">
        <v>20.91</v>
      </c>
      <c r="O330" t="n">
        <v>16746.01</v>
      </c>
      <c r="P330" t="n">
        <v>81.39</v>
      </c>
      <c r="Q330" t="n">
        <v>1324.11</v>
      </c>
      <c r="R330" t="n">
        <v>50.27</v>
      </c>
      <c r="S330" t="n">
        <v>27.17</v>
      </c>
      <c r="T330" t="n">
        <v>11621.45</v>
      </c>
      <c r="U330" t="n">
        <v>0.54</v>
      </c>
      <c r="V330" t="n">
        <v>0.91</v>
      </c>
      <c r="W330" t="n">
        <v>0.17</v>
      </c>
      <c r="X330" t="n">
        <v>0.75</v>
      </c>
      <c r="Y330" t="n">
        <v>1</v>
      </c>
      <c r="Z330" t="n">
        <v>10</v>
      </c>
    </row>
    <row r="331">
      <c r="A331" t="n">
        <v>3</v>
      </c>
      <c r="B331" t="n">
        <v>65</v>
      </c>
      <c r="C331" t="inlineStr">
        <is>
          <t xml:space="preserve">CONCLUIDO	</t>
        </is>
      </c>
      <c r="D331" t="n">
        <v>8.550700000000001</v>
      </c>
      <c r="E331" t="n">
        <v>11.7</v>
      </c>
      <c r="F331" t="n">
        <v>8.59</v>
      </c>
      <c r="G331" t="n">
        <v>15.16</v>
      </c>
      <c r="H331" t="n">
        <v>0.23</v>
      </c>
      <c r="I331" t="n">
        <v>34</v>
      </c>
      <c r="J331" t="n">
        <v>134.22</v>
      </c>
      <c r="K331" t="n">
        <v>46.47</v>
      </c>
      <c r="L331" t="n">
        <v>1.75</v>
      </c>
      <c r="M331" t="n">
        <v>32</v>
      </c>
      <c r="N331" t="n">
        <v>21</v>
      </c>
      <c r="O331" t="n">
        <v>16787.35</v>
      </c>
      <c r="P331" t="n">
        <v>78.70999999999999</v>
      </c>
      <c r="Q331" t="n">
        <v>1324.18</v>
      </c>
      <c r="R331" t="n">
        <v>50.73</v>
      </c>
      <c r="S331" t="n">
        <v>27.17</v>
      </c>
      <c r="T331" t="n">
        <v>11881.84</v>
      </c>
      <c r="U331" t="n">
        <v>0.54</v>
      </c>
      <c r="V331" t="n">
        <v>0.91</v>
      </c>
      <c r="W331" t="n">
        <v>0.16</v>
      </c>
      <c r="X331" t="n">
        <v>0.74</v>
      </c>
      <c r="Y331" t="n">
        <v>1</v>
      </c>
      <c r="Z331" t="n">
        <v>10</v>
      </c>
    </row>
    <row r="332">
      <c r="A332" t="n">
        <v>4</v>
      </c>
      <c r="B332" t="n">
        <v>65</v>
      </c>
      <c r="C332" t="inlineStr">
        <is>
          <t xml:space="preserve">CONCLUIDO	</t>
        </is>
      </c>
      <c r="D332" t="n">
        <v>8.8108</v>
      </c>
      <c r="E332" t="n">
        <v>11.35</v>
      </c>
      <c r="F332" t="n">
        <v>8.41</v>
      </c>
      <c r="G332" t="n">
        <v>18.02</v>
      </c>
      <c r="H332" t="n">
        <v>0.26</v>
      </c>
      <c r="I332" t="n">
        <v>28</v>
      </c>
      <c r="J332" t="n">
        <v>134.55</v>
      </c>
      <c r="K332" t="n">
        <v>46.47</v>
      </c>
      <c r="L332" t="n">
        <v>2</v>
      </c>
      <c r="M332" t="n">
        <v>26</v>
      </c>
      <c r="N332" t="n">
        <v>21.09</v>
      </c>
      <c r="O332" t="n">
        <v>16828.84</v>
      </c>
      <c r="P332" t="n">
        <v>74</v>
      </c>
      <c r="Q332" t="n">
        <v>1324.17</v>
      </c>
      <c r="R332" t="n">
        <v>44.44</v>
      </c>
      <c r="S332" t="n">
        <v>27.17</v>
      </c>
      <c r="T332" t="n">
        <v>8769.700000000001</v>
      </c>
      <c r="U332" t="n">
        <v>0.61</v>
      </c>
      <c r="V332" t="n">
        <v>0.93</v>
      </c>
      <c r="W332" t="n">
        <v>0.15</v>
      </c>
      <c r="X332" t="n">
        <v>0.55</v>
      </c>
      <c r="Y332" t="n">
        <v>1</v>
      </c>
      <c r="Z332" t="n">
        <v>10</v>
      </c>
    </row>
    <row r="333">
      <c r="A333" t="n">
        <v>5</v>
      </c>
      <c r="B333" t="n">
        <v>65</v>
      </c>
      <c r="C333" t="inlineStr">
        <is>
          <t xml:space="preserve">CONCLUIDO	</t>
        </is>
      </c>
      <c r="D333" t="n">
        <v>8.972</v>
      </c>
      <c r="E333" t="n">
        <v>11.15</v>
      </c>
      <c r="F333" t="n">
        <v>8.31</v>
      </c>
      <c r="G333" t="n">
        <v>20.78</v>
      </c>
      <c r="H333" t="n">
        <v>0.29</v>
      </c>
      <c r="I333" t="n">
        <v>24</v>
      </c>
      <c r="J333" t="n">
        <v>134.89</v>
      </c>
      <c r="K333" t="n">
        <v>46.47</v>
      </c>
      <c r="L333" t="n">
        <v>2.25</v>
      </c>
      <c r="M333" t="n">
        <v>17</v>
      </c>
      <c r="N333" t="n">
        <v>21.17</v>
      </c>
      <c r="O333" t="n">
        <v>16870.25</v>
      </c>
      <c r="P333" t="n">
        <v>69.8</v>
      </c>
      <c r="Q333" t="n">
        <v>1323.99</v>
      </c>
      <c r="R333" t="n">
        <v>41.36</v>
      </c>
      <c r="S333" t="n">
        <v>27.17</v>
      </c>
      <c r="T333" t="n">
        <v>7246.96</v>
      </c>
      <c r="U333" t="n">
        <v>0.66</v>
      </c>
      <c r="V333" t="n">
        <v>0.9399999999999999</v>
      </c>
      <c r="W333" t="n">
        <v>0.15</v>
      </c>
      <c r="X333" t="n">
        <v>0.46</v>
      </c>
      <c r="Y333" t="n">
        <v>1</v>
      </c>
      <c r="Z333" t="n">
        <v>10</v>
      </c>
    </row>
    <row r="334">
      <c r="A334" t="n">
        <v>6</v>
      </c>
      <c r="B334" t="n">
        <v>65</v>
      </c>
      <c r="C334" t="inlineStr">
        <is>
          <t xml:space="preserve">CONCLUIDO	</t>
        </is>
      </c>
      <c r="D334" t="n">
        <v>9.0296</v>
      </c>
      <c r="E334" t="n">
        <v>11.07</v>
      </c>
      <c r="F334" t="n">
        <v>8.300000000000001</v>
      </c>
      <c r="G334" t="n">
        <v>22.62</v>
      </c>
      <c r="H334" t="n">
        <v>0.33</v>
      </c>
      <c r="I334" t="n">
        <v>22</v>
      </c>
      <c r="J334" t="n">
        <v>135.22</v>
      </c>
      <c r="K334" t="n">
        <v>46.47</v>
      </c>
      <c r="L334" t="n">
        <v>2.5</v>
      </c>
      <c r="M334" t="n">
        <v>3</v>
      </c>
      <c r="N334" t="n">
        <v>21.26</v>
      </c>
      <c r="O334" t="n">
        <v>16911.68</v>
      </c>
      <c r="P334" t="n">
        <v>68.27</v>
      </c>
      <c r="Q334" t="n">
        <v>1324.19</v>
      </c>
      <c r="R334" t="n">
        <v>40.23</v>
      </c>
      <c r="S334" t="n">
        <v>27.17</v>
      </c>
      <c r="T334" t="n">
        <v>6692.13</v>
      </c>
      <c r="U334" t="n">
        <v>0.68</v>
      </c>
      <c r="V334" t="n">
        <v>0.9399999999999999</v>
      </c>
      <c r="W334" t="n">
        <v>0.17</v>
      </c>
      <c r="X334" t="n">
        <v>0.44</v>
      </c>
      <c r="Y334" t="n">
        <v>1</v>
      </c>
      <c r="Z334" t="n">
        <v>10</v>
      </c>
    </row>
    <row r="335">
      <c r="A335" t="n">
        <v>7</v>
      </c>
      <c r="B335" t="n">
        <v>65</v>
      </c>
      <c r="C335" t="inlineStr">
        <is>
          <t xml:space="preserve">CONCLUIDO	</t>
        </is>
      </c>
      <c r="D335" t="n">
        <v>9.0237</v>
      </c>
      <c r="E335" t="n">
        <v>11.08</v>
      </c>
      <c r="F335" t="n">
        <v>8.300000000000001</v>
      </c>
      <c r="G335" t="n">
        <v>22.64</v>
      </c>
      <c r="H335" t="n">
        <v>0.36</v>
      </c>
      <c r="I335" t="n">
        <v>22</v>
      </c>
      <c r="J335" t="n">
        <v>135.56</v>
      </c>
      <c r="K335" t="n">
        <v>46.47</v>
      </c>
      <c r="L335" t="n">
        <v>2.75</v>
      </c>
      <c r="M335" t="n">
        <v>0</v>
      </c>
      <c r="N335" t="n">
        <v>21.34</v>
      </c>
      <c r="O335" t="n">
        <v>16953.14</v>
      </c>
      <c r="P335" t="n">
        <v>68.38</v>
      </c>
      <c r="Q335" t="n">
        <v>1324.05</v>
      </c>
      <c r="R335" t="n">
        <v>40.45</v>
      </c>
      <c r="S335" t="n">
        <v>27.17</v>
      </c>
      <c r="T335" t="n">
        <v>6802.86</v>
      </c>
      <c r="U335" t="n">
        <v>0.67</v>
      </c>
      <c r="V335" t="n">
        <v>0.9399999999999999</v>
      </c>
      <c r="W335" t="n">
        <v>0.17</v>
      </c>
      <c r="X335" t="n">
        <v>0.45</v>
      </c>
      <c r="Y335" t="n">
        <v>1</v>
      </c>
      <c r="Z335" t="n">
        <v>10</v>
      </c>
    </row>
    <row r="336">
      <c r="A336" t="n">
        <v>0</v>
      </c>
      <c r="B336" t="n">
        <v>130</v>
      </c>
      <c r="C336" t="inlineStr">
        <is>
          <t xml:space="preserve">CONCLUIDO	</t>
        </is>
      </c>
      <c r="D336" t="n">
        <v>5.2677</v>
      </c>
      <c r="E336" t="n">
        <v>18.98</v>
      </c>
      <c r="F336" t="n">
        <v>10.31</v>
      </c>
      <c r="G336" t="n">
        <v>5.16</v>
      </c>
      <c r="H336" t="n">
        <v>0.07000000000000001</v>
      </c>
      <c r="I336" t="n">
        <v>120</v>
      </c>
      <c r="J336" t="n">
        <v>252.85</v>
      </c>
      <c r="K336" t="n">
        <v>59.19</v>
      </c>
      <c r="L336" t="n">
        <v>1</v>
      </c>
      <c r="M336" t="n">
        <v>118</v>
      </c>
      <c r="N336" t="n">
        <v>62.65</v>
      </c>
      <c r="O336" t="n">
        <v>31418.63</v>
      </c>
      <c r="P336" t="n">
        <v>165.76</v>
      </c>
      <c r="Q336" t="n">
        <v>1324.56</v>
      </c>
      <c r="R336" t="n">
        <v>103.97</v>
      </c>
      <c r="S336" t="n">
        <v>27.17</v>
      </c>
      <c r="T336" t="n">
        <v>38074.16</v>
      </c>
      <c r="U336" t="n">
        <v>0.26</v>
      </c>
      <c r="V336" t="n">
        <v>0.76</v>
      </c>
      <c r="W336" t="n">
        <v>0.3</v>
      </c>
      <c r="X336" t="n">
        <v>2.46</v>
      </c>
      <c r="Y336" t="n">
        <v>1</v>
      </c>
      <c r="Z336" t="n">
        <v>10</v>
      </c>
    </row>
    <row r="337">
      <c r="A337" t="n">
        <v>1</v>
      </c>
      <c r="B337" t="n">
        <v>130</v>
      </c>
      <c r="C337" t="inlineStr">
        <is>
          <t xml:space="preserve">CONCLUIDO	</t>
        </is>
      </c>
      <c r="D337" t="n">
        <v>5.9222</v>
      </c>
      <c r="E337" t="n">
        <v>16.89</v>
      </c>
      <c r="F337" t="n">
        <v>9.68</v>
      </c>
      <c r="G337" t="n">
        <v>6.45</v>
      </c>
      <c r="H337" t="n">
        <v>0.09</v>
      </c>
      <c r="I337" t="n">
        <v>90</v>
      </c>
      <c r="J337" t="n">
        <v>253.3</v>
      </c>
      <c r="K337" t="n">
        <v>59.19</v>
      </c>
      <c r="L337" t="n">
        <v>1.25</v>
      </c>
      <c r="M337" t="n">
        <v>88</v>
      </c>
      <c r="N337" t="n">
        <v>62.86</v>
      </c>
      <c r="O337" t="n">
        <v>31474.5</v>
      </c>
      <c r="P337" t="n">
        <v>154.33</v>
      </c>
      <c r="Q337" t="n">
        <v>1324.46</v>
      </c>
      <c r="R337" t="n">
        <v>84.31999999999999</v>
      </c>
      <c r="S337" t="n">
        <v>27.17</v>
      </c>
      <c r="T337" t="n">
        <v>28398.23</v>
      </c>
      <c r="U337" t="n">
        <v>0.32</v>
      </c>
      <c r="V337" t="n">
        <v>0.8100000000000001</v>
      </c>
      <c r="W337" t="n">
        <v>0.25</v>
      </c>
      <c r="X337" t="n">
        <v>1.82</v>
      </c>
      <c r="Y337" t="n">
        <v>1</v>
      </c>
      <c r="Z337" t="n">
        <v>10</v>
      </c>
    </row>
    <row r="338">
      <c r="A338" t="n">
        <v>2</v>
      </c>
      <c r="B338" t="n">
        <v>130</v>
      </c>
      <c r="C338" t="inlineStr">
        <is>
          <t xml:space="preserve">CONCLUIDO	</t>
        </is>
      </c>
      <c r="D338" t="n">
        <v>6.3955</v>
      </c>
      <c r="E338" t="n">
        <v>15.64</v>
      </c>
      <c r="F338" t="n">
        <v>9.31</v>
      </c>
      <c r="G338" t="n">
        <v>7.76</v>
      </c>
      <c r="H338" t="n">
        <v>0.11</v>
      </c>
      <c r="I338" t="n">
        <v>72</v>
      </c>
      <c r="J338" t="n">
        <v>253.75</v>
      </c>
      <c r="K338" t="n">
        <v>59.19</v>
      </c>
      <c r="L338" t="n">
        <v>1.5</v>
      </c>
      <c r="M338" t="n">
        <v>70</v>
      </c>
      <c r="N338" t="n">
        <v>63.06</v>
      </c>
      <c r="O338" t="n">
        <v>31530.44</v>
      </c>
      <c r="P338" t="n">
        <v>147.12</v>
      </c>
      <c r="Q338" t="n">
        <v>1324.11</v>
      </c>
      <c r="R338" t="n">
        <v>72.84999999999999</v>
      </c>
      <c r="S338" t="n">
        <v>27.17</v>
      </c>
      <c r="T338" t="n">
        <v>22754.2</v>
      </c>
      <c r="U338" t="n">
        <v>0.37</v>
      </c>
      <c r="V338" t="n">
        <v>0.84</v>
      </c>
      <c r="W338" t="n">
        <v>0.22</v>
      </c>
      <c r="X338" t="n">
        <v>1.46</v>
      </c>
      <c r="Y338" t="n">
        <v>1</v>
      </c>
      <c r="Z338" t="n">
        <v>10</v>
      </c>
    </row>
    <row r="339">
      <c r="A339" t="n">
        <v>3</v>
      </c>
      <c r="B339" t="n">
        <v>130</v>
      </c>
      <c r="C339" t="inlineStr">
        <is>
          <t xml:space="preserve">CONCLUIDO	</t>
        </is>
      </c>
      <c r="D339" t="n">
        <v>6.7972</v>
      </c>
      <c r="E339" t="n">
        <v>14.71</v>
      </c>
      <c r="F339" t="n">
        <v>9.02</v>
      </c>
      <c r="G339" t="n">
        <v>9.18</v>
      </c>
      <c r="H339" t="n">
        <v>0.12</v>
      </c>
      <c r="I339" t="n">
        <v>59</v>
      </c>
      <c r="J339" t="n">
        <v>254.21</v>
      </c>
      <c r="K339" t="n">
        <v>59.19</v>
      </c>
      <c r="L339" t="n">
        <v>1.75</v>
      </c>
      <c r="M339" t="n">
        <v>57</v>
      </c>
      <c r="N339" t="n">
        <v>63.26</v>
      </c>
      <c r="O339" t="n">
        <v>31586.46</v>
      </c>
      <c r="P339" t="n">
        <v>141.45</v>
      </c>
      <c r="Q339" t="n">
        <v>1324.15</v>
      </c>
      <c r="R339" t="n">
        <v>63.75</v>
      </c>
      <c r="S339" t="n">
        <v>27.17</v>
      </c>
      <c r="T339" t="n">
        <v>18266.29</v>
      </c>
      <c r="U339" t="n">
        <v>0.43</v>
      </c>
      <c r="V339" t="n">
        <v>0.87</v>
      </c>
      <c r="W339" t="n">
        <v>0.2</v>
      </c>
      <c r="X339" t="n">
        <v>1.17</v>
      </c>
      <c r="Y339" t="n">
        <v>1</v>
      </c>
      <c r="Z339" t="n">
        <v>10</v>
      </c>
    </row>
    <row r="340">
      <c r="A340" t="n">
        <v>4</v>
      </c>
      <c r="B340" t="n">
        <v>130</v>
      </c>
      <c r="C340" t="inlineStr">
        <is>
          <t xml:space="preserve">CONCLUIDO	</t>
        </is>
      </c>
      <c r="D340" t="n">
        <v>7.0599</v>
      </c>
      <c r="E340" t="n">
        <v>14.16</v>
      </c>
      <c r="F340" t="n">
        <v>8.869999999999999</v>
      </c>
      <c r="G340" t="n">
        <v>10.43</v>
      </c>
      <c r="H340" t="n">
        <v>0.14</v>
      </c>
      <c r="I340" t="n">
        <v>51</v>
      </c>
      <c r="J340" t="n">
        <v>254.66</v>
      </c>
      <c r="K340" t="n">
        <v>59.19</v>
      </c>
      <c r="L340" t="n">
        <v>2</v>
      </c>
      <c r="M340" t="n">
        <v>49</v>
      </c>
      <c r="N340" t="n">
        <v>63.47</v>
      </c>
      <c r="O340" t="n">
        <v>31642.55</v>
      </c>
      <c r="P340" t="n">
        <v>137.82</v>
      </c>
      <c r="Q340" t="n">
        <v>1324.24</v>
      </c>
      <c r="R340" t="n">
        <v>58.67</v>
      </c>
      <c r="S340" t="n">
        <v>27.17</v>
      </c>
      <c r="T340" t="n">
        <v>15767.24</v>
      </c>
      <c r="U340" t="n">
        <v>0.46</v>
      </c>
      <c r="V340" t="n">
        <v>0.88</v>
      </c>
      <c r="W340" t="n">
        <v>0.19</v>
      </c>
      <c r="X340" t="n">
        <v>1.01</v>
      </c>
      <c r="Y340" t="n">
        <v>1</v>
      </c>
      <c r="Z340" t="n">
        <v>10</v>
      </c>
    </row>
    <row r="341">
      <c r="A341" t="n">
        <v>5</v>
      </c>
      <c r="B341" t="n">
        <v>130</v>
      </c>
      <c r="C341" t="inlineStr">
        <is>
          <t xml:space="preserve">CONCLUIDO	</t>
        </is>
      </c>
      <c r="D341" t="n">
        <v>7.32</v>
      </c>
      <c r="E341" t="n">
        <v>13.66</v>
      </c>
      <c r="F341" t="n">
        <v>8.710000000000001</v>
      </c>
      <c r="G341" t="n">
        <v>11.87</v>
      </c>
      <c r="H341" t="n">
        <v>0.16</v>
      </c>
      <c r="I341" t="n">
        <v>44</v>
      </c>
      <c r="J341" t="n">
        <v>255.12</v>
      </c>
      <c r="K341" t="n">
        <v>59.19</v>
      </c>
      <c r="L341" t="n">
        <v>2.25</v>
      </c>
      <c r="M341" t="n">
        <v>42</v>
      </c>
      <c r="N341" t="n">
        <v>63.67</v>
      </c>
      <c r="O341" t="n">
        <v>31698.72</v>
      </c>
      <c r="P341" t="n">
        <v>134.17</v>
      </c>
      <c r="Q341" t="n">
        <v>1324.01</v>
      </c>
      <c r="R341" t="n">
        <v>53.71</v>
      </c>
      <c r="S341" t="n">
        <v>27.17</v>
      </c>
      <c r="T341" t="n">
        <v>13321.86</v>
      </c>
      <c r="U341" t="n">
        <v>0.51</v>
      </c>
      <c r="V341" t="n">
        <v>0.9</v>
      </c>
      <c r="W341" t="n">
        <v>0.18</v>
      </c>
      <c r="X341" t="n">
        <v>0.85</v>
      </c>
      <c r="Y341" t="n">
        <v>1</v>
      </c>
      <c r="Z341" t="n">
        <v>10</v>
      </c>
    </row>
    <row r="342">
      <c r="A342" t="n">
        <v>6</v>
      </c>
      <c r="B342" t="n">
        <v>130</v>
      </c>
      <c r="C342" t="inlineStr">
        <is>
          <t xml:space="preserve">CONCLUIDO	</t>
        </is>
      </c>
      <c r="D342" t="n">
        <v>7.5226</v>
      </c>
      <c r="E342" t="n">
        <v>13.29</v>
      </c>
      <c r="F342" t="n">
        <v>8.58</v>
      </c>
      <c r="G342" t="n">
        <v>13.2</v>
      </c>
      <c r="H342" t="n">
        <v>0.17</v>
      </c>
      <c r="I342" t="n">
        <v>39</v>
      </c>
      <c r="J342" t="n">
        <v>255.57</v>
      </c>
      <c r="K342" t="n">
        <v>59.19</v>
      </c>
      <c r="L342" t="n">
        <v>2.5</v>
      </c>
      <c r="M342" t="n">
        <v>37</v>
      </c>
      <c r="N342" t="n">
        <v>63.88</v>
      </c>
      <c r="O342" t="n">
        <v>31754.97</v>
      </c>
      <c r="P342" t="n">
        <v>131.03</v>
      </c>
      <c r="Q342" t="n">
        <v>1324.01</v>
      </c>
      <c r="R342" t="n">
        <v>49.78</v>
      </c>
      <c r="S342" t="n">
        <v>27.17</v>
      </c>
      <c r="T342" t="n">
        <v>11385.36</v>
      </c>
      <c r="U342" t="n">
        <v>0.55</v>
      </c>
      <c r="V342" t="n">
        <v>0.91</v>
      </c>
      <c r="W342" t="n">
        <v>0.17</v>
      </c>
      <c r="X342" t="n">
        <v>0.73</v>
      </c>
      <c r="Y342" t="n">
        <v>1</v>
      </c>
      <c r="Z342" t="n">
        <v>10</v>
      </c>
    </row>
    <row r="343">
      <c r="A343" t="n">
        <v>7</v>
      </c>
      <c r="B343" t="n">
        <v>130</v>
      </c>
      <c r="C343" t="inlineStr">
        <is>
          <t xml:space="preserve">CONCLUIDO	</t>
        </is>
      </c>
      <c r="D343" t="n">
        <v>7.6756</v>
      </c>
      <c r="E343" t="n">
        <v>13.03</v>
      </c>
      <c r="F343" t="n">
        <v>8.51</v>
      </c>
      <c r="G343" t="n">
        <v>14.59</v>
      </c>
      <c r="H343" t="n">
        <v>0.19</v>
      </c>
      <c r="I343" t="n">
        <v>35</v>
      </c>
      <c r="J343" t="n">
        <v>256.03</v>
      </c>
      <c r="K343" t="n">
        <v>59.19</v>
      </c>
      <c r="L343" t="n">
        <v>2.75</v>
      </c>
      <c r="M343" t="n">
        <v>33</v>
      </c>
      <c r="N343" t="n">
        <v>64.09</v>
      </c>
      <c r="O343" t="n">
        <v>31811.29</v>
      </c>
      <c r="P343" t="n">
        <v>128.68</v>
      </c>
      <c r="Q343" t="n">
        <v>1324.27</v>
      </c>
      <c r="R343" t="n">
        <v>48.38</v>
      </c>
      <c r="S343" t="n">
        <v>27.17</v>
      </c>
      <c r="T343" t="n">
        <v>10703.23</v>
      </c>
      <c r="U343" t="n">
        <v>0.5600000000000001</v>
      </c>
      <c r="V343" t="n">
        <v>0.92</v>
      </c>
      <c r="W343" t="n">
        <v>0.14</v>
      </c>
      <c r="X343" t="n">
        <v>0.66</v>
      </c>
      <c r="Y343" t="n">
        <v>1</v>
      </c>
      <c r="Z343" t="n">
        <v>10</v>
      </c>
    </row>
    <row r="344">
      <c r="A344" t="n">
        <v>8</v>
      </c>
      <c r="B344" t="n">
        <v>130</v>
      </c>
      <c r="C344" t="inlineStr">
        <is>
          <t xml:space="preserve">CONCLUIDO	</t>
        </is>
      </c>
      <c r="D344" t="n">
        <v>7.763</v>
      </c>
      <c r="E344" t="n">
        <v>12.88</v>
      </c>
      <c r="F344" t="n">
        <v>8.51</v>
      </c>
      <c r="G344" t="n">
        <v>15.96</v>
      </c>
      <c r="H344" t="n">
        <v>0.21</v>
      </c>
      <c r="I344" t="n">
        <v>32</v>
      </c>
      <c r="J344" t="n">
        <v>256.49</v>
      </c>
      <c r="K344" t="n">
        <v>59.19</v>
      </c>
      <c r="L344" t="n">
        <v>3</v>
      </c>
      <c r="M344" t="n">
        <v>30</v>
      </c>
      <c r="N344" t="n">
        <v>64.29000000000001</v>
      </c>
      <c r="O344" t="n">
        <v>31867.69</v>
      </c>
      <c r="P344" t="n">
        <v>127.83</v>
      </c>
      <c r="Q344" t="n">
        <v>1324.11</v>
      </c>
      <c r="R344" t="n">
        <v>47.87</v>
      </c>
      <c r="S344" t="n">
        <v>27.17</v>
      </c>
      <c r="T344" t="n">
        <v>10465.41</v>
      </c>
      <c r="U344" t="n">
        <v>0.57</v>
      </c>
      <c r="V344" t="n">
        <v>0.92</v>
      </c>
      <c r="W344" t="n">
        <v>0.16</v>
      </c>
      <c r="X344" t="n">
        <v>0.66</v>
      </c>
      <c r="Y344" t="n">
        <v>1</v>
      </c>
      <c r="Z344" t="n">
        <v>10</v>
      </c>
    </row>
    <row r="345">
      <c r="A345" t="n">
        <v>9</v>
      </c>
      <c r="B345" t="n">
        <v>130</v>
      </c>
      <c r="C345" t="inlineStr">
        <is>
          <t xml:space="preserve">CONCLUIDO	</t>
        </is>
      </c>
      <c r="D345" t="n">
        <v>7.9025</v>
      </c>
      <c r="E345" t="n">
        <v>12.65</v>
      </c>
      <c r="F345" t="n">
        <v>8.43</v>
      </c>
      <c r="G345" t="n">
        <v>17.44</v>
      </c>
      <c r="H345" t="n">
        <v>0.23</v>
      </c>
      <c r="I345" t="n">
        <v>29</v>
      </c>
      <c r="J345" t="n">
        <v>256.95</v>
      </c>
      <c r="K345" t="n">
        <v>59.19</v>
      </c>
      <c r="L345" t="n">
        <v>3.25</v>
      </c>
      <c r="M345" t="n">
        <v>27</v>
      </c>
      <c r="N345" t="n">
        <v>64.5</v>
      </c>
      <c r="O345" t="n">
        <v>31924.29</v>
      </c>
      <c r="P345" t="n">
        <v>125.24</v>
      </c>
      <c r="Q345" t="n">
        <v>1324.24</v>
      </c>
      <c r="R345" t="n">
        <v>45.42</v>
      </c>
      <c r="S345" t="n">
        <v>27.17</v>
      </c>
      <c r="T345" t="n">
        <v>9252.49</v>
      </c>
      <c r="U345" t="n">
        <v>0.6</v>
      </c>
      <c r="V345" t="n">
        <v>0.93</v>
      </c>
      <c r="W345" t="n">
        <v>0.15</v>
      </c>
      <c r="X345" t="n">
        <v>0.58</v>
      </c>
      <c r="Y345" t="n">
        <v>1</v>
      </c>
      <c r="Z345" t="n">
        <v>10</v>
      </c>
    </row>
    <row r="346">
      <c r="A346" t="n">
        <v>10</v>
      </c>
      <c r="B346" t="n">
        <v>130</v>
      </c>
      <c r="C346" t="inlineStr">
        <is>
          <t xml:space="preserve">CONCLUIDO	</t>
        </is>
      </c>
      <c r="D346" t="n">
        <v>7.9895</v>
      </c>
      <c r="E346" t="n">
        <v>12.52</v>
      </c>
      <c r="F346" t="n">
        <v>8.390000000000001</v>
      </c>
      <c r="G346" t="n">
        <v>18.65</v>
      </c>
      <c r="H346" t="n">
        <v>0.24</v>
      </c>
      <c r="I346" t="n">
        <v>27</v>
      </c>
      <c r="J346" t="n">
        <v>257.41</v>
      </c>
      <c r="K346" t="n">
        <v>59.19</v>
      </c>
      <c r="L346" t="n">
        <v>3.5</v>
      </c>
      <c r="M346" t="n">
        <v>25</v>
      </c>
      <c r="N346" t="n">
        <v>64.70999999999999</v>
      </c>
      <c r="O346" t="n">
        <v>31980.84</v>
      </c>
      <c r="P346" t="n">
        <v>123.7</v>
      </c>
      <c r="Q346" t="n">
        <v>1324.08</v>
      </c>
      <c r="R346" t="n">
        <v>44.1</v>
      </c>
      <c r="S346" t="n">
        <v>27.17</v>
      </c>
      <c r="T346" t="n">
        <v>8602.25</v>
      </c>
      <c r="U346" t="n">
        <v>0.62</v>
      </c>
      <c r="V346" t="n">
        <v>0.93</v>
      </c>
      <c r="W346" t="n">
        <v>0.15</v>
      </c>
      <c r="X346" t="n">
        <v>0.54</v>
      </c>
      <c r="Y346" t="n">
        <v>1</v>
      </c>
      <c r="Z346" t="n">
        <v>10</v>
      </c>
    </row>
    <row r="347">
      <c r="A347" t="n">
        <v>11</v>
      </c>
      <c r="B347" t="n">
        <v>130</v>
      </c>
      <c r="C347" t="inlineStr">
        <is>
          <t xml:space="preserve">CONCLUIDO	</t>
        </is>
      </c>
      <c r="D347" t="n">
        <v>8.082100000000001</v>
      </c>
      <c r="E347" t="n">
        <v>12.37</v>
      </c>
      <c r="F347" t="n">
        <v>8.35</v>
      </c>
      <c r="G347" t="n">
        <v>20.03</v>
      </c>
      <c r="H347" t="n">
        <v>0.26</v>
      </c>
      <c r="I347" t="n">
        <v>25</v>
      </c>
      <c r="J347" t="n">
        <v>257.86</v>
      </c>
      <c r="K347" t="n">
        <v>59.19</v>
      </c>
      <c r="L347" t="n">
        <v>3.75</v>
      </c>
      <c r="M347" t="n">
        <v>23</v>
      </c>
      <c r="N347" t="n">
        <v>64.92</v>
      </c>
      <c r="O347" t="n">
        <v>32037.48</v>
      </c>
      <c r="P347" t="n">
        <v>121.56</v>
      </c>
      <c r="Q347" t="n">
        <v>1324.08</v>
      </c>
      <c r="R347" t="n">
        <v>42.65</v>
      </c>
      <c r="S347" t="n">
        <v>27.17</v>
      </c>
      <c r="T347" t="n">
        <v>7890.15</v>
      </c>
      <c r="U347" t="n">
        <v>0.64</v>
      </c>
      <c r="V347" t="n">
        <v>0.9399999999999999</v>
      </c>
      <c r="W347" t="n">
        <v>0.15</v>
      </c>
      <c r="X347" t="n">
        <v>0.49</v>
      </c>
      <c r="Y347" t="n">
        <v>1</v>
      </c>
      <c r="Z347" t="n">
        <v>10</v>
      </c>
    </row>
    <row r="348">
      <c r="A348" t="n">
        <v>12</v>
      </c>
      <c r="B348" t="n">
        <v>130</v>
      </c>
      <c r="C348" t="inlineStr">
        <is>
          <t xml:space="preserve">CONCLUIDO	</t>
        </is>
      </c>
      <c r="D348" t="n">
        <v>8.177199999999999</v>
      </c>
      <c r="E348" t="n">
        <v>12.23</v>
      </c>
      <c r="F348" t="n">
        <v>8.300000000000001</v>
      </c>
      <c r="G348" t="n">
        <v>21.65</v>
      </c>
      <c r="H348" t="n">
        <v>0.28</v>
      </c>
      <c r="I348" t="n">
        <v>23</v>
      </c>
      <c r="J348" t="n">
        <v>258.32</v>
      </c>
      <c r="K348" t="n">
        <v>59.19</v>
      </c>
      <c r="L348" t="n">
        <v>4</v>
      </c>
      <c r="M348" t="n">
        <v>21</v>
      </c>
      <c r="N348" t="n">
        <v>65.13</v>
      </c>
      <c r="O348" t="n">
        <v>32094.19</v>
      </c>
      <c r="P348" t="n">
        <v>119.66</v>
      </c>
      <c r="Q348" t="n">
        <v>1324</v>
      </c>
      <c r="R348" t="n">
        <v>41.16</v>
      </c>
      <c r="S348" t="n">
        <v>27.17</v>
      </c>
      <c r="T348" t="n">
        <v>7153.8</v>
      </c>
      <c r="U348" t="n">
        <v>0.66</v>
      </c>
      <c r="V348" t="n">
        <v>0.9399999999999999</v>
      </c>
      <c r="W348" t="n">
        <v>0.15</v>
      </c>
      <c r="X348" t="n">
        <v>0.45</v>
      </c>
      <c r="Y348" t="n">
        <v>1</v>
      </c>
      <c r="Z348" t="n">
        <v>10</v>
      </c>
    </row>
    <row r="349">
      <c r="A349" t="n">
        <v>13</v>
      </c>
      <c r="B349" t="n">
        <v>130</v>
      </c>
      <c r="C349" t="inlineStr">
        <is>
          <t xml:space="preserve">CONCLUIDO	</t>
        </is>
      </c>
      <c r="D349" t="n">
        <v>8.274699999999999</v>
      </c>
      <c r="E349" t="n">
        <v>12.08</v>
      </c>
      <c r="F349" t="n">
        <v>8.25</v>
      </c>
      <c r="G349" t="n">
        <v>23.58</v>
      </c>
      <c r="H349" t="n">
        <v>0.29</v>
      </c>
      <c r="I349" t="n">
        <v>21</v>
      </c>
      <c r="J349" t="n">
        <v>258.78</v>
      </c>
      <c r="K349" t="n">
        <v>59.19</v>
      </c>
      <c r="L349" t="n">
        <v>4.25</v>
      </c>
      <c r="M349" t="n">
        <v>19</v>
      </c>
      <c r="N349" t="n">
        <v>65.34</v>
      </c>
      <c r="O349" t="n">
        <v>32150.98</v>
      </c>
      <c r="P349" t="n">
        <v>117.53</v>
      </c>
      <c r="Q349" t="n">
        <v>1324.18</v>
      </c>
      <c r="R349" t="n">
        <v>39.62</v>
      </c>
      <c r="S349" t="n">
        <v>27.17</v>
      </c>
      <c r="T349" t="n">
        <v>6391.75</v>
      </c>
      <c r="U349" t="n">
        <v>0.6899999999999999</v>
      </c>
      <c r="V349" t="n">
        <v>0.95</v>
      </c>
      <c r="W349" t="n">
        <v>0.14</v>
      </c>
      <c r="X349" t="n">
        <v>0.4</v>
      </c>
      <c r="Y349" t="n">
        <v>1</v>
      </c>
      <c r="Z349" t="n">
        <v>10</v>
      </c>
    </row>
    <row r="350">
      <c r="A350" t="n">
        <v>14</v>
      </c>
      <c r="B350" t="n">
        <v>130</v>
      </c>
      <c r="C350" t="inlineStr">
        <is>
          <t xml:space="preserve">CONCLUIDO	</t>
        </is>
      </c>
      <c r="D350" t="n">
        <v>8.325799999999999</v>
      </c>
      <c r="E350" t="n">
        <v>12.01</v>
      </c>
      <c r="F350" t="n">
        <v>8.23</v>
      </c>
      <c r="G350" t="n">
        <v>24.68</v>
      </c>
      <c r="H350" t="n">
        <v>0.31</v>
      </c>
      <c r="I350" t="n">
        <v>20</v>
      </c>
      <c r="J350" t="n">
        <v>259.25</v>
      </c>
      <c r="K350" t="n">
        <v>59.19</v>
      </c>
      <c r="L350" t="n">
        <v>4.5</v>
      </c>
      <c r="M350" t="n">
        <v>18</v>
      </c>
      <c r="N350" t="n">
        <v>65.55</v>
      </c>
      <c r="O350" t="n">
        <v>32207.85</v>
      </c>
      <c r="P350" t="n">
        <v>115.87</v>
      </c>
      <c r="Q350" t="n">
        <v>1324</v>
      </c>
      <c r="R350" t="n">
        <v>38.93</v>
      </c>
      <c r="S350" t="n">
        <v>27.17</v>
      </c>
      <c r="T350" t="n">
        <v>6052.68</v>
      </c>
      <c r="U350" t="n">
        <v>0.7</v>
      </c>
      <c r="V350" t="n">
        <v>0.95</v>
      </c>
      <c r="W350" t="n">
        <v>0.14</v>
      </c>
      <c r="X350" t="n">
        <v>0.37</v>
      </c>
      <c r="Y350" t="n">
        <v>1</v>
      </c>
      <c r="Z350" t="n">
        <v>10</v>
      </c>
    </row>
    <row r="351">
      <c r="A351" t="n">
        <v>15</v>
      </c>
      <c r="B351" t="n">
        <v>130</v>
      </c>
      <c r="C351" t="inlineStr">
        <is>
          <t xml:space="preserve">CONCLUIDO	</t>
        </is>
      </c>
      <c r="D351" t="n">
        <v>8.475199999999999</v>
      </c>
      <c r="E351" t="n">
        <v>11.8</v>
      </c>
      <c r="F351" t="n">
        <v>8.109999999999999</v>
      </c>
      <c r="G351" t="n">
        <v>27.05</v>
      </c>
      <c r="H351" t="n">
        <v>0.33</v>
      </c>
      <c r="I351" t="n">
        <v>18</v>
      </c>
      <c r="J351" t="n">
        <v>259.71</v>
      </c>
      <c r="K351" t="n">
        <v>59.19</v>
      </c>
      <c r="L351" t="n">
        <v>4.75</v>
      </c>
      <c r="M351" t="n">
        <v>16</v>
      </c>
      <c r="N351" t="n">
        <v>65.76000000000001</v>
      </c>
      <c r="O351" t="n">
        <v>32264.79</v>
      </c>
      <c r="P351" t="n">
        <v>112.41</v>
      </c>
      <c r="Q351" t="n">
        <v>1324.09</v>
      </c>
      <c r="R351" t="n">
        <v>35.17</v>
      </c>
      <c r="S351" t="n">
        <v>27.17</v>
      </c>
      <c r="T351" t="n">
        <v>4181.59</v>
      </c>
      <c r="U351" t="n">
        <v>0.77</v>
      </c>
      <c r="V351" t="n">
        <v>0.96</v>
      </c>
      <c r="W351" t="n">
        <v>0.13</v>
      </c>
      <c r="X351" t="n">
        <v>0.26</v>
      </c>
      <c r="Y351" t="n">
        <v>1</v>
      </c>
      <c r="Z351" t="n">
        <v>10</v>
      </c>
    </row>
    <row r="352">
      <c r="A352" t="n">
        <v>16</v>
      </c>
      <c r="B352" t="n">
        <v>130</v>
      </c>
      <c r="C352" t="inlineStr">
        <is>
          <t xml:space="preserve">CONCLUIDO	</t>
        </is>
      </c>
      <c r="D352" t="n">
        <v>8.404500000000001</v>
      </c>
      <c r="E352" t="n">
        <v>11.9</v>
      </c>
      <c r="F352" t="n">
        <v>8.210000000000001</v>
      </c>
      <c r="G352" t="n">
        <v>27.38</v>
      </c>
      <c r="H352" t="n">
        <v>0.34</v>
      </c>
      <c r="I352" t="n">
        <v>18</v>
      </c>
      <c r="J352" t="n">
        <v>260.17</v>
      </c>
      <c r="K352" t="n">
        <v>59.19</v>
      </c>
      <c r="L352" t="n">
        <v>5</v>
      </c>
      <c r="M352" t="n">
        <v>16</v>
      </c>
      <c r="N352" t="n">
        <v>65.98</v>
      </c>
      <c r="O352" t="n">
        <v>32321.82</v>
      </c>
      <c r="P352" t="n">
        <v>113.1</v>
      </c>
      <c r="Q352" t="n">
        <v>1324.04</v>
      </c>
      <c r="R352" t="n">
        <v>38.65</v>
      </c>
      <c r="S352" t="n">
        <v>27.17</v>
      </c>
      <c r="T352" t="n">
        <v>5923.78</v>
      </c>
      <c r="U352" t="n">
        <v>0.7</v>
      </c>
      <c r="V352" t="n">
        <v>0.95</v>
      </c>
      <c r="W352" t="n">
        <v>0.13</v>
      </c>
      <c r="X352" t="n">
        <v>0.36</v>
      </c>
      <c r="Y352" t="n">
        <v>1</v>
      </c>
      <c r="Z352" t="n">
        <v>10</v>
      </c>
    </row>
    <row r="353">
      <c r="A353" t="n">
        <v>17</v>
      </c>
      <c r="B353" t="n">
        <v>130</v>
      </c>
      <c r="C353" t="inlineStr">
        <is>
          <t xml:space="preserve">CONCLUIDO	</t>
        </is>
      </c>
      <c r="D353" t="n">
        <v>8.454700000000001</v>
      </c>
      <c r="E353" t="n">
        <v>11.83</v>
      </c>
      <c r="F353" t="n">
        <v>8.19</v>
      </c>
      <c r="G353" t="n">
        <v>28.91</v>
      </c>
      <c r="H353" t="n">
        <v>0.36</v>
      </c>
      <c r="I353" t="n">
        <v>17</v>
      </c>
      <c r="J353" t="n">
        <v>260.63</v>
      </c>
      <c r="K353" t="n">
        <v>59.19</v>
      </c>
      <c r="L353" t="n">
        <v>5.25</v>
      </c>
      <c r="M353" t="n">
        <v>15</v>
      </c>
      <c r="N353" t="n">
        <v>66.19</v>
      </c>
      <c r="O353" t="n">
        <v>32378.93</v>
      </c>
      <c r="P353" t="n">
        <v>111.32</v>
      </c>
      <c r="Q353" t="n">
        <v>1324.02</v>
      </c>
      <c r="R353" t="n">
        <v>37.92</v>
      </c>
      <c r="S353" t="n">
        <v>27.17</v>
      </c>
      <c r="T353" t="n">
        <v>5565.27</v>
      </c>
      <c r="U353" t="n">
        <v>0.72</v>
      </c>
      <c r="V353" t="n">
        <v>0.95</v>
      </c>
      <c r="W353" t="n">
        <v>0.13</v>
      </c>
      <c r="X353" t="n">
        <v>0.34</v>
      </c>
      <c r="Y353" t="n">
        <v>1</v>
      </c>
      <c r="Z353" t="n">
        <v>10</v>
      </c>
    </row>
    <row r="354">
      <c r="A354" t="n">
        <v>18</v>
      </c>
      <c r="B354" t="n">
        <v>130</v>
      </c>
      <c r="C354" t="inlineStr">
        <is>
          <t xml:space="preserve">CONCLUIDO	</t>
        </is>
      </c>
      <c r="D354" t="n">
        <v>8.5106</v>
      </c>
      <c r="E354" t="n">
        <v>11.75</v>
      </c>
      <c r="F354" t="n">
        <v>8.16</v>
      </c>
      <c r="G354" t="n">
        <v>30.61</v>
      </c>
      <c r="H354" t="n">
        <v>0.37</v>
      </c>
      <c r="I354" t="n">
        <v>16</v>
      </c>
      <c r="J354" t="n">
        <v>261.1</v>
      </c>
      <c r="K354" t="n">
        <v>59.19</v>
      </c>
      <c r="L354" t="n">
        <v>5.5</v>
      </c>
      <c r="M354" t="n">
        <v>14</v>
      </c>
      <c r="N354" t="n">
        <v>66.40000000000001</v>
      </c>
      <c r="O354" t="n">
        <v>32436.11</v>
      </c>
      <c r="P354" t="n">
        <v>109.39</v>
      </c>
      <c r="Q354" t="n">
        <v>1324.04</v>
      </c>
      <c r="R354" t="n">
        <v>36.97</v>
      </c>
      <c r="S354" t="n">
        <v>27.17</v>
      </c>
      <c r="T354" t="n">
        <v>5093.07</v>
      </c>
      <c r="U354" t="n">
        <v>0.73</v>
      </c>
      <c r="V354" t="n">
        <v>0.96</v>
      </c>
      <c r="W354" t="n">
        <v>0.13</v>
      </c>
      <c r="X354" t="n">
        <v>0.31</v>
      </c>
      <c r="Y354" t="n">
        <v>1</v>
      </c>
      <c r="Z354" t="n">
        <v>10</v>
      </c>
    </row>
    <row r="355">
      <c r="A355" t="n">
        <v>19</v>
      </c>
      <c r="B355" t="n">
        <v>130</v>
      </c>
      <c r="C355" t="inlineStr">
        <is>
          <t xml:space="preserve">CONCLUIDO	</t>
        </is>
      </c>
      <c r="D355" t="n">
        <v>8.571199999999999</v>
      </c>
      <c r="E355" t="n">
        <v>11.67</v>
      </c>
      <c r="F355" t="n">
        <v>8.130000000000001</v>
      </c>
      <c r="G355" t="n">
        <v>32.51</v>
      </c>
      <c r="H355" t="n">
        <v>0.39</v>
      </c>
      <c r="I355" t="n">
        <v>15</v>
      </c>
      <c r="J355" t="n">
        <v>261.56</v>
      </c>
      <c r="K355" t="n">
        <v>59.19</v>
      </c>
      <c r="L355" t="n">
        <v>5.75</v>
      </c>
      <c r="M355" t="n">
        <v>13</v>
      </c>
      <c r="N355" t="n">
        <v>66.62</v>
      </c>
      <c r="O355" t="n">
        <v>32493.38</v>
      </c>
      <c r="P355" t="n">
        <v>107.7</v>
      </c>
      <c r="Q355" t="n">
        <v>1323.99</v>
      </c>
      <c r="R355" t="n">
        <v>35.86</v>
      </c>
      <c r="S355" t="n">
        <v>27.17</v>
      </c>
      <c r="T355" t="n">
        <v>4545.2</v>
      </c>
      <c r="U355" t="n">
        <v>0.76</v>
      </c>
      <c r="V355" t="n">
        <v>0.96</v>
      </c>
      <c r="W355" t="n">
        <v>0.13</v>
      </c>
      <c r="X355" t="n">
        <v>0.28</v>
      </c>
      <c r="Y355" t="n">
        <v>1</v>
      </c>
      <c r="Z355" t="n">
        <v>10</v>
      </c>
    </row>
    <row r="356">
      <c r="A356" t="n">
        <v>20</v>
      </c>
      <c r="B356" t="n">
        <v>130</v>
      </c>
      <c r="C356" t="inlineStr">
        <is>
          <t xml:space="preserve">CONCLUIDO	</t>
        </is>
      </c>
      <c r="D356" t="n">
        <v>8.6219</v>
      </c>
      <c r="E356" t="n">
        <v>11.6</v>
      </c>
      <c r="F356" t="n">
        <v>8.109999999999999</v>
      </c>
      <c r="G356" t="n">
        <v>34.75</v>
      </c>
      <c r="H356" t="n">
        <v>0.41</v>
      </c>
      <c r="I356" t="n">
        <v>14</v>
      </c>
      <c r="J356" t="n">
        <v>262.03</v>
      </c>
      <c r="K356" t="n">
        <v>59.19</v>
      </c>
      <c r="L356" t="n">
        <v>6</v>
      </c>
      <c r="M356" t="n">
        <v>12</v>
      </c>
      <c r="N356" t="n">
        <v>66.83</v>
      </c>
      <c r="O356" t="n">
        <v>32550.72</v>
      </c>
      <c r="P356" t="n">
        <v>106.16</v>
      </c>
      <c r="Q356" t="n">
        <v>1323.94</v>
      </c>
      <c r="R356" t="n">
        <v>35.27</v>
      </c>
      <c r="S356" t="n">
        <v>27.17</v>
      </c>
      <c r="T356" t="n">
        <v>4252.92</v>
      </c>
      <c r="U356" t="n">
        <v>0.77</v>
      </c>
      <c r="V356" t="n">
        <v>0.96</v>
      </c>
      <c r="W356" t="n">
        <v>0.13</v>
      </c>
      <c r="X356" t="n">
        <v>0.26</v>
      </c>
      <c r="Y356" t="n">
        <v>1</v>
      </c>
      <c r="Z356" t="n">
        <v>10</v>
      </c>
    </row>
    <row r="357">
      <c r="A357" t="n">
        <v>21</v>
      </c>
      <c r="B357" t="n">
        <v>130</v>
      </c>
      <c r="C357" t="inlineStr">
        <is>
          <t xml:space="preserve">CONCLUIDO	</t>
        </is>
      </c>
      <c r="D357" t="n">
        <v>8.6806</v>
      </c>
      <c r="E357" t="n">
        <v>11.52</v>
      </c>
      <c r="F357" t="n">
        <v>8.08</v>
      </c>
      <c r="G357" t="n">
        <v>37.29</v>
      </c>
      <c r="H357" t="n">
        <v>0.42</v>
      </c>
      <c r="I357" t="n">
        <v>13</v>
      </c>
      <c r="J357" t="n">
        <v>262.49</v>
      </c>
      <c r="K357" t="n">
        <v>59.19</v>
      </c>
      <c r="L357" t="n">
        <v>6.25</v>
      </c>
      <c r="M357" t="n">
        <v>11</v>
      </c>
      <c r="N357" t="n">
        <v>67.05</v>
      </c>
      <c r="O357" t="n">
        <v>32608.15</v>
      </c>
      <c r="P357" t="n">
        <v>103.88</v>
      </c>
      <c r="Q357" t="n">
        <v>1323.98</v>
      </c>
      <c r="R357" t="n">
        <v>34.25</v>
      </c>
      <c r="S357" t="n">
        <v>27.17</v>
      </c>
      <c r="T357" t="n">
        <v>3748.65</v>
      </c>
      <c r="U357" t="n">
        <v>0.79</v>
      </c>
      <c r="V357" t="n">
        <v>0.97</v>
      </c>
      <c r="W357" t="n">
        <v>0.13</v>
      </c>
      <c r="X357" t="n">
        <v>0.23</v>
      </c>
      <c r="Y357" t="n">
        <v>1</v>
      </c>
      <c r="Z357" t="n">
        <v>10</v>
      </c>
    </row>
    <row r="358">
      <c r="A358" t="n">
        <v>22</v>
      </c>
      <c r="B358" t="n">
        <v>130</v>
      </c>
      <c r="C358" t="inlineStr">
        <is>
          <t xml:space="preserve">CONCLUIDO	</t>
        </is>
      </c>
      <c r="D358" t="n">
        <v>8.676</v>
      </c>
      <c r="E358" t="n">
        <v>11.53</v>
      </c>
      <c r="F358" t="n">
        <v>8.09</v>
      </c>
      <c r="G358" t="n">
        <v>37.32</v>
      </c>
      <c r="H358" t="n">
        <v>0.44</v>
      </c>
      <c r="I358" t="n">
        <v>13</v>
      </c>
      <c r="J358" t="n">
        <v>262.96</v>
      </c>
      <c r="K358" t="n">
        <v>59.19</v>
      </c>
      <c r="L358" t="n">
        <v>6.5</v>
      </c>
      <c r="M358" t="n">
        <v>11</v>
      </c>
      <c r="N358" t="n">
        <v>67.26000000000001</v>
      </c>
      <c r="O358" t="n">
        <v>32665.66</v>
      </c>
      <c r="P358" t="n">
        <v>101.35</v>
      </c>
      <c r="Q358" t="n">
        <v>1323.94</v>
      </c>
      <c r="R358" t="n">
        <v>34.73</v>
      </c>
      <c r="S358" t="n">
        <v>27.17</v>
      </c>
      <c r="T358" t="n">
        <v>3988.14</v>
      </c>
      <c r="U358" t="n">
        <v>0.78</v>
      </c>
      <c r="V358" t="n">
        <v>0.97</v>
      </c>
      <c r="W358" t="n">
        <v>0.12</v>
      </c>
      <c r="X358" t="n">
        <v>0.23</v>
      </c>
      <c r="Y358" t="n">
        <v>1</v>
      </c>
      <c r="Z358" t="n">
        <v>10</v>
      </c>
    </row>
    <row r="359">
      <c r="A359" t="n">
        <v>23</v>
      </c>
      <c r="B359" t="n">
        <v>130</v>
      </c>
      <c r="C359" t="inlineStr">
        <is>
          <t xml:space="preserve">CONCLUIDO	</t>
        </is>
      </c>
      <c r="D359" t="n">
        <v>8.7095</v>
      </c>
      <c r="E359" t="n">
        <v>11.48</v>
      </c>
      <c r="F359" t="n">
        <v>8.09</v>
      </c>
      <c r="G359" t="n">
        <v>40.45</v>
      </c>
      <c r="H359" t="n">
        <v>0.46</v>
      </c>
      <c r="I359" t="n">
        <v>12</v>
      </c>
      <c r="J359" t="n">
        <v>263.42</v>
      </c>
      <c r="K359" t="n">
        <v>59.19</v>
      </c>
      <c r="L359" t="n">
        <v>6.75</v>
      </c>
      <c r="M359" t="n">
        <v>9</v>
      </c>
      <c r="N359" t="n">
        <v>67.48</v>
      </c>
      <c r="O359" t="n">
        <v>32723.25</v>
      </c>
      <c r="P359" t="n">
        <v>100.7</v>
      </c>
      <c r="Q359" t="n">
        <v>1324.01</v>
      </c>
      <c r="R359" t="n">
        <v>34.69</v>
      </c>
      <c r="S359" t="n">
        <v>27.17</v>
      </c>
      <c r="T359" t="n">
        <v>3972.99</v>
      </c>
      <c r="U359" t="n">
        <v>0.78</v>
      </c>
      <c r="V359" t="n">
        <v>0.96</v>
      </c>
      <c r="W359" t="n">
        <v>0.13</v>
      </c>
      <c r="X359" t="n">
        <v>0.24</v>
      </c>
      <c r="Y359" t="n">
        <v>1</v>
      </c>
      <c r="Z359" t="n">
        <v>10</v>
      </c>
    </row>
    <row r="360">
      <c r="A360" t="n">
        <v>24</v>
      </c>
      <c r="B360" t="n">
        <v>130</v>
      </c>
      <c r="C360" t="inlineStr">
        <is>
          <t xml:space="preserve">CONCLUIDO	</t>
        </is>
      </c>
      <c r="D360" t="n">
        <v>8.705500000000001</v>
      </c>
      <c r="E360" t="n">
        <v>11.49</v>
      </c>
      <c r="F360" t="n">
        <v>8.1</v>
      </c>
      <c r="G360" t="n">
        <v>40.48</v>
      </c>
      <c r="H360" t="n">
        <v>0.47</v>
      </c>
      <c r="I360" t="n">
        <v>12</v>
      </c>
      <c r="J360" t="n">
        <v>263.89</v>
      </c>
      <c r="K360" t="n">
        <v>59.19</v>
      </c>
      <c r="L360" t="n">
        <v>7</v>
      </c>
      <c r="M360" t="n">
        <v>3</v>
      </c>
      <c r="N360" t="n">
        <v>67.7</v>
      </c>
      <c r="O360" t="n">
        <v>32780.92</v>
      </c>
      <c r="P360" t="n">
        <v>99.95999999999999</v>
      </c>
      <c r="Q360" t="n">
        <v>1324.03</v>
      </c>
      <c r="R360" t="n">
        <v>34.53</v>
      </c>
      <c r="S360" t="n">
        <v>27.17</v>
      </c>
      <c r="T360" t="n">
        <v>3891.82</v>
      </c>
      <c r="U360" t="n">
        <v>0.79</v>
      </c>
      <c r="V360" t="n">
        <v>0.96</v>
      </c>
      <c r="W360" t="n">
        <v>0.14</v>
      </c>
      <c r="X360" t="n">
        <v>0.24</v>
      </c>
      <c r="Y360" t="n">
        <v>1</v>
      </c>
      <c r="Z360" t="n">
        <v>10</v>
      </c>
    </row>
    <row r="361">
      <c r="A361" t="n">
        <v>25</v>
      </c>
      <c r="B361" t="n">
        <v>130</v>
      </c>
      <c r="C361" t="inlineStr">
        <is>
          <t xml:space="preserve">CONCLUIDO	</t>
        </is>
      </c>
      <c r="D361" t="n">
        <v>8.7043</v>
      </c>
      <c r="E361" t="n">
        <v>11.49</v>
      </c>
      <c r="F361" t="n">
        <v>8.1</v>
      </c>
      <c r="G361" t="n">
        <v>40.48</v>
      </c>
      <c r="H361" t="n">
        <v>0.49</v>
      </c>
      <c r="I361" t="n">
        <v>12</v>
      </c>
      <c r="J361" t="n">
        <v>264.36</v>
      </c>
      <c r="K361" t="n">
        <v>59.19</v>
      </c>
      <c r="L361" t="n">
        <v>7.25</v>
      </c>
      <c r="M361" t="n">
        <v>0</v>
      </c>
      <c r="N361" t="n">
        <v>67.92</v>
      </c>
      <c r="O361" t="n">
        <v>32838.68</v>
      </c>
      <c r="P361" t="n">
        <v>99.8</v>
      </c>
      <c r="Q361" t="n">
        <v>1323.98</v>
      </c>
      <c r="R361" t="n">
        <v>34.44</v>
      </c>
      <c r="S361" t="n">
        <v>27.17</v>
      </c>
      <c r="T361" t="n">
        <v>3846.12</v>
      </c>
      <c r="U361" t="n">
        <v>0.79</v>
      </c>
      <c r="V361" t="n">
        <v>0.96</v>
      </c>
      <c r="W361" t="n">
        <v>0.14</v>
      </c>
      <c r="X361" t="n">
        <v>0.24</v>
      </c>
      <c r="Y361" t="n">
        <v>1</v>
      </c>
      <c r="Z361" t="n">
        <v>10</v>
      </c>
    </row>
    <row r="362">
      <c r="A362" t="n">
        <v>0</v>
      </c>
      <c r="B362" t="n">
        <v>75</v>
      </c>
      <c r="C362" t="inlineStr">
        <is>
          <t xml:space="preserve">CONCLUIDO	</t>
        </is>
      </c>
      <c r="D362" t="n">
        <v>7.1549</v>
      </c>
      <c r="E362" t="n">
        <v>13.98</v>
      </c>
      <c r="F362" t="n">
        <v>9.380000000000001</v>
      </c>
      <c r="G362" t="n">
        <v>7.4</v>
      </c>
      <c r="H362" t="n">
        <v>0.12</v>
      </c>
      <c r="I362" t="n">
        <v>76</v>
      </c>
      <c r="J362" t="n">
        <v>150.44</v>
      </c>
      <c r="K362" t="n">
        <v>49.1</v>
      </c>
      <c r="L362" t="n">
        <v>1</v>
      </c>
      <c r="M362" t="n">
        <v>74</v>
      </c>
      <c r="N362" t="n">
        <v>25.34</v>
      </c>
      <c r="O362" t="n">
        <v>18787.76</v>
      </c>
      <c r="P362" t="n">
        <v>103.94</v>
      </c>
      <c r="Q362" t="n">
        <v>1324.38</v>
      </c>
      <c r="R362" t="n">
        <v>74.93000000000001</v>
      </c>
      <c r="S362" t="n">
        <v>27.17</v>
      </c>
      <c r="T362" t="n">
        <v>23775.41</v>
      </c>
      <c r="U362" t="n">
        <v>0.36</v>
      </c>
      <c r="V362" t="n">
        <v>0.83</v>
      </c>
      <c r="W362" t="n">
        <v>0.23</v>
      </c>
      <c r="X362" t="n">
        <v>1.52</v>
      </c>
      <c r="Y362" t="n">
        <v>1</v>
      </c>
      <c r="Z362" t="n">
        <v>10</v>
      </c>
    </row>
    <row r="363">
      <c r="A363" t="n">
        <v>1</v>
      </c>
      <c r="B363" t="n">
        <v>75</v>
      </c>
      <c r="C363" t="inlineStr">
        <is>
          <t xml:space="preserve">CONCLUIDO	</t>
        </is>
      </c>
      <c r="D363" t="n">
        <v>7.6956</v>
      </c>
      <c r="E363" t="n">
        <v>12.99</v>
      </c>
      <c r="F363" t="n">
        <v>8.98</v>
      </c>
      <c r="G363" t="n">
        <v>9.449999999999999</v>
      </c>
      <c r="H363" t="n">
        <v>0.15</v>
      </c>
      <c r="I363" t="n">
        <v>57</v>
      </c>
      <c r="J363" t="n">
        <v>150.78</v>
      </c>
      <c r="K363" t="n">
        <v>49.1</v>
      </c>
      <c r="L363" t="n">
        <v>1.25</v>
      </c>
      <c r="M363" t="n">
        <v>55</v>
      </c>
      <c r="N363" t="n">
        <v>25.44</v>
      </c>
      <c r="O363" t="n">
        <v>18830.65</v>
      </c>
      <c r="P363" t="n">
        <v>97.3</v>
      </c>
      <c r="Q363" t="n">
        <v>1324.11</v>
      </c>
      <c r="R363" t="n">
        <v>62.28</v>
      </c>
      <c r="S363" t="n">
        <v>27.17</v>
      </c>
      <c r="T363" t="n">
        <v>17543.55</v>
      </c>
      <c r="U363" t="n">
        <v>0.44</v>
      </c>
      <c r="V363" t="n">
        <v>0.87</v>
      </c>
      <c r="W363" t="n">
        <v>0.2</v>
      </c>
      <c r="X363" t="n">
        <v>1.12</v>
      </c>
      <c r="Y363" t="n">
        <v>1</v>
      </c>
      <c r="Z363" t="n">
        <v>10</v>
      </c>
    </row>
    <row r="364">
      <c r="A364" t="n">
        <v>2</v>
      </c>
      <c r="B364" t="n">
        <v>75</v>
      </c>
      <c r="C364" t="inlineStr">
        <is>
          <t xml:space="preserve">CONCLUIDO	</t>
        </is>
      </c>
      <c r="D364" t="n">
        <v>8.0397</v>
      </c>
      <c r="E364" t="n">
        <v>12.44</v>
      </c>
      <c r="F364" t="n">
        <v>8.76</v>
      </c>
      <c r="G364" t="n">
        <v>11.42</v>
      </c>
      <c r="H364" t="n">
        <v>0.18</v>
      </c>
      <c r="I364" t="n">
        <v>46</v>
      </c>
      <c r="J364" t="n">
        <v>151.13</v>
      </c>
      <c r="K364" t="n">
        <v>49.1</v>
      </c>
      <c r="L364" t="n">
        <v>1.5</v>
      </c>
      <c r="M364" t="n">
        <v>44</v>
      </c>
      <c r="N364" t="n">
        <v>25.54</v>
      </c>
      <c r="O364" t="n">
        <v>18873.58</v>
      </c>
      <c r="P364" t="n">
        <v>92.75</v>
      </c>
      <c r="Q364" t="n">
        <v>1324.14</v>
      </c>
      <c r="R364" t="n">
        <v>55.39</v>
      </c>
      <c r="S364" t="n">
        <v>27.17</v>
      </c>
      <c r="T364" t="n">
        <v>14151.1</v>
      </c>
      <c r="U364" t="n">
        <v>0.49</v>
      </c>
      <c r="V364" t="n">
        <v>0.89</v>
      </c>
      <c r="W364" t="n">
        <v>0.18</v>
      </c>
      <c r="X364" t="n">
        <v>0.9</v>
      </c>
      <c r="Y364" t="n">
        <v>1</v>
      </c>
      <c r="Z364" t="n">
        <v>10</v>
      </c>
    </row>
    <row r="365">
      <c r="A365" t="n">
        <v>3</v>
      </c>
      <c r="B365" t="n">
        <v>75</v>
      </c>
      <c r="C365" t="inlineStr">
        <is>
          <t xml:space="preserve">CONCLUIDO	</t>
        </is>
      </c>
      <c r="D365" t="n">
        <v>8.423999999999999</v>
      </c>
      <c r="E365" t="n">
        <v>11.87</v>
      </c>
      <c r="F365" t="n">
        <v>8.460000000000001</v>
      </c>
      <c r="G365" t="n">
        <v>13.73</v>
      </c>
      <c r="H365" t="n">
        <v>0.2</v>
      </c>
      <c r="I365" t="n">
        <v>37</v>
      </c>
      <c r="J365" t="n">
        <v>151.48</v>
      </c>
      <c r="K365" t="n">
        <v>49.1</v>
      </c>
      <c r="L365" t="n">
        <v>1.75</v>
      </c>
      <c r="M365" t="n">
        <v>35</v>
      </c>
      <c r="N365" t="n">
        <v>25.64</v>
      </c>
      <c r="O365" t="n">
        <v>18916.54</v>
      </c>
      <c r="P365" t="n">
        <v>86.78</v>
      </c>
      <c r="Q365" t="n">
        <v>1324.02</v>
      </c>
      <c r="R365" t="n">
        <v>45.93</v>
      </c>
      <c r="S365" t="n">
        <v>27.17</v>
      </c>
      <c r="T365" t="n">
        <v>9465.52</v>
      </c>
      <c r="U365" t="n">
        <v>0.59</v>
      </c>
      <c r="V365" t="n">
        <v>0.92</v>
      </c>
      <c r="W365" t="n">
        <v>0.16</v>
      </c>
      <c r="X365" t="n">
        <v>0.61</v>
      </c>
      <c r="Y365" t="n">
        <v>1</v>
      </c>
      <c r="Z365" t="n">
        <v>10</v>
      </c>
    </row>
    <row r="366">
      <c r="A366" t="n">
        <v>4</v>
      </c>
      <c r="B366" t="n">
        <v>75</v>
      </c>
      <c r="C366" t="inlineStr">
        <is>
          <t xml:space="preserve">CONCLUIDO	</t>
        </is>
      </c>
      <c r="D366" t="n">
        <v>8.481999999999999</v>
      </c>
      <c r="E366" t="n">
        <v>11.79</v>
      </c>
      <c r="F366" t="n">
        <v>8.539999999999999</v>
      </c>
      <c r="G366" t="n">
        <v>16</v>
      </c>
      <c r="H366" t="n">
        <v>0.23</v>
      </c>
      <c r="I366" t="n">
        <v>32</v>
      </c>
      <c r="J366" t="n">
        <v>151.83</v>
      </c>
      <c r="K366" t="n">
        <v>49.1</v>
      </c>
      <c r="L366" t="n">
        <v>2</v>
      </c>
      <c r="M366" t="n">
        <v>30</v>
      </c>
      <c r="N366" t="n">
        <v>25.73</v>
      </c>
      <c r="O366" t="n">
        <v>18959.54</v>
      </c>
      <c r="P366" t="n">
        <v>85.87</v>
      </c>
      <c r="Q366" t="n">
        <v>1324.05</v>
      </c>
      <c r="R366" t="n">
        <v>48.62</v>
      </c>
      <c r="S366" t="n">
        <v>27.17</v>
      </c>
      <c r="T366" t="n">
        <v>10836.25</v>
      </c>
      <c r="U366" t="n">
        <v>0.5600000000000001</v>
      </c>
      <c r="V366" t="n">
        <v>0.91</v>
      </c>
      <c r="W366" t="n">
        <v>0.16</v>
      </c>
      <c r="X366" t="n">
        <v>0.68</v>
      </c>
      <c r="Y366" t="n">
        <v>1</v>
      </c>
      <c r="Z366" t="n">
        <v>10</v>
      </c>
    </row>
    <row r="367">
      <c r="A367" t="n">
        <v>5</v>
      </c>
      <c r="B367" t="n">
        <v>75</v>
      </c>
      <c r="C367" t="inlineStr">
        <is>
          <t xml:space="preserve">CONCLUIDO	</t>
        </is>
      </c>
      <c r="D367" t="n">
        <v>8.7097</v>
      </c>
      <c r="E367" t="n">
        <v>11.48</v>
      </c>
      <c r="F367" t="n">
        <v>8.380000000000001</v>
      </c>
      <c r="G367" t="n">
        <v>18.62</v>
      </c>
      <c r="H367" t="n">
        <v>0.26</v>
      </c>
      <c r="I367" t="n">
        <v>27</v>
      </c>
      <c r="J367" t="n">
        <v>152.18</v>
      </c>
      <c r="K367" t="n">
        <v>49.1</v>
      </c>
      <c r="L367" t="n">
        <v>2.25</v>
      </c>
      <c r="M367" t="n">
        <v>25</v>
      </c>
      <c r="N367" t="n">
        <v>25.83</v>
      </c>
      <c r="O367" t="n">
        <v>19002.56</v>
      </c>
      <c r="P367" t="n">
        <v>81.67</v>
      </c>
      <c r="Q367" t="n">
        <v>1324.13</v>
      </c>
      <c r="R367" t="n">
        <v>43.61</v>
      </c>
      <c r="S367" t="n">
        <v>27.17</v>
      </c>
      <c r="T367" t="n">
        <v>8358.110000000001</v>
      </c>
      <c r="U367" t="n">
        <v>0.62</v>
      </c>
      <c r="V367" t="n">
        <v>0.93</v>
      </c>
      <c r="W367" t="n">
        <v>0.15</v>
      </c>
      <c r="X367" t="n">
        <v>0.53</v>
      </c>
      <c r="Y367" t="n">
        <v>1</v>
      </c>
      <c r="Z367" t="n">
        <v>10</v>
      </c>
    </row>
    <row r="368">
      <c r="A368" t="n">
        <v>6</v>
      </c>
      <c r="B368" t="n">
        <v>75</v>
      </c>
      <c r="C368" t="inlineStr">
        <is>
          <t xml:space="preserve">CONCLUIDO	</t>
        </is>
      </c>
      <c r="D368" t="n">
        <v>8.8383</v>
      </c>
      <c r="E368" t="n">
        <v>11.31</v>
      </c>
      <c r="F368" t="n">
        <v>8.300000000000001</v>
      </c>
      <c r="G368" t="n">
        <v>20.76</v>
      </c>
      <c r="H368" t="n">
        <v>0.29</v>
      </c>
      <c r="I368" t="n">
        <v>24</v>
      </c>
      <c r="J368" t="n">
        <v>152.53</v>
      </c>
      <c r="K368" t="n">
        <v>49.1</v>
      </c>
      <c r="L368" t="n">
        <v>2.5</v>
      </c>
      <c r="M368" t="n">
        <v>22</v>
      </c>
      <c r="N368" t="n">
        <v>25.93</v>
      </c>
      <c r="O368" t="n">
        <v>19045.63</v>
      </c>
      <c r="P368" t="n">
        <v>78.09</v>
      </c>
      <c r="Q368" t="n">
        <v>1323.99</v>
      </c>
      <c r="R368" t="n">
        <v>41.27</v>
      </c>
      <c r="S368" t="n">
        <v>27.17</v>
      </c>
      <c r="T368" t="n">
        <v>7202.44</v>
      </c>
      <c r="U368" t="n">
        <v>0.66</v>
      </c>
      <c r="V368" t="n">
        <v>0.9399999999999999</v>
      </c>
      <c r="W368" t="n">
        <v>0.15</v>
      </c>
      <c r="X368" t="n">
        <v>0.45</v>
      </c>
      <c r="Y368" t="n">
        <v>1</v>
      </c>
      <c r="Z368" t="n">
        <v>10</v>
      </c>
    </row>
    <row r="369">
      <c r="A369" t="n">
        <v>7</v>
      </c>
      <c r="B369" t="n">
        <v>75</v>
      </c>
      <c r="C369" t="inlineStr">
        <is>
          <t xml:space="preserve">CONCLUIDO	</t>
        </is>
      </c>
      <c r="D369" t="n">
        <v>8.953900000000001</v>
      </c>
      <c r="E369" t="n">
        <v>11.17</v>
      </c>
      <c r="F369" t="n">
        <v>8.25</v>
      </c>
      <c r="G369" t="n">
        <v>23.57</v>
      </c>
      <c r="H369" t="n">
        <v>0.32</v>
      </c>
      <c r="I369" t="n">
        <v>21</v>
      </c>
      <c r="J369" t="n">
        <v>152.88</v>
      </c>
      <c r="K369" t="n">
        <v>49.1</v>
      </c>
      <c r="L369" t="n">
        <v>2.75</v>
      </c>
      <c r="M369" t="n">
        <v>16</v>
      </c>
      <c r="N369" t="n">
        <v>26.03</v>
      </c>
      <c r="O369" t="n">
        <v>19088.72</v>
      </c>
      <c r="P369" t="n">
        <v>74.69</v>
      </c>
      <c r="Q369" t="n">
        <v>1324</v>
      </c>
      <c r="R369" t="n">
        <v>39.48</v>
      </c>
      <c r="S369" t="n">
        <v>27.17</v>
      </c>
      <c r="T369" t="n">
        <v>6322.95</v>
      </c>
      <c r="U369" t="n">
        <v>0.6899999999999999</v>
      </c>
      <c r="V369" t="n">
        <v>0.95</v>
      </c>
      <c r="W369" t="n">
        <v>0.15</v>
      </c>
      <c r="X369" t="n">
        <v>0.4</v>
      </c>
      <c r="Y369" t="n">
        <v>1</v>
      </c>
      <c r="Z369" t="n">
        <v>10</v>
      </c>
    </row>
    <row r="370">
      <c r="A370" t="n">
        <v>8</v>
      </c>
      <c r="B370" t="n">
        <v>75</v>
      </c>
      <c r="C370" t="inlineStr">
        <is>
          <t xml:space="preserve">CONCLUIDO	</t>
        </is>
      </c>
      <c r="D370" t="n">
        <v>9.0176</v>
      </c>
      <c r="E370" t="n">
        <v>11.09</v>
      </c>
      <c r="F370" t="n">
        <v>8.23</v>
      </c>
      <c r="G370" t="n">
        <v>26</v>
      </c>
      <c r="H370" t="n">
        <v>0.35</v>
      </c>
      <c r="I370" t="n">
        <v>19</v>
      </c>
      <c r="J370" t="n">
        <v>153.23</v>
      </c>
      <c r="K370" t="n">
        <v>49.1</v>
      </c>
      <c r="L370" t="n">
        <v>3</v>
      </c>
      <c r="M370" t="n">
        <v>4</v>
      </c>
      <c r="N370" t="n">
        <v>26.13</v>
      </c>
      <c r="O370" t="n">
        <v>19131.85</v>
      </c>
      <c r="P370" t="n">
        <v>72.75</v>
      </c>
      <c r="Q370" t="n">
        <v>1323.94</v>
      </c>
      <c r="R370" t="n">
        <v>38.58</v>
      </c>
      <c r="S370" t="n">
        <v>27.17</v>
      </c>
      <c r="T370" t="n">
        <v>5883.17</v>
      </c>
      <c r="U370" t="n">
        <v>0.7</v>
      </c>
      <c r="V370" t="n">
        <v>0.95</v>
      </c>
      <c r="W370" t="n">
        <v>0.16</v>
      </c>
      <c r="X370" t="n">
        <v>0.38</v>
      </c>
      <c r="Y370" t="n">
        <v>1</v>
      </c>
      <c r="Z370" t="n">
        <v>10</v>
      </c>
    </row>
    <row r="371">
      <c r="A371" t="n">
        <v>9</v>
      </c>
      <c r="B371" t="n">
        <v>75</v>
      </c>
      <c r="C371" t="inlineStr">
        <is>
          <t xml:space="preserve">CONCLUIDO	</t>
        </is>
      </c>
      <c r="D371" t="n">
        <v>9.007199999999999</v>
      </c>
      <c r="E371" t="n">
        <v>11.1</v>
      </c>
      <c r="F371" t="n">
        <v>8.25</v>
      </c>
      <c r="G371" t="n">
        <v>26.04</v>
      </c>
      <c r="H371" t="n">
        <v>0.37</v>
      </c>
      <c r="I371" t="n">
        <v>19</v>
      </c>
      <c r="J371" t="n">
        <v>153.58</v>
      </c>
      <c r="K371" t="n">
        <v>49.1</v>
      </c>
      <c r="L371" t="n">
        <v>3.25</v>
      </c>
      <c r="M371" t="n">
        <v>0</v>
      </c>
      <c r="N371" t="n">
        <v>26.23</v>
      </c>
      <c r="O371" t="n">
        <v>19175.02</v>
      </c>
      <c r="P371" t="n">
        <v>73.06999999999999</v>
      </c>
      <c r="Q371" t="n">
        <v>1323.94</v>
      </c>
      <c r="R371" t="n">
        <v>38.76</v>
      </c>
      <c r="S371" t="n">
        <v>27.17</v>
      </c>
      <c r="T371" t="n">
        <v>5971.56</v>
      </c>
      <c r="U371" t="n">
        <v>0.7</v>
      </c>
      <c r="V371" t="n">
        <v>0.95</v>
      </c>
      <c r="W371" t="n">
        <v>0.16</v>
      </c>
      <c r="X371" t="n">
        <v>0.39</v>
      </c>
      <c r="Y371" t="n">
        <v>1</v>
      </c>
      <c r="Z371" t="n">
        <v>10</v>
      </c>
    </row>
    <row r="372">
      <c r="A372" t="n">
        <v>0</v>
      </c>
      <c r="B372" t="n">
        <v>95</v>
      </c>
      <c r="C372" t="inlineStr">
        <is>
          <t xml:space="preserve">CONCLUIDO	</t>
        </is>
      </c>
      <c r="D372" t="n">
        <v>6.4046</v>
      </c>
      <c r="E372" t="n">
        <v>15.61</v>
      </c>
      <c r="F372" t="n">
        <v>9.720000000000001</v>
      </c>
      <c r="G372" t="n">
        <v>6.34</v>
      </c>
      <c r="H372" t="n">
        <v>0.1</v>
      </c>
      <c r="I372" t="n">
        <v>92</v>
      </c>
      <c r="J372" t="n">
        <v>185.69</v>
      </c>
      <c r="K372" t="n">
        <v>53.44</v>
      </c>
      <c r="L372" t="n">
        <v>1</v>
      </c>
      <c r="M372" t="n">
        <v>90</v>
      </c>
      <c r="N372" t="n">
        <v>36.26</v>
      </c>
      <c r="O372" t="n">
        <v>23136.14</v>
      </c>
      <c r="P372" t="n">
        <v>126.09</v>
      </c>
      <c r="Q372" t="n">
        <v>1324.58</v>
      </c>
      <c r="R372" t="n">
        <v>85.62</v>
      </c>
      <c r="S372" t="n">
        <v>27.17</v>
      </c>
      <c r="T372" t="n">
        <v>29037.74</v>
      </c>
      <c r="U372" t="n">
        <v>0.32</v>
      </c>
      <c r="V372" t="n">
        <v>0.8</v>
      </c>
      <c r="W372" t="n">
        <v>0.25</v>
      </c>
      <c r="X372" t="n">
        <v>1.86</v>
      </c>
      <c r="Y372" t="n">
        <v>1</v>
      </c>
      <c r="Z372" t="n">
        <v>10</v>
      </c>
    </row>
    <row r="373">
      <c r="A373" t="n">
        <v>1</v>
      </c>
      <c r="B373" t="n">
        <v>95</v>
      </c>
      <c r="C373" t="inlineStr">
        <is>
          <t xml:space="preserve">CONCLUIDO	</t>
        </is>
      </c>
      <c r="D373" t="n">
        <v>7.0021</v>
      </c>
      <c r="E373" t="n">
        <v>14.28</v>
      </c>
      <c r="F373" t="n">
        <v>9.24</v>
      </c>
      <c r="G373" t="n">
        <v>8.039999999999999</v>
      </c>
      <c r="H373" t="n">
        <v>0.12</v>
      </c>
      <c r="I373" t="n">
        <v>69</v>
      </c>
      <c r="J373" t="n">
        <v>186.07</v>
      </c>
      <c r="K373" t="n">
        <v>53.44</v>
      </c>
      <c r="L373" t="n">
        <v>1.25</v>
      </c>
      <c r="M373" t="n">
        <v>67</v>
      </c>
      <c r="N373" t="n">
        <v>36.39</v>
      </c>
      <c r="O373" t="n">
        <v>23182.76</v>
      </c>
      <c r="P373" t="n">
        <v>118.16</v>
      </c>
      <c r="Q373" t="n">
        <v>1324.12</v>
      </c>
      <c r="R373" t="n">
        <v>70.94</v>
      </c>
      <c r="S373" t="n">
        <v>27.17</v>
      </c>
      <c r="T373" t="n">
        <v>21814.47</v>
      </c>
      <c r="U373" t="n">
        <v>0.38</v>
      </c>
      <c r="V373" t="n">
        <v>0.84</v>
      </c>
      <c r="W373" t="n">
        <v>0.21</v>
      </c>
      <c r="X373" t="n">
        <v>1.39</v>
      </c>
      <c r="Y373" t="n">
        <v>1</v>
      </c>
      <c r="Z373" t="n">
        <v>10</v>
      </c>
    </row>
    <row r="374">
      <c r="A374" t="n">
        <v>2</v>
      </c>
      <c r="B374" t="n">
        <v>95</v>
      </c>
      <c r="C374" t="inlineStr">
        <is>
          <t xml:space="preserve">CONCLUIDO	</t>
        </is>
      </c>
      <c r="D374" t="n">
        <v>7.4328</v>
      </c>
      <c r="E374" t="n">
        <v>13.45</v>
      </c>
      <c r="F374" t="n">
        <v>8.94</v>
      </c>
      <c r="G374" t="n">
        <v>9.75</v>
      </c>
      <c r="H374" t="n">
        <v>0.14</v>
      </c>
      <c r="I374" t="n">
        <v>55</v>
      </c>
      <c r="J374" t="n">
        <v>186.45</v>
      </c>
      <c r="K374" t="n">
        <v>53.44</v>
      </c>
      <c r="L374" t="n">
        <v>1.5</v>
      </c>
      <c r="M374" t="n">
        <v>53</v>
      </c>
      <c r="N374" t="n">
        <v>36.51</v>
      </c>
      <c r="O374" t="n">
        <v>23229.42</v>
      </c>
      <c r="P374" t="n">
        <v>112.5</v>
      </c>
      <c r="Q374" t="n">
        <v>1324.29</v>
      </c>
      <c r="R374" t="n">
        <v>60.94</v>
      </c>
      <c r="S374" t="n">
        <v>27.17</v>
      </c>
      <c r="T374" t="n">
        <v>16882.64</v>
      </c>
      <c r="U374" t="n">
        <v>0.45</v>
      </c>
      <c r="V374" t="n">
        <v>0.87</v>
      </c>
      <c r="W374" t="n">
        <v>0.2</v>
      </c>
      <c r="X374" t="n">
        <v>1.08</v>
      </c>
      <c r="Y374" t="n">
        <v>1</v>
      </c>
      <c r="Z374" t="n">
        <v>10</v>
      </c>
    </row>
    <row r="375">
      <c r="A375" t="n">
        <v>3</v>
      </c>
      <c r="B375" t="n">
        <v>95</v>
      </c>
      <c r="C375" t="inlineStr">
        <is>
          <t xml:space="preserve">CONCLUIDO	</t>
        </is>
      </c>
      <c r="D375" t="n">
        <v>7.7336</v>
      </c>
      <c r="E375" t="n">
        <v>12.93</v>
      </c>
      <c r="F375" t="n">
        <v>8.75</v>
      </c>
      <c r="G375" t="n">
        <v>11.41</v>
      </c>
      <c r="H375" t="n">
        <v>0.17</v>
      </c>
      <c r="I375" t="n">
        <v>46</v>
      </c>
      <c r="J375" t="n">
        <v>186.83</v>
      </c>
      <c r="K375" t="n">
        <v>53.44</v>
      </c>
      <c r="L375" t="n">
        <v>1.75</v>
      </c>
      <c r="M375" t="n">
        <v>44</v>
      </c>
      <c r="N375" t="n">
        <v>36.64</v>
      </c>
      <c r="O375" t="n">
        <v>23276.13</v>
      </c>
      <c r="P375" t="n">
        <v>108.5</v>
      </c>
      <c r="Q375" t="n">
        <v>1324.29</v>
      </c>
      <c r="R375" t="n">
        <v>55.15</v>
      </c>
      <c r="S375" t="n">
        <v>27.17</v>
      </c>
      <c r="T375" t="n">
        <v>14031.68</v>
      </c>
      <c r="U375" t="n">
        <v>0.49</v>
      </c>
      <c r="V375" t="n">
        <v>0.89</v>
      </c>
      <c r="W375" t="n">
        <v>0.18</v>
      </c>
      <c r="X375" t="n">
        <v>0.9</v>
      </c>
      <c r="Y375" t="n">
        <v>1</v>
      </c>
      <c r="Z375" t="n">
        <v>10</v>
      </c>
    </row>
    <row r="376">
      <c r="A376" t="n">
        <v>4</v>
      </c>
      <c r="B376" t="n">
        <v>95</v>
      </c>
      <c r="C376" t="inlineStr">
        <is>
          <t xml:space="preserve">CONCLUIDO	</t>
        </is>
      </c>
      <c r="D376" t="n">
        <v>7.9984</v>
      </c>
      <c r="E376" t="n">
        <v>12.5</v>
      </c>
      <c r="F376" t="n">
        <v>8.58</v>
      </c>
      <c r="G376" t="n">
        <v>13.2</v>
      </c>
      <c r="H376" t="n">
        <v>0.19</v>
      </c>
      <c r="I376" t="n">
        <v>39</v>
      </c>
      <c r="J376" t="n">
        <v>187.21</v>
      </c>
      <c r="K376" t="n">
        <v>53.44</v>
      </c>
      <c r="L376" t="n">
        <v>2</v>
      </c>
      <c r="M376" t="n">
        <v>37</v>
      </c>
      <c r="N376" t="n">
        <v>36.77</v>
      </c>
      <c r="O376" t="n">
        <v>23322.88</v>
      </c>
      <c r="P376" t="n">
        <v>104.59</v>
      </c>
      <c r="Q376" t="n">
        <v>1324.01</v>
      </c>
      <c r="R376" t="n">
        <v>49.7</v>
      </c>
      <c r="S376" t="n">
        <v>27.17</v>
      </c>
      <c r="T376" t="n">
        <v>11340.71</v>
      </c>
      <c r="U376" t="n">
        <v>0.55</v>
      </c>
      <c r="V376" t="n">
        <v>0.91</v>
      </c>
      <c r="W376" t="n">
        <v>0.17</v>
      </c>
      <c r="X376" t="n">
        <v>0.73</v>
      </c>
      <c r="Y376" t="n">
        <v>1</v>
      </c>
      <c r="Z376" t="n">
        <v>10</v>
      </c>
    </row>
    <row r="377">
      <c r="A377" t="n">
        <v>5</v>
      </c>
      <c r="B377" t="n">
        <v>95</v>
      </c>
      <c r="C377" t="inlineStr">
        <is>
          <t xml:space="preserve">CONCLUIDO	</t>
        </is>
      </c>
      <c r="D377" t="n">
        <v>8.0246</v>
      </c>
      <c r="E377" t="n">
        <v>12.46</v>
      </c>
      <c r="F377" t="n">
        <v>8.69</v>
      </c>
      <c r="G377" t="n">
        <v>14.9</v>
      </c>
      <c r="H377" t="n">
        <v>0.21</v>
      </c>
      <c r="I377" t="n">
        <v>35</v>
      </c>
      <c r="J377" t="n">
        <v>187.59</v>
      </c>
      <c r="K377" t="n">
        <v>53.44</v>
      </c>
      <c r="L377" t="n">
        <v>2.25</v>
      </c>
      <c r="M377" t="n">
        <v>33</v>
      </c>
      <c r="N377" t="n">
        <v>36.9</v>
      </c>
      <c r="O377" t="n">
        <v>23369.68</v>
      </c>
      <c r="P377" t="n">
        <v>104.43</v>
      </c>
      <c r="Q377" t="n">
        <v>1324.02</v>
      </c>
      <c r="R377" t="n">
        <v>54.77</v>
      </c>
      <c r="S377" t="n">
        <v>27.17</v>
      </c>
      <c r="T377" t="n">
        <v>13900.09</v>
      </c>
      <c r="U377" t="n">
        <v>0.5</v>
      </c>
      <c r="V377" t="n">
        <v>0.9</v>
      </c>
      <c r="W377" t="n">
        <v>0.14</v>
      </c>
      <c r="X377" t="n">
        <v>0.84</v>
      </c>
      <c r="Y377" t="n">
        <v>1</v>
      </c>
      <c r="Z377" t="n">
        <v>10</v>
      </c>
    </row>
    <row r="378">
      <c r="A378" t="n">
        <v>6</v>
      </c>
      <c r="B378" t="n">
        <v>95</v>
      </c>
      <c r="C378" t="inlineStr">
        <is>
          <t xml:space="preserve">CONCLUIDO	</t>
        </is>
      </c>
      <c r="D378" t="n">
        <v>8.301600000000001</v>
      </c>
      <c r="E378" t="n">
        <v>12.05</v>
      </c>
      <c r="F378" t="n">
        <v>8.460000000000001</v>
      </c>
      <c r="G378" t="n">
        <v>16.92</v>
      </c>
      <c r="H378" t="n">
        <v>0.24</v>
      </c>
      <c r="I378" t="n">
        <v>30</v>
      </c>
      <c r="J378" t="n">
        <v>187.97</v>
      </c>
      <c r="K378" t="n">
        <v>53.44</v>
      </c>
      <c r="L378" t="n">
        <v>2.5</v>
      </c>
      <c r="M378" t="n">
        <v>28</v>
      </c>
      <c r="N378" t="n">
        <v>37.03</v>
      </c>
      <c r="O378" t="n">
        <v>23416.52</v>
      </c>
      <c r="P378" t="n">
        <v>99.86</v>
      </c>
      <c r="Q378" t="n">
        <v>1324.1</v>
      </c>
      <c r="R378" t="n">
        <v>46.27</v>
      </c>
      <c r="S378" t="n">
        <v>27.17</v>
      </c>
      <c r="T378" t="n">
        <v>9674.639999999999</v>
      </c>
      <c r="U378" t="n">
        <v>0.59</v>
      </c>
      <c r="V378" t="n">
        <v>0.92</v>
      </c>
      <c r="W378" t="n">
        <v>0.16</v>
      </c>
      <c r="X378" t="n">
        <v>0.61</v>
      </c>
      <c r="Y378" t="n">
        <v>1</v>
      </c>
      <c r="Z378" t="n">
        <v>10</v>
      </c>
    </row>
    <row r="379">
      <c r="A379" t="n">
        <v>7</v>
      </c>
      <c r="B379" t="n">
        <v>95</v>
      </c>
      <c r="C379" t="inlineStr">
        <is>
          <t xml:space="preserve">CONCLUIDO	</t>
        </is>
      </c>
      <c r="D379" t="n">
        <v>8.4274</v>
      </c>
      <c r="E379" t="n">
        <v>11.87</v>
      </c>
      <c r="F379" t="n">
        <v>8.390000000000001</v>
      </c>
      <c r="G379" t="n">
        <v>18.65</v>
      </c>
      <c r="H379" t="n">
        <v>0.26</v>
      </c>
      <c r="I379" t="n">
        <v>27</v>
      </c>
      <c r="J379" t="n">
        <v>188.35</v>
      </c>
      <c r="K379" t="n">
        <v>53.44</v>
      </c>
      <c r="L379" t="n">
        <v>2.75</v>
      </c>
      <c r="M379" t="n">
        <v>25</v>
      </c>
      <c r="N379" t="n">
        <v>37.16</v>
      </c>
      <c r="O379" t="n">
        <v>23463.4</v>
      </c>
      <c r="P379" t="n">
        <v>97.06</v>
      </c>
      <c r="Q379" t="n">
        <v>1324.26</v>
      </c>
      <c r="R379" t="n">
        <v>44.08</v>
      </c>
      <c r="S379" t="n">
        <v>27.17</v>
      </c>
      <c r="T379" t="n">
        <v>8593.639999999999</v>
      </c>
      <c r="U379" t="n">
        <v>0.62</v>
      </c>
      <c r="V379" t="n">
        <v>0.93</v>
      </c>
      <c r="W379" t="n">
        <v>0.15</v>
      </c>
      <c r="X379" t="n">
        <v>0.54</v>
      </c>
      <c r="Y379" t="n">
        <v>1</v>
      </c>
      <c r="Z379" t="n">
        <v>10</v>
      </c>
    </row>
    <row r="380">
      <c r="A380" t="n">
        <v>8</v>
      </c>
      <c r="B380" t="n">
        <v>95</v>
      </c>
      <c r="C380" t="inlineStr">
        <is>
          <t xml:space="preserve">CONCLUIDO	</t>
        </is>
      </c>
      <c r="D380" t="n">
        <v>8.565899999999999</v>
      </c>
      <c r="E380" t="n">
        <v>11.67</v>
      </c>
      <c r="F380" t="n">
        <v>8.31</v>
      </c>
      <c r="G380" t="n">
        <v>20.78</v>
      </c>
      <c r="H380" t="n">
        <v>0.28</v>
      </c>
      <c r="I380" t="n">
        <v>24</v>
      </c>
      <c r="J380" t="n">
        <v>188.73</v>
      </c>
      <c r="K380" t="n">
        <v>53.44</v>
      </c>
      <c r="L380" t="n">
        <v>3</v>
      </c>
      <c r="M380" t="n">
        <v>22</v>
      </c>
      <c r="N380" t="n">
        <v>37.29</v>
      </c>
      <c r="O380" t="n">
        <v>23510.33</v>
      </c>
      <c r="P380" t="n">
        <v>94.09</v>
      </c>
      <c r="Q380" t="n">
        <v>1324.07</v>
      </c>
      <c r="R380" t="n">
        <v>41.45</v>
      </c>
      <c r="S380" t="n">
        <v>27.17</v>
      </c>
      <c r="T380" t="n">
        <v>7291.7</v>
      </c>
      <c r="U380" t="n">
        <v>0.66</v>
      </c>
      <c r="V380" t="n">
        <v>0.9399999999999999</v>
      </c>
      <c r="W380" t="n">
        <v>0.15</v>
      </c>
      <c r="X380" t="n">
        <v>0.46</v>
      </c>
      <c r="Y380" t="n">
        <v>1</v>
      </c>
      <c r="Z380" t="n">
        <v>10</v>
      </c>
    </row>
    <row r="381">
      <c r="A381" t="n">
        <v>9</v>
      </c>
      <c r="B381" t="n">
        <v>95</v>
      </c>
      <c r="C381" t="inlineStr">
        <is>
          <t xml:space="preserve">CONCLUIDO	</t>
        </is>
      </c>
      <c r="D381" t="n">
        <v>8.648400000000001</v>
      </c>
      <c r="E381" t="n">
        <v>11.56</v>
      </c>
      <c r="F381" t="n">
        <v>8.279999999999999</v>
      </c>
      <c r="G381" t="n">
        <v>22.57</v>
      </c>
      <c r="H381" t="n">
        <v>0.3</v>
      </c>
      <c r="I381" t="n">
        <v>22</v>
      </c>
      <c r="J381" t="n">
        <v>189.11</v>
      </c>
      <c r="K381" t="n">
        <v>53.44</v>
      </c>
      <c r="L381" t="n">
        <v>3.25</v>
      </c>
      <c r="M381" t="n">
        <v>20</v>
      </c>
      <c r="N381" t="n">
        <v>37.42</v>
      </c>
      <c r="O381" t="n">
        <v>23557.3</v>
      </c>
      <c r="P381" t="n">
        <v>91.56</v>
      </c>
      <c r="Q381" t="n">
        <v>1324.07</v>
      </c>
      <c r="R381" t="n">
        <v>40.37</v>
      </c>
      <c r="S381" t="n">
        <v>27.17</v>
      </c>
      <c r="T381" t="n">
        <v>6763.91</v>
      </c>
      <c r="U381" t="n">
        <v>0.67</v>
      </c>
      <c r="V381" t="n">
        <v>0.9399999999999999</v>
      </c>
      <c r="W381" t="n">
        <v>0.14</v>
      </c>
      <c r="X381" t="n">
        <v>0.42</v>
      </c>
      <c r="Y381" t="n">
        <v>1</v>
      </c>
      <c r="Z381" t="n">
        <v>10</v>
      </c>
    </row>
    <row r="382">
      <c r="A382" t="n">
        <v>10</v>
      </c>
      <c r="B382" t="n">
        <v>95</v>
      </c>
      <c r="C382" t="inlineStr">
        <is>
          <t xml:space="preserve">CONCLUIDO	</t>
        </is>
      </c>
      <c r="D382" t="n">
        <v>8.7393</v>
      </c>
      <c r="E382" t="n">
        <v>11.44</v>
      </c>
      <c r="F382" t="n">
        <v>8.23</v>
      </c>
      <c r="G382" t="n">
        <v>24.69</v>
      </c>
      <c r="H382" t="n">
        <v>0.33</v>
      </c>
      <c r="I382" t="n">
        <v>20</v>
      </c>
      <c r="J382" t="n">
        <v>189.49</v>
      </c>
      <c r="K382" t="n">
        <v>53.44</v>
      </c>
      <c r="L382" t="n">
        <v>3.5</v>
      </c>
      <c r="M382" t="n">
        <v>18</v>
      </c>
      <c r="N382" t="n">
        <v>37.55</v>
      </c>
      <c r="O382" t="n">
        <v>23604.32</v>
      </c>
      <c r="P382" t="n">
        <v>88.59999999999999</v>
      </c>
      <c r="Q382" t="n">
        <v>1324.02</v>
      </c>
      <c r="R382" t="n">
        <v>38.9</v>
      </c>
      <c r="S382" t="n">
        <v>27.17</v>
      </c>
      <c r="T382" t="n">
        <v>6035.99</v>
      </c>
      <c r="U382" t="n">
        <v>0.7</v>
      </c>
      <c r="V382" t="n">
        <v>0.95</v>
      </c>
      <c r="W382" t="n">
        <v>0.14</v>
      </c>
      <c r="X382" t="n">
        <v>0.38</v>
      </c>
      <c r="Y382" t="n">
        <v>1</v>
      </c>
      <c r="Z382" t="n">
        <v>10</v>
      </c>
    </row>
    <row r="383">
      <c r="A383" t="n">
        <v>11</v>
      </c>
      <c r="B383" t="n">
        <v>95</v>
      </c>
      <c r="C383" t="inlineStr">
        <is>
          <t xml:space="preserve">CONCLUIDO	</t>
        </is>
      </c>
      <c r="D383" t="n">
        <v>8.7689</v>
      </c>
      <c r="E383" t="n">
        <v>11.4</v>
      </c>
      <c r="F383" t="n">
        <v>8.27</v>
      </c>
      <c r="G383" t="n">
        <v>27.55</v>
      </c>
      <c r="H383" t="n">
        <v>0.35</v>
      </c>
      <c r="I383" t="n">
        <v>18</v>
      </c>
      <c r="J383" t="n">
        <v>189.87</v>
      </c>
      <c r="K383" t="n">
        <v>53.44</v>
      </c>
      <c r="L383" t="n">
        <v>3.75</v>
      </c>
      <c r="M383" t="n">
        <v>16</v>
      </c>
      <c r="N383" t="n">
        <v>37.69</v>
      </c>
      <c r="O383" t="n">
        <v>23651.38</v>
      </c>
      <c r="P383" t="n">
        <v>87.28</v>
      </c>
      <c r="Q383" t="n">
        <v>1324</v>
      </c>
      <c r="R383" t="n">
        <v>40.77</v>
      </c>
      <c r="S383" t="n">
        <v>27.17</v>
      </c>
      <c r="T383" t="n">
        <v>6985.17</v>
      </c>
      <c r="U383" t="n">
        <v>0.67</v>
      </c>
      <c r="V383" t="n">
        <v>0.9399999999999999</v>
      </c>
      <c r="W383" t="n">
        <v>0.13</v>
      </c>
      <c r="X383" t="n">
        <v>0.41</v>
      </c>
      <c r="Y383" t="n">
        <v>1</v>
      </c>
      <c r="Z383" t="n">
        <v>10</v>
      </c>
    </row>
    <row r="384">
      <c r="A384" t="n">
        <v>12</v>
      </c>
      <c r="B384" t="n">
        <v>95</v>
      </c>
      <c r="C384" t="inlineStr">
        <is>
          <t xml:space="preserve">CONCLUIDO	</t>
        </is>
      </c>
      <c r="D384" t="n">
        <v>8.900499999999999</v>
      </c>
      <c r="E384" t="n">
        <v>11.24</v>
      </c>
      <c r="F384" t="n">
        <v>8.17</v>
      </c>
      <c r="G384" t="n">
        <v>30.64</v>
      </c>
      <c r="H384" t="n">
        <v>0.37</v>
      </c>
      <c r="I384" t="n">
        <v>16</v>
      </c>
      <c r="J384" t="n">
        <v>190.25</v>
      </c>
      <c r="K384" t="n">
        <v>53.44</v>
      </c>
      <c r="L384" t="n">
        <v>4</v>
      </c>
      <c r="M384" t="n">
        <v>14</v>
      </c>
      <c r="N384" t="n">
        <v>37.82</v>
      </c>
      <c r="O384" t="n">
        <v>23698.48</v>
      </c>
      <c r="P384" t="n">
        <v>83.41</v>
      </c>
      <c r="Q384" t="n">
        <v>1323.96</v>
      </c>
      <c r="R384" t="n">
        <v>37.09</v>
      </c>
      <c r="S384" t="n">
        <v>27.17</v>
      </c>
      <c r="T384" t="n">
        <v>5152.94</v>
      </c>
      <c r="U384" t="n">
        <v>0.73</v>
      </c>
      <c r="V384" t="n">
        <v>0.95</v>
      </c>
      <c r="W384" t="n">
        <v>0.14</v>
      </c>
      <c r="X384" t="n">
        <v>0.32</v>
      </c>
      <c r="Y384" t="n">
        <v>1</v>
      </c>
      <c r="Z384" t="n">
        <v>10</v>
      </c>
    </row>
    <row r="385">
      <c r="A385" t="n">
        <v>13</v>
      </c>
      <c r="B385" t="n">
        <v>95</v>
      </c>
      <c r="C385" t="inlineStr">
        <is>
          <t xml:space="preserve">CONCLUIDO	</t>
        </is>
      </c>
      <c r="D385" t="n">
        <v>8.898099999999999</v>
      </c>
      <c r="E385" t="n">
        <v>11.24</v>
      </c>
      <c r="F385" t="n">
        <v>8.17</v>
      </c>
      <c r="G385" t="n">
        <v>30.65</v>
      </c>
      <c r="H385" t="n">
        <v>0.4</v>
      </c>
      <c r="I385" t="n">
        <v>16</v>
      </c>
      <c r="J385" t="n">
        <v>190.63</v>
      </c>
      <c r="K385" t="n">
        <v>53.44</v>
      </c>
      <c r="L385" t="n">
        <v>4.25</v>
      </c>
      <c r="M385" t="n">
        <v>5</v>
      </c>
      <c r="N385" t="n">
        <v>37.95</v>
      </c>
      <c r="O385" t="n">
        <v>23745.63</v>
      </c>
      <c r="P385" t="n">
        <v>82.15000000000001</v>
      </c>
      <c r="Q385" t="n">
        <v>1323.94</v>
      </c>
      <c r="R385" t="n">
        <v>36.92</v>
      </c>
      <c r="S385" t="n">
        <v>27.17</v>
      </c>
      <c r="T385" t="n">
        <v>5067.87</v>
      </c>
      <c r="U385" t="n">
        <v>0.74</v>
      </c>
      <c r="V385" t="n">
        <v>0.95</v>
      </c>
      <c r="W385" t="n">
        <v>0.15</v>
      </c>
      <c r="X385" t="n">
        <v>0.32</v>
      </c>
      <c r="Y385" t="n">
        <v>1</v>
      </c>
      <c r="Z385" t="n">
        <v>10</v>
      </c>
    </row>
    <row r="386">
      <c r="A386" t="n">
        <v>14</v>
      </c>
      <c r="B386" t="n">
        <v>95</v>
      </c>
      <c r="C386" t="inlineStr">
        <is>
          <t xml:space="preserve">CONCLUIDO	</t>
        </is>
      </c>
      <c r="D386" t="n">
        <v>8.9443</v>
      </c>
      <c r="E386" t="n">
        <v>11.18</v>
      </c>
      <c r="F386" t="n">
        <v>8.15</v>
      </c>
      <c r="G386" t="n">
        <v>32.61</v>
      </c>
      <c r="H386" t="n">
        <v>0.42</v>
      </c>
      <c r="I386" t="n">
        <v>15</v>
      </c>
      <c r="J386" t="n">
        <v>191.02</v>
      </c>
      <c r="K386" t="n">
        <v>53.44</v>
      </c>
      <c r="L386" t="n">
        <v>4.5</v>
      </c>
      <c r="M386" t="n">
        <v>1</v>
      </c>
      <c r="N386" t="n">
        <v>38.08</v>
      </c>
      <c r="O386" t="n">
        <v>23792.83</v>
      </c>
      <c r="P386" t="n">
        <v>81.34999999999999</v>
      </c>
      <c r="Q386" t="n">
        <v>1324.02</v>
      </c>
      <c r="R386" t="n">
        <v>36.07</v>
      </c>
      <c r="S386" t="n">
        <v>27.17</v>
      </c>
      <c r="T386" t="n">
        <v>4646.23</v>
      </c>
      <c r="U386" t="n">
        <v>0.75</v>
      </c>
      <c r="V386" t="n">
        <v>0.96</v>
      </c>
      <c r="W386" t="n">
        <v>0.15</v>
      </c>
      <c r="X386" t="n">
        <v>0.3</v>
      </c>
      <c r="Y386" t="n">
        <v>1</v>
      </c>
      <c r="Z386" t="n">
        <v>10</v>
      </c>
    </row>
    <row r="387">
      <c r="A387" t="n">
        <v>15</v>
      </c>
      <c r="B387" t="n">
        <v>95</v>
      </c>
      <c r="C387" t="inlineStr">
        <is>
          <t xml:space="preserve">CONCLUIDO	</t>
        </is>
      </c>
      <c r="D387" t="n">
        <v>8.940799999999999</v>
      </c>
      <c r="E387" t="n">
        <v>11.18</v>
      </c>
      <c r="F387" t="n">
        <v>8.16</v>
      </c>
      <c r="G387" t="n">
        <v>32.63</v>
      </c>
      <c r="H387" t="n">
        <v>0.44</v>
      </c>
      <c r="I387" t="n">
        <v>15</v>
      </c>
      <c r="J387" t="n">
        <v>191.4</v>
      </c>
      <c r="K387" t="n">
        <v>53.44</v>
      </c>
      <c r="L387" t="n">
        <v>4.75</v>
      </c>
      <c r="M387" t="n">
        <v>0</v>
      </c>
      <c r="N387" t="n">
        <v>38.22</v>
      </c>
      <c r="O387" t="n">
        <v>23840.07</v>
      </c>
      <c r="P387" t="n">
        <v>81.51000000000001</v>
      </c>
      <c r="Q387" t="n">
        <v>1324.06</v>
      </c>
      <c r="R387" t="n">
        <v>36.13</v>
      </c>
      <c r="S387" t="n">
        <v>27.17</v>
      </c>
      <c r="T387" t="n">
        <v>4677.14</v>
      </c>
      <c r="U387" t="n">
        <v>0.75</v>
      </c>
      <c r="V387" t="n">
        <v>0.96</v>
      </c>
      <c r="W387" t="n">
        <v>0.15</v>
      </c>
      <c r="X387" t="n">
        <v>0.3</v>
      </c>
      <c r="Y387" t="n">
        <v>1</v>
      </c>
      <c r="Z387" t="n">
        <v>10</v>
      </c>
    </row>
    <row r="388">
      <c r="A388" t="n">
        <v>0</v>
      </c>
      <c r="B388" t="n">
        <v>55</v>
      </c>
      <c r="C388" t="inlineStr">
        <is>
          <t xml:space="preserve">CONCLUIDO	</t>
        </is>
      </c>
      <c r="D388" t="n">
        <v>7.986</v>
      </c>
      <c r="E388" t="n">
        <v>12.52</v>
      </c>
      <c r="F388" t="n">
        <v>9.029999999999999</v>
      </c>
      <c r="G388" t="n">
        <v>9.18</v>
      </c>
      <c r="H388" t="n">
        <v>0.15</v>
      </c>
      <c r="I388" t="n">
        <v>59</v>
      </c>
      <c r="J388" t="n">
        <v>116.05</v>
      </c>
      <c r="K388" t="n">
        <v>43.4</v>
      </c>
      <c r="L388" t="n">
        <v>1</v>
      </c>
      <c r="M388" t="n">
        <v>57</v>
      </c>
      <c r="N388" t="n">
        <v>16.65</v>
      </c>
      <c r="O388" t="n">
        <v>14546.17</v>
      </c>
      <c r="P388" t="n">
        <v>80.84999999999999</v>
      </c>
      <c r="Q388" t="n">
        <v>1324.17</v>
      </c>
      <c r="R388" t="n">
        <v>63.72</v>
      </c>
      <c r="S388" t="n">
        <v>27.17</v>
      </c>
      <c r="T388" t="n">
        <v>18255.02</v>
      </c>
      <c r="U388" t="n">
        <v>0.43</v>
      </c>
      <c r="V388" t="n">
        <v>0.86</v>
      </c>
      <c r="W388" t="n">
        <v>0.2</v>
      </c>
      <c r="X388" t="n">
        <v>1.17</v>
      </c>
      <c r="Y388" t="n">
        <v>1</v>
      </c>
      <c r="Z388" t="n">
        <v>10</v>
      </c>
    </row>
    <row r="389">
      <c r="A389" t="n">
        <v>1</v>
      </c>
      <c r="B389" t="n">
        <v>55</v>
      </c>
      <c r="C389" t="inlineStr">
        <is>
          <t xml:space="preserve">CONCLUIDO	</t>
        </is>
      </c>
      <c r="D389" t="n">
        <v>8.448499999999999</v>
      </c>
      <c r="E389" t="n">
        <v>11.84</v>
      </c>
      <c r="F389" t="n">
        <v>8.699999999999999</v>
      </c>
      <c r="G389" t="n">
        <v>11.87</v>
      </c>
      <c r="H389" t="n">
        <v>0.19</v>
      </c>
      <c r="I389" t="n">
        <v>44</v>
      </c>
      <c r="J389" t="n">
        <v>116.37</v>
      </c>
      <c r="K389" t="n">
        <v>43.4</v>
      </c>
      <c r="L389" t="n">
        <v>1.25</v>
      </c>
      <c r="M389" t="n">
        <v>42</v>
      </c>
      <c r="N389" t="n">
        <v>16.72</v>
      </c>
      <c r="O389" t="n">
        <v>14585.96</v>
      </c>
      <c r="P389" t="n">
        <v>74.77</v>
      </c>
      <c r="Q389" t="n">
        <v>1324.14</v>
      </c>
      <c r="R389" t="n">
        <v>53.55</v>
      </c>
      <c r="S389" t="n">
        <v>27.17</v>
      </c>
      <c r="T389" t="n">
        <v>13243.03</v>
      </c>
      <c r="U389" t="n">
        <v>0.51</v>
      </c>
      <c r="V389" t="n">
        <v>0.9</v>
      </c>
      <c r="W389" t="n">
        <v>0.18</v>
      </c>
      <c r="X389" t="n">
        <v>0.85</v>
      </c>
      <c r="Y389" t="n">
        <v>1</v>
      </c>
      <c r="Z389" t="n">
        <v>10</v>
      </c>
    </row>
    <row r="390">
      <c r="A390" t="n">
        <v>2</v>
      </c>
      <c r="B390" t="n">
        <v>55</v>
      </c>
      <c r="C390" t="inlineStr">
        <is>
          <t xml:space="preserve">CONCLUIDO	</t>
        </is>
      </c>
      <c r="D390" t="n">
        <v>8.7089</v>
      </c>
      <c r="E390" t="n">
        <v>11.48</v>
      </c>
      <c r="F390" t="n">
        <v>8.56</v>
      </c>
      <c r="G390" t="n">
        <v>14.68</v>
      </c>
      <c r="H390" t="n">
        <v>0.23</v>
      </c>
      <c r="I390" t="n">
        <v>35</v>
      </c>
      <c r="J390" t="n">
        <v>116.69</v>
      </c>
      <c r="K390" t="n">
        <v>43.4</v>
      </c>
      <c r="L390" t="n">
        <v>1.5</v>
      </c>
      <c r="M390" t="n">
        <v>33</v>
      </c>
      <c r="N390" t="n">
        <v>16.79</v>
      </c>
      <c r="O390" t="n">
        <v>14625.77</v>
      </c>
      <c r="P390" t="n">
        <v>70.06999999999999</v>
      </c>
      <c r="Q390" t="n">
        <v>1324.06</v>
      </c>
      <c r="R390" t="n">
        <v>50.26</v>
      </c>
      <c r="S390" t="n">
        <v>27.17</v>
      </c>
      <c r="T390" t="n">
        <v>11644.26</v>
      </c>
      <c r="U390" t="n">
        <v>0.54</v>
      </c>
      <c r="V390" t="n">
        <v>0.91</v>
      </c>
      <c r="W390" t="n">
        <v>0.14</v>
      </c>
      <c r="X390" t="n">
        <v>0.71</v>
      </c>
      <c r="Y390" t="n">
        <v>1</v>
      </c>
      <c r="Z390" t="n">
        <v>10</v>
      </c>
    </row>
    <row r="391">
      <c r="A391" t="n">
        <v>3</v>
      </c>
      <c r="B391" t="n">
        <v>55</v>
      </c>
      <c r="C391" t="inlineStr">
        <is>
          <t xml:space="preserve">CONCLUIDO	</t>
        </is>
      </c>
      <c r="D391" t="n">
        <v>8.954800000000001</v>
      </c>
      <c r="E391" t="n">
        <v>11.17</v>
      </c>
      <c r="F391" t="n">
        <v>8.41</v>
      </c>
      <c r="G391" t="n">
        <v>18.03</v>
      </c>
      <c r="H391" t="n">
        <v>0.26</v>
      </c>
      <c r="I391" t="n">
        <v>28</v>
      </c>
      <c r="J391" t="n">
        <v>117.01</v>
      </c>
      <c r="K391" t="n">
        <v>43.4</v>
      </c>
      <c r="L391" t="n">
        <v>1.75</v>
      </c>
      <c r="M391" t="n">
        <v>23</v>
      </c>
      <c r="N391" t="n">
        <v>16.86</v>
      </c>
      <c r="O391" t="n">
        <v>14665.62</v>
      </c>
      <c r="P391" t="n">
        <v>65.37</v>
      </c>
      <c r="Q391" t="n">
        <v>1323.99</v>
      </c>
      <c r="R391" t="n">
        <v>44.67</v>
      </c>
      <c r="S391" t="n">
        <v>27.17</v>
      </c>
      <c r="T391" t="n">
        <v>8880.9</v>
      </c>
      <c r="U391" t="n">
        <v>0.61</v>
      </c>
      <c r="V391" t="n">
        <v>0.93</v>
      </c>
      <c r="W391" t="n">
        <v>0.16</v>
      </c>
      <c r="X391" t="n">
        <v>0.5600000000000001</v>
      </c>
      <c r="Y391" t="n">
        <v>1</v>
      </c>
      <c r="Z391" t="n">
        <v>10</v>
      </c>
    </row>
    <row r="392">
      <c r="A392" t="n">
        <v>4</v>
      </c>
      <c r="B392" t="n">
        <v>55</v>
      </c>
      <c r="C392" t="inlineStr">
        <is>
          <t xml:space="preserve">CONCLUIDO	</t>
        </is>
      </c>
      <c r="D392" t="n">
        <v>9.013999999999999</v>
      </c>
      <c r="E392" t="n">
        <v>11.09</v>
      </c>
      <c r="F392" t="n">
        <v>8.390000000000001</v>
      </c>
      <c r="G392" t="n">
        <v>19.36</v>
      </c>
      <c r="H392" t="n">
        <v>0.3</v>
      </c>
      <c r="I392" t="n">
        <v>26</v>
      </c>
      <c r="J392" t="n">
        <v>117.34</v>
      </c>
      <c r="K392" t="n">
        <v>43.4</v>
      </c>
      <c r="L392" t="n">
        <v>2</v>
      </c>
      <c r="M392" t="n">
        <v>3</v>
      </c>
      <c r="N392" t="n">
        <v>16.94</v>
      </c>
      <c r="O392" t="n">
        <v>14705.49</v>
      </c>
      <c r="P392" t="n">
        <v>63.33</v>
      </c>
      <c r="Q392" t="n">
        <v>1323.99</v>
      </c>
      <c r="R392" t="n">
        <v>43.16</v>
      </c>
      <c r="S392" t="n">
        <v>27.17</v>
      </c>
      <c r="T392" t="n">
        <v>8138.92</v>
      </c>
      <c r="U392" t="n">
        <v>0.63</v>
      </c>
      <c r="V392" t="n">
        <v>0.93</v>
      </c>
      <c r="W392" t="n">
        <v>0.18</v>
      </c>
      <c r="X392" t="n">
        <v>0.54</v>
      </c>
      <c r="Y392" t="n">
        <v>1</v>
      </c>
      <c r="Z392" t="n">
        <v>10</v>
      </c>
    </row>
    <row r="393">
      <c r="A393" t="n">
        <v>5</v>
      </c>
      <c r="B393" t="n">
        <v>55</v>
      </c>
      <c r="C393" t="inlineStr">
        <is>
          <t xml:space="preserve">CONCLUIDO	</t>
        </is>
      </c>
      <c r="D393" t="n">
        <v>9.006500000000001</v>
      </c>
      <c r="E393" t="n">
        <v>11.1</v>
      </c>
      <c r="F393" t="n">
        <v>8.4</v>
      </c>
      <c r="G393" t="n">
        <v>19.38</v>
      </c>
      <c r="H393" t="n">
        <v>0.34</v>
      </c>
      <c r="I393" t="n">
        <v>26</v>
      </c>
      <c r="J393" t="n">
        <v>117.66</v>
      </c>
      <c r="K393" t="n">
        <v>43.4</v>
      </c>
      <c r="L393" t="n">
        <v>2.25</v>
      </c>
      <c r="M393" t="n">
        <v>0</v>
      </c>
      <c r="N393" t="n">
        <v>17.01</v>
      </c>
      <c r="O393" t="n">
        <v>14745.39</v>
      </c>
      <c r="P393" t="n">
        <v>63.55</v>
      </c>
      <c r="Q393" t="n">
        <v>1324.05</v>
      </c>
      <c r="R393" t="n">
        <v>43.3</v>
      </c>
      <c r="S393" t="n">
        <v>27.17</v>
      </c>
      <c r="T393" t="n">
        <v>8208.75</v>
      </c>
      <c r="U393" t="n">
        <v>0.63</v>
      </c>
      <c r="V393" t="n">
        <v>0.93</v>
      </c>
      <c r="W393" t="n">
        <v>0.18</v>
      </c>
      <c r="X393" t="n">
        <v>0.54</v>
      </c>
      <c r="Y393" t="n">
        <v>1</v>
      </c>
      <c r="Z39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INDEX(resultados!$A$2:$ZZ$393, 1, MATCH($B$1, resultados!$A$1:$ZZ$1, 0))</f>
        <v/>
      </c>
      <c r="B7">
        <f>INDEX(resultados!$A$2:$ZZ$393, 1, MATCH($B$2, resultados!$A$1:$ZZ$1, 0))</f>
        <v/>
      </c>
      <c r="C7">
        <f>INDEX(resultados!$A$2:$ZZ$393, 1, MATCH($B$3, resultados!$A$1:$ZZ$1, 0))</f>
        <v/>
      </c>
    </row>
    <row r="8">
      <c r="A8">
        <f>INDEX(resultados!$A$2:$ZZ$393, 2, MATCH($B$1, resultados!$A$1:$ZZ$1, 0))</f>
        <v/>
      </c>
      <c r="B8">
        <f>INDEX(resultados!$A$2:$ZZ$393, 2, MATCH($B$2, resultados!$A$1:$ZZ$1, 0))</f>
        <v/>
      </c>
      <c r="C8">
        <f>INDEX(resultados!$A$2:$ZZ$393, 2, MATCH($B$3, resultados!$A$1:$ZZ$1, 0))</f>
        <v/>
      </c>
    </row>
    <row r="9">
      <c r="A9">
        <f>INDEX(resultados!$A$2:$ZZ$393, 3, MATCH($B$1, resultados!$A$1:$ZZ$1, 0))</f>
        <v/>
      </c>
      <c r="B9">
        <f>INDEX(resultados!$A$2:$ZZ$393, 3, MATCH($B$2, resultados!$A$1:$ZZ$1, 0))</f>
        <v/>
      </c>
      <c r="C9">
        <f>INDEX(resultados!$A$2:$ZZ$393, 3, MATCH($B$3, resultados!$A$1:$ZZ$1, 0))</f>
        <v/>
      </c>
    </row>
    <row r="10">
      <c r="A10">
        <f>INDEX(resultados!$A$2:$ZZ$393, 4, MATCH($B$1, resultados!$A$1:$ZZ$1, 0))</f>
        <v/>
      </c>
      <c r="B10">
        <f>INDEX(resultados!$A$2:$ZZ$393, 4, MATCH($B$2, resultados!$A$1:$ZZ$1, 0))</f>
        <v/>
      </c>
      <c r="C10">
        <f>INDEX(resultados!$A$2:$ZZ$393, 4, MATCH($B$3, resultados!$A$1:$ZZ$1, 0))</f>
        <v/>
      </c>
    </row>
    <row r="11">
      <c r="A11">
        <f>INDEX(resultados!$A$2:$ZZ$393, 5, MATCH($B$1, resultados!$A$1:$ZZ$1, 0))</f>
        <v/>
      </c>
      <c r="B11">
        <f>INDEX(resultados!$A$2:$ZZ$393, 5, MATCH($B$2, resultados!$A$1:$ZZ$1, 0))</f>
        <v/>
      </c>
      <c r="C11">
        <f>INDEX(resultados!$A$2:$ZZ$393, 5, MATCH($B$3, resultados!$A$1:$ZZ$1, 0))</f>
        <v/>
      </c>
    </row>
    <row r="12">
      <c r="A12">
        <f>INDEX(resultados!$A$2:$ZZ$393, 6, MATCH($B$1, resultados!$A$1:$ZZ$1, 0))</f>
        <v/>
      </c>
      <c r="B12">
        <f>INDEX(resultados!$A$2:$ZZ$393, 6, MATCH($B$2, resultados!$A$1:$ZZ$1, 0))</f>
        <v/>
      </c>
      <c r="C12">
        <f>INDEX(resultados!$A$2:$ZZ$393, 6, MATCH($B$3, resultados!$A$1:$ZZ$1, 0))</f>
        <v/>
      </c>
    </row>
    <row r="13">
      <c r="A13">
        <f>INDEX(resultados!$A$2:$ZZ$393, 7, MATCH($B$1, resultados!$A$1:$ZZ$1, 0))</f>
        <v/>
      </c>
      <c r="B13">
        <f>INDEX(resultados!$A$2:$ZZ$393, 7, MATCH($B$2, resultados!$A$1:$ZZ$1, 0))</f>
        <v/>
      </c>
      <c r="C13">
        <f>INDEX(resultados!$A$2:$ZZ$393, 7, MATCH($B$3, resultados!$A$1:$ZZ$1, 0))</f>
        <v/>
      </c>
    </row>
    <row r="14">
      <c r="A14">
        <f>INDEX(resultados!$A$2:$ZZ$393, 8, MATCH($B$1, resultados!$A$1:$ZZ$1, 0))</f>
        <v/>
      </c>
      <c r="B14">
        <f>INDEX(resultados!$A$2:$ZZ$393, 8, MATCH($B$2, resultados!$A$1:$ZZ$1, 0))</f>
        <v/>
      </c>
      <c r="C14">
        <f>INDEX(resultados!$A$2:$ZZ$393, 8, MATCH($B$3, resultados!$A$1:$ZZ$1, 0))</f>
        <v/>
      </c>
    </row>
    <row r="15">
      <c r="A15">
        <f>INDEX(resultados!$A$2:$ZZ$393, 9, MATCH($B$1, resultados!$A$1:$ZZ$1, 0))</f>
        <v/>
      </c>
      <c r="B15">
        <f>INDEX(resultados!$A$2:$ZZ$393, 9, MATCH($B$2, resultados!$A$1:$ZZ$1, 0))</f>
        <v/>
      </c>
      <c r="C15">
        <f>INDEX(resultados!$A$2:$ZZ$393, 9, MATCH($B$3, resultados!$A$1:$ZZ$1, 0))</f>
        <v/>
      </c>
    </row>
    <row r="16">
      <c r="A16">
        <f>INDEX(resultados!$A$2:$ZZ$393, 10, MATCH($B$1, resultados!$A$1:$ZZ$1, 0))</f>
        <v/>
      </c>
      <c r="B16">
        <f>INDEX(resultados!$A$2:$ZZ$393, 10, MATCH($B$2, resultados!$A$1:$ZZ$1, 0))</f>
        <v/>
      </c>
      <c r="C16">
        <f>INDEX(resultados!$A$2:$ZZ$393, 10, MATCH($B$3, resultados!$A$1:$ZZ$1, 0))</f>
        <v/>
      </c>
    </row>
    <row r="17">
      <c r="A17">
        <f>INDEX(resultados!$A$2:$ZZ$393, 11, MATCH($B$1, resultados!$A$1:$ZZ$1, 0))</f>
        <v/>
      </c>
      <c r="B17">
        <f>INDEX(resultados!$A$2:$ZZ$393, 11, MATCH($B$2, resultados!$A$1:$ZZ$1, 0))</f>
        <v/>
      </c>
      <c r="C17">
        <f>INDEX(resultados!$A$2:$ZZ$393, 11, MATCH($B$3, resultados!$A$1:$ZZ$1, 0))</f>
        <v/>
      </c>
    </row>
    <row r="18">
      <c r="A18">
        <f>INDEX(resultados!$A$2:$ZZ$393, 12, MATCH($B$1, resultados!$A$1:$ZZ$1, 0))</f>
        <v/>
      </c>
      <c r="B18">
        <f>INDEX(resultados!$A$2:$ZZ$393, 12, MATCH($B$2, resultados!$A$1:$ZZ$1, 0))</f>
        <v/>
      </c>
      <c r="C18">
        <f>INDEX(resultados!$A$2:$ZZ$393, 12, MATCH($B$3, resultados!$A$1:$ZZ$1, 0))</f>
        <v/>
      </c>
    </row>
    <row r="19">
      <c r="A19">
        <f>INDEX(resultados!$A$2:$ZZ$393, 13, MATCH($B$1, resultados!$A$1:$ZZ$1, 0))</f>
        <v/>
      </c>
      <c r="B19">
        <f>INDEX(resultados!$A$2:$ZZ$393, 13, MATCH($B$2, resultados!$A$1:$ZZ$1, 0))</f>
        <v/>
      </c>
      <c r="C19">
        <f>INDEX(resultados!$A$2:$ZZ$393, 13, MATCH($B$3, resultados!$A$1:$ZZ$1, 0))</f>
        <v/>
      </c>
    </row>
    <row r="20">
      <c r="A20">
        <f>INDEX(resultados!$A$2:$ZZ$393, 14, MATCH($B$1, resultados!$A$1:$ZZ$1, 0))</f>
        <v/>
      </c>
      <c r="B20">
        <f>INDEX(resultados!$A$2:$ZZ$393, 14, MATCH($B$2, resultados!$A$1:$ZZ$1, 0))</f>
        <v/>
      </c>
      <c r="C20">
        <f>INDEX(resultados!$A$2:$ZZ$393, 14, MATCH($B$3, resultados!$A$1:$ZZ$1, 0))</f>
        <v/>
      </c>
    </row>
    <row r="21">
      <c r="A21">
        <f>INDEX(resultados!$A$2:$ZZ$393, 15, MATCH($B$1, resultados!$A$1:$ZZ$1, 0))</f>
        <v/>
      </c>
      <c r="B21">
        <f>INDEX(resultados!$A$2:$ZZ$393, 15, MATCH($B$2, resultados!$A$1:$ZZ$1, 0))</f>
        <v/>
      </c>
      <c r="C21">
        <f>INDEX(resultados!$A$2:$ZZ$393, 15, MATCH($B$3, resultados!$A$1:$ZZ$1, 0))</f>
        <v/>
      </c>
    </row>
    <row r="22">
      <c r="A22">
        <f>INDEX(resultados!$A$2:$ZZ$393, 16, MATCH($B$1, resultados!$A$1:$ZZ$1, 0))</f>
        <v/>
      </c>
      <c r="B22">
        <f>INDEX(resultados!$A$2:$ZZ$393, 16, MATCH($B$2, resultados!$A$1:$ZZ$1, 0))</f>
        <v/>
      </c>
      <c r="C22">
        <f>INDEX(resultados!$A$2:$ZZ$393, 16, MATCH($B$3, resultados!$A$1:$ZZ$1, 0))</f>
        <v/>
      </c>
    </row>
    <row r="23">
      <c r="A23">
        <f>INDEX(resultados!$A$2:$ZZ$393, 17, MATCH($B$1, resultados!$A$1:$ZZ$1, 0))</f>
        <v/>
      </c>
      <c r="B23">
        <f>INDEX(resultados!$A$2:$ZZ$393, 17, MATCH($B$2, resultados!$A$1:$ZZ$1, 0))</f>
        <v/>
      </c>
      <c r="C23">
        <f>INDEX(resultados!$A$2:$ZZ$393, 17, MATCH($B$3, resultados!$A$1:$ZZ$1, 0))</f>
        <v/>
      </c>
    </row>
    <row r="24">
      <c r="A24">
        <f>INDEX(resultados!$A$2:$ZZ$393, 18, MATCH($B$1, resultados!$A$1:$ZZ$1, 0))</f>
        <v/>
      </c>
      <c r="B24">
        <f>INDEX(resultados!$A$2:$ZZ$393, 18, MATCH($B$2, resultados!$A$1:$ZZ$1, 0))</f>
        <v/>
      </c>
      <c r="C24">
        <f>INDEX(resultados!$A$2:$ZZ$393, 18, MATCH($B$3, resultados!$A$1:$ZZ$1, 0))</f>
        <v/>
      </c>
    </row>
    <row r="25">
      <c r="A25">
        <f>INDEX(resultados!$A$2:$ZZ$393, 19, MATCH($B$1, resultados!$A$1:$ZZ$1, 0))</f>
        <v/>
      </c>
      <c r="B25">
        <f>INDEX(resultados!$A$2:$ZZ$393, 19, MATCH($B$2, resultados!$A$1:$ZZ$1, 0))</f>
        <v/>
      </c>
      <c r="C25">
        <f>INDEX(resultados!$A$2:$ZZ$393, 19, MATCH($B$3, resultados!$A$1:$ZZ$1, 0))</f>
        <v/>
      </c>
    </row>
    <row r="26">
      <c r="A26">
        <f>INDEX(resultados!$A$2:$ZZ$393, 20, MATCH($B$1, resultados!$A$1:$ZZ$1, 0))</f>
        <v/>
      </c>
      <c r="B26">
        <f>INDEX(resultados!$A$2:$ZZ$393, 20, MATCH($B$2, resultados!$A$1:$ZZ$1, 0))</f>
        <v/>
      </c>
      <c r="C26">
        <f>INDEX(resultados!$A$2:$ZZ$393, 20, MATCH($B$3, resultados!$A$1:$ZZ$1, 0))</f>
        <v/>
      </c>
    </row>
    <row r="27">
      <c r="A27">
        <f>INDEX(resultados!$A$2:$ZZ$393, 21, MATCH($B$1, resultados!$A$1:$ZZ$1, 0))</f>
        <v/>
      </c>
      <c r="B27">
        <f>INDEX(resultados!$A$2:$ZZ$393, 21, MATCH($B$2, resultados!$A$1:$ZZ$1, 0))</f>
        <v/>
      </c>
      <c r="C27">
        <f>INDEX(resultados!$A$2:$ZZ$393, 21, MATCH($B$3, resultados!$A$1:$ZZ$1, 0))</f>
        <v/>
      </c>
    </row>
    <row r="28">
      <c r="A28">
        <f>INDEX(resultados!$A$2:$ZZ$393, 22, MATCH($B$1, resultados!$A$1:$ZZ$1, 0))</f>
        <v/>
      </c>
      <c r="B28">
        <f>INDEX(resultados!$A$2:$ZZ$393, 22, MATCH($B$2, resultados!$A$1:$ZZ$1, 0))</f>
        <v/>
      </c>
      <c r="C28">
        <f>INDEX(resultados!$A$2:$ZZ$393, 22, MATCH($B$3, resultados!$A$1:$ZZ$1, 0))</f>
        <v/>
      </c>
    </row>
    <row r="29">
      <c r="A29">
        <f>INDEX(resultados!$A$2:$ZZ$393, 23, MATCH($B$1, resultados!$A$1:$ZZ$1, 0))</f>
        <v/>
      </c>
      <c r="B29">
        <f>INDEX(resultados!$A$2:$ZZ$393, 23, MATCH($B$2, resultados!$A$1:$ZZ$1, 0))</f>
        <v/>
      </c>
      <c r="C29">
        <f>INDEX(resultados!$A$2:$ZZ$393, 23, MATCH($B$3, resultados!$A$1:$ZZ$1, 0))</f>
        <v/>
      </c>
    </row>
    <row r="30">
      <c r="A30">
        <f>INDEX(resultados!$A$2:$ZZ$393, 24, MATCH($B$1, resultados!$A$1:$ZZ$1, 0))</f>
        <v/>
      </c>
      <c r="B30">
        <f>INDEX(resultados!$A$2:$ZZ$393, 24, MATCH($B$2, resultados!$A$1:$ZZ$1, 0))</f>
        <v/>
      </c>
      <c r="C30">
        <f>INDEX(resultados!$A$2:$ZZ$393, 24, MATCH($B$3, resultados!$A$1:$ZZ$1, 0))</f>
        <v/>
      </c>
    </row>
    <row r="31">
      <c r="A31">
        <f>INDEX(resultados!$A$2:$ZZ$393, 25, MATCH($B$1, resultados!$A$1:$ZZ$1, 0))</f>
        <v/>
      </c>
      <c r="B31">
        <f>INDEX(resultados!$A$2:$ZZ$393, 25, MATCH($B$2, resultados!$A$1:$ZZ$1, 0))</f>
        <v/>
      </c>
      <c r="C31">
        <f>INDEX(resultados!$A$2:$ZZ$393, 25, MATCH($B$3, resultados!$A$1:$ZZ$1, 0))</f>
        <v/>
      </c>
    </row>
    <row r="32">
      <c r="A32">
        <f>INDEX(resultados!$A$2:$ZZ$393, 26, MATCH($B$1, resultados!$A$1:$ZZ$1, 0))</f>
        <v/>
      </c>
      <c r="B32">
        <f>INDEX(resultados!$A$2:$ZZ$393, 26, MATCH($B$2, resultados!$A$1:$ZZ$1, 0))</f>
        <v/>
      </c>
      <c r="C32">
        <f>INDEX(resultados!$A$2:$ZZ$393, 26, MATCH($B$3, resultados!$A$1:$ZZ$1, 0))</f>
        <v/>
      </c>
    </row>
    <row r="33">
      <c r="A33">
        <f>INDEX(resultados!$A$2:$ZZ$393, 27, MATCH($B$1, resultados!$A$1:$ZZ$1, 0))</f>
        <v/>
      </c>
      <c r="B33">
        <f>INDEX(resultados!$A$2:$ZZ$393, 27, MATCH($B$2, resultados!$A$1:$ZZ$1, 0))</f>
        <v/>
      </c>
      <c r="C33">
        <f>INDEX(resultados!$A$2:$ZZ$393, 27, MATCH($B$3, resultados!$A$1:$ZZ$1, 0))</f>
        <v/>
      </c>
    </row>
    <row r="34">
      <c r="A34">
        <f>INDEX(resultados!$A$2:$ZZ$393, 28, MATCH($B$1, resultados!$A$1:$ZZ$1, 0))</f>
        <v/>
      </c>
      <c r="B34">
        <f>INDEX(resultados!$A$2:$ZZ$393, 28, MATCH($B$2, resultados!$A$1:$ZZ$1, 0))</f>
        <v/>
      </c>
      <c r="C34">
        <f>INDEX(resultados!$A$2:$ZZ$393, 28, MATCH($B$3, resultados!$A$1:$ZZ$1, 0))</f>
        <v/>
      </c>
    </row>
    <row r="35">
      <c r="A35">
        <f>INDEX(resultados!$A$2:$ZZ$393, 29, MATCH($B$1, resultados!$A$1:$ZZ$1, 0))</f>
        <v/>
      </c>
      <c r="B35">
        <f>INDEX(resultados!$A$2:$ZZ$393, 29, MATCH($B$2, resultados!$A$1:$ZZ$1, 0))</f>
        <v/>
      </c>
      <c r="C35">
        <f>INDEX(resultados!$A$2:$ZZ$393, 29, MATCH($B$3, resultados!$A$1:$ZZ$1, 0))</f>
        <v/>
      </c>
    </row>
    <row r="36">
      <c r="A36">
        <f>INDEX(resultados!$A$2:$ZZ$393, 30, MATCH($B$1, resultados!$A$1:$ZZ$1, 0))</f>
        <v/>
      </c>
      <c r="B36">
        <f>INDEX(resultados!$A$2:$ZZ$393, 30, MATCH($B$2, resultados!$A$1:$ZZ$1, 0))</f>
        <v/>
      </c>
      <c r="C36">
        <f>INDEX(resultados!$A$2:$ZZ$393, 30, MATCH($B$3, resultados!$A$1:$ZZ$1, 0))</f>
        <v/>
      </c>
    </row>
    <row r="37">
      <c r="A37">
        <f>INDEX(resultados!$A$2:$ZZ$393, 31, MATCH($B$1, resultados!$A$1:$ZZ$1, 0))</f>
        <v/>
      </c>
      <c r="B37">
        <f>INDEX(resultados!$A$2:$ZZ$393, 31, MATCH($B$2, resultados!$A$1:$ZZ$1, 0))</f>
        <v/>
      </c>
      <c r="C37">
        <f>INDEX(resultados!$A$2:$ZZ$393, 31, MATCH($B$3, resultados!$A$1:$ZZ$1, 0))</f>
        <v/>
      </c>
    </row>
    <row r="38">
      <c r="A38">
        <f>INDEX(resultados!$A$2:$ZZ$393, 32, MATCH($B$1, resultados!$A$1:$ZZ$1, 0))</f>
        <v/>
      </c>
      <c r="B38">
        <f>INDEX(resultados!$A$2:$ZZ$393, 32, MATCH($B$2, resultados!$A$1:$ZZ$1, 0))</f>
        <v/>
      </c>
      <c r="C38">
        <f>INDEX(resultados!$A$2:$ZZ$393, 32, MATCH($B$3, resultados!$A$1:$ZZ$1, 0))</f>
        <v/>
      </c>
    </row>
    <row r="39">
      <c r="A39">
        <f>INDEX(resultados!$A$2:$ZZ$393, 33, MATCH($B$1, resultados!$A$1:$ZZ$1, 0))</f>
        <v/>
      </c>
      <c r="B39">
        <f>INDEX(resultados!$A$2:$ZZ$393, 33, MATCH($B$2, resultados!$A$1:$ZZ$1, 0))</f>
        <v/>
      </c>
      <c r="C39">
        <f>INDEX(resultados!$A$2:$ZZ$393, 33, MATCH($B$3, resultados!$A$1:$ZZ$1, 0))</f>
        <v/>
      </c>
    </row>
    <row r="40">
      <c r="A40">
        <f>INDEX(resultados!$A$2:$ZZ$393, 34, MATCH($B$1, resultados!$A$1:$ZZ$1, 0))</f>
        <v/>
      </c>
      <c r="B40">
        <f>INDEX(resultados!$A$2:$ZZ$393, 34, MATCH($B$2, resultados!$A$1:$ZZ$1, 0))</f>
        <v/>
      </c>
      <c r="C40">
        <f>INDEX(resultados!$A$2:$ZZ$393, 34, MATCH($B$3, resultados!$A$1:$ZZ$1, 0))</f>
        <v/>
      </c>
    </row>
    <row r="41">
      <c r="A41">
        <f>INDEX(resultados!$A$2:$ZZ$393, 35, MATCH($B$1, resultados!$A$1:$ZZ$1, 0))</f>
        <v/>
      </c>
      <c r="B41">
        <f>INDEX(resultados!$A$2:$ZZ$393, 35, MATCH($B$2, resultados!$A$1:$ZZ$1, 0))</f>
        <v/>
      </c>
      <c r="C41">
        <f>INDEX(resultados!$A$2:$ZZ$393, 35, MATCH($B$3, resultados!$A$1:$ZZ$1, 0))</f>
        <v/>
      </c>
    </row>
    <row r="42">
      <c r="A42">
        <f>INDEX(resultados!$A$2:$ZZ$393, 36, MATCH($B$1, resultados!$A$1:$ZZ$1, 0))</f>
        <v/>
      </c>
      <c r="B42">
        <f>INDEX(resultados!$A$2:$ZZ$393, 36, MATCH($B$2, resultados!$A$1:$ZZ$1, 0))</f>
        <v/>
      </c>
      <c r="C42">
        <f>INDEX(resultados!$A$2:$ZZ$393, 36, MATCH($B$3, resultados!$A$1:$ZZ$1, 0))</f>
        <v/>
      </c>
    </row>
    <row r="43">
      <c r="A43">
        <f>INDEX(resultados!$A$2:$ZZ$393, 37, MATCH($B$1, resultados!$A$1:$ZZ$1, 0))</f>
        <v/>
      </c>
      <c r="B43">
        <f>INDEX(resultados!$A$2:$ZZ$393, 37, MATCH($B$2, resultados!$A$1:$ZZ$1, 0))</f>
        <v/>
      </c>
      <c r="C43">
        <f>INDEX(resultados!$A$2:$ZZ$393, 37, MATCH($B$3, resultados!$A$1:$ZZ$1, 0))</f>
        <v/>
      </c>
    </row>
    <row r="44">
      <c r="A44">
        <f>INDEX(resultados!$A$2:$ZZ$393, 38, MATCH($B$1, resultados!$A$1:$ZZ$1, 0))</f>
        <v/>
      </c>
      <c r="B44">
        <f>INDEX(resultados!$A$2:$ZZ$393, 38, MATCH($B$2, resultados!$A$1:$ZZ$1, 0))</f>
        <v/>
      </c>
      <c r="C44">
        <f>INDEX(resultados!$A$2:$ZZ$393, 38, MATCH($B$3, resultados!$A$1:$ZZ$1, 0))</f>
        <v/>
      </c>
    </row>
    <row r="45">
      <c r="A45">
        <f>INDEX(resultados!$A$2:$ZZ$393, 39, MATCH($B$1, resultados!$A$1:$ZZ$1, 0))</f>
        <v/>
      </c>
      <c r="B45">
        <f>INDEX(resultados!$A$2:$ZZ$393, 39, MATCH($B$2, resultados!$A$1:$ZZ$1, 0))</f>
        <v/>
      </c>
      <c r="C45">
        <f>INDEX(resultados!$A$2:$ZZ$393, 39, MATCH($B$3, resultados!$A$1:$ZZ$1, 0))</f>
        <v/>
      </c>
    </row>
    <row r="46">
      <c r="A46">
        <f>INDEX(resultados!$A$2:$ZZ$393, 40, MATCH($B$1, resultados!$A$1:$ZZ$1, 0))</f>
        <v/>
      </c>
      <c r="B46">
        <f>INDEX(resultados!$A$2:$ZZ$393, 40, MATCH($B$2, resultados!$A$1:$ZZ$1, 0))</f>
        <v/>
      </c>
      <c r="C46">
        <f>INDEX(resultados!$A$2:$ZZ$393, 40, MATCH($B$3, resultados!$A$1:$ZZ$1, 0))</f>
        <v/>
      </c>
    </row>
    <row r="47">
      <c r="A47">
        <f>INDEX(resultados!$A$2:$ZZ$393, 41, MATCH($B$1, resultados!$A$1:$ZZ$1, 0))</f>
        <v/>
      </c>
      <c r="B47">
        <f>INDEX(resultados!$A$2:$ZZ$393, 41, MATCH($B$2, resultados!$A$1:$ZZ$1, 0))</f>
        <v/>
      </c>
      <c r="C47">
        <f>INDEX(resultados!$A$2:$ZZ$393, 41, MATCH($B$3, resultados!$A$1:$ZZ$1, 0))</f>
        <v/>
      </c>
    </row>
    <row r="48">
      <c r="A48">
        <f>INDEX(resultados!$A$2:$ZZ$393, 42, MATCH($B$1, resultados!$A$1:$ZZ$1, 0))</f>
        <v/>
      </c>
      <c r="B48">
        <f>INDEX(resultados!$A$2:$ZZ$393, 42, MATCH($B$2, resultados!$A$1:$ZZ$1, 0))</f>
        <v/>
      </c>
      <c r="C48">
        <f>INDEX(resultados!$A$2:$ZZ$393, 42, MATCH($B$3, resultados!$A$1:$ZZ$1, 0))</f>
        <v/>
      </c>
    </row>
    <row r="49">
      <c r="A49">
        <f>INDEX(resultados!$A$2:$ZZ$393, 43, MATCH($B$1, resultados!$A$1:$ZZ$1, 0))</f>
        <v/>
      </c>
      <c r="B49">
        <f>INDEX(resultados!$A$2:$ZZ$393, 43, MATCH($B$2, resultados!$A$1:$ZZ$1, 0))</f>
        <v/>
      </c>
      <c r="C49">
        <f>INDEX(resultados!$A$2:$ZZ$393, 43, MATCH($B$3, resultados!$A$1:$ZZ$1, 0))</f>
        <v/>
      </c>
    </row>
    <row r="50">
      <c r="A50">
        <f>INDEX(resultados!$A$2:$ZZ$393, 44, MATCH($B$1, resultados!$A$1:$ZZ$1, 0))</f>
        <v/>
      </c>
      <c r="B50">
        <f>INDEX(resultados!$A$2:$ZZ$393, 44, MATCH($B$2, resultados!$A$1:$ZZ$1, 0))</f>
        <v/>
      </c>
      <c r="C50">
        <f>INDEX(resultados!$A$2:$ZZ$393, 44, MATCH($B$3, resultados!$A$1:$ZZ$1, 0))</f>
        <v/>
      </c>
    </row>
    <row r="51">
      <c r="A51">
        <f>INDEX(resultados!$A$2:$ZZ$393, 45, MATCH($B$1, resultados!$A$1:$ZZ$1, 0))</f>
        <v/>
      </c>
      <c r="B51">
        <f>INDEX(resultados!$A$2:$ZZ$393, 45, MATCH($B$2, resultados!$A$1:$ZZ$1, 0))</f>
        <v/>
      </c>
      <c r="C51">
        <f>INDEX(resultados!$A$2:$ZZ$393, 45, MATCH($B$3, resultados!$A$1:$ZZ$1, 0))</f>
        <v/>
      </c>
    </row>
    <row r="52">
      <c r="A52">
        <f>INDEX(resultados!$A$2:$ZZ$393, 46, MATCH($B$1, resultados!$A$1:$ZZ$1, 0))</f>
        <v/>
      </c>
      <c r="B52">
        <f>INDEX(resultados!$A$2:$ZZ$393, 46, MATCH($B$2, resultados!$A$1:$ZZ$1, 0))</f>
        <v/>
      </c>
      <c r="C52">
        <f>INDEX(resultados!$A$2:$ZZ$393, 46, MATCH($B$3, resultados!$A$1:$ZZ$1, 0))</f>
        <v/>
      </c>
    </row>
    <row r="53">
      <c r="A53">
        <f>INDEX(resultados!$A$2:$ZZ$393, 47, MATCH($B$1, resultados!$A$1:$ZZ$1, 0))</f>
        <v/>
      </c>
      <c r="B53">
        <f>INDEX(resultados!$A$2:$ZZ$393, 47, MATCH($B$2, resultados!$A$1:$ZZ$1, 0))</f>
        <v/>
      </c>
      <c r="C53">
        <f>INDEX(resultados!$A$2:$ZZ$393, 47, MATCH($B$3, resultados!$A$1:$ZZ$1, 0))</f>
        <v/>
      </c>
    </row>
    <row r="54">
      <c r="A54">
        <f>INDEX(resultados!$A$2:$ZZ$393, 48, MATCH($B$1, resultados!$A$1:$ZZ$1, 0))</f>
        <v/>
      </c>
      <c r="B54">
        <f>INDEX(resultados!$A$2:$ZZ$393, 48, MATCH($B$2, resultados!$A$1:$ZZ$1, 0))</f>
        <v/>
      </c>
      <c r="C54">
        <f>INDEX(resultados!$A$2:$ZZ$393, 48, MATCH($B$3, resultados!$A$1:$ZZ$1, 0))</f>
        <v/>
      </c>
    </row>
    <row r="55">
      <c r="A55">
        <f>INDEX(resultados!$A$2:$ZZ$393, 49, MATCH($B$1, resultados!$A$1:$ZZ$1, 0))</f>
        <v/>
      </c>
      <c r="B55">
        <f>INDEX(resultados!$A$2:$ZZ$393, 49, MATCH($B$2, resultados!$A$1:$ZZ$1, 0))</f>
        <v/>
      </c>
      <c r="C55">
        <f>INDEX(resultados!$A$2:$ZZ$393, 49, MATCH($B$3, resultados!$A$1:$ZZ$1, 0))</f>
        <v/>
      </c>
    </row>
    <row r="56">
      <c r="A56">
        <f>INDEX(resultados!$A$2:$ZZ$393, 50, MATCH($B$1, resultados!$A$1:$ZZ$1, 0))</f>
        <v/>
      </c>
      <c r="B56">
        <f>INDEX(resultados!$A$2:$ZZ$393, 50, MATCH($B$2, resultados!$A$1:$ZZ$1, 0))</f>
        <v/>
      </c>
      <c r="C56">
        <f>INDEX(resultados!$A$2:$ZZ$393, 50, MATCH($B$3, resultados!$A$1:$ZZ$1, 0))</f>
        <v/>
      </c>
    </row>
    <row r="57">
      <c r="A57">
        <f>INDEX(resultados!$A$2:$ZZ$393, 51, MATCH($B$1, resultados!$A$1:$ZZ$1, 0))</f>
        <v/>
      </c>
      <c r="B57">
        <f>INDEX(resultados!$A$2:$ZZ$393, 51, MATCH($B$2, resultados!$A$1:$ZZ$1, 0))</f>
        <v/>
      </c>
      <c r="C57">
        <f>INDEX(resultados!$A$2:$ZZ$393, 51, MATCH($B$3, resultados!$A$1:$ZZ$1, 0))</f>
        <v/>
      </c>
    </row>
    <row r="58">
      <c r="A58">
        <f>INDEX(resultados!$A$2:$ZZ$393, 52, MATCH($B$1, resultados!$A$1:$ZZ$1, 0))</f>
        <v/>
      </c>
      <c r="B58">
        <f>INDEX(resultados!$A$2:$ZZ$393, 52, MATCH($B$2, resultados!$A$1:$ZZ$1, 0))</f>
        <v/>
      </c>
      <c r="C58">
        <f>INDEX(resultados!$A$2:$ZZ$393, 52, MATCH($B$3, resultados!$A$1:$ZZ$1, 0))</f>
        <v/>
      </c>
    </row>
    <row r="59">
      <c r="A59">
        <f>INDEX(resultados!$A$2:$ZZ$393, 53, MATCH($B$1, resultados!$A$1:$ZZ$1, 0))</f>
        <v/>
      </c>
      <c r="B59">
        <f>INDEX(resultados!$A$2:$ZZ$393, 53, MATCH($B$2, resultados!$A$1:$ZZ$1, 0))</f>
        <v/>
      </c>
      <c r="C59">
        <f>INDEX(resultados!$A$2:$ZZ$393, 53, MATCH($B$3, resultados!$A$1:$ZZ$1, 0))</f>
        <v/>
      </c>
    </row>
    <row r="60">
      <c r="A60">
        <f>INDEX(resultados!$A$2:$ZZ$393, 54, MATCH($B$1, resultados!$A$1:$ZZ$1, 0))</f>
        <v/>
      </c>
      <c r="B60">
        <f>INDEX(resultados!$A$2:$ZZ$393, 54, MATCH($B$2, resultados!$A$1:$ZZ$1, 0))</f>
        <v/>
      </c>
      <c r="C60">
        <f>INDEX(resultados!$A$2:$ZZ$393, 54, MATCH($B$3, resultados!$A$1:$ZZ$1, 0))</f>
        <v/>
      </c>
    </row>
    <row r="61">
      <c r="A61">
        <f>INDEX(resultados!$A$2:$ZZ$393, 55, MATCH($B$1, resultados!$A$1:$ZZ$1, 0))</f>
        <v/>
      </c>
      <c r="B61">
        <f>INDEX(resultados!$A$2:$ZZ$393, 55, MATCH($B$2, resultados!$A$1:$ZZ$1, 0))</f>
        <v/>
      </c>
      <c r="C61">
        <f>INDEX(resultados!$A$2:$ZZ$393, 55, MATCH($B$3, resultados!$A$1:$ZZ$1, 0))</f>
        <v/>
      </c>
    </row>
    <row r="62">
      <c r="A62">
        <f>INDEX(resultados!$A$2:$ZZ$393, 56, MATCH($B$1, resultados!$A$1:$ZZ$1, 0))</f>
        <v/>
      </c>
      <c r="B62">
        <f>INDEX(resultados!$A$2:$ZZ$393, 56, MATCH($B$2, resultados!$A$1:$ZZ$1, 0))</f>
        <v/>
      </c>
      <c r="C62">
        <f>INDEX(resultados!$A$2:$ZZ$393, 56, MATCH($B$3, resultados!$A$1:$ZZ$1, 0))</f>
        <v/>
      </c>
    </row>
    <row r="63">
      <c r="A63">
        <f>INDEX(resultados!$A$2:$ZZ$393, 57, MATCH($B$1, resultados!$A$1:$ZZ$1, 0))</f>
        <v/>
      </c>
      <c r="B63">
        <f>INDEX(resultados!$A$2:$ZZ$393, 57, MATCH($B$2, resultados!$A$1:$ZZ$1, 0))</f>
        <v/>
      </c>
      <c r="C63">
        <f>INDEX(resultados!$A$2:$ZZ$393, 57, MATCH($B$3, resultados!$A$1:$ZZ$1, 0))</f>
        <v/>
      </c>
    </row>
    <row r="64">
      <c r="A64">
        <f>INDEX(resultados!$A$2:$ZZ$393, 58, MATCH($B$1, resultados!$A$1:$ZZ$1, 0))</f>
        <v/>
      </c>
      <c r="B64">
        <f>INDEX(resultados!$A$2:$ZZ$393, 58, MATCH($B$2, resultados!$A$1:$ZZ$1, 0))</f>
        <v/>
      </c>
      <c r="C64">
        <f>INDEX(resultados!$A$2:$ZZ$393, 58, MATCH($B$3, resultados!$A$1:$ZZ$1, 0))</f>
        <v/>
      </c>
    </row>
    <row r="65">
      <c r="A65">
        <f>INDEX(resultados!$A$2:$ZZ$393, 59, MATCH($B$1, resultados!$A$1:$ZZ$1, 0))</f>
        <v/>
      </c>
      <c r="B65">
        <f>INDEX(resultados!$A$2:$ZZ$393, 59, MATCH($B$2, resultados!$A$1:$ZZ$1, 0))</f>
        <v/>
      </c>
      <c r="C65">
        <f>INDEX(resultados!$A$2:$ZZ$393, 59, MATCH($B$3, resultados!$A$1:$ZZ$1, 0))</f>
        <v/>
      </c>
    </row>
    <row r="66">
      <c r="A66">
        <f>INDEX(resultados!$A$2:$ZZ$393, 60, MATCH($B$1, resultados!$A$1:$ZZ$1, 0))</f>
        <v/>
      </c>
      <c r="B66">
        <f>INDEX(resultados!$A$2:$ZZ$393, 60, MATCH($B$2, resultados!$A$1:$ZZ$1, 0))</f>
        <v/>
      </c>
      <c r="C66">
        <f>INDEX(resultados!$A$2:$ZZ$393, 60, MATCH($B$3, resultados!$A$1:$ZZ$1, 0))</f>
        <v/>
      </c>
    </row>
    <row r="67">
      <c r="A67">
        <f>INDEX(resultados!$A$2:$ZZ$393, 61, MATCH($B$1, resultados!$A$1:$ZZ$1, 0))</f>
        <v/>
      </c>
      <c r="B67">
        <f>INDEX(resultados!$A$2:$ZZ$393, 61, MATCH($B$2, resultados!$A$1:$ZZ$1, 0))</f>
        <v/>
      </c>
      <c r="C67">
        <f>INDEX(resultados!$A$2:$ZZ$393, 61, MATCH($B$3, resultados!$A$1:$ZZ$1, 0))</f>
        <v/>
      </c>
    </row>
    <row r="68">
      <c r="A68">
        <f>INDEX(resultados!$A$2:$ZZ$393, 62, MATCH($B$1, resultados!$A$1:$ZZ$1, 0))</f>
        <v/>
      </c>
      <c r="B68">
        <f>INDEX(resultados!$A$2:$ZZ$393, 62, MATCH($B$2, resultados!$A$1:$ZZ$1, 0))</f>
        <v/>
      </c>
      <c r="C68">
        <f>INDEX(resultados!$A$2:$ZZ$393, 62, MATCH($B$3, resultados!$A$1:$ZZ$1, 0))</f>
        <v/>
      </c>
    </row>
    <row r="69">
      <c r="A69">
        <f>INDEX(resultados!$A$2:$ZZ$393, 63, MATCH($B$1, resultados!$A$1:$ZZ$1, 0))</f>
        <v/>
      </c>
      <c r="B69">
        <f>INDEX(resultados!$A$2:$ZZ$393, 63, MATCH($B$2, resultados!$A$1:$ZZ$1, 0))</f>
        <v/>
      </c>
      <c r="C69">
        <f>INDEX(resultados!$A$2:$ZZ$393, 63, MATCH($B$3, resultados!$A$1:$ZZ$1, 0))</f>
        <v/>
      </c>
    </row>
    <row r="70">
      <c r="A70">
        <f>INDEX(resultados!$A$2:$ZZ$393, 64, MATCH($B$1, resultados!$A$1:$ZZ$1, 0))</f>
        <v/>
      </c>
      <c r="B70">
        <f>INDEX(resultados!$A$2:$ZZ$393, 64, MATCH($B$2, resultados!$A$1:$ZZ$1, 0))</f>
        <v/>
      </c>
      <c r="C70">
        <f>INDEX(resultados!$A$2:$ZZ$393, 64, MATCH($B$3, resultados!$A$1:$ZZ$1, 0))</f>
        <v/>
      </c>
    </row>
    <row r="71">
      <c r="A71">
        <f>INDEX(resultados!$A$2:$ZZ$393, 65, MATCH($B$1, resultados!$A$1:$ZZ$1, 0))</f>
        <v/>
      </c>
      <c r="B71">
        <f>INDEX(resultados!$A$2:$ZZ$393, 65, MATCH($B$2, resultados!$A$1:$ZZ$1, 0))</f>
        <v/>
      </c>
      <c r="C71">
        <f>INDEX(resultados!$A$2:$ZZ$393, 65, MATCH($B$3, resultados!$A$1:$ZZ$1, 0))</f>
        <v/>
      </c>
    </row>
    <row r="72">
      <c r="A72">
        <f>INDEX(resultados!$A$2:$ZZ$393, 66, MATCH($B$1, resultados!$A$1:$ZZ$1, 0))</f>
        <v/>
      </c>
      <c r="B72">
        <f>INDEX(resultados!$A$2:$ZZ$393, 66, MATCH($B$2, resultados!$A$1:$ZZ$1, 0))</f>
        <v/>
      </c>
      <c r="C72">
        <f>INDEX(resultados!$A$2:$ZZ$393, 66, MATCH($B$3, resultados!$A$1:$ZZ$1, 0))</f>
        <v/>
      </c>
    </row>
    <row r="73">
      <c r="A73">
        <f>INDEX(resultados!$A$2:$ZZ$393, 67, MATCH($B$1, resultados!$A$1:$ZZ$1, 0))</f>
        <v/>
      </c>
      <c r="B73">
        <f>INDEX(resultados!$A$2:$ZZ$393, 67, MATCH($B$2, resultados!$A$1:$ZZ$1, 0))</f>
        <v/>
      </c>
      <c r="C73">
        <f>INDEX(resultados!$A$2:$ZZ$393, 67, MATCH($B$3, resultados!$A$1:$ZZ$1, 0))</f>
        <v/>
      </c>
    </row>
    <row r="74">
      <c r="A74">
        <f>INDEX(resultados!$A$2:$ZZ$393, 68, MATCH($B$1, resultados!$A$1:$ZZ$1, 0))</f>
        <v/>
      </c>
      <c r="B74">
        <f>INDEX(resultados!$A$2:$ZZ$393, 68, MATCH($B$2, resultados!$A$1:$ZZ$1, 0))</f>
        <v/>
      </c>
      <c r="C74">
        <f>INDEX(resultados!$A$2:$ZZ$393, 68, MATCH($B$3, resultados!$A$1:$ZZ$1, 0))</f>
        <v/>
      </c>
    </row>
    <row r="75">
      <c r="A75">
        <f>INDEX(resultados!$A$2:$ZZ$393, 69, MATCH($B$1, resultados!$A$1:$ZZ$1, 0))</f>
        <v/>
      </c>
      <c r="B75">
        <f>INDEX(resultados!$A$2:$ZZ$393, 69, MATCH($B$2, resultados!$A$1:$ZZ$1, 0))</f>
        <v/>
      </c>
      <c r="C75">
        <f>INDEX(resultados!$A$2:$ZZ$393, 69, MATCH($B$3, resultados!$A$1:$ZZ$1, 0))</f>
        <v/>
      </c>
    </row>
    <row r="76">
      <c r="A76">
        <f>INDEX(resultados!$A$2:$ZZ$393, 70, MATCH($B$1, resultados!$A$1:$ZZ$1, 0))</f>
        <v/>
      </c>
      <c r="B76">
        <f>INDEX(resultados!$A$2:$ZZ$393, 70, MATCH($B$2, resultados!$A$1:$ZZ$1, 0))</f>
        <v/>
      </c>
      <c r="C76">
        <f>INDEX(resultados!$A$2:$ZZ$393, 70, MATCH($B$3, resultados!$A$1:$ZZ$1, 0))</f>
        <v/>
      </c>
    </row>
    <row r="77">
      <c r="A77">
        <f>INDEX(resultados!$A$2:$ZZ$393, 71, MATCH($B$1, resultados!$A$1:$ZZ$1, 0))</f>
        <v/>
      </c>
      <c r="B77">
        <f>INDEX(resultados!$A$2:$ZZ$393, 71, MATCH($B$2, resultados!$A$1:$ZZ$1, 0))</f>
        <v/>
      </c>
      <c r="C77">
        <f>INDEX(resultados!$A$2:$ZZ$393, 71, MATCH($B$3, resultados!$A$1:$ZZ$1, 0))</f>
        <v/>
      </c>
    </row>
    <row r="78">
      <c r="A78">
        <f>INDEX(resultados!$A$2:$ZZ$393, 72, MATCH($B$1, resultados!$A$1:$ZZ$1, 0))</f>
        <v/>
      </c>
      <c r="B78">
        <f>INDEX(resultados!$A$2:$ZZ$393, 72, MATCH($B$2, resultados!$A$1:$ZZ$1, 0))</f>
        <v/>
      </c>
      <c r="C78">
        <f>INDEX(resultados!$A$2:$ZZ$393, 72, MATCH($B$3, resultados!$A$1:$ZZ$1, 0))</f>
        <v/>
      </c>
    </row>
    <row r="79">
      <c r="A79">
        <f>INDEX(resultados!$A$2:$ZZ$393, 73, MATCH($B$1, resultados!$A$1:$ZZ$1, 0))</f>
        <v/>
      </c>
      <c r="B79">
        <f>INDEX(resultados!$A$2:$ZZ$393, 73, MATCH($B$2, resultados!$A$1:$ZZ$1, 0))</f>
        <v/>
      </c>
      <c r="C79">
        <f>INDEX(resultados!$A$2:$ZZ$393, 73, MATCH($B$3, resultados!$A$1:$ZZ$1, 0))</f>
        <v/>
      </c>
    </row>
    <row r="80">
      <c r="A80">
        <f>INDEX(resultados!$A$2:$ZZ$393, 74, MATCH($B$1, resultados!$A$1:$ZZ$1, 0))</f>
        <v/>
      </c>
      <c r="B80">
        <f>INDEX(resultados!$A$2:$ZZ$393, 74, MATCH($B$2, resultados!$A$1:$ZZ$1, 0))</f>
        <v/>
      </c>
      <c r="C80">
        <f>INDEX(resultados!$A$2:$ZZ$393, 74, MATCH($B$3, resultados!$A$1:$ZZ$1, 0))</f>
        <v/>
      </c>
    </row>
    <row r="81">
      <c r="A81">
        <f>INDEX(resultados!$A$2:$ZZ$393, 75, MATCH($B$1, resultados!$A$1:$ZZ$1, 0))</f>
        <v/>
      </c>
      <c r="B81">
        <f>INDEX(resultados!$A$2:$ZZ$393, 75, MATCH($B$2, resultados!$A$1:$ZZ$1, 0))</f>
        <v/>
      </c>
      <c r="C81">
        <f>INDEX(resultados!$A$2:$ZZ$393, 75, MATCH($B$3, resultados!$A$1:$ZZ$1, 0))</f>
        <v/>
      </c>
    </row>
    <row r="82">
      <c r="A82">
        <f>INDEX(resultados!$A$2:$ZZ$393, 76, MATCH($B$1, resultados!$A$1:$ZZ$1, 0))</f>
        <v/>
      </c>
      <c r="B82">
        <f>INDEX(resultados!$A$2:$ZZ$393, 76, MATCH($B$2, resultados!$A$1:$ZZ$1, 0))</f>
        <v/>
      </c>
      <c r="C82">
        <f>INDEX(resultados!$A$2:$ZZ$393, 76, MATCH($B$3, resultados!$A$1:$ZZ$1, 0))</f>
        <v/>
      </c>
    </row>
    <row r="83">
      <c r="A83">
        <f>INDEX(resultados!$A$2:$ZZ$393, 77, MATCH($B$1, resultados!$A$1:$ZZ$1, 0))</f>
        <v/>
      </c>
      <c r="B83">
        <f>INDEX(resultados!$A$2:$ZZ$393, 77, MATCH($B$2, resultados!$A$1:$ZZ$1, 0))</f>
        <v/>
      </c>
      <c r="C83">
        <f>INDEX(resultados!$A$2:$ZZ$393, 77, MATCH($B$3, resultados!$A$1:$ZZ$1, 0))</f>
        <v/>
      </c>
    </row>
    <row r="84">
      <c r="A84">
        <f>INDEX(resultados!$A$2:$ZZ$393, 78, MATCH($B$1, resultados!$A$1:$ZZ$1, 0))</f>
        <v/>
      </c>
      <c r="B84">
        <f>INDEX(resultados!$A$2:$ZZ$393, 78, MATCH($B$2, resultados!$A$1:$ZZ$1, 0))</f>
        <v/>
      </c>
      <c r="C84">
        <f>INDEX(resultados!$A$2:$ZZ$393, 78, MATCH($B$3, resultados!$A$1:$ZZ$1, 0))</f>
        <v/>
      </c>
    </row>
    <row r="85">
      <c r="A85">
        <f>INDEX(resultados!$A$2:$ZZ$393, 79, MATCH($B$1, resultados!$A$1:$ZZ$1, 0))</f>
        <v/>
      </c>
      <c r="B85">
        <f>INDEX(resultados!$A$2:$ZZ$393, 79, MATCH($B$2, resultados!$A$1:$ZZ$1, 0))</f>
        <v/>
      </c>
      <c r="C85">
        <f>INDEX(resultados!$A$2:$ZZ$393, 79, MATCH($B$3, resultados!$A$1:$ZZ$1, 0))</f>
        <v/>
      </c>
    </row>
    <row r="86">
      <c r="A86">
        <f>INDEX(resultados!$A$2:$ZZ$393, 80, MATCH($B$1, resultados!$A$1:$ZZ$1, 0))</f>
        <v/>
      </c>
      <c r="B86">
        <f>INDEX(resultados!$A$2:$ZZ$393, 80, MATCH($B$2, resultados!$A$1:$ZZ$1, 0))</f>
        <v/>
      </c>
      <c r="C86">
        <f>INDEX(resultados!$A$2:$ZZ$393, 80, MATCH($B$3, resultados!$A$1:$ZZ$1, 0))</f>
        <v/>
      </c>
    </row>
    <row r="87">
      <c r="A87">
        <f>INDEX(resultados!$A$2:$ZZ$393, 81, MATCH($B$1, resultados!$A$1:$ZZ$1, 0))</f>
        <v/>
      </c>
      <c r="B87">
        <f>INDEX(resultados!$A$2:$ZZ$393, 81, MATCH($B$2, resultados!$A$1:$ZZ$1, 0))</f>
        <v/>
      </c>
      <c r="C87">
        <f>INDEX(resultados!$A$2:$ZZ$393, 81, MATCH($B$3, resultados!$A$1:$ZZ$1, 0))</f>
        <v/>
      </c>
    </row>
    <row r="88">
      <c r="A88">
        <f>INDEX(resultados!$A$2:$ZZ$393, 82, MATCH($B$1, resultados!$A$1:$ZZ$1, 0))</f>
        <v/>
      </c>
      <c r="B88">
        <f>INDEX(resultados!$A$2:$ZZ$393, 82, MATCH($B$2, resultados!$A$1:$ZZ$1, 0))</f>
        <v/>
      </c>
      <c r="C88">
        <f>INDEX(resultados!$A$2:$ZZ$393, 82, MATCH($B$3, resultados!$A$1:$ZZ$1, 0))</f>
        <v/>
      </c>
    </row>
    <row r="89">
      <c r="A89">
        <f>INDEX(resultados!$A$2:$ZZ$393, 83, MATCH($B$1, resultados!$A$1:$ZZ$1, 0))</f>
        <v/>
      </c>
      <c r="B89">
        <f>INDEX(resultados!$A$2:$ZZ$393, 83, MATCH($B$2, resultados!$A$1:$ZZ$1, 0))</f>
        <v/>
      </c>
      <c r="C89">
        <f>INDEX(resultados!$A$2:$ZZ$393, 83, MATCH($B$3, resultados!$A$1:$ZZ$1, 0))</f>
        <v/>
      </c>
    </row>
    <row r="90">
      <c r="A90">
        <f>INDEX(resultados!$A$2:$ZZ$393, 84, MATCH($B$1, resultados!$A$1:$ZZ$1, 0))</f>
        <v/>
      </c>
      <c r="B90">
        <f>INDEX(resultados!$A$2:$ZZ$393, 84, MATCH($B$2, resultados!$A$1:$ZZ$1, 0))</f>
        <v/>
      </c>
      <c r="C90">
        <f>INDEX(resultados!$A$2:$ZZ$393, 84, MATCH($B$3, resultados!$A$1:$ZZ$1, 0))</f>
        <v/>
      </c>
    </row>
    <row r="91">
      <c r="A91">
        <f>INDEX(resultados!$A$2:$ZZ$393, 85, MATCH($B$1, resultados!$A$1:$ZZ$1, 0))</f>
        <v/>
      </c>
      <c r="B91">
        <f>INDEX(resultados!$A$2:$ZZ$393, 85, MATCH($B$2, resultados!$A$1:$ZZ$1, 0))</f>
        <v/>
      </c>
      <c r="C91">
        <f>INDEX(resultados!$A$2:$ZZ$393, 85, MATCH($B$3, resultados!$A$1:$ZZ$1, 0))</f>
        <v/>
      </c>
    </row>
    <row r="92">
      <c r="A92">
        <f>INDEX(resultados!$A$2:$ZZ$393, 86, MATCH($B$1, resultados!$A$1:$ZZ$1, 0))</f>
        <v/>
      </c>
      <c r="B92">
        <f>INDEX(resultados!$A$2:$ZZ$393, 86, MATCH($B$2, resultados!$A$1:$ZZ$1, 0))</f>
        <v/>
      </c>
      <c r="C92">
        <f>INDEX(resultados!$A$2:$ZZ$393, 86, MATCH($B$3, resultados!$A$1:$ZZ$1, 0))</f>
        <v/>
      </c>
    </row>
    <row r="93">
      <c r="A93">
        <f>INDEX(resultados!$A$2:$ZZ$393, 87, MATCH($B$1, resultados!$A$1:$ZZ$1, 0))</f>
        <v/>
      </c>
      <c r="B93">
        <f>INDEX(resultados!$A$2:$ZZ$393, 87, MATCH($B$2, resultados!$A$1:$ZZ$1, 0))</f>
        <v/>
      </c>
      <c r="C93">
        <f>INDEX(resultados!$A$2:$ZZ$393, 87, MATCH($B$3, resultados!$A$1:$ZZ$1, 0))</f>
        <v/>
      </c>
    </row>
    <row r="94">
      <c r="A94">
        <f>INDEX(resultados!$A$2:$ZZ$393, 88, MATCH($B$1, resultados!$A$1:$ZZ$1, 0))</f>
        <v/>
      </c>
      <c r="B94">
        <f>INDEX(resultados!$A$2:$ZZ$393, 88, MATCH($B$2, resultados!$A$1:$ZZ$1, 0))</f>
        <v/>
      </c>
      <c r="C94">
        <f>INDEX(resultados!$A$2:$ZZ$393, 88, MATCH($B$3, resultados!$A$1:$ZZ$1, 0))</f>
        <v/>
      </c>
    </row>
    <row r="95">
      <c r="A95">
        <f>INDEX(resultados!$A$2:$ZZ$393, 89, MATCH($B$1, resultados!$A$1:$ZZ$1, 0))</f>
        <v/>
      </c>
      <c r="B95">
        <f>INDEX(resultados!$A$2:$ZZ$393, 89, MATCH($B$2, resultados!$A$1:$ZZ$1, 0))</f>
        <v/>
      </c>
      <c r="C95">
        <f>INDEX(resultados!$A$2:$ZZ$393, 89, MATCH($B$3, resultados!$A$1:$ZZ$1, 0))</f>
        <v/>
      </c>
    </row>
    <row r="96">
      <c r="A96">
        <f>INDEX(resultados!$A$2:$ZZ$393, 90, MATCH($B$1, resultados!$A$1:$ZZ$1, 0))</f>
        <v/>
      </c>
      <c r="B96">
        <f>INDEX(resultados!$A$2:$ZZ$393, 90, MATCH($B$2, resultados!$A$1:$ZZ$1, 0))</f>
        <v/>
      </c>
      <c r="C96">
        <f>INDEX(resultados!$A$2:$ZZ$393, 90, MATCH($B$3, resultados!$A$1:$ZZ$1, 0))</f>
        <v/>
      </c>
    </row>
    <row r="97">
      <c r="A97">
        <f>INDEX(resultados!$A$2:$ZZ$393, 91, MATCH($B$1, resultados!$A$1:$ZZ$1, 0))</f>
        <v/>
      </c>
      <c r="B97">
        <f>INDEX(resultados!$A$2:$ZZ$393, 91, MATCH($B$2, resultados!$A$1:$ZZ$1, 0))</f>
        <v/>
      </c>
      <c r="C97">
        <f>INDEX(resultados!$A$2:$ZZ$393, 91, MATCH($B$3, resultados!$A$1:$ZZ$1, 0))</f>
        <v/>
      </c>
    </row>
    <row r="98">
      <c r="A98">
        <f>INDEX(resultados!$A$2:$ZZ$393, 92, MATCH($B$1, resultados!$A$1:$ZZ$1, 0))</f>
        <v/>
      </c>
      <c r="B98">
        <f>INDEX(resultados!$A$2:$ZZ$393, 92, MATCH($B$2, resultados!$A$1:$ZZ$1, 0))</f>
        <v/>
      </c>
      <c r="C98">
        <f>INDEX(resultados!$A$2:$ZZ$393, 92, MATCH($B$3, resultados!$A$1:$ZZ$1, 0))</f>
        <v/>
      </c>
    </row>
    <row r="99">
      <c r="A99">
        <f>INDEX(resultados!$A$2:$ZZ$393, 93, MATCH($B$1, resultados!$A$1:$ZZ$1, 0))</f>
        <v/>
      </c>
      <c r="B99">
        <f>INDEX(resultados!$A$2:$ZZ$393, 93, MATCH($B$2, resultados!$A$1:$ZZ$1, 0))</f>
        <v/>
      </c>
      <c r="C99">
        <f>INDEX(resultados!$A$2:$ZZ$393, 93, MATCH($B$3, resultados!$A$1:$ZZ$1, 0))</f>
        <v/>
      </c>
    </row>
    <row r="100">
      <c r="A100">
        <f>INDEX(resultados!$A$2:$ZZ$393, 94, MATCH($B$1, resultados!$A$1:$ZZ$1, 0))</f>
        <v/>
      </c>
      <c r="B100">
        <f>INDEX(resultados!$A$2:$ZZ$393, 94, MATCH($B$2, resultados!$A$1:$ZZ$1, 0))</f>
        <v/>
      </c>
      <c r="C100">
        <f>INDEX(resultados!$A$2:$ZZ$393, 94, MATCH($B$3, resultados!$A$1:$ZZ$1, 0))</f>
        <v/>
      </c>
    </row>
    <row r="101">
      <c r="A101">
        <f>INDEX(resultados!$A$2:$ZZ$393, 95, MATCH($B$1, resultados!$A$1:$ZZ$1, 0))</f>
        <v/>
      </c>
      <c r="B101">
        <f>INDEX(resultados!$A$2:$ZZ$393, 95, MATCH($B$2, resultados!$A$1:$ZZ$1, 0))</f>
        <v/>
      </c>
      <c r="C101">
        <f>INDEX(resultados!$A$2:$ZZ$393, 95, MATCH($B$3, resultados!$A$1:$ZZ$1, 0))</f>
        <v/>
      </c>
    </row>
    <row r="102">
      <c r="A102">
        <f>INDEX(resultados!$A$2:$ZZ$393, 96, MATCH($B$1, resultados!$A$1:$ZZ$1, 0))</f>
        <v/>
      </c>
      <c r="B102">
        <f>INDEX(resultados!$A$2:$ZZ$393, 96, MATCH($B$2, resultados!$A$1:$ZZ$1, 0))</f>
        <v/>
      </c>
      <c r="C102">
        <f>INDEX(resultados!$A$2:$ZZ$393, 96, MATCH($B$3, resultados!$A$1:$ZZ$1, 0))</f>
        <v/>
      </c>
    </row>
    <row r="103">
      <c r="A103">
        <f>INDEX(resultados!$A$2:$ZZ$393, 97, MATCH($B$1, resultados!$A$1:$ZZ$1, 0))</f>
        <v/>
      </c>
      <c r="B103">
        <f>INDEX(resultados!$A$2:$ZZ$393, 97, MATCH($B$2, resultados!$A$1:$ZZ$1, 0))</f>
        <v/>
      </c>
      <c r="C103">
        <f>INDEX(resultados!$A$2:$ZZ$393, 97, MATCH($B$3, resultados!$A$1:$ZZ$1, 0))</f>
        <v/>
      </c>
    </row>
    <row r="104">
      <c r="A104">
        <f>INDEX(resultados!$A$2:$ZZ$393, 98, MATCH($B$1, resultados!$A$1:$ZZ$1, 0))</f>
        <v/>
      </c>
      <c r="B104">
        <f>INDEX(resultados!$A$2:$ZZ$393, 98, MATCH($B$2, resultados!$A$1:$ZZ$1, 0))</f>
        <v/>
      </c>
      <c r="C104">
        <f>INDEX(resultados!$A$2:$ZZ$393, 98, MATCH($B$3, resultados!$A$1:$ZZ$1, 0))</f>
        <v/>
      </c>
    </row>
    <row r="105">
      <c r="A105">
        <f>INDEX(resultados!$A$2:$ZZ$393, 99, MATCH($B$1, resultados!$A$1:$ZZ$1, 0))</f>
        <v/>
      </c>
      <c r="B105">
        <f>INDEX(resultados!$A$2:$ZZ$393, 99, MATCH($B$2, resultados!$A$1:$ZZ$1, 0))</f>
        <v/>
      </c>
      <c r="C105">
        <f>INDEX(resultados!$A$2:$ZZ$393, 99, MATCH($B$3, resultados!$A$1:$ZZ$1, 0))</f>
        <v/>
      </c>
    </row>
    <row r="106">
      <c r="A106">
        <f>INDEX(resultados!$A$2:$ZZ$393, 100, MATCH($B$1, resultados!$A$1:$ZZ$1, 0))</f>
        <v/>
      </c>
      <c r="B106">
        <f>INDEX(resultados!$A$2:$ZZ$393, 100, MATCH($B$2, resultados!$A$1:$ZZ$1, 0))</f>
        <v/>
      </c>
      <c r="C106">
        <f>INDEX(resultados!$A$2:$ZZ$393, 100, MATCH($B$3, resultados!$A$1:$ZZ$1, 0))</f>
        <v/>
      </c>
    </row>
    <row r="107">
      <c r="A107">
        <f>INDEX(resultados!$A$2:$ZZ$393, 101, MATCH($B$1, resultados!$A$1:$ZZ$1, 0))</f>
        <v/>
      </c>
      <c r="B107">
        <f>INDEX(resultados!$A$2:$ZZ$393, 101, MATCH($B$2, resultados!$A$1:$ZZ$1, 0))</f>
        <v/>
      </c>
      <c r="C107">
        <f>INDEX(resultados!$A$2:$ZZ$393, 101, MATCH($B$3, resultados!$A$1:$ZZ$1, 0))</f>
        <v/>
      </c>
    </row>
    <row r="108">
      <c r="A108">
        <f>INDEX(resultados!$A$2:$ZZ$393, 102, MATCH($B$1, resultados!$A$1:$ZZ$1, 0))</f>
        <v/>
      </c>
      <c r="B108">
        <f>INDEX(resultados!$A$2:$ZZ$393, 102, MATCH($B$2, resultados!$A$1:$ZZ$1, 0))</f>
        <v/>
      </c>
      <c r="C108">
        <f>INDEX(resultados!$A$2:$ZZ$393, 102, MATCH($B$3, resultados!$A$1:$ZZ$1, 0))</f>
        <v/>
      </c>
    </row>
    <row r="109">
      <c r="A109">
        <f>INDEX(resultados!$A$2:$ZZ$393, 103, MATCH($B$1, resultados!$A$1:$ZZ$1, 0))</f>
        <v/>
      </c>
      <c r="B109">
        <f>INDEX(resultados!$A$2:$ZZ$393, 103, MATCH($B$2, resultados!$A$1:$ZZ$1, 0))</f>
        <v/>
      </c>
      <c r="C109">
        <f>INDEX(resultados!$A$2:$ZZ$393, 103, MATCH($B$3, resultados!$A$1:$ZZ$1, 0))</f>
        <v/>
      </c>
    </row>
    <row r="110">
      <c r="A110">
        <f>INDEX(resultados!$A$2:$ZZ$393, 104, MATCH($B$1, resultados!$A$1:$ZZ$1, 0))</f>
        <v/>
      </c>
      <c r="B110">
        <f>INDEX(resultados!$A$2:$ZZ$393, 104, MATCH($B$2, resultados!$A$1:$ZZ$1, 0))</f>
        <v/>
      </c>
      <c r="C110">
        <f>INDEX(resultados!$A$2:$ZZ$393, 104, MATCH($B$3, resultados!$A$1:$ZZ$1, 0))</f>
        <v/>
      </c>
    </row>
    <row r="111">
      <c r="A111">
        <f>INDEX(resultados!$A$2:$ZZ$393, 105, MATCH($B$1, resultados!$A$1:$ZZ$1, 0))</f>
        <v/>
      </c>
      <c r="B111">
        <f>INDEX(resultados!$A$2:$ZZ$393, 105, MATCH($B$2, resultados!$A$1:$ZZ$1, 0))</f>
        <v/>
      </c>
      <c r="C111">
        <f>INDEX(resultados!$A$2:$ZZ$393, 105, MATCH($B$3, resultados!$A$1:$ZZ$1, 0))</f>
        <v/>
      </c>
    </row>
    <row r="112">
      <c r="A112">
        <f>INDEX(resultados!$A$2:$ZZ$393, 106, MATCH($B$1, resultados!$A$1:$ZZ$1, 0))</f>
        <v/>
      </c>
      <c r="B112">
        <f>INDEX(resultados!$A$2:$ZZ$393, 106, MATCH($B$2, resultados!$A$1:$ZZ$1, 0))</f>
        <v/>
      </c>
      <c r="C112">
        <f>INDEX(resultados!$A$2:$ZZ$393, 106, MATCH($B$3, resultados!$A$1:$ZZ$1, 0))</f>
        <v/>
      </c>
    </row>
    <row r="113">
      <c r="A113">
        <f>INDEX(resultados!$A$2:$ZZ$393, 107, MATCH($B$1, resultados!$A$1:$ZZ$1, 0))</f>
        <v/>
      </c>
      <c r="B113">
        <f>INDEX(resultados!$A$2:$ZZ$393, 107, MATCH($B$2, resultados!$A$1:$ZZ$1, 0))</f>
        <v/>
      </c>
      <c r="C113">
        <f>INDEX(resultados!$A$2:$ZZ$393, 107, MATCH($B$3, resultados!$A$1:$ZZ$1, 0))</f>
        <v/>
      </c>
    </row>
    <row r="114">
      <c r="A114">
        <f>INDEX(resultados!$A$2:$ZZ$393, 108, MATCH($B$1, resultados!$A$1:$ZZ$1, 0))</f>
        <v/>
      </c>
      <c r="B114">
        <f>INDEX(resultados!$A$2:$ZZ$393, 108, MATCH($B$2, resultados!$A$1:$ZZ$1, 0))</f>
        <v/>
      </c>
      <c r="C114">
        <f>INDEX(resultados!$A$2:$ZZ$393, 108, MATCH($B$3, resultados!$A$1:$ZZ$1, 0))</f>
        <v/>
      </c>
    </row>
    <row r="115">
      <c r="A115">
        <f>INDEX(resultados!$A$2:$ZZ$393, 109, MATCH($B$1, resultados!$A$1:$ZZ$1, 0))</f>
        <v/>
      </c>
      <c r="B115">
        <f>INDEX(resultados!$A$2:$ZZ$393, 109, MATCH($B$2, resultados!$A$1:$ZZ$1, 0))</f>
        <v/>
      </c>
      <c r="C115">
        <f>INDEX(resultados!$A$2:$ZZ$393, 109, MATCH($B$3, resultados!$A$1:$ZZ$1, 0))</f>
        <v/>
      </c>
    </row>
    <row r="116">
      <c r="A116">
        <f>INDEX(resultados!$A$2:$ZZ$393, 110, MATCH($B$1, resultados!$A$1:$ZZ$1, 0))</f>
        <v/>
      </c>
      <c r="B116">
        <f>INDEX(resultados!$A$2:$ZZ$393, 110, MATCH($B$2, resultados!$A$1:$ZZ$1, 0))</f>
        <v/>
      </c>
      <c r="C116">
        <f>INDEX(resultados!$A$2:$ZZ$393, 110, MATCH($B$3, resultados!$A$1:$ZZ$1, 0))</f>
        <v/>
      </c>
    </row>
    <row r="117">
      <c r="A117">
        <f>INDEX(resultados!$A$2:$ZZ$393, 111, MATCH($B$1, resultados!$A$1:$ZZ$1, 0))</f>
        <v/>
      </c>
      <c r="B117">
        <f>INDEX(resultados!$A$2:$ZZ$393, 111, MATCH($B$2, resultados!$A$1:$ZZ$1, 0))</f>
        <v/>
      </c>
      <c r="C117">
        <f>INDEX(resultados!$A$2:$ZZ$393, 111, MATCH($B$3, resultados!$A$1:$ZZ$1, 0))</f>
        <v/>
      </c>
    </row>
    <row r="118">
      <c r="A118">
        <f>INDEX(resultados!$A$2:$ZZ$393, 112, MATCH($B$1, resultados!$A$1:$ZZ$1, 0))</f>
        <v/>
      </c>
      <c r="B118">
        <f>INDEX(resultados!$A$2:$ZZ$393, 112, MATCH($B$2, resultados!$A$1:$ZZ$1, 0))</f>
        <v/>
      </c>
      <c r="C118">
        <f>INDEX(resultados!$A$2:$ZZ$393, 112, MATCH($B$3, resultados!$A$1:$ZZ$1, 0))</f>
        <v/>
      </c>
    </row>
    <row r="119">
      <c r="A119">
        <f>INDEX(resultados!$A$2:$ZZ$393, 113, MATCH($B$1, resultados!$A$1:$ZZ$1, 0))</f>
        <v/>
      </c>
      <c r="B119">
        <f>INDEX(resultados!$A$2:$ZZ$393, 113, MATCH($B$2, resultados!$A$1:$ZZ$1, 0))</f>
        <v/>
      </c>
      <c r="C119">
        <f>INDEX(resultados!$A$2:$ZZ$393, 113, MATCH($B$3, resultados!$A$1:$ZZ$1, 0))</f>
        <v/>
      </c>
    </row>
    <row r="120">
      <c r="A120">
        <f>INDEX(resultados!$A$2:$ZZ$393, 114, MATCH($B$1, resultados!$A$1:$ZZ$1, 0))</f>
        <v/>
      </c>
      <c r="B120">
        <f>INDEX(resultados!$A$2:$ZZ$393, 114, MATCH($B$2, resultados!$A$1:$ZZ$1, 0))</f>
        <v/>
      </c>
      <c r="C120">
        <f>INDEX(resultados!$A$2:$ZZ$393, 114, MATCH($B$3, resultados!$A$1:$ZZ$1, 0))</f>
        <v/>
      </c>
    </row>
    <row r="121">
      <c r="A121">
        <f>INDEX(resultados!$A$2:$ZZ$393, 115, MATCH($B$1, resultados!$A$1:$ZZ$1, 0))</f>
        <v/>
      </c>
      <c r="B121">
        <f>INDEX(resultados!$A$2:$ZZ$393, 115, MATCH($B$2, resultados!$A$1:$ZZ$1, 0))</f>
        <v/>
      </c>
      <c r="C121">
        <f>INDEX(resultados!$A$2:$ZZ$393, 115, MATCH($B$3, resultados!$A$1:$ZZ$1, 0))</f>
        <v/>
      </c>
    </row>
    <row r="122">
      <c r="A122">
        <f>INDEX(resultados!$A$2:$ZZ$393, 116, MATCH($B$1, resultados!$A$1:$ZZ$1, 0))</f>
        <v/>
      </c>
      <c r="B122">
        <f>INDEX(resultados!$A$2:$ZZ$393, 116, MATCH($B$2, resultados!$A$1:$ZZ$1, 0))</f>
        <v/>
      </c>
      <c r="C122">
        <f>INDEX(resultados!$A$2:$ZZ$393, 116, MATCH($B$3, resultados!$A$1:$ZZ$1, 0))</f>
        <v/>
      </c>
    </row>
    <row r="123">
      <c r="A123">
        <f>INDEX(resultados!$A$2:$ZZ$393, 117, MATCH($B$1, resultados!$A$1:$ZZ$1, 0))</f>
        <v/>
      </c>
      <c r="B123">
        <f>INDEX(resultados!$A$2:$ZZ$393, 117, MATCH($B$2, resultados!$A$1:$ZZ$1, 0))</f>
        <v/>
      </c>
      <c r="C123">
        <f>INDEX(resultados!$A$2:$ZZ$393, 117, MATCH($B$3, resultados!$A$1:$ZZ$1, 0))</f>
        <v/>
      </c>
    </row>
    <row r="124">
      <c r="A124">
        <f>INDEX(resultados!$A$2:$ZZ$393, 118, MATCH($B$1, resultados!$A$1:$ZZ$1, 0))</f>
        <v/>
      </c>
      <c r="B124">
        <f>INDEX(resultados!$A$2:$ZZ$393, 118, MATCH($B$2, resultados!$A$1:$ZZ$1, 0))</f>
        <v/>
      </c>
      <c r="C124">
        <f>INDEX(resultados!$A$2:$ZZ$393, 118, MATCH($B$3, resultados!$A$1:$ZZ$1, 0))</f>
        <v/>
      </c>
    </row>
    <row r="125">
      <c r="A125">
        <f>INDEX(resultados!$A$2:$ZZ$393, 119, MATCH($B$1, resultados!$A$1:$ZZ$1, 0))</f>
        <v/>
      </c>
      <c r="B125">
        <f>INDEX(resultados!$A$2:$ZZ$393, 119, MATCH($B$2, resultados!$A$1:$ZZ$1, 0))</f>
        <v/>
      </c>
      <c r="C125">
        <f>INDEX(resultados!$A$2:$ZZ$393, 119, MATCH($B$3, resultados!$A$1:$ZZ$1, 0))</f>
        <v/>
      </c>
    </row>
    <row r="126">
      <c r="A126">
        <f>INDEX(resultados!$A$2:$ZZ$393, 120, MATCH($B$1, resultados!$A$1:$ZZ$1, 0))</f>
        <v/>
      </c>
      <c r="B126">
        <f>INDEX(resultados!$A$2:$ZZ$393, 120, MATCH($B$2, resultados!$A$1:$ZZ$1, 0))</f>
        <v/>
      </c>
      <c r="C126">
        <f>INDEX(resultados!$A$2:$ZZ$393, 120, MATCH($B$3, resultados!$A$1:$ZZ$1, 0))</f>
        <v/>
      </c>
    </row>
    <row r="127">
      <c r="A127">
        <f>INDEX(resultados!$A$2:$ZZ$393, 121, MATCH($B$1, resultados!$A$1:$ZZ$1, 0))</f>
        <v/>
      </c>
      <c r="B127">
        <f>INDEX(resultados!$A$2:$ZZ$393, 121, MATCH($B$2, resultados!$A$1:$ZZ$1, 0))</f>
        <v/>
      </c>
      <c r="C127">
        <f>INDEX(resultados!$A$2:$ZZ$393, 121, MATCH($B$3, resultados!$A$1:$ZZ$1, 0))</f>
        <v/>
      </c>
    </row>
    <row r="128">
      <c r="A128">
        <f>INDEX(resultados!$A$2:$ZZ$393, 122, MATCH($B$1, resultados!$A$1:$ZZ$1, 0))</f>
        <v/>
      </c>
      <c r="B128">
        <f>INDEX(resultados!$A$2:$ZZ$393, 122, MATCH($B$2, resultados!$A$1:$ZZ$1, 0))</f>
        <v/>
      </c>
      <c r="C128">
        <f>INDEX(resultados!$A$2:$ZZ$393, 122, MATCH($B$3, resultados!$A$1:$ZZ$1, 0))</f>
        <v/>
      </c>
    </row>
    <row r="129">
      <c r="A129">
        <f>INDEX(resultados!$A$2:$ZZ$393, 123, MATCH($B$1, resultados!$A$1:$ZZ$1, 0))</f>
        <v/>
      </c>
      <c r="B129">
        <f>INDEX(resultados!$A$2:$ZZ$393, 123, MATCH($B$2, resultados!$A$1:$ZZ$1, 0))</f>
        <v/>
      </c>
      <c r="C129">
        <f>INDEX(resultados!$A$2:$ZZ$393, 123, MATCH($B$3, resultados!$A$1:$ZZ$1, 0))</f>
        <v/>
      </c>
    </row>
    <row r="130">
      <c r="A130">
        <f>INDEX(resultados!$A$2:$ZZ$393, 124, MATCH($B$1, resultados!$A$1:$ZZ$1, 0))</f>
        <v/>
      </c>
      <c r="B130">
        <f>INDEX(resultados!$A$2:$ZZ$393, 124, MATCH($B$2, resultados!$A$1:$ZZ$1, 0))</f>
        <v/>
      </c>
      <c r="C130">
        <f>INDEX(resultados!$A$2:$ZZ$393, 124, MATCH($B$3, resultados!$A$1:$ZZ$1, 0))</f>
        <v/>
      </c>
    </row>
    <row r="131">
      <c r="A131">
        <f>INDEX(resultados!$A$2:$ZZ$393, 125, MATCH($B$1, resultados!$A$1:$ZZ$1, 0))</f>
        <v/>
      </c>
      <c r="B131">
        <f>INDEX(resultados!$A$2:$ZZ$393, 125, MATCH($B$2, resultados!$A$1:$ZZ$1, 0))</f>
        <v/>
      </c>
      <c r="C131">
        <f>INDEX(resultados!$A$2:$ZZ$393, 125, MATCH($B$3, resultados!$A$1:$ZZ$1, 0))</f>
        <v/>
      </c>
    </row>
    <row r="132">
      <c r="A132">
        <f>INDEX(resultados!$A$2:$ZZ$393, 126, MATCH($B$1, resultados!$A$1:$ZZ$1, 0))</f>
        <v/>
      </c>
      <c r="B132">
        <f>INDEX(resultados!$A$2:$ZZ$393, 126, MATCH($B$2, resultados!$A$1:$ZZ$1, 0))</f>
        <v/>
      </c>
      <c r="C132">
        <f>INDEX(resultados!$A$2:$ZZ$393, 126, MATCH($B$3, resultados!$A$1:$ZZ$1, 0))</f>
        <v/>
      </c>
    </row>
    <row r="133">
      <c r="A133">
        <f>INDEX(resultados!$A$2:$ZZ$393, 127, MATCH($B$1, resultados!$A$1:$ZZ$1, 0))</f>
        <v/>
      </c>
      <c r="B133">
        <f>INDEX(resultados!$A$2:$ZZ$393, 127, MATCH($B$2, resultados!$A$1:$ZZ$1, 0))</f>
        <v/>
      </c>
      <c r="C133">
        <f>INDEX(resultados!$A$2:$ZZ$393, 127, MATCH($B$3, resultados!$A$1:$ZZ$1, 0))</f>
        <v/>
      </c>
    </row>
    <row r="134">
      <c r="A134">
        <f>INDEX(resultados!$A$2:$ZZ$393, 128, MATCH($B$1, resultados!$A$1:$ZZ$1, 0))</f>
        <v/>
      </c>
      <c r="B134">
        <f>INDEX(resultados!$A$2:$ZZ$393, 128, MATCH($B$2, resultados!$A$1:$ZZ$1, 0))</f>
        <v/>
      </c>
      <c r="C134">
        <f>INDEX(resultados!$A$2:$ZZ$393, 128, MATCH($B$3, resultados!$A$1:$ZZ$1, 0))</f>
        <v/>
      </c>
    </row>
    <row r="135">
      <c r="A135">
        <f>INDEX(resultados!$A$2:$ZZ$393, 129, MATCH($B$1, resultados!$A$1:$ZZ$1, 0))</f>
        <v/>
      </c>
      <c r="B135">
        <f>INDEX(resultados!$A$2:$ZZ$393, 129, MATCH($B$2, resultados!$A$1:$ZZ$1, 0))</f>
        <v/>
      </c>
      <c r="C135">
        <f>INDEX(resultados!$A$2:$ZZ$393, 129, MATCH($B$3, resultados!$A$1:$ZZ$1, 0))</f>
        <v/>
      </c>
    </row>
    <row r="136">
      <c r="A136">
        <f>INDEX(resultados!$A$2:$ZZ$393, 130, MATCH($B$1, resultados!$A$1:$ZZ$1, 0))</f>
        <v/>
      </c>
      <c r="B136">
        <f>INDEX(resultados!$A$2:$ZZ$393, 130, MATCH($B$2, resultados!$A$1:$ZZ$1, 0))</f>
        <v/>
      </c>
      <c r="C136">
        <f>INDEX(resultados!$A$2:$ZZ$393, 130, MATCH($B$3, resultados!$A$1:$ZZ$1, 0))</f>
        <v/>
      </c>
    </row>
    <row r="137">
      <c r="A137">
        <f>INDEX(resultados!$A$2:$ZZ$393, 131, MATCH($B$1, resultados!$A$1:$ZZ$1, 0))</f>
        <v/>
      </c>
      <c r="B137">
        <f>INDEX(resultados!$A$2:$ZZ$393, 131, MATCH($B$2, resultados!$A$1:$ZZ$1, 0))</f>
        <v/>
      </c>
      <c r="C137">
        <f>INDEX(resultados!$A$2:$ZZ$393, 131, MATCH($B$3, resultados!$A$1:$ZZ$1, 0))</f>
        <v/>
      </c>
    </row>
    <row r="138">
      <c r="A138">
        <f>INDEX(resultados!$A$2:$ZZ$393, 132, MATCH($B$1, resultados!$A$1:$ZZ$1, 0))</f>
        <v/>
      </c>
      <c r="B138">
        <f>INDEX(resultados!$A$2:$ZZ$393, 132, MATCH($B$2, resultados!$A$1:$ZZ$1, 0))</f>
        <v/>
      </c>
      <c r="C138">
        <f>INDEX(resultados!$A$2:$ZZ$393, 132, MATCH($B$3, resultados!$A$1:$ZZ$1, 0))</f>
        <v/>
      </c>
    </row>
    <row r="139">
      <c r="A139">
        <f>INDEX(resultados!$A$2:$ZZ$393, 133, MATCH($B$1, resultados!$A$1:$ZZ$1, 0))</f>
        <v/>
      </c>
      <c r="B139">
        <f>INDEX(resultados!$A$2:$ZZ$393, 133, MATCH($B$2, resultados!$A$1:$ZZ$1, 0))</f>
        <v/>
      </c>
      <c r="C139">
        <f>INDEX(resultados!$A$2:$ZZ$393, 133, MATCH($B$3, resultados!$A$1:$ZZ$1, 0))</f>
        <v/>
      </c>
    </row>
    <row r="140">
      <c r="A140">
        <f>INDEX(resultados!$A$2:$ZZ$393, 134, MATCH($B$1, resultados!$A$1:$ZZ$1, 0))</f>
        <v/>
      </c>
      <c r="B140">
        <f>INDEX(resultados!$A$2:$ZZ$393, 134, MATCH($B$2, resultados!$A$1:$ZZ$1, 0))</f>
        <v/>
      </c>
      <c r="C140">
        <f>INDEX(resultados!$A$2:$ZZ$393, 134, MATCH($B$3, resultados!$A$1:$ZZ$1, 0))</f>
        <v/>
      </c>
    </row>
    <row r="141">
      <c r="A141">
        <f>INDEX(resultados!$A$2:$ZZ$393, 135, MATCH($B$1, resultados!$A$1:$ZZ$1, 0))</f>
        <v/>
      </c>
      <c r="B141">
        <f>INDEX(resultados!$A$2:$ZZ$393, 135, MATCH($B$2, resultados!$A$1:$ZZ$1, 0))</f>
        <v/>
      </c>
      <c r="C141">
        <f>INDEX(resultados!$A$2:$ZZ$393, 135, MATCH($B$3, resultados!$A$1:$ZZ$1, 0))</f>
        <v/>
      </c>
    </row>
    <row r="142">
      <c r="A142">
        <f>INDEX(resultados!$A$2:$ZZ$393, 136, MATCH($B$1, resultados!$A$1:$ZZ$1, 0))</f>
        <v/>
      </c>
      <c r="B142">
        <f>INDEX(resultados!$A$2:$ZZ$393, 136, MATCH($B$2, resultados!$A$1:$ZZ$1, 0))</f>
        <v/>
      </c>
      <c r="C142">
        <f>INDEX(resultados!$A$2:$ZZ$393, 136, MATCH($B$3, resultados!$A$1:$ZZ$1, 0))</f>
        <v/>
      </c>
    </row>
    <row r="143">
      <c r="A143">
        <f>INDEX(resultados!$A$2:$ZZ$393, 137, MATCH($B$1, resultados!$A$1:$ZZ$1, 0))</f>
        <v/>
      </c>
      <c r="B143">
        <f>INDEX(resultados!$A$2:$ZZ$393, 137, MATCH($B$2, resultados!$A$1:$ZZ$1, 0))</f>
        <v/>
      </c>
      <c r="C143">
        <f>INDEX(resultados!$A$2:$ZZ$393, 137, MATCH($B$3, resultados!$A$1:$ZZ$1, 0))</f>
        <v/>
      </c>
    </row>
    <row r="144">
      <c r="A144">
        <f>INDEX(resultados!$A$2:$ZZ$393, 138, MATCH($B$1, resultados!$A$1:$ZZ$1, 0))</f>
        <v/>
      </c>
      <c r="B144">
        <f>INDEX(resultados!$A$2:$ZZ$393, 138, MATCH($B$2, resultados!$A$1:$ZZ$1, 0))</f>
        <v/>
      </c>
      <c r="C144">
        <f>INDEX(resultados!$A$2:$ZZ$393, 138, MATCH($B$3, resultados!$A$1:$ZZ$1, 0))</f>
        <v/>
      </c>
    </row>
    <row r="145">
      <c r="A145">
        <f>INDEX(resultados!$A$2:$ZZ$393, 139, MATCH($B$1, resultados!$A$1:$ZZ$1, 0))</f>
        <v/>
      </c>
      <c r="B145">
        <f>INDEX(resultados!$A$2:$ZZ$393, 139, MATCH($B$2, resultados!$A$1:$ZZ$1, 0))</f>
        <v/>
      </c>
      <c r="C145">
        <f>INDEX(resultados!$A$2:$ZZ$393, 139, MATCH($B$3, resultados!$A$1:$ZZ$1, 0))</f>
        <v/>
      </c>
    </row>
    <row r="146">
      <c r="A146">
        <f>INDEX(resultados!$A$2:$ZZ$393, 140, MATCH($B$1, resultados!$A$1:$ZZ$1, 0))</f>
        <v/>
      </c>
      <c r="B146">
        <f>INDEX(resultados!$A$2:$ZZ$393, 140, MATCH($B$2, resultados!$A$1:$ZZ$1, 0))</f>
        <v/>
      </c>
      <c r="C146">
        <f>INDEX(resultados!$A$2:$ZZ$393, 140, MATCH($B$3, resultados!$A$1:$ZZ$1, 0))</f>
        <v/>
      </c>
    </row>
    <row r="147">
      <c r="A147">
        <f>INDEX(resultados!$A$2:$ZZ$393, 141, MATCH($B$1, resultados!$A$1:$ZZ$1, 0))</f>
        <v/>
      </c>
      <c r="B147">
        <f>INDEX(resultados!$A$2:$ZZ$393, 141, MATCH($B$2, resultados!$A$1:$ZZ$1, 0))</f>
        <v/>
      </c>
      <c r="C147">
        <f>INDEX(resultados!$A$2:$ZZ$393, 141, MATCH($B$3, resultados!$A$1:$ZZ$1, 0))</f>
        <v/>
      </c>
    </row>
    <row r="148">
      <c r="A148">
        <f>INDEX(resultados!$A$2:$ZZ$393, 142, MATCH($B$1, resultados!$A$1:$ZZ$1, 0))</f>
        <v/>
      </c>
      <c r="B148">
        <f>INDEX(resultados!$A$2:$ZZ$393, 142, MATCH($B$2, resultados!$A$1:$ZZ$1, 0))</f>
        <v/>
      </c>
      <c r="C148">
        <f>INDEX(resultados!$A$2:$ZZ$393, 142, MATCH($B$3, resultados!$A$1:$ZZ$1, 0))</f>
        <v/>
      </c>
    </row>
    <row r="149">
      <c r="A149">
        <f>INDEX(resultados!$A$2:$ZZ$393, 143, MATCH($B$1, resultados!$A$1:$ZZ$1, 0))</f>
        <v/>
      </c>
      <c r="B149">
        <f>INDEX(resultados!$A$2:$ZZ$393, 143, MATCH($B$2, resultados!$A$1:$ZZ$1, 0))</f>
        <v/>
      </c>
      <c r="C149">
        <f>INDEX(resultados!$A$2:$ZZ$393, 143, MATCH($B$3, resultados!$A$1:$ZZ$1, 0))</f>
        <v/>
      </c>
    </row>
    <row r="150">
      <c r="A150">
        <f>INDEX(resultados!$A$2:$ZZ$393, 144, MATCH($B$1, resultados!$A$1:$ZZ$1, 0))</f>
        <v/>
      </c>
      <c r="B150">
        <f>INDEX(resultados!$A$2:$ZZ$393, 144, MATCH($B$2, resultados!$A$1:$ZZ$1, 0))</f>
        <v/>
      </c>
      <c r="C150">
        <f>INDEX(resultados!$A$2:$ZZ$393, 144, MATCH($B$3, resultados!$A$1:$ZZ$1, 0))</f>
        <v/>
      </c>
    </row>
    <row r="151">
      <c r="A151">
        <f>INDEX(resultados!$A$2:$ZZ$393, 145, MATCH($B$1, resultados!$A$1:$ZZ$1, 0))</f>
        <v/>
      </c>
      <c r="B151">
        <f>INDEX(resultados!$A$2:$ZZ$393, 145, MATCH($B$2, resultados!$A$1:$ZZ$1, 0))</f>
        <v/>
      </c>
      <c r="C151">
        <f>INDEX(resultados!$A$2:$ZZ$393, 145, MATCH($B$3, resultados!$A$1:$ZZ$1, 0))</f>
        <v/>
      </c>
    </row>
    <row r="152">
      <c r="A152">
        <f>INDEX(resultados!$A$2:$ZZ$393, 146, MATCH($B$1, resultados!$A$1:$ZZ$1, 0))</f>
        <v/>
      </c>
      <c r="B152">
        <f>INDEX(resultados!$A$2:$ZZ$393, 146, MATCH($B$2, resultados!$A$1:$ZZ$1, 0))</f>
        <v/>
      </c>
      <c r="C152">
        <f>INDEX(resultados!$A$2:$ZZ$393, 146, MATCH($B$3, resultados!$A$1:$ZZ$1, 0))</f>
        <v/>
      </c>
    </row>
    <row r="153">
      <c r="A153">
        <f>INDEX(resultados!$A$2:$ZZ$393, 147, MATCH($B$1, resultados!$A$1:$ZZ$1, 0))</f>
        <v/>
      </c>
      <c r="B153">
        <f>INDEX(resultados!$A$2:$ZZ$393, 147, MATCH($B$2, resultados!$A$1:$ZZ$1, 0))</f>
        <v/>
      </c>
      <c r="C153">
        <f>INDEX(resultados!$A$2:$ZZ$393, 147, MATCH($B$3, resultados!$A$1:$ZZ$1, 0))</f>
        <v/>
      </c>
    </row>
    <row r="154">
      <c r="A154">
        <f>INDEX(resultados!$A$2:$ZZ$393, 148, MATCH($B$1, resultados!$A$1:$ZZ$1, 0))</f>
        <v/>
      </c>
      <c r="B154">
        <f>INDEX(resultados!$A$2:$ZZ$393, 148, MATCH($B$2, resultados!$A$1:$ZZ$1, 0))</f>
        <v/>
      </c>
      <c r="C154">
        <f>INDEX(resultados!$A$2:$ZZ$393, 148, MATCH($B$3, resultados!$A$1:$ZZ$1, 0))</f>
        <v/>
      </c>
    </row>
    <row r="155">
      <c r="A155">
        <f>INDEX(resultados!$A$2:$ZZ$393, 149, MATCH($B$1, resultados!$A$1:$ZZ$1, 0))</f>
        <v/>
      </c>
      <c r="B155">
        <f>INDEX(resultados!$A$2:$ZZ$393, 149, MATCH($B$2, resultados!$A$1:$ZZ$1, 0))</f>
        <v/>
      </c>
      <c r="C155">
        <f>INDEX(resultados!$A$2:$ZZ$393, 149, MATCH($B$3, resultados!$A$1:$ZZ$1, 0))</f>
        <v/>
      </c>
    </row>
    <row r="156">
      <c r="A156">
        <f>INDEX(resultados!$A$2:$ZZ$393, 150, MATCH($B$1, resultados!$A$1:$ZZ$1, 0))</f>
        <v/>
      </c>
      <c r="B156">
        <f>INDEX(resultados!$A$2:$ZZ$393, 150, MATCH($B$2, resultados!$A$1:$ZZ$1, 0))</f>
        <v/>
      </c>
      <c r="C156">
        <f>INDEX(resultados!$A$2:$ZZ$393, 150, MATCH($B$3, resultados!$A$1:$ZZ$1, 0))</f>
        <v/>
      </c>
    </row>
    <row r="157">
      <c r="A157">
        <f>INDEX(resultados!$A$2:$ZZ$393, 151, MATCH($B$1, resultados!$A$1:$ZZ$1, 0))</f>
        <v/>
      </c>
      <c r="B157">
        <f>INDEX(resultados!$A$2:$ZZ$393, 151, MATCH($B$2, resultados!$A$1:$ZZ$1, 0))</f>
        <v/>
      </c>
      <c r="C157">
        <f>INDEX(resultados!$A$2:$ZZ$393, 151, MATCH($B$3, resultados!$A$1:$ZZ$1, 0))</f>
        <v/>
      </c>
    </row>
    <row r="158">
      <c r="A158">
        <f>INDEX(resultados!$A$2:$ZZ$393, 152, MATCH($B$1, resultados!$A$1:$ZZ$1, 0))</f>
        <v/>
      </c>
      <c r="B158">
        <f>INDEX(resultados!$A$2:$ZZ$393, 152, MATCH($B$2, resultados!$A$1:$ZZ$1, 0))</f>
        <v/>
      </c>
      <c r="C158">
        <f>INDEX(resultados!$A$2:$ZZ$393, 152, MATCH($B$3, resultados!$A$1:$ZZ$1, 0))</f>
        <v/>
      </c>
    </row>
    <row r="159">
      <c r="A159">
        <f>INDEX(resultados!$A$2:$ZZ$393, 153, MATCH($B$1, resultados!$A$1:$ZZ$1, 0))</f>
        <v/>
      </c>
      <c r="B159">
        <f>INDEX(resultados!$A$2:$ZZ$393, 153, MATCH($B$2, resultados!$A$1:$ZZ$1, 0))</f>
        <v/>
      </c>
      <c r="C159">
        <f>INDEX(resultados!$A$2:$ZZ$393, 153, MATCH($B$3, resultados!$A$1:$ZZ$1, 0))</f>
        <v/>
      </c>
    </row>
    <row r="160">
      <c r="A160">
        <f>INDEX(resultados!$A$2:$ZZ$393, 154, MATCH($B$1, resultados!$A$1:$ZZ$1, 0))</f>
        <v/>
      </c>
      <c r="B160">
        <f>INDEX(resultados!$A$2:$ZZ$393, 154, MATCH($B$2, resultados!$A$1:$ZZ$1, 0))</f>
        <v/>
      </c>
      <c r="C160">
        <f>INDEX(resultados!$A$2:$ZZ$393, 154, MATCH($B$3, resultados!$A$1:$ZZ$1, 0))</f>
        <v/>
      </c>
    </row>
    <row r="161">
      <c r="A161">
        <f>INDEX(resultados!$A$2:$ZZ$393, 155, MATCH($B$1, resultados!$A$1:$ZZ$1, 0))</f>
        <v/>
      </c>
      <c r="B161">
        <f>INDEX(resultados!$A$2:$ZZ$393, 155, MATCH($B$2, resultados!$A$1:$ZZ$1, 0))</f>
        <v/>
      </c>
      <c r="C161">
        <f>INDEX(resultados!$A$2:$ZZ$393, 155, MATCH($B$3, resultados!$A$1:$ZZ$1, 0))</f>
        <v/>
      </c>
    </row>
    <row r="162">
      <c r="A162">
        <f>INDEX(resultados!$A$2:$ZZ$393, 156, MATCH($B$1, resultados!$A$1:$ZZ$1, 0))</f>
        <v/>
      </c>
      <c r="B162">
        <f>INDEX(resultados!$A$2:$ZZ$393, 156, MATCH($B$2, resultados!$A$1:$ZZ$1, 0))</f>
        <v/>
      </c>
      <c r="C162">
        <f>INDEX(resultados!$A$2:$ZZ$393, 156, MATCH($B$3, resultados!$A$1:$ZZ$1, 0))</f>
        <v/>
      </c>
    </row>
    <row r="163">
      <c r="A163">
        <f>INDEX(resultados!$A$2:$ZZ$393, 157, MATCH($B$1, resultados!$A$1:$ZZ$1, 0))</f>
        <v/>
      </c>
      <c r="B163">
        <f>INDEX(resultados!$A$2:$ZZ$393, 157, MATCH($B$2, resultados!$A$1:$ZZ$1, 0))</f>
        <v/>
      </c>
      <c r="C163">
        <f>INDEX(resultados!$A$2:$ZZ$393, 157, MATCH($B$3, resultados!$A$1:$ZZ$1, 0))</f>
        <v/>
      </c>
    </row>
    <row r="164">
      <c r="A164">
        <f>INDEX(resultados!$A$2:$ZZ$393, 158, MATCH($B$1, resultados!$A$1:$ZZ$1, 0))</f>
        <v/>
      </c>
      <c r="B164">
        <f>INDEX(resultados!$A$2:$ZZ$393, 158, MATCH($B$2, resultados!$A$1:$ZZ$1, 0))</f>
        <v/>
      </c>
      <c r="C164">
        <f>INDEX(resultados!$A$2:$ZZ$393, 158, MATCH($B$3, resultados!$A$1:$ZZ$1, 0))</f>
        <v/>
      </c>
    </row>
    <row r="165">
      <c r="A165">
        <f>INDEX(resultados!$A$2:$ZZ$393, 159, MATCH($B$1, resultados!$A$1:$ZZ$1, 0))</f>
        <v/>
      </c>
      <c r="B165">
        <f>INDEX(resultados!$A$2:$ZZ$393, 159, MATCH($B$2, resultados!$A$1:$ZZ$1, 0))</f>
        <v/>
      </c>
      <c r="C165">
        <f>INDEX(resultados!$A$2:$ZZ$393, 159, MATCH($B$3, resultados!$A$1:$ZZ$1, 0))</f>
        <v/>
      </c>
    </row>
    <row r="166">
      <c r="A166">
        <f>INDEX(resultados!$A$2:$ZZ$393, 160, MATCH($B$1, resultados!$A$1:$ZZ$1, 0))</f>
        <v/>
      </c>
      <c r="B166">
        <f>INDEX(resultados!$A$2:$ZZ$393, 160, MATCH($B$2, resultados!$A$1:$ZZ$1, 0))</f>
        <v/>
      </c>
      <c r="C166">
        <f>INDEX(resultados!$A$2:$ZZ$393, 160, MATCH($B$3, resultados!$A$1:$ZZ$1, 0))</f>
        <v/>
      </c>
    </row>
    <row r="167">
      <c r="A167">
        <f>INDEX(resultados!$A$2:$ZZ$393, 161, MATCH($B$1, resultados!$A$1:$ZZ$1, 0))</f>
        <v/>
      </c>
      <c r="B167">
        <f>INDEX(resultados!$A$2:$ZZ$393, 161, MATCH($B$2, resultados!$A$1:$ZZ$1, 0))</f>
        <v/>
      </c>
      <c r="C167">
        <f>INDEX(resultados!$A$2:$ZZ$393, 161, MATCH($B$3, resultados!$A$1:$ZZ$1, 0))</f>
        <v/>
      </c>
    </row>
    <row r="168">
      <c r="A168">
        <f>INDEX(resultados!$A$2:$ZZ$393, 162, MATCH($B$1, resultados!$A$1:$ZZ$1, 0))</f>
        <v/>
      </c>
      <c r="B168">
        <f>INDEX(resultados!$A$2:$ZZ$393, 162, MATCH($B$2, resultados!$A$1:$ZZ$1, 0))</f>
        <v/>
      </c>
      <c r="C168">
        <f>INDEX(resultados!$A$2:$ZZ$393, 162, MATCH($B$3, resultados!$A$1:$ZZ$1, 0))</f>
        <v/>
      </c>
    </row>
    <row r="169">
      <c r="A169">
        <f>INDEX(resultados!$A$2:$ZZ$393, 163, MATCH($B$1, resultados!$A$1:$ZZ$1, 0))</f>
        <v/>
      </c>
      <c r="B169">
        <f>INDEX(resultados!$A$2:$ZZ$393, 163, MATCH($B$2, resultados!$A$1:$ZZ$1, 0))</f>
        <v/>
      </c>
      <c r="C169">
        <f>INDEX(resultados!$A$2:$ZZ$393, 163, MATCH($B$3, resultados!$A$1:$ZZ$1, 0))</f>
        <v/>
      </c>
    </row>
    <row r="170">
      <c r="A170">
        <f>INDEX(resultados!$A$2:$ZZ$393, 164, MATCH($B$1, resultados!$A$1:$ZZ$1, 0))</f>
        <v/>
      </c>
      <c r="B170">
        <f>INDEX(resultados!$A$2:$ZZ$393, 164, MATCH($B$2, resultados!$A$1:$ZZ$1, 0))</f>
        <v/>
      </c>
      <c r="C170">
        <f>INDEX(resultados!$A$2:$ZZ$393, 164, MATCH($B$3, resultados!$A$1:$ZZ$1, 0))</f>
        <v/>
      </c>
    </row>
    <row r="171">
      <c r="A171">
        <f>INDEX(resultados!$A$2:$ZZ$393, 165, MATCH($B$1, resultados!$A$1:$ZZ$1, 0))</f>
        <v/>
      </c>
      <c r="B171">
        <f>INDEX(resultados!$A$2:$ZZ$393, 165, MATCH($B$2, resultados!$A$1:$ZZ$1, 0))</f>
        <v/>
      </c>
      <c r="C171">
        <f>INDEX(resultados!$A$2:$ZZ$393, 165, MATCH($B$3, resultados!$A$1:$ZZ$1, 0))</f>
        <v/>
      </c>
    </row>
    <row r="172">
      <c r="A172">
        <f>INDEX(resultados!$A$2:$ZZ$393, 166, MATCH($B$1, resultados!$A$1:$ZZ$1, 0))</f>
        <v/>
      </c>
      <c r="B172">
        <f>INDEX(resultados!$A$2:$ZZ$393, 166, MATCH($B$2, resultados!$A$1:$ZZ$1, 0))</f>
        <v/>
      </c>
      <c r="C172">
        <f>INDEX(resultados!$A$2:$ZZ$393, 166, MATCH($B$3, resultados!$A$1:$ZZ$1, 0))</f>
        <v/>
      </c>
    </row>
    <row r="173">
      <c r="A173">
        <f>INDEX(resultados!$A$2:$ZZ$393, 167, MATCH($B$1, resultados!$A$1:$ZZ$1, 0))</f>
        <v/>
      </c>
      <c r="B173">
        <f>INDEX(resultados!$A$2:$ZZ$393, 167, MATCH($B$2, resultados!$A$1:$ZZ$1, 0))</f>
        <v/>
      </c>
      <c r="C173">
        <f>INDEX(resultados!$A$2:$ZZ$393, 167, MATCH($B$3, resultados!$A$1:$ZZ$1, 0))</f>
        <v/>
      </c>
    </row>
    <row r="174">
      <c r="A174">
        <f>INDEX(resultados!$A$2:$ZZ$393, 168, MATCH($B$1, resultados!$A$1:$ZZ$1, 0))</f>
        <v/>
      </c>
      <c r="B174">
        <f>INDEX(resultados!$A$2:$ZZ$393, 168, MATCH($B$2, resultados!$A$1:$ZZ$1, 0))</f>
        <v/>
      </c>
      <c r="C174">
        <f>INDEX(resultados!$A$2:$ZZ$393, 168, MATCH($B$3, resultados!$A$1:$ZZ$1, 0))</f>
        <v/>
      </c>
    </row>
    <row r="175">
      <c r="A175">
        <f>INDEX(resultados!$A$2:$ZZ$393, 169, MATCH($B$1, resultados!$A$1:$ZZ$1, 0))</f>
        <v/>
      </c>
      <c r="B175">
        <f>INDEX(resultados!$A$2:$ZZ$393, 169, MATCH($B$2, resultados!$A$1:$ZZ$1, 0))</f>
        <v/>
      </c>
      <c r="C175">
        <f>INDEX(resultados!$A$2:$ZZ$393, 169, MATCH($B$3, resultados!$A$1:$ZZ$1, 0))</f>
        <v/>
      </c>
    </row>
    <row r="176">
      <c r="A176">
        <f>INDEX(resultados!$A$2:$ZZ$393, 170, MATCH($B$1, resultados!$A$1:$ZZ$1, 0))</f>
        <v/>
      </c>
      <c r="B176">
        <f>INDEX(resultados!$A$2:$ZZ$393, 170, MATCH($B$2, resultados!$A$1:$ZZ$1, 0))</f>
        <v/>
      </c>
      <c r="C176">
        <f>INDEX(resultados!$A$2:$ZZ$393, 170, MATCH($B$3, resultados!$A$1:$ZZ$1, 0))</f>
        <v/>
      </c>
    </row>
    <row r="177">
      <c r="A177">
        <f>INDEX(resultados!$A$2:$ZZ$393, 171, MATCH($B$1, resultados!$A$1:$ZZ$1, 0))</f>
        <v/>
      </c>
      <c r="B177">
        <f>INDEX(resultados!$A$2:$ZZ$393, 171, MATCH($B$2, resultados!$A$1:$ZZ$1, 0))</f>
        <v/>
      </c>
      <c r="C177">
        <f>INDEX(resultados!$A$2:$ZZ$393, 171, MATCH($B$3, resultados!$A$1:$ZZ$1, 0))</f>
        <v/>
      </c>
    </row>
    <row r="178">
      <c r="A178">
        <f>INDEX(resultados!$A$2:$ZZ$393, 172, MATCH($B$1, resultados!$A$1:$ZZ$1, 0))</f>
        <v/>
      </c>
      <c r="B178">
        <f>INDEX(resultados!$A$2:$ZZ$393, 172, MATCH($B$2, resultados!$A$1:$ZZ$1, 0))</f>
        <v/>
      </c>
      <c r="C178">
        <f>INDEX(resultados!$A$2:$ZZ$393, 172, MATCH($B$3, resultados!$A$1:$ZZ$1, 0))</f>
        <v/>
      </c>
    </row>
    <row r="179">
      <c r="A179">
        <f>INDEX(resultados!$A$2:$ZZ$393, 173, MATCH($B$1, resultados!$A$1:$ZZ$1, 0))</f>
        <v/>
      </c>
      <c r="B179">
        <f>INDEX(resultados!$A$2:$ZZ$393, 173, MATCH($B$2, resultados!$A$1:$ZZ$1, 0))</f>
        <v/>
      </c>
      <c r="C179">
        <f>INDEX(resultados!$A$2:$ZZ$393, 173, MATCH($B$3, resultados!$A$1:$ZZ$1, 0))</f>
        <v/>
      </c>
    </row>
    <row r="180">
      <c r="A180">
        <f>INDEX(resultados!$A$2:$ZZ$393, 174, MATCH($B$1, resultados!$A$1:$ZZ$1, 0))</f>
        <v/>
      </c>
      <c r="B180">
        <f>INDEX(resultados!$A$2:$ZZ$393, 174, MATCH($B$2, resultados!$A$1:$ZZ$1, 0))</f>
        <v/>
      </c>
      <c r="C180">
        <f>INDEX(resultados!$A$2:$ZZ$393, 174, MATCH($B$3, resultados!$A$1:$ZZ$1, 0))</f>
        <v/>
      </c>
    </row>
    <row r="181">
      <c r="A181">
        <f>INDEX(resultados!$A$2:$ZZ$393, 175, MATCH($B$1, resultados!$A$1:$ZZ$1, 0))</f>
        <v/>
      </c>
      <c r="B181">
        <f>INDEX(resultados!$A$2:$ZZ$393, 175, MATCH($B$2, resultados!$A$1:$ZZ$1, 0))</f>
        <v/>
      </c>
      <c r="C181">
        <f>INDEX(resultados!$A$2:$ZZ$393, 175, MATCH($B$3, resultados!$A$1:$ZZ$1, 0))</f>
        <v/>
      </c>
    </row>
    <row r="182">
      <c r="A182">
        <f>INDEX(resultados!$A$2:$ZZ$393, 176, MATCH($B$1, resultados!$A$1:$ZZ$1, 0))</f>
        <v/>
      </c>
      <c r="B182">
        <f>INDEX(resultados!$A$2:$ZZ$393, 176, MATCH($B$2, resultados!$A$1:$ZZ$1, 0))</f>
        <v/>
      </c>
      <c r="C182">
        <f>INDEX(resultados!$A$2:$ZZ$393, 176, MATCH($B$3, resultados!$A$1:$ZZ$1, 0))</f>
        <v/>
      </c>
    </row>
    <row r="183">
      <c r="A183">
        <f>INDEX(resultados!$A$2:$ZZ$393, 177, MATCH($B$1, resultados!$A$1:$ZZ$1, 0))</f>
        <v/>
      </c>
      <c r="B183">
        <f>INDEX(resultados!$A$2:$ZZ$393, 177, MATCH($B$2, resultados!$A$1:$ZZ$1, 0))</f>
        <v/>
      </c>
      <c r="C183">
        <f>INDEX(resultados!$A$2:$ZZ$393, 177, MATCH($B$3, resultados!$A$1:$ZZ$1, 0))</f>
        <v/>
      </c>
    </row>
    <row r="184">
      <c r="A184">
        <f>INDEX(resultados!$A$2:$ZZ$393, 178, MATCH($B$1, resultados!$A$1:$ZZ$1, 0))</f>
        <v/>
      </c>
      <c r="B184">
        <f>INDEX(resultados!$A$2:$ZZ$393, 178, MATCH($B$2, resultados!$A$1:$ZZ$1, 0))</f>
        <v/>
      </c>
      <c r="C184">
        <f>INDEX(resultados!$A$2:$ZZ$393, 178, MATCH($B$3, resultados!$A$1:$ZZ$1, 0))</f>
        <v/>
      </c>
    </row>
    <row r="185">
      <c r="A185">
        <f>INDEX(resultados!$A$2:$ZZ$393, 179, MATCH($B$1, resultados!$A$1:$ZZ$1, 0))</f>
        <v/>
      </c>
      <c r="B185">
        <f>INDEX(resultados!$A$2:$ZZ$393, 179, MATCH($B$2, resultados!$A$1:$ZZ$1, 0))</f>
        <v/>
      </c>
      <c r="C185">
        <f>INDEX(resultados!$A$2:$ZZ$393, 179, MATCH($B$3, resultados!$A$1:$ZZ$1, 0))</f>
        <v/>
      </c>
    </row>
    <row r="186">
      <c r="A186">
        <f>INDEX(resultados!$A$2:$ZZ$393, 180, MATCH($B$1, resultados!$A$1:$ZZ$1, 0))</f>
        <v/>
      </c>
      <c r="B186">
        <f>INDEX(resultados!$A$2:$ZZ$393, 180, MATCH($B$2, resultados!$A$1:$ZZ$1, 0))</f>
        <v/>
      </c>
      <c r="C186">
        <f>INDEX(resultados!$A$2:$ZZ$393, 180, MATCH($B$3, resultados!$A$1:$ZZ$1, 0))</f>
        <v/>
      </c>
    </row>
    <row r="187">
      <c r="A187">
        <f>INDEX(resultados!$A$2:$ZZ$393, 181, MATCH($B$1, resultados!$A$1:$ZZ$1, 0))</f>
        <v/>
      </c>
      <c r="B187">
        <f>INDEX(resultados!$A$2:$ZZ$393, 181, MATCH($B$2, resultados!$A$1:$ZZ$1, 0))</f>
        <v/>
      </c>
      <c r="C187">
        <f>INDEX(resultados!$A$2:$ZZ$393, 181, MATCH($B$3, resultados!$A$1:$ZZ$1, 0))</f>
        <v/>
      </c>
    </row>
    <row r="188">
      <c r="A188">
        <f>INDEX(resultados!$A$2:$ZZ$393, 182, MATCH($B$1, resultados!$A$1:$ZZ$1, 0))</f>
        <v/>
      </c>
      <c r="B188">
        <f>INDEX(resultados!$A$2:$ZZ$393, 182, MATCH($B$2, resultados!$A$1:$ZZ$1, 0))</f>
        <v/>
      </c>
      <c r="C188">
        <f>INDEX(resultados!$A$2:$ZZ$393, 182, MATCH($B$3, resultados!$A$1:$ZZ$1, 0))</f>
        <v/>
      </c>
    </row>
    <row r="189">
      <c r="A189">
        <f>INDEX(resultados!$A$2:$ZZ$393, 183, MATCH($B$1, resultados!$A$1:$ZZ$1, 0))</f>
        <v/>
      </c>
      <c r="B189">
        <f>INDEX(resultados!$A$2:$ZZ$393, 183, MATCH($B$2, resultados!$A$1:$ZZ$1, 0))</f>
        <v/>
      </c>
      <c r="C189">
        <f>INDEX(resultados!$A$2:$ZZ$393, 183, MATCH($B$3, resultados!$A$1:$ZZ$1, 0))</f>
        <v/>
      </c>
    </row>
    <row r="190">
      <c r="A190">
        <f>INDEX(resultados!$A$2:$ZZ$393, 184, MATCH($B$1, resultados!$A$1:$ZZ$1, 0))</f>
        <v/>
      </c>
      <c r="B190">
        <f>INDEX(resultados!$A$2:$ZZ$393, 184, MATCH($B$2, resultados!$A$1:$ZZ$1, 0))</f>
        <v/>
      </c>
      <c r="C190">
        <f>INDEX(resultados!$A$2:$ZZ$393, 184, MATCH($B$3, resultados!$A$1:$ZZ$1, 0))</f>
        <v/>
      </c>
    </row>
    <row r="191">
      <c r="A191">
        <f>INDEX(resultados!$A$2:$ZZ$393, 185, MATCH($B$1, resultados!$A$1:$ZZ$1, 0))</f>
        <v/>
      </c>
      <c r="B191">
        <f>INDEX(resultados!$A$2:$ZZ$393, 185, MATCH($B$2, resultados!$A$1:$ZZ$1, 0))</f>
        <v/>
      </c>
      <c r="C191">
        <f>INDEX(resultados!$A$2:$ZZ$393, 185, MATCH($B$3, resultados!$A$1:$ZZ$1, 0))</f>
        <v/>
      </c>
    </row>
    <row r="192">
      <c r="A192">
        <f>INDEX(resultados!$A$2:$ZZ$393, 186, MATCH($B$1, resultados!$A$1:$ZZ$1, 0))</f>
        <v/>
      </c>
      <c r="B192">
        <f>INDEX(resultados!$A$2:$ZZ$393, 186, MATCH($B$2, resultados!$A$1:$ZZ$1, 0))</f>
        <v/>
      </c>
      <c r="C192">
        <f>INDEX(resultados!$A$2:$ZZ$393, 186, MATCH($B$3, resultados!$A$1:$ZZ$1, 0))</f>
        <v/>
      </c>
    </row>
    <row r="193">
      <c r="A193">
        <f>INDEX(resultados!$A$2:$ZZ$393, 187, MATCH($B$1, resultados!$A$1:$ZZ$1, 0))</f>
        <v/>
      </c>
      <c r="B193">
        <f>INDEX(resultados!$A$2:$ZZ$393, 187, MATCH($B$2, resultados!$A$1:$ZZ$1, 0))</f>
        <v/>
      </c>
      <c r="C193">
        <f>INDEX(resultados!$A$2:$ZZ$393, 187, MATCH($B$3, resultados!$A$1:$ZZ$1, 0))</f>
        <v/>
      </c>
    </row>
    <row r="194">
      <c r="A194">
        <f>INDEX(resultados!$A$2:$ZZ$393, 188, MATCH($B$1, resultados!$A$1:$ZZ$1, 0))</f>
        <v/>
      </c>
      <c r="B194">
        <f>INDEX(resultados!$A$2:$ZZ$393, 188, MATCH($B$2, resultados!$A$1:$ZZ$1, 0))</f>
        <v/>
      </c>
      <c r="C194">
        <f>INDEX(resultados!$A$2:$ZZ$393, 188, MATCH($B$3, resultados!$A$1:$ZZ$1, 0))</f>
        <v/>
      </c>
    </row>
    <row r="195">
      <c r="A195">
        <f>INDEX(resultados!$A$2:$ZZ$393, 189, MATCH($B$1, resultados!$A$1:$ZZ$1, 0))</f>
        <v/>
      </c>
      <c r="B195">
        <f>INDEX(resultados!$A$2:$ZZ$393, 189, MATCH($B$2, resultados!$A$1:$ZZ$1, 0))</f>
        <v/>
      </c>
      <c r="C195">
        <f>INDEX(resultados!$A$2:$ZZ$393, 189, MATCH($B$3, resultados!$A$1:$ZZ$1, 0))</f>
        <v/>
      </c>
    </row>
    <row r="196">
      <c r="A196">
        <f>INDEX(resultados!$A$2:$ZZ$393, 190, MATCH($B$1, resultados!$A$1:$ZZ$1, 0))</f>
        <v/>
      </c>
      <c r="B196">
        <f>INDEX(resultados!$A$2:$ZZ$393, 190, MATCH($B$2, resultados!$A$1:$ZZ$1, 0))</f>
        <v/>
      </c>
      <c r="C196">
        <f>INDEX(resultados!$A$2:$ZZ$393, 190, MATCH($B$3, resultados!$A$1:$ZZ$1, 0))</f>
        <v/>
      </c>
    </row>
    <row r="197">
      <c r="A197">
        <f>INDEX(resultados!$A$2:$ZZ$393, 191, MATCH($B$1, resultados!$A$1:$ZZ$1, 0))</f>
        <v/>
      </c>
      <c r="B197">
        <f>INDEX(resultados!$A$2:$ZZ$393, 191, MATCH($B$2, resultados!$A$1:$ZZ$1, 0))</f>
        <v/>
      </c>
      <c r="C197">
        <f>INDEX(resultados!$A$2:$ZZ$393, 191, MATCH($B$3, resultados!$A$1:$ZZ$1, 0))</f>
        <v/>
      </c>
    </row>
    <row r="198">
      <c r="A198">
        <f>INDEX(resultados!$A$2:$ZZ$393, 192, MATCH($B$1, resultados!$A$1:$ZZ$1, 0))</f>
        <v/>
      </c>
      <c r="B198">
        <f>INDEX(resultados!$A$2:$ZZ$393, 192, MATCH($B$2, resultados!$A$1:$ZZ$1, 0))</f>
        <v/>
      </c>
      <c r="C198">
        <f>INDEX(resultados!$A$2:$ZZ$393, 192, MATCH($B$3, resultados!$A$1:$ZZ$1, 0))</f>
        <v/>
      </c>
    </row>
    <row r="199">
      <c r="A199">
        <f>INDEX(resultados!$A$2:$ZZ$393, 193, MATCH($B$1, resultados!$A$1:$ZZ$1, 0))</f>
        <v/>
      </c>
      <c r="B199">
        <f>INDEX(resultados!$A$2:$ZZ$393, 193, MATCH($B$2, resultados!$A$1:$ZZ$1, 0))</f>
        <v/>
      </c>
      <c r="C199">
        <f>INDEX(resultados!$A$2:$ZZ$393, 193, MATCH($B$3, resultados!$A$1:$ZZ$1, 0))</f>
        <v/>
      </c>
    </row>
    <row r="200">
      <c r="A200">
        <f>INDEX(resultados!$A$2:$ZZ$393, 194, MATCH($B$1, resultados!$A$1:$ZZ$1, 0))</f>
        <v/>
      </c>
      <c r="B200">
        <f>INDEX(resultados!$A$2:$ZZ$393, 194, MATCH($B$2, resultados!$A$1:$ZZ$1, 0))</f>
        <v/>
      </c>
      <c r="C200">
        <f>INDEX(resultados!$A$2:$ZZ$393, 194, MATCH($B$3, resultados!$A$1:$ZZ$1, 0))</f>
        <v/>
      </c>
    </row>
    <row r="201">
      <c r="A201">
        <f>INDEX(resultados!$A$2:$ZZ$393, 195, MATCH($B$1, resultados!$A$1:$ZZ$1, 0))</f>
        <v/>
      </c>
      <c r="B201">
        <f>INDEX(resultados!$A$2:$ZZ$393, 195, MATCH($B$2, resultados!$A$1:$ZZ$1, 0))</f>
        <v/>
      </c>
      <c r="C201">
        <f>INDEX(resultados!$A$2:$ZZ$393, 195, MATCH($B$3, resultados!$A$1:$ZZ$1, 0))</f>
        <v/>
      </c>
    </row>
    <row r="202">
      <c r="A202">
        <f>INDEX(resultados!$A$2:$ZZ$393, 196, MATCH($B$1, resultados!$A$1:$ZZ$1, 0))</f>
        <v/>
      </c>
      <c r="B202">
        <f>INDEX(resultados!$A$2:$ZZ$393, 196, MATCH($B$2, resultados!$A$1:$ZZ$1, 0))</f>
        <v/>
      </c>
      <c r="C202">
        <f>INDEX(resultados!$A$2:$ZZ$393, 196, MATCH($B$3, resultados!$A$1:$ZZ$1, 0))</f>
        <v/>
      </c>
    </row>
    <row r="203">
      <c r="A203">
        <f>INDEX(resultados!$A$2:$ZZ$393, 197, MATCH($B$1, resultados!$A$1:$ZZ$1, 0))</f>
        <v/>
      </c>
      <c r="B203">
        <f>INDEX(resultados!$A$2:$ZZ$393, 197, MATCH($B$2, resultados!$A$1:$ZZ$1, 0))</f>
        <v/>
      </c>
      <c r="C203">
        <f>INDEX(resultados!$A$2:$ZZ$393, 197, MATCH($B$3, resultados!$A$1:$ZZ$1, 0))</f>
        <v/>
      </c>
    </row>
    <row r="204">
      <c r="A204">
        <f>INDEX(resultados!$A$2:$ZZ$393, 198, MATCH($B$1, resultados!$A$1:$ZZ$1, 0))</f>
        <v/>
      </c>
      <c r="B204">
        <f>INDEX(resultados!$A$2:$ZZ$393, 198, MATCH($B$2, resultados!$A$1:$ZZ$1, 0))</f>
        <v/>
      </c>
      <c r="C204">
        <f>INDEX(resultados!$A$2:$ZZ$393, 198, MATCH($B$3, resultados!$A$1:$ZZ$1, 0))</f>
        <v/>
      </c>
    </row>
    <row r="205">
      <c r="A205">
        <f>INDEX(resultados!$A$2:$ZZ$393, 199, MATCH($B$1, resultados!$A$1:$ZZ$1, 0))</f>
        <v/>
      </c>
      <c r="B205">
        <f>INDEX(resultados!$A$2:$ZZ$393, 199, MATCH($B$2, resultados!$A$1:$ZZ$1, 0))</f>
        <v/>
      </c>
      <c r="C205">
        <f>INDEX(resultados!$A$2:$ZZ$393, 199, MATCH($B$3, resultados!$A$1:$ZZ$1, 0))</f>
        <v/>
      </c>
    </row>
    <row r="206">
      <c r="A206">
        <f>INDEX(resultados!$A$2:$ZZ$393, 200, MATCH($B$1, resultados!$A$1:$ZZ$1, 0))</f>
        <v/>
      </c>
      <c r="B206">
        <f>INDEX(resultados!$A$2:$ZZ$393, 200, MATCH($B$2, resultados!$A$1:$ZZ$1, 0))</f>
        <v/>
      </c>
      <c r="C206">
        <f>INDEX(resultados!$A$2:$ZZ$393, 200, MATCH($B$3, resultados!$A$1:$ZZ$1, 0))</f>
        <v/>
      </c>
    </row>
    <row r="207">
      <c r="A207">
        <f>INDEX(resultados!$A$2:$ZZ$393, 201, MATCH($B$1, resultados!$A$1:$ZZ$1, 0))</f>
        <v/>
      </c>
      <c r="B207">
        <f>INDEX(resultados!$A$2:$ZZ$393, 201, MATCH($B$2, resultados!$A$1:$ZZ$1, 0))</f>
        <v/>
      </c>
      <c r="C207">
        <f>INDEX(resultados!$A$2:$ZZ$393, 201, MATCH($B$3, resultados!$A$1:$ZZ$1, 0))</f>
        <v/>
      </c>
    </row>
    <row r="208">
      <c r="A208">
        <f>INDEX(resultados!$A$2:$ZZ$393, 202, MATCH($B$1, resultados!$A$1:$ZZ$1, 0))</f>
        <v/>
      </c>
      <c r="B208">
        <f>INDEX(resultados!$A$2:$ZZ$393, 202, MATCH($B$2, resultados!$A$1:$ZZ$1, 0))</f>
        <v/>
      </c>
      <c r="C208">
        <f>INDEX(resultados!$A$2:$ZZ$393, 202, MATCH($B$3, resultados!$A$1:$ZZ$1, 0))</f>
        <v/>
      </c>
    </row>
    <row r="209">
      <c r="A209">
        <f>INDEX(resultados!$A$2:$ZZ$393, 203, MATCH($B$1, resultados!$A$1:$ZZ$1, 0))</f>
        <v/>
      </c>
      <c r="B209">
        <f>INDEX(resultados!$A$2:$ZZ$393, 203, MATCH($B$2, resultados!$A$1:$ZZ$1, 0))</f>
        <v/>
      </c>
      <c r="C209">
        <f>INDEX(resultados!$A$2:$ZZ$393, 203, MATCH($B$3, resultados!$A$1:$ZZ$1, 0))</f>
        <v/>
      </c>
    </row>
    <row r="210">
      <c r="A210">
        <f>INDEX(resultados!$A$2:$ZZ$393, 204, MATCH($B$1, resultados!$A$1:$ZZ$1, 0))</f>
        <v/>
      </c>
      <c r="B210">
        <f>INDEX(resultados!$A$2:$ZZ$393, 204, MATCH($B$2, resultados!$A$1:$ZZ$1, 0))</f>
        <v/>
      </c>
      <c r="C210">
        <f>INDEX(resultados!$A$2:$ZZ$393, 204, MATCH($B$3, resultados!$A$1:$ZZ$1, 0))</f>
        <v/>
      </c>
    </row>
    <row r="211">
      <c r="A211">
        <f>INDEX(resultados!$A$2:$ZZ$393, 205, MATCH($B$1, resultados!$A$1:$ZZ$1, 0))</f>
        <v/>
      </c>
      <c r="B211">
        <f>INDEX(resultados!$A$2:$ZZ$393, 205, MATCH($B$2, resultados!$A$1:$ZZ$1, 0))</f>
        <v/>
      </c>
      <c r="C211">
        <f>INDEX(resultados!$A$2:$ZZ$393, 205, MATCH($B$3, resultados!$A$1:$ZZ$1, 0))</f>
        <v/>
      </c>
    </row>
    <row r="212">
      <c r="A212">
        <f>INDEX(resultados!$A$2:$ZZ$393, 206, MATCH($B$1, resultados!$A$1:$ZZ$1, 0))</f>
        <v/>
      </c>
      <c r="B212">
        <f>INDEX(resultados!$A$2:$ZZ$393, 206, MATCH($B$2, resultados!$A$1:$ZZ$1, 0))</f>
        <v/>
      </c>
      <c r="C212">
        <f>INDEX(resultados!$A$2:$ZZ$393, 206, MATCH($B$3, resultados!$A$1:$ZZ$1, 0))</f>
        <v/>
      </c>
    </row>
    <row r="213">
      <c r="A213">
        <f>INDEX(resultados!$A$2:$ZZ$393, 207, MATCH($B$1, resultados!$A$1:$ZZ$1, 0))</f>
        <v/>
      </c>
      <c r="B213">
        <f>INDEX(resultados!$A$2:$ZZ$393, 207, MATCH($B$2, resultados!$A$1:$ZZ$1, 0))</f>
        <v/>
      </c>
      <c r="C213">
        <f>INDEX(resultados!$A$2:$ZZ$393, 207, MATCH($B$3, resultados!$A$1:$ZZ$1, 0))</f>
        <v/>
      </c>
    </row>
    <row r="214">
      <c r="A214">
        <f>INDEX(resultados!$A$2:$ZZ$393, 208, MATCH($B$1, resultados!$A$1:$ZZ$1, 0))</f>
        <v/>
      </c>
      <c r="B214">
        <f>INDEX(resultados!$A$2:$ZZ$393, 208, MATCH($B$2, resultados!$A$1:$ZZ$1, 0))</f>
        <v/>
      </c>
      <c r="C214">
        <f>INDEX(resultados!$A$2:$ZZ$393, 208, MATCH($B$3, resultados!$A$1:$ZZ$1, 0))</f>
        <v/>
      </c>
    </row>
    <row r="215">
      <c r="A215">
        <f>INDEX(resultados!$A$2:$ZZ$393, 209, MATCH($B$1, resultados!$A$1:$ZZ$1, 0))</f>
        <v/>
      </c>
      <c r="B215">
        <f>INDEX(resultados!$A$2:$ZZ$393, 209, MATCH($B$2, resultados!$A$1:$ZZ$1, 0))</f>
        <v/>
      </c>
      <c r="C215">
        <f>INDEX(resultados!$A$2:$ZZ$393, 209, MATCH($B$3, resultados!$A$1:$ZZ$1, 0))</f>
        <v/>
      </c>
    </row>
    <row r="216">
      <c r="A216">
        <f>INDEX(resultados!$A$2:$ZZ$393, 210, MATCH($B$1, resultados!$A$1:$ZZ$1, 0))</f>
        <v/>
      </c>
      <c r="B216">
        <f>INDEX(resultados!$A$2:$ZZ$393, 210, MATCH($B$2, resultados!$A$1:$ZZ$1, 0))</f>
        <v/>
      </c>
      <c r="C216">
        <f>INDEX(resultados!$A$2:$ZZ$393, 210, MATCH($B$3, resultados!$A$1:$ZZ$1, 0))</f>
        <v/>
      </c>
    </row>
    <row r="217">
      <c r="A217">
        <f>INDEX(resultados!$A$2:$ZZ$393, 211, MATCH($B$1, resultados!$A$1:$ZZ$1, 0))</f>
        <v/>
      </c>
      <c r="B217">
        <f>INDEX(resultados!$A$2:$ZZ$393, 211, MATCH($B$2, resultados!$A$1:$ZZ$1, 0))</f>
        <v/>
      </c>
      <c r="C217">
        <f>INDEX(resultados!$A$2:$ZZ$393, 211, MATCH($B$3, resultados!$A$1:$ZZ$1, 0))</f>
        <v/>
      </c>
    </row>
    <row r="218">
      <c r="A218">
        <f>INDEX(resultados!$A$2:$ZZ$393, 212, MATCH($B$1, resultados!$A$1:$ZZ$1, 0))</f>
        <v/>
      </c>
      <c r="B218">
        <f>INDEX(resultados!$A$2:$ZZ$393, 212, MATCH($B$2, resultados!$A$1:$ZZ$1, 0))</f>
        <v/>
      </c>
      <c r="C218">
        <f>INDEX(resultados!$A$2:$ZZ$393, 212, MATCH($B$3, resultados!$A$1:$ZZ$1, 0))</f>
        <v/>
      </c>
    </row>
    <row r="219">
      <c r="A219">
        <f>INDEX(resultados!$A$2:$ZZ$393, 213, MATCH($B$1, resultados!$A$1:$ZZ$1, 0))</f>
        <v/>
      </c>
      <c r="B219">
        <f>INDEX(resultados!$A$2:$ZZ$393, 213, MATCH($B$2, resultados!$A$1:$ZZ$1, 0))</f>
        <v/>
      </c>
      <c r="C219">
        <f>INDEX(resultados!$A$2:$ZZ$393, 213, MATCH($B$3, resultados!$A$1:$ZZ$1, 0))</f>
        <v/>
      </c>
    </row>
    <row r="220">
      <c r="A220">
        <f>INDEX(resultados!$A$2:$ZZ$393, 214, MATCH($B$1, resultados!$A$1:$ZZ$1, 0))</f>
        <v/>
      </c>
      <c r="B220">
        <f>INDEX(resultados!$A$2:$ZZ$393, 214, MATCH($B$2, resultados!$A$1:$ZZ$1, 0))</f>
        <v/>
      </c>
      <c r="C220">
        <f>INDEX(resultados!$A$2:$ZZ$393, 214, MATCH($B$3, resultados!$A$1:$ZZ$1, 0))</f>
        <v/>
      </c>
    </row>
    <row r="221">
      <c r="A221">
        <f>INDEX(resultados!$A$2:$ZZ$393, 215, MATCH($B$1, resultados!$A$1:$ZZ$1, 0))</f>
        <v/>
      </c>
      <c r="B221">
        <f>INDEX(resultados!$A$2:$ZZ$393, 215, MATCH($B$2, resultados!$A$1:$ZZ$1, 0))</f>
        <v/>
      </c>
      <c r="C221">
        <f>INDEX(resultados!$A$2:$ZZ$393, 215, MATCH($B$3, resultados!$A$1:$ZZ$1, 0))</f>
        <v/>
      </c>
    </row>
    <row r="222">
      <c r="A222">
        <f>INDEX(resultados!$A$2:$ZZ$393, 216, MATCH($B$1, resultados!$A$1:$ZZ$1, 0))</f>
        <v/>
      </c>
      <c r="B222">
        <f>INDEX(resultados!$A$2:$ZZ$393, 216, MATCH($B$2, resultados!$A$1:$ZZ$1, 0))</f>
        <v/>
      </c>
      <c r="C222">
        <f>INDEX(resultados!$A$2:$ZZ$393, 216, MATCH($B$3, resultados!$A$1:$ZZ$1, 0))</f>
        <v/>
      </c>
    </row>
    <row r="223">
      <c r="A223">
        <f>INDEX(resultados!$A$2:$ZZ$393, 217, MATCH($B$1, resultados!$A$1:$ZZ$1, 0))</f>
        <v/>
      </c>
      <c r="B223">
        <f>INDEX(resultados!$A$2:$ZZ$393, 217, MATCH($B$2, resultados!$A$1:$ZZ$1, 0))</f>
        <v/>
      </c>
      <c r="C223">
        <f>INDEX(resultados!$A$2:$ZZ$393, 217, MATCH($B$3, resultados!$A$1:$ZZ$1, 0))</f>
        <v/>
      </c>
    </row>
    <row r="224">
      <c r="A224">
        <f>INDEX(resultados!$A$2:$ZZ$393, 218, MATCH($B$1, resultados!$A$1:$ZZ$1, 0))</f>
        <v/>
      </c>
      <c r="B224">
        <f>INDEX(resultados!$A$2:$ZZ$393, 218, MATCH($B$2, resultados!$A$1:$ZZ$1, 0))</f>
        <v/>
      </c>
      <c r="C224">
        <f>INDEX(resultados!$A$2:$ZZ$393, 218, MATCH($B$3, resultados!$A$1:$ZZ$1, 0))</f>
        <v/>
      </c>
    </row>
    <row r="225">
      <c r="A225">
        <f>INDEX(resultados!$A$2:$ZZ$393, 219, MATCH($B$1, resultados!$A$1:$ZZ$1, 0))</f>
        <v/>
      </c>
      <c r="B225">
        <f>INDEX(resultados!$A$2:$ZZ$393, 219, MATCH($B$2, resultados!$A$1:$ZZ$1, 0))</f>
        <v/>
      </c>
      <c r="C225">
        <f>INDEX(resultados!$A$2:$ZZ$393, 219, MATCH($B$3, resultados!$A$1:$ZZ$1, 0))</f>
        <v/>
      </c>
    </row>
    <row r="226">
      <c r="A226">
        <f>INDEX(resultados!$A$2:$ZZ$393, 220, MATCH($B$1, resultados!$A$1:$ZZ$1, 0))</f>
        <v/>
      </c>
      <c r="B226">
        <f>INDEX(resultados!$A$2:$ZZ$393, 220, MATCH($B$2, resultados!$A$1:$ZZ$1, 0))</f>
        <v/>
      </c>
      <c r="C226">
        <f>INDEX(resultados!$A$2:$ZZ$393, 220, MATCH($B$3, resultados!$A$1:$ZZ$1, 0))</f>
        <v/>
      </c>
    </row>
    <row r="227">
      <c r="A227">
        <f>INDEX(resultados!$A$2:$ZZ$393, 221, MATCH($B$1, resultados!$A$1:$ZZ$1, 0))</f>
        <v/>
      </c>
      <c r="B227">
        <f>INDEX(resultados!$A$2:$ZZ$393, 221, MATCH($B$2, resultados!$A$1:$ZZ$1, 0))</f>
        <v/>
      </c>
      <c r="C227">
        <f>INDEX(resultados!$A$2:$ZZ$393, 221, MATCH($B$3, resultados!$A$1:$ZZ$1, 0))</f>
        <v/>
      </c>
    </row>
    <row r="228">
      <c r="A228">
        <f>INDEX(resultados!$A$2:$ZZ$393, 222, MATCH($B$1, resultados!$A$1:$ZZ$1, 0))</f>
        <v/>
      </c>
      <c r="B228">
        <f>INDEX(resultados!$A$2:$ZZ$393, 222, MATCH($B$2, resultados!$A$1:$ZZ$1, 0))</f>
        <v/>
      </c>
      <c r="C228">
        <f>INDEX(resultados!$A$2:$ZZ$393, 222, MATCH($B$3, resultados!$A$1:$ZZ$1, 0))</f>
        <v/>
      </c>
    </row>
    <row r="229">
      <c r="A229">
        <f>INDEX(resultados!$A$2:$ZZ$393, 223, MATCH($B$1, resultados!$A$1:$ZZ$1, 0))</f>
        <v/>
      </c>
      <c r="B229">
        <f>INDEX(resultados!$A$2:$ZZ$393, 223, MATCH($B$2, resultados!$A$1:$ZZ$1, 0))</f>
        <v/>
      </c>
      <c r="C229">
        <f>INDEX(resultados!$A$2:$ZZ$393, 223, MATCH($B$3, resultados!$A$1:$ZZ$1, 0))</f>
        <v/>
      </c>
    </row>
    <row r="230">
      <c r="A230">
        <f>INDEX(resultados!$A$2:$ZZ$393, 224, MATCH($B$1, resultados!$A$1:$ZZ$1, 0))</f>
        <v/>
      </c>
      <c r="B230">
        <f>INDEX(resultados!$A$2:$ZZ$393, 224, MATCH($B$2, resultados!$A$1:$ZZ$1, 0))</f>
        <v/>
      </c>
      <c r="C230">
        <f>INDEX(resultados!$A$2:$ZZ$393, 224, MATCH($B$3, resultados!$A$1:$ZZ$1, 0))</f>
        <v/>
      </c>
    </row>
    <row r="231">
      <c r="A231">
        <f>INDEX(resultados!$A$2:$ZZ$393, 225, MATCH($B$1, resultados!$A$1:$ZZ$1, 0))</f>
        <v/>
      </c>
      <c r="B231">
        <f>INDEX(resultados!$A$2:$ZZ$393, 225, MATCH($B$2, resultados!$A$1:$ZZ$1, 0))</f>
        <v/>
      </c>
      <c r="C231">
        <f>INDEX(resultados!$A$2:$ZZ$393, 225, MATCH($B$3, resultados!$A$1:$ZZ$1, 0))</f>
        <v/>
      </c>
    </row>
    <row r="232">
      <c r="A232">
        <f>INDEX(resultados!$A$2:$ZZ$393, 226, MATCH($B$1, resultados!$A$1:$ZZ$1, 0))</f>
        <v/>
      </c>
      <c r="B232">
        <f>INDEX(resultados!$A$2:$ZZ$393, 226, MATCH($B$2, resultados!$A$1:$ZZ$1, 0))</f>
        <v/>
      </c>
      <c r="C232">
        <f>INDEX(resultados!$A$2:$ZZ$393, 226, MATCH($B$3, resultados!$A$1:$ZZ$1, 0))</f>
        <v/>
      </c>
    </row>
    <row r="233">
      <c r="A233">
        <f>INDEX(resultados!$A$2:$ZZ$393, 227, MATCH($B$1, resultados!$A$1:$ZZ$1, 0))</f>
        <v/>
      </c>
      <c r="B233">
        <f>INDEX(resultados!$A$2:$ZZ$393, 227, MATCH($B$2, resultados!$A$1:$ZZ$1, 0))</f>
        <v/>
      </c>
      <c r="C233">
        <f>INDEX(resultados!$A$2:$ZZ$393, 227, MATCH($B$3, resultados!$A$1:$ZZ$1, 0))</f>
        <v/>
      </c>
    </row>
    <row r="234">
      <c r="A234">
        <f>INDEX(resultados!$A$2:$ZZ$393, 228, MATCH($B$1, resultados!$A$1:$ZZ$1, 0))</f>
        <v/>
      </c>
      <c r="B234">
        <f>INDEX(resultados!$A$2:$ZZ$393, 228, MATCH($B$2, resultados!$A$1:$ZZ$1, 0))</f>
        <v/>
      </c>
      <c r="C234">
        <f>INDEX(resultados!$A$2:$ZZ$393, 228, MATCH($B$3, resultados!$A$1:$ZZ$1, 0))</f>
        <v/>
      </c>
    </row>
    <row r="235">
      <c r="A235">
        <f>INDEX(resultados!$A$2:$ZZ$393, 229, MATCH($B$1, resultados!$A$1:$ZZ$1, 0))</f>
        <v/>
      </c>
      <c r="B235">
        <f>INDEX(resultados!$A$2:$ZZ$393, 229, MATCH($B$2, resultados!$A$1:$ZZ$1, 0))</f>
        <v/>
      </c>
      <c r="C235">
        <f>INDEX(resultados!$A$2:$ZZ$393, 229, MATCH($B$3, resultados!$A$1:$ZZ$1, 0))</f>
        <v/>
      </c>
    </row>
    <row r="236">
      <c r="A236">
        <f>INDEX(resultados!$A$2:$ZZ$393, 230, MATCH($B$1, resultados!$A$1:$ZZ$1, 0))</f>
        <v/>
      </c>
      <c r="B236">
        <f>INDEX(resultados!$A$2:$ZZ$393, 230, MATCH($B$2, resultados!$A$1:$ZZ$1, 0))</f>
        <v/>
      </c>
      <c r="C236">
        <f>INDEX(resultados!$A$2:$ZZ$393, 230, MATCH($B$3, resultados!$A$1:$ZZ$1, 0))</f>
        <v/>
      </c>
    </row>
    <row r="237">
      <c r="A237">
        <f>INDEX(resultados!$A$2:$ZZ$393, 231, MATCH($B$1, resultados!$A$1:$ZZ$1, 0))</f>
        <v/>
      </c>
      <c r="B237">
        <f>INDEX(resultados!$A$2:$ZZ$393, 231, MATCH($B$2, resultados!$A$1:$ZZ$1, 0))</f>
        <v/>
      </c>
      <c r="C237">
        <f>INDEX(resultados!$A$2:$ZZ$393, 231, MATCH($B$3, resultados!$A$1:$ZZ$1, 0))</f>
        <v/>
      </c>
    </row>
    <row r="238">
      <c r="A238">
        <f>INDEX(resultados!$A$2:$ZZ$393, 232, MATCH($B$1, resultados!$A$1:$ZZ$1, 0))</f>
        <v/>
      </c>
      <c r="B238">
        <f>INDEX(resultados!$A$2:$ZZ$393, 232, MATCH($B$2, resultados!$A$1:$ZZ$1, 0))</f>
        <v/>
      </c>
      <c r="C238">
        <f>INDEX(resultados!$A$2:$ZZ$393, 232, MATCH($B$3, resultados!$A$1:$ZZ$1, 0))</f>
        <v/>
      </c>
    </row>
    <row r="239">
      <c r="A239">
        <f>INDEX(resultados!$A$2:$ZZ$393, 233, MATCH($B$1, resultados!$A$1:$ZZ$1, 0))</f>
        <v/>
      </c>
      <c r="B239">
        <f>INDEX(resultados!$A$2:$ZZ$393, 233, MATCH($B$2, resultados!$A$1:$ZZ$1, 0))</f>
        <v/>
      </c>
      <c r="C239">
        <f>INDEX(resultados!$A$2:$ZZ$393, 233, MATCH($B$3, resultados!$A$1:$ZZ$1, 0))</f>
        <v/>
      </c>
    </row>
    <row r="240">
      <c r="A240">
        <f>INDEX(resultados!$A$2:$ZZ$393, 234, MATCH($B$1, resultados!$A$1:$ZZ$1, 0))</f>
        <v/>
      </c>
      <c r="B240">
        <f>INDEX(resultados!$A$2:$ZZ$393, 234, MATCH($B$2, resultados!$A$1:$ZZ$1, 0))</f>
        <v/>
      </c>
      <c r="C240">
        <f>INDEX(resultados!$A$2:$ZZ$393, 234, MATCH($B$3, resultados!$A$1:$ZZ$1, 0))</f>
        <v/>
      </c>
    </row>
    <row r="241">
      <c r="A241">
        <f>INDEX(resultados!$A$2:$ZZ$393, 235, MATCH($B$1, resultados!$A$1:$ZZ$1, 0))</f>
        <v/>
      </c>
      <c r="B241">
        <f>INDEX(resultados!$A$2:$ZZ$393, 235, MATCH($B$2, resultados!$A$1:$ZZ$1, 0))</f>
        <v/>
      </c>
      <c r="C241">
        <f>INDEX(resultados!$A$2:$ZZ$393, 235, MATCH($B$3, resultados!$A$1:$ZZ$1, 0))</f>
        <v/>
      </c>
    </row>
    <row r="242">
      <c r="A242">
        <f>INDEX(resultados!$A$2:$ZZ$393, 236, MATCH($B$1, resultados!$A$1:$ZZ$1, 0))</f>
        <v/>
      </c>
      <c r="B242">
        <f>INDEX(resultados!$A$2:$ZZ$393, 236, MATCH($B$2, resultados!$A$1:$ZZ$1, 0))</f>
        <v/>
      </c>
      <c r="C242">
        <f>INDEX(resultados!$A$2:$ZZ$393, 236, MATCH($B$3, resultados!$A$1:$ZZ$1, 0))</f>
        <v/>
      </c>
    </row>
    <row r="243">
      <c r="A243">
        <f>INDEX(resultados!$A$2:$ZZ$393, 237, MATCH($B$1, resultados!$A$1:$ZZ$1, 0))</f>
        <v/>
      </c>
      <c r="B243">
        <f>INDEX(resultados!$A$2:$ZZ$393, 237, MATCH($B$2, resultados!$A$1:$ZZ$1, 0))</f>
        <v/>
      </c>
      <c r="C243">
        <f>INDEX(resultados!$A$2:$ZZ$393, 237, MATCH($B$3, resultados!$A$1:$ZZ$1, 0))</f>
        <v/>
      </c>
    </row>
    <row r="244">
      <c r="A244">
        <f>INDEX(resultados!$A$2:$ZZ$393, 238, MATCH($B$1, resultados!$A$1:$ZZ$1, 0))</f>
        <v/>
      </c>
      <c r="B244">
        <f>INDEX(resultados!$A$2:$ZZ$393, 238, MATCH($B$2, resultados!$A$1:$ZZ$1, 0))</f>
        <v/>
      </c>
      <c r="C244">
        <f>INDEX(resultados!$A$2:$ZZ$393, 238, MATCH($B$3, resultados!$A$1:$ZZ$1, 0))</f>
        <v/>
      </c>
    </row>
    <row r="245">
      <c r="A245">
        <f>INDEX(resultados!$A$2:$ZZ$393, 239, MATCH($B$1, resultados!$A$1:$ZZ$1, 0))</f>
        <v/>
      </c>
      <c r="B245">
        <f>INDEX(resultados!$A$2:$ZZ$393, 239, MATCH($B$2, resultados!$A$1:$ZZ$1, 0))</f>
        <v/>
      </c>
      <c r="C245">
        <f>INDEX(resultados!$A$2:$ZZ$393, 239, MATCH($B$3, resultados!$A$1:$ZZ$1, 0))</f>
        <v/>
      </c>
    </row>
    <row r="246">
      <c r="A246">
        <f>INDEX(resultados!$A$2:$ZZ$393, 240, MATCH($B$1, resultados!$A$1:$ZZ$1, 0))</f>
        <v/>
      </c>
      <c r="B246">
        <f>INDEX(resultados!$A$2:$ZZ$393, 240, MATCH($B$2, resultados!$A$1:$ZZ$1, 0))</f>
        <v/>
      </c>
      <c r="C246">
        <f>INDEX(resultados!$A$2:$ZZ$393, 240, MATCH($B$3, resultados!$A$1:$ZZ$1, 0))</f>
        <v/>
      </c>
    </row>
    <row r="247">
      <c r="A247">
        <f>INDEX(resultados!$A$2:$ZZ$393, 241, MATCH($B$1, resultados!$A$1:$ZZ$1, 0))</f>
        <v/>
      </c>
      <c r="B247">
        <f>INDEX(resultados!$A$2:$ZZ$393, 241, MATCH($B$2, resultados!$A$1:$ZZ$1, 0))</f>
        <v/>
      </c>
      <c r="C247">
        <f>INDEX(resultados!$A$2:$ZZ$393, 241, MATCH($B$3, resultados!$A$1:$ZZ$1, 0))</f>
        <v/>
      </c>
    </row>
    <row r="248">
      <c r="A248">
        <f>INDEX(resultados!$A$2:$ZZ$393, 242, MATCH($B$1, resultados!$A$1:$ZZ$1, 0))</f>
        <v/>
      </c>
      <c r="B248">
        <f>INDEX(resultados!$A$2:$ZZ$393, 242, MATCH($B$2, resultados!$A$1:$ZZ$1, 0))</f>
        <v/>
      </c>
      <c r="C248">
        <f>INDEX(resultados!$A$2:$ZZ$393, 242, MATCH($B$3, resultados!$A$1:$ZZ$1, 0))</f>
        <v/>
      </c>
    </row>
    <row r="249">
      <c r="A249">
        <f>INDEX(resultados!$A$2:$ZZ$393, 243, MATCH($B$1, resultados!$A$1:$ZZ$1, 0))</f>
        <v/>
      </c>
      <c r="B249">
        <f>INDEX(resultados!$A$2:$ZZ$393, 243, MATCH($B$2, resultados!$A$1:$ZZ$1, 0))</f>
        <v/>
      </c>
      <c r="C249">
        <f>INDEX(resultados!$A$2:$ZZ$393, 243, MATCH($B$3, resultados!$A$1:$ZZ$1, 0))</f>
        <v/>
      </c>
    </row>
    <row r="250">
      <c r="A250">
        <f>INDEX(resultados!$A$2:$ZZ$393, 244, MATCH($B$1, resultados!$A$1:$ZZ$1, 0))</f>
        <v/>
      </c>
      <c r="B250">
        <f>INDEX(resultados!$A$2:$ZZ$393, 244, MATCH($B$2, resultados!$A$1:$ZZ$1, 0))</f>
        <v/>
      </c>
      <c r="C250">
        <f>INDEX(resultados!$A$2:$ZZ$393, 244, MATCH($B$3, resultados!$A$1:$ZZ$1, 0))</f>
        <v/>
      </c>
    </row>
    <row r="251">
      <c r="A251">
        <f>INDEX(resultados!$A$2:$ZZ$393, 245, MATCH($B$1, resultados!$A$1:$ZZ$1, 0))</f>
        <v/>
      </c>
      <c r="B251">
        <f>INDEX(resultados!$A$2:$ZZ$393, 245, MATCH($B$2, resultados!$A$1:$ZZ$1, 0))</f>
        <v/>
      </c>
      <c r="C251">
        <f>INDEX(resultados!$A$2:$ZZ$393, 245, MATCH($B$3, resultados!$A$1:$ZZ$1, 0))</f>
        <v/>
      </c>
    </row>
    <row r="252">
      <c r="A252">
        <f>INDEX(resultados!$A$2:$ZZ$393, 246, MATCH($B$1, resultados!$A$1:$ZZ$1, 0))</f>
        <v/>
      </c>
      <c r="B252">
        <f>INDEX(resultados!$A$2:$ZZ$393, 246, MATCH($B$2, resultados!$A$1:$ZZ$1, 0))</f>
        <v/>
      </c>
      <c r="C252">
        <f>INDEX(resultados!$A$2:$ZZ$393, 246, MATCH($B$3, resultados!$A$1:$ZZ$1, 0))</f>
        <v/>
      </c>
    </row>
    <row r="253">
      <c r="A253">
        <f>INDEX(resultados!$A$2:$ZZ$393, 247, MATCH($B$1, resultados!$A$1:$ZZ$1, 0))</f>
        <v/>
      </c>
      <c r="B253">
        <f>INDEX(resultados!$A$2:$ZZ$393, 247, MATCH($B$2, resultados!$A$1:$ZZ$1, 0))</f>
        <v/>
      </c>
      <c r="C253">
        <f>INDEX(resultados!$A$2:$ZZ$393, 247, MATCH($B$3, resultados!$A$1:$ZZ$1, 0))</f>
        <v/>
      </c>
    </row>
    <row r="254">
      <c r="A254">
        <f>INDEX(resultados!$A$2:$ZZ$393, 248, MATCH($B$1, resultados!$A$1:$ZZ$1, 0))</f>
        <v/>
      </c>
      <c r="B254">
        <f>INDEX(resultados!$A$2:$ZZ$393, 248, MATCH($B$2, resultados!$A$1:$ZZ$1, 0))</f>
        <v/>
      </c>
      <c r="C254">
        <f>INDEX(resultados!$A$2:$ZZ$393, 248, MATCH($B$3, resultados!$A$1:$ZZ$1, 0))</f>
        <v/>
      </c>
    </row>
    <row r="255">
      <c r="A255">
        <f>INDEX(resultados!$A$2:$ZZ$393, 249, MATCH($B$1, resultados!$A$1:$ZZ$1, 0))</f>
        <v/>
      </c>
      <c r="B255">
        <f>INDEX(resultados!$A$2:$ZZ$393, 249, MATCH($B$2, resultados!$A$1:$ZZ$1, 0))</f>
        <v/>
      </c>
      <c r="C255">
        <f>INDEX(resultados!$A$2:$ZZ$393, 249, MATCH($B$3, resultados!$A$1:$ZZ$1, 0))</f>
        <v/>
      </c>
    </row>
    <row r="256">
      <c r="A256">
        <f>INDEX(resultados!$A$2:$ZZ$393, 250, MATCH($B$1, resultados!$A$1:$ZZ$1, 0))</f>
        <v/>
      </c>
      <c r="B256">
        <f>INDEX(resultados!$A$2:$ZZ$393, 250, MATCH($B$2, resultados!$A$1:$ZZ$1, 0))</f>
        <v/>
      </c>
      <c r="C256">
        <f>INDEX(resultados!$A$2:$ZZ$393, 250, MATCH($B$3, resultados!$A$1:$ZZ$1, 0))</f>
        <v/>
      </c>
    </row>
    <row r="257">
      <c r="A257">
        <f>INDEX(resultados!$A$2:$ZZ$393, 251, MATCH($B$1, resultados!$A$1:$ZZ$1, 0))</f>
        <v/>
      </c>
      <c r="B257">
        <f>INDEX(resultados!$A$2:$ZZ$393, 251, MATCH($B$2, resultados!$A$1:$ZZ$1, 0))</f>
        <v/>
      </c>
      <c r="C257">
        <f>INDEX(resultados!$A$2:$ZZ$393, 251, MATCH($B$3, resultados!$A$1:$ZZ$1, 0))</f>
        <v/>
      </c>
    </row>
    <row r="258">
      <c r="A258">
        <f>INDEX(resultados!$A$2:$ZZ$393, 252, MATCH($B$1, resultados!$A$1:$ZZ$1, 0))</f>
        <v/>
      </c>
      <c r="B258">
        <f>INDEX(resultados!$A$2:$ZZ$393, 252, MATCH($B$2, resultados!$A$1:$ZZ$1, 0))</f>
        <v/>
      </c>
      <c r="C258">
        <f>INDEX(resultados!$A$2:$ZZ$393, 252, MATCH($B$3, resultados!$A$1:$ZZ$1, 0))</f>
        <v/>
      </c>
    </row>
    <row r="259">
      <c r="A259">
        <f>INDEX(resultados!$A$2:$ZZ$393, 253, MATCH($B$1, resultados!$A$1:$ZZ$1, 0))</f>
        <v/>
      </c>
      <c r="B259">
        <f>INDEX(resultados!$A$2:$ZZ$393, 253, MATCH($B$2, resultados!$A$1:$ZZ$1, 0))</f>
        <v/>
      </c>
      <c r="C259">
        <f>INDEX(resultados!$A$2:$ZZ$393, 253, MATCH($B$3, resultados!$A$1:$ZZ$1, 0))</f>
        <v/>
      </c>
    </row>
    <row r="260">
      <c r="A260">
        <f>INDEX(resultados!$A$2:$ZZ$393, 254, MATCH($B$1, resultados!$A$1:$ZZ$1, 0))</f>
        <v/>
      </c>
      <c r="B260">
        <f>INDEX(resultados!$A$2:$ZZ$393, 254, MATCH($B$2, resultados!$A$1:$ZZ$1, 0))</f>
        <v/>
      </c>
      <c r="C260">
        <f>INDEX(resultados!$A$2:$ZZ$393, 254, MATCH($B$3, resultados!$A$1:$ZZ$1, 0))</f>
        <v/>
      </c>
    </row>
    <row r="261">
      <c r="A261">
        <f>INDEX(resultados!$A$2:$ZZ$393, 255, MATCH($B$1, resultados!$A$1:$ZZ$1, 0))</f>
        <v/>
      </c>
      <c r="B261">
        <f>INDEX(resultados!$A$2:$ZZ$393, 255, MATCH($B$2, resultados!$A$1:$ZZ$1, 0))</f>
        <v/>
      </c>
      <c r="C261">
        <f>INDEX(resultados!$A$2:$ZZ$393, 255, MATCH($B$3, resultados!$A$1:$ZZ$1, 0))</f>
        <v/>
      </c>
    </row>
    <row r="262">
      <c r="A262">
        <f>INDEX(resultados!$A$2:$ZZ$393, 256, MATCH($B$1, resultados!$A$1:$ZZ$1, 0))</f>
        <v/>
      </c>
      <c r="B262">
        <f>INDEX(resultados!$A$2:$ZZ$393, 256, MATCH($B$2, resultados!$A$1:$ZZ$1, 0))</f>
        <v/>
      </c>
      <c r="C262">
        <f>INDEX(resultados!$A$2:$ZZ$393, 256, MATCH($B$3, resultados!$A$1:$ZZ$1, 0))</f>
        <v/>
      </c>
    </row>
    <row r="263">
      <c r="A263">
        <f>INDEX(resultados!$A$2:$ZZ$393, 257, MATCH($B$1, resultados!$A$1:$ZZ$1, 0))</f>
        <v/>
      </c>
      <c r="B263">
        <f>INDEX(resultados!$A$2:$ZZ$393, 257, MATCH($B$2, resultados!$A$1:$ZZ$1, 0))</f>
        <v/>
      </c>
      <c r="C263">
        <f>INDEX(resultados!$A$2:$ZZ$393, 257, MATCH($B$3, resultados!$A$1:$ZZ$1, 0))</f>
        <v/>
      </c>
    </row>
    <row r="264">
      <c r="A264">
        <f>INDEX(resultados!$A$2:$ZZ$393, 258, MATCH($B$1, resultados!$A$1:$ZZ$1, 0))</f>
        <v/>
      </c>
      <c r="B264">
        <f>INDEX(resultados!$A$2:$ZZ$393, 258, MATCH($B$2, resultados!$A$1:$ZZ$1, 0))</f>
        <v/>
      </c>
      <c r="C264">
        <f>INDEX(resultados!$A$2:$ZZ$393, 258, MATCH($B$3, resultados!$A$1:$ZZ$1, 0))</f>
        <v/>
      </c>
    </row>
    <row r="265">
      <c r="A265">
        <f>INDEX(resultados!$A$2:$ZZ$393, 259, MATCH($B$1, resultados!$A$1:$ZZ$1, 0))</f>
        <v/>
      </c>
      <c r="B265">
        <f>INDEX(resultados!$A$2:$ZZ$393, 259, MATCH($B$2, resultados!$A$1:$ZZ$1, 0))</f>
        <v/>
      </c>
      <c r="C265">
        <f>INDEX(resultados!$A$2:$ZZ$393, 259, MATCH($B$3, resultados!$A$1:$ZZ$1, 0))</f>
        <v/>
      </c>
    </row>
    <row r="266">
      <c r="A266">
        <f>INDEX(resultados!$A$2:$ZZ$393, 260, MATCH($B$1, resultados!$A$1:$ZZ$1, 0))</f>
        <v/>
      </c>
      <c r="B266">
        <f>INDEX(resultados!$A$2:$ZZ$393, 260, MATCH($B$2, resultados!$A$1:$ZZ$1, 0))</f>
        <v/>
      </c>
      <c r="C266">
        <f>INDEX(resultados!$A$2:$ZZ$393, 260, MATCH($B$3, resultados!$A$1:$ZZ$1, 0))</f>
        <v/>
      </c>
    </row>
    <row r="267">
      <c r="A267">
        <f>INDEX(resultados!$A$2:$ZZ$393, 261, MATCH($B$1, resultados!$A$1:$ZZ$1, 0))</f>
        <v/>
      </c>
      <c r="B267">
        <f>INDEX(resultados!$A$2:$ZZ$393, 261, MATCH($B$2, resultados!$A$1:$ZZ$1, 0))</f>
        <v/>
      </c>
      <c r="C267">
        <f>INDEX(resultados!$A$2:$ZZ$393, 261, MATCH($B$3, resultados!$A$1:$ZZ$1, 0))</f>
        <v/>
      </c>
    </row>
    <row r="268">
      <c r="A268">
        <f>INDEX(resultados!$A$2:$ZZ$393, 262, MATCH($B$1, resultados!$A$1:$ZZ$1, 0))</f>
        <v/>
      </c>
      <c r="B268">
        <f>INDEX(resultados!$A$2:$ZZ$393, 262, MATCH($B$2, resultados!$A$1:$ZZ$1, 0))</f>
        <v/>
      </c>
      <c r="C268">
        <f>INDEX(resultados!$A$2:$ZZ$393, 262, MATCH($B$3, resultados!$A$1:$ZZ$1, 0))</f>
        <v/>
      </c>
    </row>
    <row r="269">
      <c r="A269">
        <f>INDEX(resultados!$A$2:$ZZ$393, 263, MATCH($B$1, resultados!$A$1:$ZZ$1, 0))</f>
        <v/>
      </c>
      <c r="B269">
        <f>INDEX(resultados!$A$2:$ZZ$393, 263, MATCH($B$2, resultados!$A$1:$ZZ$1, 0))</f>
        <v/>
      </c>
      <c r="C269">
        <f>INDEX(resultados!$A$2:$ZZ$393, 263, MATCH($B$3, resultados!$A$1:$ZZ$1, 0))</f>
        <v/>
      </c>
    </row>
    <row r="270">
      <c r="A270">
        <f>INDEX(resultados!$A$2:$ZZ$393, 264, MATCH($B$1, resultados!$A$1:$ZZ$1, 0))</f>
        <v/>
      </c>
      <c r="B270">
        <f>INDEX(resultados!$A$2:$ZZ$393, 264, MATCH($B$2, resultados!$A$1:$ZZ$1, 0))</f>
        <v/>
      </c>
      <c r="C270">
        <f>INDEX(resultados!$A$2:$ZZ$393, 264, MATCH($B$3, resultados!$A$1:$ZZ$1, 0))</f>
        <v/>
      </c>
    </row>
    <row r="271">
      <c r="A271">
        <f>INDEX(resultados!$A$2:$ZZ$393, 265, MATCH($B$1, resultados!$A$1:$ZZ$1, 0))</f>
        <v/>
      </c>
      <c r="B271">
        <f>INDEX(resultados!$A$2:$ZZ$393, 265, MATCH($B$2, resultados!$A$1:$ZZ$1, 0))</f>
        <v/>
      </c>
      <c r="C271">
        <f>INDEX(resultados!$A$2:$ZZ$393, 265, MATCH($B$3, resultados!$A$1:$ZZ$1, 0))</f>
        <v/>
      </c>
    </row>
    <row r="272">
      <c r="A272">
        <f>INDEX(resultados!$A$2:$ZZ$393, 266, MATCH($B$1, resultados!$A$1:$ZZ$1, 0))</f>
        <v/>
      </c>
      <c r="B272">
        <f>INDEX(resultados!$A$2:$ZZ$393, 266, MATCH($B$2, resultados!$A$1:$ZZ$1, 0))</f>
        <v/>
      </c>
      <c r="C272">
        <f>INDEX(resultados!$A$2:$ZZ$393, 266, MATCH($B$3, resultados!$A$1:$ZZ$1, 0))</f>
        <v/>
      </c>
    </row>
    <row r="273">
      <c r="A273">
        <f>INDEX(resultados!$A$2:$ZZ$393, 267, MATCH($B$1, resultados!$A$1:$ZZ$1, 0))</f>
        <v/>
      </c>
      <c r="B273">
        <f>INDEX(resultados!$A$2:$ZZ$393, 267, MATCH($B$2, resultados!$A$1:$ZZ$1, 0))</f>
        <v/>
      </c>
      <c r="C273">
        <f>INDEX(resultados!$A$2:$ZZ$393, 267, MATCH($B$3, resultados!$A$1:$ZZ$1, 0))</f>
        <v/>
      </c>
    </row>
    <row r="274">
      <c r="A274">
        <f>INDEX(resultados!$A$2:$ZZ$393, 268, MATCH($B$1, resultados!$A$1:$ZZ$1, 0))</f>
        <v/>
      </c>
      <c r="B274">
        <f>INDEX(resultados!$A$2:$ZZ$393, 268, MATCH($B$2, resultados!$A$1:$ZZ$1, 0))</f>
        <v/>
      </c>
      <c r="C274">
        <f>INDEX(resultados!$A$2:$ZZ$393, 268, MATCH($B$3, resultados!$A$1:$ZZ$1, 0))</f>
        <v/>
      </c>
    </row>
    <row r="275">
      <c r="A275">
        <f>INDEX(resultados!$A$2:$ZZ$393, 269, MATCH($B$1, resultados!$A$1:$ZZ$1, 0))</f>
        <v/>
      </c>
      <c r="B275">
        <f>INDEX(resultados!$A$2:$ZZ$393, 269, MATCH($B$2, resultados!$A$1:$ZZ$1, 0))</f>
        <v/>
      </c>
      <c r="C275">
        <f>INDEX(resultados!$A$2:$ZZ$393, 269, MATCH($B$3, resultados!$A$1:$ZZ$1, 0))</f>
        <v/>
      </c>
    </row>
    <row r="276">
      <c r="A276">
        <f>INDEX(resultados!$A$2:$ZZ$393, 270, MATCH($B$1, resultados!$A$1:$ZZ$1, 0))</f>
        <v/>
      </c>
      <c r="B276">
        <f>INDEX(resultados!$A$2:$ZZ$393, 270, MATCH($B$2, resultados!$A$1:$ZZ$1, 0))</f>
        <v/>
      </c>
      <c r="C276">
        <f>INDEX(resultados!$A$2:$ZZ$393, 270, MATCH($B$3, resultados!$A$1:$ZZ$1, 0))</f>
        <v/>
      </c>
    </row>
    <row r="277">
      <c r="A277">
        <f>INDEX(resultados!$A$2:$ZZ$393, 271, MATCH($B$1, resultados!$A$1:$ZZ$1, 0))</f>
        <v/>
      </c>
      <c r="B277">
        <f>INDEX(resultados!$A$2:$ZZ$393, 271, MATCH($B$2, resultados!$A$1:$ZZ$1, 0))</f>
        <v/>
      </c>
      <c r="C277">
        <f>INDEX(resultados!$A$2:$ZZ$393, 271, MATCH($B$3, resultados!$A$1:$ZZ$1, 0))</f>
        <v/>
      </c>
    </row>
    <row r="278">
      <c r="A278">
        <f>INDEX(resultados!$A$2:$ZZ$393, 272, MATCH($B$1, resultados!$A$1:$ZZ$1, 0))</f>
        <v/>
      </c>
      <c r="B278">
        <f>INDEX(resultados!$A$2:$ZZ$393, 272, MATCH($B$2, resultados!$A$1:$ZZ$1, 0))</f>
        <v/>
      </c>
      <c r="C278">
        <f>INDEX(resultados!$A$2:$ZZ$393, 272, MATCH($B$3, resultados!$A$1:$ZZ$1, 0))</f>
        <v/>
      </c>
    </row>
    <row r="279">
      <c r="A279">
        <f>INDEX(resultados!$A$2:$ZZ$393, 273, MATCH($B$1, resultados!$A$1:$ZZ$1, 0))</f>
        <v/>
      </c>
      <c r="B279">
        <f>INDEX(resultados!$A$2:$ZZ$393, 273, MATCH($B$2, resultados!$A$1:$ZZ$1, 0))</f>
        <v/>
      </c>
      <c r="C279">
        <f>INDEX(resultados!$A$2:$ZZ$393, 273, MATCH($B$3, resultados!$A$1:$ZZ$1, 0))</f>
        <v/>
      </c>
    </row>
    <row r="280">
      <c r="A280">
        <f>INDEX(resultados!$A$2:$ZZ$393, 274, MATCH($B$1, resultados!$A$1:$ZZ$1, 0))</f>
        <v/>
      </c>
      <c r="B280">
        <f>INDEX(resultados!$A$2:$ZZ$393, 274, MATCH($B$2, resultados!$A$1:$ZZ$1, 0))</f>
        <v/>
      </c>
      <c r="C280">
        <f>INDEX(resultados!$A$2:$ZZ$393, 274, MATCH($B$3, resultados!$A$1:$ZZ$1, 0))</f>
        <v/>
      </c>
    </row>
    <row r="281">
      <c r="A281">
        <f>INDEX(resultados!$A$2:$ZZ$393, 275, MATCH($B$1, resultados!$A$1:$ZZ$1, 0))</f>
        <v/>
      </c>
      <c r="B281">
        <f>INDEX(resultados!$A$2:$ZZ$393, 275, MATCH($B$2, resultados!$A$1:$ZZ$1, 0))</f>
        <v/>
      </c>
      <c r="C281">
        <f>INDEX(resultados!$A$2:$ZZ$393, 275, MATCH($B$3, resultados!$A$1:$ZZ$1, 0))</f>
        <v/>
      </c>
    </row>
    <row r="282">
      <c r="A282">
        <f>INDEX(resultados!$A$2:$ZZ$393, 276, MATCH($B$1, resultados!$A$1:$ZZ$1, 0))</f>
        <v/>
      </c>
      <c r="B282">
        <f>INDEX(resultados!$A$2:$ZZ$393, 276, MATCH($B$2, resultados!$A$1:$ZZ$1, 0))</f>
        <v/>
      </c>
      <c r="C282">
        <f>INDEX(resultados!$A$2:$ZZ$393, 276, MATCH($B$3, resultados!$A$1:$ZZ$1, 0))</f>
        <v/>
      </c>
    </row>
    <row r="283">
      <c r="A283">
        <f>INDEX(resultados!$A$2:$ZZ$393, 277, MATCH($B$1, resultados!$A$1:$ZZ$1, 0))</f>
        <v/>
      </c>
      <c r="B283">
        <f>INDEX(resultados!$A$2:$ZZ$393, 277, MATCH($B$2, resultados!$A$1:$ZZ$1, 0))</f>
        <v/>
      </c>
      <c r="C283">
        <f>INDEX(resultados!$A$2:$ZZ$393, 277, MATCH($B$3, resultados!$A$1:$ZZ$1, 0))</f>
        <v/>
      </c>
    </row>
    <row r="284">
      <c r="A284">
        <f>INDEX(resultados!$A$2:$ZZ$393, 278, MATCH($B$1, resultados!$A$1:$ZZ$1, 0))</f>
        <v/>
      </c>
      <c r="B284">
        <f>INDEX(resultados!$A$2:$ZZ$393, 278, MATCH($B$2, resultados!$A$1:$ZZ$1, 0))</f>
        <v/>
      </c>
      <c r="C284">
        <f>INDEX(resultados!$A$2:$ZZ$393, 278, MATCH($B$3, resultados!$A$1:$ZZ$1, 0))</f>
        <v/>
      </c>
    </row>
    <row r="285">
      <c r="A285">
        <f>INDEX(resultados!$A$2:$ZZ$393, 279, MATCH($B$1, resultados!$A$1:$ZZ$1, 0))</f>
        <v/>
      </c>
      <c r="B285">
        <f>INDEX(resultados!$A$2:$ZZ$393, 279, MATCH($B$2, resultados!$A$1:$ZZ$1, 0))</f>
        <v/>
      </c>
      <c r="C285">
        <f>INDEX(resultados!$A$2:$ZZ$393, 279, MATCH($B$3, resultados!$A$1:$ZZ$1, 0))</f>
        <v/>
      </c>
    </row>
    <row r="286">
      <c r="A286">
        <f>INDEX(resultados!$A$2:$ZZ$393, 280, MATCH($B$1, resultados!$A$1:$ZZ$1, 0))</f>
        <v/>
      </c>
      <c r="B286">
        <f>INDEX(resultados!$A$2:$ZZ$393, 280, MATCH($B$2, resultados!$A$1:$ZZ$1, 0))</f>
        <v/>
      </c>
      <c r="C286">
        <f>INDEX(resultados!$A$2:$ZZ$393, 280, MATCH($B$3, resultados!$A$1:$ZZ$1, 0))</f>
        <v/>
      </c>
    </row>
    <row r="287">
      <c r="A287">
        <f>INDEX(resultados!$A$2:$ZZ$393, 281, MATCH($B$1, resultados!$A$1:$ZZ$1, 0))</f>
        <v/>
      </c>
      <c r="B287">
        <f>INDEX(resultados!$A$2:$ZZ$393, 281, MATCH($B$2, resultados!$A$1:$ZZ$1, 0))</f>
        <v/>
      </c>
      <c r="C287">
        <f>INDEX(resultados!$A$2:$ZZ$393, 281, MATCH($B$3, resultados!$A$1:$ZZ$1, 0))</f>
        <v/>
      </c>
    </row>
    <row r="288">
      <c r="A288">
        <f>INDEX(resultados!$A$2:$ZZ$393, 282, MATCH($B$1, resultados!$A$1:$ZZ$1, 0))</f>
        <v/>
      </c>
      <c r="B288">
        <f>INDEX(resultados!$A$2:$ZZ$393, 282, MATCH($B$2, resultados!$A$1:$ZZ$1, 0))</f>
        <v/>
      </c>
      <c r="C288">
        <f>INDEX(resultados!$A$2:$ZZ$393, 282, MATCH($B$3, resultados!$A$1:$ZZ$1, 0))</f>
        <v/>
      </c>
    </row>
    <row r="289">
      <c r="A289">
        <f>INDEX(resultados!$A$2:$ZZ$393, 283, MATCH($B$1, resultados!$A$1:$ZZ$1, 0))</f>
        <v/>
      </c>
      <c r="B289">
        <f>INDEX(resultados!$A$2:$ZZ$393, 283, MATCH($B$2, resultados!$A$1:$ZZ$1, 0))</f>
        <v/>
      </c>
      <c r="C289">
        <f>INDEX(resultados!$A$2:$ZZ$393, 283, MATCH($B$3, resultados!$A$1:$ZZ$1, 0))</f>
        <v/>
      </c>
    </row>
    <row r="290">
      <c r="A290">
        <f>INDEX(resultados!$A$2:$ZZ$393, 284, MATCH($B$1, resultados!$A$1:$ZZ$1, 0))</f>
        <v/>
      </c>
      <c r="B290">
        <f>INDEX(resultados!$A$2:$ZZ$393, 284, MATCH($B$2, resultados!$A$1:$ZZ$1, 0))</f>
        <v/>
      </c>
      <c r="C290">
        <f>INDEX(resultados!$A$2:$ZZ$393, 284, MATCH($B$3, resultados!$A$1:$ZZ$1, 0))</f>
        <v/>
      </c>
    </row>
    <row r="291">
      <c r="A291">
        <f>INDEX(resultados!$A$2:$ZZ$393, 285, MATCH($B$1, resultados!$A$1:$ZZ$1, 0))</f>
        <v/>
      </c>
      <c r="B291">
        <f>INDEX(resultados!$A$2:$ZZ$393, 285, MATCH($B$2, resultados!$A$1:$ZZ$1, 0))</f>
        <v/>
      </c>
      <c r="C291">
        <f>INDEX(resultados!$A$2:$ZZ$393, 285, MATCH($B$3, resultados!$A$1:$ZZ$1, 0))</f>
        <v/>
      </c>
    </row>
    <row r="292">
      <c r="A292">
        <f>INDEX(resultados!$A$2:$ZZ$393, 286, MATCH($B$1, resultados!$A$1:$ZZ$1, 0))</f>
        <v/>
      </c>
      <c r="B292">
        <f>INDEX(resultados!$A$2:$ZZ$393, 286, MATCH($B$2, resultados!$A$1:$ZZ$1, 0))</f>
        <v/>
      </c>
      <c r="C292">
        <f>INDEX(resultados!$A$2:$ZZ$393, 286, MATCH($B$3, resultados!$A$1:$ZZ$1, 0))</f>
        <v/>
      </c>
    </row>
    <row r="293">
      <c r="A293">
        <f>INDEX(resultados!$A$2:$ZZ$393, 287, MATCH($B$1, resultados!$A$1:$ZZ$1, 0))</f>
        <v/>
      </c>
      <c r="B293">
        <f>INDEX(resultados!$A$2:$ZZ$393, 287, MATCH($B$2, resultados!$A$1:$ZZ$1, 0))</f>
        <v/>
      </c>
      <c r="C293">
        <f>INDEX(resultados!$A$2:$ZZ$393, 287, MATCH($B$3, resultados!$A$1:$ZZ$1, 0))</f>
        <v/>
      </c>
    </row>
    <row r="294">
      <c r="A294">
        <f>INDEX(resultados!$A$2:$ZZ$393, 288, MATCH($B$1, resultados!$A$1:$ZZ$1, 0))</f>
        <v/>
      </c>
      <c r="B294">
        <f>INDEX(resultados!$A$2:$ZZ$393, 288, MATCH($B$2, resultados!$A$1:$ZZ$1, 0))</f>
        <v/>
      </c>
      <c r="C294">
        <f>INDEX(resultados!$A$2:$ZZ$393, 288, MATCH($B$3, resultados!$A$1:$ZZ$1, 0))</f>
        <v/>
      </c>
    </row>
    <row r="295">
      <c r="A295">
        <f>INDEX(resultados!$A$2:$ZZ$393, 289, MATCH($B$1, resultados!$A$1:$ZZ$1, 0))</f>
        <v/>
      </c>
      <c r="B295">
        <f>INDEX(resultados!$A$2:$ZZ$393, 289, MATCH($B$2, resultados!$A$1:$ZZ$1, 0))</f>
        <v/>
      </c>
      <c r="C295">
        <f>INDEX(resultados!$A$2:$ZZ$393, 289, MATCH($B$3, resultados!$A$1:$ZZ$1, 0))</f>
        <v/>
      </c>
    </row>
    <row r="296">
      <c r="A296">
        <f>INDEX(resultados!$A$2:$ZZ$393, 290, MATCH($B$1, resultados!$A$1:$ZZ$1, 0))</f>
        <v/>
      </c>
      <c r="B296">
        <f>INDEX(resultados!$A$2:$ZZ$393, 290, MATCH($B$2, resultados!$A$1:$ZZ$1, 0))</f>
        <v/>
      </c>
      <c r="C296">
        <f>INDEX(resultados!$A$2:$ZZ$393, 290, MATCH($B$3, resultados!$A$1:$ZZ$1, 0))</f>
        <v/>
      </c>
    </row>
    <row r="297">
      <c r="A297">
        <f>INDEX(resultados!$A$2:$ZZ$393, 291, MATCH($B$1, resultados!$A$1:$ZZ$1, 0))</f>
        <v/>
      </c>
      <c r="B297">
        <f>INDEX(resultados!$A$2:$ZZ$393, 291, MATCH($B$2, resultados!$A$1:$ZZ$1, 0))</f>
        <v/>
      </c>
      <c r="C297">
        <f>INDEX(resultados!$A$2:$ZZ$393, 291, MATCH($B$3, resultados!$A$1:$ZZ$1, 0))</f>
        <v/>
      </c>
    </row>
    <row r="298">
      <c r="A298">
        <f>INDEX(resultados!$A$2:$ZZ$393, 292, MATCH($B$1, resultados!$A$1:$ZZ$1, 0))</f>
        <v/>
      </c>
      <c r="B298">
        <f>INDEX(resultados!$A$2:$ZZ$393, 292, MATCH($B$2, resultados!$A$1:$ZZ$1, 0))</f>
        <v/>
      </c>
      <c r="C298">
        <f>INDEX(resultados!$A$2:$ZZ$393, 292, MATCH($B$3, resultados!$A$1:$ZZ$1, 0))</f>
        <v/>
      </c>
    </row>
    <row r="299">
      <c r="A299">
        <f>INDEX(resultados!$A$2:$ZZ$393, 293, MATCH($B$1, resultados!$A$1:$ZZ$1, 0))</f>
        <v/>
      </c>
      <c r="B299">
        <f>INDEX(resultados!$A$2:$ZZ$393, 293, MATCH($B$2, resultados!$A$1:$ZZ$1, 0))</f>
        <v/>
      </c>
      <c r="C299">
        <f>INDEX(resultados!$A$2:$ZZ$393, 293, MATCH($B$3, resultados!$A$1:$ZZ$1, 0))</f>
        <v/>
      </c>
    </row>
    <row r="300">
      <c r="A300">
        <f>INDEX(resultados!$A$2:$ZZ$393, 294, MATCH($B$1, resultados!$A$1:$ZZ$1, 0))</f>
        <v/>
      </c>
      <c r="B300">
        <f>INDEX(resultados!$A$2:$ZZ$393, 294, MATCH($B$2, resultados!$A$1:$ZZ$1, 0))</f>
        <v/>
      </c>
      <c r="C300">
        <f>INDEX(resultados!$A$2:$ZZ$393, 294, MATCH($B$3, resultados!$A$1:$ZZ$1, 0))</f>
        <v/>
      </c>
    </row>
    <row r="301">
      <c r="A301">
        <f>INDEX(resultados!$A$2:$ZZ$393, 295, MATCH($B$1, resultados!$A$1:$ZZ$1, 0))</f>
        <v/>
      </c>
      <c r="B301">
        <f>INDEX(resultados!$A$2:$ZZ$393, 295, MATCH($B$2, resultados!$A$1:$ZZ$1, 0))</f>
        <v/>
      </c>
      <c r="C301">
        <f>INDEX(resultados!$A$2:$ZZ$393, 295, MATCH($B$3, resultados!$A$1:$ZZ$1, 0))</f>
        <v/>
      </c>
    </row>
    <row r="302">
      <c r="A302">
        <f>INDEX(resultados!$A$2:$ZZ$393, 296, MATCH($B$1, resultados!$A$1:$ZZ$1, 0))</f>
        <v/>
      </c>
      <c r="B302">
        <f>INDEX(resultados!$A$2:$ZZ$393, 296, MATCH($B$2, resultados!$A$1:$ZZ$1, 0))</f>
        <v/>
      </c>
      <c r="C302">
        <f>INDEX(resultados!$A$2:$ZZ$393, 296, MATCH($B$3, resultados!$A$1:$ZZ$1, 0))</f>
        <v/>
      </c>
    </row>
    <row r="303">
      <c r="A303">
        <f>INDEX(resultados!$A$2:$ZZ$393, 297, MATCH($B$1, resultados!$A$1:$ZZ$1, 0))</f>
        <v/>
      </c>
      <c r="B303">
        <f>INDEX(resultados!$A$2:$ZZ$393, 297, MATCH($B$2, resultados!$A$1:$ZZ$1, 0))</f>
        <v/>
      </c>
      <c r="C303">
        <f>INDEX(resultados!$A$2:$ZZ$393, 297, MATCH($B$3, resultados!$A$1:$ZZ$1, 0))</f>
        <v/>
      </c>
    </row>
    <row r="304">
      <c r="A304">
        <f>INDEX(resultados!$A$2:$ZZ$393, 298, MATCH($B$1, resultados!$A$1:$ZZ$1, 0))</f>
        <v/>
      </c>
      <c r="B304">
        <f>INDEX(resultados!$A$2:$ZZ$393, 298, MATCH($B$2, resultados!$A$1:$ZZ$1, 0))</f>
        <v/>
      </c>
      <c r="C304">
        <f>INDEX(resultados!$A$2:$ZZ$393, 298, MATCH($B$3, resultados!$A$1:$ZZ$1, 0))</f>
        <v/>
      </c>
    </row>
    <row r="305">
      <c r="A305">
        <f>INDEX(resultados!$A$2:$ZZ$393, 299, MATCH($B$1, resultados!$A$1:$ZZ$1, 0))</f>
        <v/>
      </c>
      <c r="B305">
        <f>INDEX(resultados!$A$2:$ZZ$393, 299, MATCH($B$2, resultados!$A$1:$ZZ$1, 0))</f>
        <v/>
      </c>
      <c r="C305">
        <f>INDEX(resultados!$A$2:$ZZ$393, 299, MATCH($B$3, resultados!$A$1:$ZZ$1, 0))</f>
        <v/>
      </c>
    </row>
    <row r="306">
      <c r="A306">
        <f>INDEX(resultados!$A$2:$ZZ$393, 300, MATCH($B$1, resultados!$A$1:$ZZ$1, 0))</f>
        <v/>
      </c>
      <c r="B306">
        <f>INDEX(resultados!$A$2:$ZZ$393, 300, MATCH($B$2, resultados!$A$1:$ZZ$1, 0))</f>
        <v/>
      </c>
      <c r="C306">
        <f>INDEX(resultados!$A$2:$ZZ$393, 300, MATCH($B$3, resultados!$A$1:$ZZ$1, 0))</f>
        <v/>
      </c>
    </row>
    <row r="307">
      <c r="A307">
        <f>INDEX(resultados!$A$2:$ZZ$393, 301, MATCH($B$1, resultados!$A$1:$ZZ$1, 0))</f>
        <v/>
      </c>
      <c r="B307">
        <f>INDEX(resultados!$A$2:$ZZ$393, 301, MATCH($B$2, resultados!$A$1:$ZZ$1, 0))</f>
        <v/>
      </c>
      <c r="C307">
        <f>INDEX(resultados!$A$2:$ZZ$393, 301, MATCH($B$3, resultados!$A$1:$ZZ$1, 0))</f>
        <v/>
      </c>
    </row>
    <row r="308">
      <c r="A308">
        <f>INDEX(resultados!$A$2:$ZZ$393, 302, MATCH($B$1, resultados!$A$1:$ZZ$1, 0))</f>
        <v/>
      </c>
      <c r="B308">
        <f>INDEX(resultados!$A$2:$ZZ$393, 302, MATCH($B$2, resultados!$A$1:$ZZ$1, 0))</f>
        <v/>
      </c>
      <c r="C308">
        <f>INDEX(resultados!$A$2:$ZZ$393, 302, MATCH($B$3, resultados!$A$1:$ZZ$1, 0))</f>
        <v/>
      </c>
    </row>
    <row r="309">
      <c r="A309">
        <f>INDEX(resultados!$A$2:$ZZ$393, 303, MATCH($B$1, resultados!$A$1:$ZZ$1, 0))</f>
        <v/>
      </c>
      <c r="B309">
        <f>INDEX(resultados!$A$2:$ZZ$393, 303, MATCH($B$2, resultados!$A$1:$ZZ$1, 0))</f>
        <v/>
      </c>
      <c r="C309">
        <f>INDEX(resultados!$A$2:$ZZ$393, 303, MATCH($B$3, resultados!$A$1:$ZZ$1, 0))</f>
        <v/>
      </c>
    </row>
    <row r="310">
      <c r="A310">
        <f>INDEX(resultados!$A$2:$ZZ$393, 304, MATCH($B$1, resultados!$A$1:$ZZ$1, 0))</f>
        <v/>
      </c>
      <c r="B310">
        <f>INDEX(resultados!$A$2:$ZZ$393, 304, MATCH($B$2, resultados!$A$1:$ZZ$1, 0))</f>
        <v/>
      </c>
      <c r="C310">
        <f>INDEX(resultados!$A$2:$ZZ$393, 304, MATCH($B$3, resultados!$A$1:$ZZ$1, 0))</f>
        <v/>
      </c>
    </row>
    <row r="311">
      <c r="A311">
        <f>INDEX(resultados!$A$2:$ZZ$393, 305, MATCH($B$1, resultados!$A$1:$ZZ$1, 0))</f>
        <v/>
      </c>
      <c r="B311">
        <f>INDEX(resultados!$A$2:$ZZ$393, 305, MATCH($B$2, resultados!$A$1:$ZZ$1, 0))</f>
        <v/>
      </c>
      <c r="C311">
        <f>INDEX(resultados!$A$2:$ZZ$393, 305, MATCH($B$3, resultados!$A$1:$ZZ$1, 0))</f>
        <v/>
      </c>
    </row>
    <row r="312">
      <c r="A312">
        <f>INDEX(resultados!$A$2:$ZZ$393, 306, MATCH($B$1, resultados!$A$1:$ZZ$1, 0))</f>
        <v/>
      </c>
      <c r="B312">
        <f>INDEX(resultados!$A$2:$ZZ$393, 306, MATCH($B$2, resultados!$A$1:$ZZ$1, 0))</f>
        <v/>
      </c>
      <c r="C312">
        <f>INDEX(resultados!$A$2:$ZZ$393, 306, MATCH($B$3, resultados!$A$1:$ZZ$1, 0))</f>
        <v/>
      </c>
    </row>
    <row r="313">
      <c r="A313">
        <f>INDEX(resultados!$A$2:$ZZ$393, 307, MATCH($B$1, resultados!$A$1:$ZZ$1, 0))</f>
        <v/>
      </c>
      <c r="B313">
        <f>INDEX(resultados!$A$2:$ZZ$393, 307, MATCH($B$2, resultados!$A$1:$ZZ$1, 0))</f>
        <v/>
      </c>
      <c r="C313">
        <f>INDEX(resultados!$A$2:$ZZ$393, 307, MATCH($B$3, resultados!$A$1:$ZZ$1, 0))</f>
        <v/>
      </c>
    </row>
    <row r="314">
      <c r="A314">
        <f>INDEX(resultados!$A$2:$ZZ$393, 308, MATCH($B$1, resultados!$A$1:$ZZ$1, 0))</f>
        <v/>
      </c>
      <c r="B314">
        <f>INDEX(resultados!$A$2:$ZZ$393, 308, MATCH($B$2, resultados!$A$1:$ZZ$1, 0))</f>
        <v/>
      </c>
      <c r="C314">
        <f>INDEX(resultados!$A$2:$ZZ$393, 308, MATCH($B$3, resultados!$A$1:$ZZ$1, 0))</f>
        <v/>
      </c>
    </row>
    <row r="315">
      <c r="A315">
        <f>INDEX(resultados!$A$2:$ZZ$393, 309, MATCH($B$1, resultados!$A$1:$ZZ$1, 0))</f>
        <v/>
      </c>
      <c r="B315">
        <f>INDEX(resultados!$A$2:$ZZ$393, 309, MATCH($B$2, resultados!$A$1:$ZZ$1, 0))</f>
        <v/>
      </c>
      <c r="C315">
        <f>INDEX(resultados!$A$2:$ZZ$393, 309, MATCH($B$3, resultados!$A$1:$ZZ$1, 0))</f>
        <v/>
      </c>
    </row>
    <row r="316">
      <c r="A316">
        <f>INDEX(resultados!$A$2:$ZZ$393, 310, MATCH($B$1, resultados!$A$1:$ZZ$1, 0))</f>
        <v/>
      </c>
      <c r="B316">
        <f>INDEX(resultados!$A$2:$ZZ$393, 310, MATCH($B$2, resultados!$A$1:$ZZ$1, 0))</f>
        <v/>
      </c>
      <c r="C316">
        <f>INDEX(resultados!$A$2:$ZZ$393, 310, MATCH($B$3, resultados!$A$1:$ZZ$1, 0))</f>
        <v/>
      </c>
    </row>
    <row r="317">
      <c r="A317">
        <f>INDEX(resultados!$A$2:$ZZ$393, 311, MATCH($B$1, resultados!$A$1:$ZZ$1, 0))</f>
        <v/>
      </c>
      <c r="B317">
        <f>INDEX(resultados!$A$2:$ZZ$393, 311, MATCH($B$2, resultados!$A$1:$ZZ$1, 0))</f>
        <v/>
      </c>
      <c r="C317">
        <f>INDEX(resultados!$A$2:$ZZ$393, 311, MATCH($B$3, resultados!$A$1:$ZZ$1, 0))</f>
        <v/>
      </c>
    </row>
    <row r="318">
      <c r="A318">
        <f>INDEX(resultados!$A$2:$ZZ$393, 312, MATCH($B$1, resultados!$A$1:$ZZ$1, 0))</f>
        <v/>
      </c>
      <c r="B318">
        <f>INDEX(resultados!$A$2:$ZZ$393, 312, MATCH($B$2, resultados!$A$1:$ZZ$1, 0))</f>
        <v/>
      </c>
      <c r="C318">
        <f>INDEX(resultados!$A$2:$ZZ$393, 312, MATCH($B$3, resultados!$A$1:$ZZ$1, 0))</f>
        <v/>
      </c>
    </row>
    <row r="319">
      <c r="A319">
        <f>INDEX(resultados!$A$2:$ZZ$393, 313, MATCH($B$1, resultados!$A$1:$ZZ$1, 0))</f>
        <v/>
      </c>
      <c r="B319">
        <f>INDEX(resultados!$A$2:$ZZ$393, 313, MATCH($B$2, resultados!$A$1:$ZZ$1, 0))</f>
        <v/>
      </c>
      <c r="C319">
        <f>INDEX(resultados!$A$2:$ZZ$393, 313, MATCH($B$3, resultados!$A$1:$ZZ$1, 0))</f>
        <v/>
      </c>
    </row>
    <row r="320">
      <c r="A320">
        <f>INDEX(resultados!$A$2:$ZZ$393, 314, MATCH($B$1, resultados!$A$1:$ZZ$1, 0))</f>
        <v/>
      </c>
      <c r="B320">
        <f>INDEX(resultados!$A$2:$ZZ$393, 314, MATCH($B$2, resultados!$A$1:$ZZ$1, 0))</f>
        <v/>
      </c>
      <c r="C320">
        <f>INDEX(resultados!$A$2:$ZZ$393, 314, MATCH($B$3, resultados!$A$1:$ZZ$1, 0))</f>
        <v/>
      </c>
    </row>
    <row r="321">
      <c r="A321">
        <f>INDEX(resultados!$A$2:$ZZ$393, 315, MATCH($B$1, resultados!$A$1:$ZZ$1, 0))</f>
        <v/>
      </c>
      <c r="B321">
        <f>INDEX(resultados!$A$2:$ZZ$393, 315, MATCH($B$2, resultados!$A$1:$ZZ$1, 0))</f>
        <v/>
      </c>
      <c r="C321">
        <f>INDEX(resultados!$A$2:$ZZ$393, 315, MATCH($B$3, resultados!$A$1:$ZZ$1, 0))</f>
        <v/>
      </c>
    </row>
    <row r="322">
      <c r="A322">
        <f>INDEX(resultados!$A$2:$ZZ$393, 316, MATCH($B$1, resultados!$A$1:$ZZ$1, 0))</f>
        <v/>
      </c>
      <c r="B322">
        <f>INDEX(resultados!$A$2:$ZZ$393, 316, MATCH($B$2, resultados!$A$1:$ZZ$1, 0))</f>
        <v/>
      </c>
      <c r="C322">
        <f>INDEX(resultados!$A$2:$ZZ$393, 316, MATCH($B$3, resultados!$A$1:$ZZ$1, 0))</f>
        <v/>
      </c>
    </row>
    <row r="323">
      <c r="A323">
        <f>INDEX(resultados!$A$2:$ZZ$393, 317, MATCH($B$1, resultados!$A$1:$ZZ$1, 0))</f>
        <v/>
      </c>
      <c r="B323">
        <f>INDEX(resultados!$A$2:$ZZ$393, 317, MATCH($B$2, resultados!$A$1:$ZZ$1, 0))</f>
        <v/>
      </c>
      <c r="C323">
        <f>INDEX(resultados!$A$2:$ZZ$393, 317, MATCH($B$3, resultados!$A$1:$ZZ$1, 0))</f>
        <v/>
      </c>
    </row>
    <row r="324">
      <c r="A324">
        <f>INDEX(resultados!$A$2:$ZZ$393, 318, MATCH($B$1, resultados!$A$1:$ZZ$1, 0))</f>
        <v/>
      </c>
      <c r="B324">
        <f>INDEX(resultados!$A$2:$ZZ$393, 318, MATCH($B$2, resultados!$A$1:$ZZ$1, 0))</f>
        <v/>
      </c>
      <c r="C324">
        <f>INDEX(resultados!$A$2:$ZZ$393, 318, MATCH($B$3, resultados!$A$1:$ZZ$1, 0))</f>
        <v/>
      </c>
    </row>
    <row r="325">
      <c r="A325">
        <f>INDEX(resultados!$A$2:$ZZ$393, 319, MATCH($B$1, resultados!$A$1:$ZZ$1, 0))</f>
        <v/>
      </c>
      <c r="B325">
        <f>INDEX(resultados!$A$2:$ZZ$393, 319, MATCH($B$2, resultados!$A$1:$ZZ$1, 0))</f>
        <v/>
      </c>
      <c r="C325">
        <f>INDEX(resultados!$A$2:$ZZ$393, 319, MATCH($B$3, resultados!$A$1:$ZZ$1, 0))</f>
        <v/>
      </c>
    </row>
    <row r="326">
      <c r="A326">
        <f>INDEX(resultados!$A$2:$ZZ$393, 320, MATCH($B$1, resultados!$A$1:$ZZ$1, 0))</f>
        <v/>
      </c>
      <c r="B326">
        <f>INDEX(resultados!$A$2:$ZZ$393, 320, MATCH($B$2, resultados!$A$1:$ZZ$1, 0))</f>
        <v/>
      </c>
      <c r="C326">
        <f>INDEX(resultados!$A$2:$ZZ$393, 320, MATCH($B$3, resultados!$A$1:$ZZ$1, 0))</f>
        <v/>
      </c>
    </row>
    <row r="327">
      <c r="A327">
        <f>INDEX(resultados!$A$2:$ZZ$393, 321, MATCH($B$1, resultados!$A$1:$ZZ$1, 0))</f>
        <v/>
      </c>
      <c r="B327">
        <f>INDEX(resultados!$A$2:$ZZ$393, 321, MATCH($B$2, resultados!$A$1:$ZZ$1, 0))</f>
        <v/>
      </c>
      <c r="C327">
        <f>INDEX(resultados!$A$2:$ZZ$393, 321, MATCH($B$3, resultados!$A$1:$ZZ$1, 0))</f>
        <v/>
      </c>
    </row>
    <row r="328">
      <c r="A328">
        <f>INDEX(resultados!$A$2:$ZZ$393, 322, MATCH($B$1, resultados!$A$1:$ZZ$1, 0))</f>
        <v/>
      </c>
      <c r="B328">
        <f>INDEX(resultados!$A$2:$ZZ$393, 322, MATCH($B$2, resultados!$A$1:$ZZ$1, 0))</f>
        <v/>
      </c>
      <c r="C328">
        <f>INDEX(resultados!$A$2:$ZZ$393, 322, MATCH($B$3, resultados!$A$1:$ZZ$1, 0))</f>
        <v/>
      </c>
    </row>
    <row r="329">
      <c r="A329">
        <f>INDEX(resultados!$A$2:$ZZ$393, 323, MATCH($B$1, resultados!$A$1:$ZZ$1, 0))</f>
        <v/>
      </c>
      <c r="B329">
        <f>INDEX(resultados!$A$2:$ZZ$393, 323, MATCH($B$2, resultados!$A$1:$ZZ$1, 0))</f>
        <v/>
      </c>
      <c r="C329">
        <f>INDEX(resultados!$A$2:$ZZ$393, 323, MATCH($B$3, resultados!$A$1:$ZZ$1, 0))</f>
        <v/>
      </c>
    </row>
    <row r="330">
      <c r="A330">
        <f>INDEX(resultados!$A$2:$ZZ$393, 324, MATCH($B$1, resultados!$A$1:$ZZ$1, 0))</f>
        <v/>
      </c>
      <c r="B330">
        <f>INDEX(resultados!$A$2:$ZZ$393, 324, MATCH($B$2, resultados!$A$1:$ZZ$1, 0))</f>
        <v/>
      </c>
      <c r="C330">
        <f>INDEX(resultados!$A$2:$ZZ$393, 324, MATCH($B$3, resultados!$A$1:$ZZ$1, 0))</f>
        <v/>
      </c>
    </row>
    <row r="331">
      <c r="A331">
        <f>INDEX(resultados!$A$2:$ZZ$393, 325, MATCH($B$1, resultados!$A$1:$ZZ$1, 0))</f>
        <v/>
      </c>
      <c r="B331">
        <f>INDEX(resultados!$A$2:$ZZ$393, 325, MATCH($B$2, resultados!$A$1:$ZZ$1, 0))</f>
        <v/>
      </c>
      <c r="C331">
        <f>INDEX(resultados!$A$2:$ZZ$393, 325, MATCH($B$3, resultados!$A$1:$ZZ$1, 0))</f>
        <v/>
      </c>
    </row>
    <row r="332">
      <c r="A332">
        <f>INDEX(resultados!$A$2:$ZZ$393, 326, MATCH($B$1, resultados!$A$1:$ZZ$1, 0))</f>
        <v/>
      </c>
      <c r="B332">
        <f>INDEX(resultados!$A$2:$ZZ$393, 326, MATCH($B$2, resultados!$A$1:$ZZ$1, 0))</f>
        <v/>
      </c>
      <c r="C332">
        <f>INDEX(resultados!$A$2:$ZZ$393, 326, MATCH($B$3, resultados!$A$1:$ZZ$1, 0))</f>
        <v/>
      </c>
    </row>
    <row r="333">
      <c r="A333">
        <f>INDEX(resultados!$A$2:$ZZ$393, 327, MATCH($B$1, resultados!$A$1:$ZZ$1, 0))</f>
        <v/>
      </c>
      <c r="B333">
        <f>INDEX(resultados!$A$2:$ZZ$393, 327, MATCH($B$2, resultados!$A$1:$ZZ$1, 0))</f>
        <v/>
      </c>
      <c r="C333">
        <f>INDEX(resultados!$A$2:$ZZ$393, 327, MATCH($B$3, resultados!$A$1:$ZZ$1, 0))</f>
        <v/>
      </c>
    </row>
    <row r="334">
      <c r="A334">
        <f>INDEX(resultados!$A$2:$ZZ$393, 328, MATCH($B$1, resultados!$A$1:$ZZ$1, 0))</f>
        <v/>
      </c>
      <c r="B334">
        <f>INDEX(resultados!$A$2:$ZZ$393, 328, MATCH($B$2, resultados!$A$1:$ZZ$1, 0))</f>
        <v/>
      </c>
      <c r="C334">
        <f>INDEX(resultados!$A$2:$ZZ$393, 328, MATCH($B$3, resultados!$A$1:$ZZ$1, 0))</f>
        <v/>
      </c>
    </row>
    <row r="335">
      <c r="A335">
        <f>INDEX(resultados!$A$2:$ZZ$393, 329, MATCH($B$1, resultados!$A$1:$ZZ$1, 0))</f>
        <v/>
      </c>
      <c r="B335">
        <f>INDEX(resultados!$A$2:$ZZ$393, 329, MATCH($B$2, resultados!$A$1:$ZZ$1, 0))</f>
        <v/>
      </c>
      <c r="C335">
        <f>INDEX(resultados!$A$2:$ZZ$393, 329, MATCH($B$3, resultados!$A$1:$ZZ$1, 0))</f>
        <v/>
      </c>
    </row>
    <row r="336">
      <c r="A336">
        <f>INDEX(resultados!$A$2:$ZZ$393, 330, MATCH($B$1, resultados!$A$1:$ZZ$1, 0))</f>
        <v/>
      </c>
      <c r="B336">
        <f>INDEX(resultados!$A$2:$ZZ$393, 330, MATCH($B$2, resultados!$A$1:$ZZ$1, 0))</f>
        <v/>
      </c>
      <c r="C336">
        <f>INDEX(resultados!$A$2:$ZZ$393, 330, MATCH($B$3, resultados!$A$1:$ZZ$1, 0))</f>
        <v/>
      </c>
    </row>
    <row r="337">
      <c r="A337">
        <f>INDEX(resultados!$A$2:$ZZ$393, 331, MATCH($B$1, resultados!$A$1:$ZZ$1, 0))</f>
        <v/>
      </c>
      <c r="B337">
        <f>INDEX(resultados!$A$2:$ZZ$393, 331, MATCH($B$2, resultados!$A$1:$ZZ$1, 0))</f>
        <v/>
      </c>
      <c r="C337">
        <f>INDEX(resultados!$A$2:$ZZ$393, 331, MATCH($B$3, resultados!$A$1:$ZZ$1, 0))</f>
        <v/>
      </c>
    </row>
    <row r="338">
      <c r="A338">
        <f>INDEX(resultados!$A$2:$ZZ$393, 332, MATCH($B$1, resultados!$A$1:$ZZ$1, 0))</f>
        <v/>
      </c>
      <c r="B338">
        <f>INDEX(resultados!$A$2:$ZZ$393, 332, MATCH($B$2, resultados!$A$1:$ZZ$1, 0))</f>
        <v/>
      </c>
      <c r="C338">
        <f>INDEX(resultados!$A$2:$ZZ$393, 332, MATCH($B$3, resultados!$A$1:$ZZ$1, 0))</f>
        <v/>
      </c>
    </row>
    <row r="339">
      <c r="A339">
        <f>INDEX(resultados!$A$2:$ZZ$393, 333, MATCH($B$1, resultados!$A$1:$ZZ$1, 0))</f>
        <v/>
      </c>
      <c r="B339">
        <f>INDEX(resultados!$A$2:$ZZ$393, 333, MATCH($B$2, resultados!$A$1:$ZZ$1, 0))</f>
        <v/>
      </c>
      <c r="C339">
        <f>INDEX(resultados!$A$2:$ZZ$393, 333, MATCH($B$3, resultados!$A$1:$ZZ$1, 0))</f>
        <v/>
      </c>
    </row>
    <row r="340">
      <c r="A340">
        <f>INDEX(resultados!$A$2:$ZZ$393, 334, MATCH($B$1, resultados!$A$1:$ZZ$1, 0))</f>
        <v/>
      </c>
      <c r="B340">
        <f>INDEX(resultados!$A$2:$ZZ$393, 334, MATCH($B$2, resultados!$A$1:$ZZ$1, 0))</f>
        <v/>
      </c>
      <c r="C340">
        <f>INDEX(resultados!$A$2:$ZZ$393, 334, MATCH($B$3, resultados!$A$1:$ZZ$1, 0))</f>
        <v/>
      </c>
    </row>
    <row r="341">
      <c r="A341">
        <f>INDEX(resultados!$A$2:$ZZ$393, 335, MATCH($B$1, resultados!$A$1:$ZZ$1, 0))</f>
        <v/>
      </c>
      <c r="B341">
        <f>INDEX(resultados!$A$2:$ZZ$393, 335, MATCH($B$2, resultados!$A$1:$ZZ$1, 0))</f>
        <v/>
      </c>
      <c r="C341">
        <f>INDEX(resultados!$A$2:$ZZ$393, 335, MATCH($B$3, resultados!$A$1:$ZZ$1, 0))</f>
        <v/>
      </c>
    </row>
    <row r="342">
      <c r="A342">
        <f>INDEX(resultados!$A$2:$ZZ$393, 336, MATCH($B$1, resultados!$A$1:$ZZ$1, 0))</f>
        <v/>
      </c>
      <c r="B342">
        <f>INDEX(resultados!$A$2:$ZZ$393, 336, MATCH($B$2, resultados!$A$1:$ZZ$1, 0))</f>
        <v/>
      </c>
      <c r="C342">
        <f>INDEX(resultados!$A$2:$ZZ$393, 336, MATCH($B$3, resultados!$A$1:$ZZ$1, 0))</f>
        <v/>
      </c>
    </row>
    <row r="343">
      <c r="A343">
        <f>INDEX(resultados!$A$2:$ZZ$393, 337, MATCH($B$1, resultados!$A$1:$ZZ$1, 0))</f>
        <v/>
      </c>
      <c r="B343">
        <f>INDEX(resultados!$A$2:$ZZ$393, 337, MATCH($B$2, resultados!$A$1:$ZZ$1, 0))</f>
        <v/>
      </c>
      <c r="C343">
        <f>INDEX(resultados!$A$2:$ZZ$393, 337, MATCH($B$3, resultados!$A$1:$ZZ$1, 0))</f>
        <v/>
      </c>
    </row>
    <row r="344">
      <c r="A344">
        <f>INDEX(resultados!$A$2:$ZZ$393, 338, MATCH($B$1, resultados!$A$1:$ZZ$1, 0))</f>
        <v/>
      </c>
      <c r="B344">
        <f>INDEX(resultados!$A$2:$ZZ$393, 338, MATCH($B$2, resultados!$A$1:$ZZ$1, 0))</f>
        <v/>
      </c>
      <c r="C344">
        <f>INDEX(resultados!$A$2:$ZZ$393, 338, MATCH($B$3, resultados!$A$1:$ZZ$1, 0))</f>
        <v/>
      </c>
    </row>
    <row r="345">
      <c r="A345">
        <f>INDEX(resultados!$A$2:$ZZ$393, 339, MATCH($B$1, resultados!$A$1:$ZZ$1, 0))</f>
        <v/>
      </c>
      <c r="B345">
        <f>INDEX(resultados!$A$2:$ZZ$393, 339, MATCH($B$2, resultados!$A$1:$ZZ$1, 0))</f>
        <v/>
      </c>
      <c r="C345">
        <f>INDEX(resultados!$A$2:$ZZ$393, 339, MATCH($B$3, resultados!$A$1:$ZZ$1, 0))</f>
        <v/>
      </c>
    </row>
    <row r="346">
      <c r="A346">
        <f>INDEX(resultados!$A$2:$ZZ$393, 340, MATCH($B$1, resultados!$A$1:$ZZ$1, 0))</f>
        <v/>
      </c>
      <c r="B346">
        <f>INDEX(resultados!$A$2:$ZZ$393, 340, MATCH($B$2, resultados!$A$1:$ZZ$1, 0))</f>
        <v/>
      </c>
      <c r="C346">
        <f>INDEX(resultados!$A$2:$ZZ$393, 340, MATCH($B$3, resultados!$A$1:$ZZ$1, 0))</f>
        <v/>
      </c>
    </row>
    <row r="347">
      <c r="A347">
        <f>INDEX(resultados!$A$2:$ZZ$393, 341, MATCH($B$1, resultados!$A$1:$ZZ$1, 0))</f>
        <v/>
      </c>
      <c r="B347">
        <f>INDEX(resultados!$A$2:$ZZ$393, 341, MATCH($B$2, resultados!$A$1:$ZZ$1, 0))</f>
        <v/>
      </c>
      <c r="C347">
        <f>INDEX(resultados!$A$2:$ZZ$393, 341, MATCH($B$3, resultados!$A$1:$ZZ$1, 0))</f>
        <v/>
      </c>
    </row>
    <row r="348">
      <c r="A348">
        <f>INDEX(resultados!$A$2:$ZZ$393, 342, MATCH($B$1, resultados!$A$1:$ZZ$1, 0))</f>
        <v/>
      </c>
      <c r="B348">
        <f>INDEX(resultados!$A$2:$ZZ$393, 342, MATCH($B$2, resultados!$A$1:$ZZ$1, 0))</f>
        <v/>
      </c>
      <c r="C348">
        <f>INDEX(resultados!$A$2:$ZZ$393, 342, MATCH($B$3, resultados!$A$1:$ZZ$1, 0))</f>
        <v/>
      </c>
    </row>
    <row r="349">
      <c r="A349">
        <f>INDEX(resultados!$A$2:$ZZ$393, 343, MATCH($B$1, resultados!$A$1:$ZZ$1, 0))</f>
        <v/>
      </c>
      <c r="B349">
        <f>INDEX(resultados!$A$2:$ZZ$393, 343, MATCH($B$2, resultados!$A$1:$ZZ$1, 0))</f>
        <v/>
      </c>
      <c r="C349">
        <f>INDEX(resultados!$A$2:$ZZ$393, 343, MATCH($B$3, resultados!$A$1:$ZZ$1, 0))</f>
        <v/>
      </c>
    </row>
    <row r="350">
      <c r="A350">
        <f>INDEX(resultados!$A$2:$ZZ$393, 344, MATCH($B$1, resultados!$A$1:$ZZ$1, 0))</f>
        <v/>
      </c>
      <c r="B350">
        <f>INDEX(resultados!$A$2:$ZZ$393, 344, MATCH($B$2, resultados!$A$1:$ZZ$1, 0))</f>
        <v/>
      </c>
      <c r="C350">
        <f>INDEX(resultados!$A$2:$ZZ$393, 344, MATCH($B$3, resultados!$A$1:$ZZ$1, 0))</f>
        <v/>
      </c>
    </row>
    <row r="351">
      <c r="A351">
        <f>INDEX(resultados!$A$2:$ZZ$393, 345, MATCH($B$1, resultados!$A$1:$ZZ$1, 0))</f>
        <v/>
      </c>
      <c r="B351">
        <f>INDEX(resultados!$A$2:$ZZ$393, 345, MATCH($B$2, resultados!$A$1:$ZZ$1, 0))</f>
        <v/>
      </c>
      <c r="C351">
        <f>INDEX(resultados!$A$2:$ZZ$393, 345, MATCH($B$3, resultados!$A$1:$ZZ$1, 0))</f>
        <v/>
      </c>
    </row>
    <row r="352">
      <c r="A352">
        <f>INDEX(resultados!$A$2:$ZZ$393, 346, MATCH($B$1, resultados!$A$1:$ZZ$1, 0))</f>
        <v/>
      </c>
      <c r="B352">
        <f>INDEX(resultados!$A$2:$ZZ$393, 346, MATCH($B$2, resultados!$A$1:$ZZ$1, 0))</f>
        <v/>
      </c>
      <c r="C352">
        <f>INDEX(resultados!$A$2:$ZZ$393, 346, MATCH($B$3, resultados!$A$1:$ZZ$1, 0))</f>
        <v/>
      </c>
    </row>
    <row r="353">
      <c r="A353">
        <f>INDEX(resultados!$A$2:$ZZ$393, 347, MATCH($B$1, resultados!$A$1:$ZZ$1, 0))</f>
        <v/>
      </c>
      <c r="B353">
        <f>INDEX(resultados!$A$2:$ZZ$393, 347, MATCH($B$2, resultados!$A$1:$ZZ$1, 0))</f>
        <v/>
      </c>
      <c r="C353">
        <f>INDEX(resultados!$A$2:$ZZ$393, 347, MATCH($B$3, resultados!$A$1:$ZZ$1, 0))</f>
        <v/>
      </c>
    </row>
    <row r="354">
      <c r="A354">
        <f>INDEX(resultados!$A$2:$ZZ$393, 348, MATCH($B$1, resultados!$A$1:$ZZ$1, 0))</f>
        <v/>
      </c>
      <c r="B354">
        <f>INDEX(resultados!$A$2:$ZZ$393, 348, MATCH($B$2, resultados!$A$1:$ZZ$1, 0))</f>
        <v/>
      </c>
      <c r="C354">
        <f>INDEX(resultados!$A$2:$ZZ$393, 348, MATCH($B$3, resultados!$A$1:$ZZ$1, 0))</f>
        <v/>
      </c>
    </row>
    <row r="355">
      <c r="A355">
        <f>INDEX(resultados!$A$2:$ZZ$393, 349, MATCH($B$1, resultados!$A$1:$ZZ$1, 0))</f>
        <v/>
      </c>
      <c r="B355">
        <f>INDEX(resultados!$A$2:$ZZ$393, 349, MATCH($B$2, resultados!$A$1:$ZZ$1, 0))</f>
        <v/>
      </c>
      <c r="C355">
        <f>INDEX(resultados!$A$2:$ZZ$393, 349, MATCH($B$3, resultados!$A$1:$ZZ$1, 0))</f>
        <v/>
      </c>
    </row>
    <row r="356">
      <c r="A356">
        <f>INDEX(resultados!$A$2:$ZZ$393, 350, MATCH($B$1, resultados!$A$1:$ZZ$1, 0))</f>
        <v/>
      </c>
      <c r="B356">
        <f>INDEX(resultados!$A$2:$ZZ$393, 350, MATCH($B$2, resultados!$A$1:$ZZ$1, 0))</f>
        <v/>
      </c>
      <c r="C356">
        <f>INDEX(resultados!$A$2:$ZZ$393, 350, MATCH($B$3, resultados!$A$1:$ZZ$1, 0))</f>
        <v/>
      </c>
    </row>
    <row r="357">
      <c r="A357">
        <f>INDEX(resultados!$A$2:$ZZ$393, 351, MATCH($B$1, resultados!$A$1:$ZZ$1, 0))</f>
        <v/>
      </c>
      <c r="B357">
        <f>INDEX(resultados!$A$2:$ZZ$393, 351, MATCH($B$2, resultados!$A$1:$ZZ$1, 0))</f>
        <v/>
      </c>
      <c r="C357">
        <f>INDEX(resultados!$A$2:$ZZ$393, 351, MATCH($B$3, resultados!$A$1:$ZZ$1, 0))</f>
        <v/>
      </c>
    </row>
    <row r="358">
      <c r="A358">
        <f>INDEX(resultados!$A$2:$ZZ$393, 352, MATCH($B$1, resultados!$A$1:$ZZ$1, 0))</f>
        <v/>
      </c>
      <c r="B358">
        <f>INDEX(resultados!$A$2:$ZZ$393, 352, MATCH($B$2, resultados!$A$1:$ZZ$1, 0))</f>
        <v/>
      </c>
      <c r="C358">
        <f>INDEX(resultados!$A$2:$ZZ$393, 352, MATCH($B$3, resultados!$A$1:$ZZ$1, 0))</f>
        <v/>
      </c>
    </row>
    <row r="359">
      <c r="A359">
        <f>INDEX(resultados!$A$2:$ZZ$393, 353, MATCH($B$1, resultados!$A$1:$ZZ$1, 0))</f>
        <v/>
      </c>
      <c r="B359">
        <f>INDEX(resultados!$A$2:$ZZ$393, 353, MATCH($B$2, resultados!$A$1:$ZZ$1, 0))</f>
        <v/>
      </c>
      <c r="C359">
        <f>INDEX(resultados!$A$2:$ZZ$393, 353, MATCH($B$3, resultados!$A$1:$ZZ$1, 0))</f>
        <v/>
      </c>
    </row>
    <row r="360">
      <c r="A360">
        <f>INDEX(resultados!$A$2:$ZZ$393, 354, MATCH($B$1, resultados!$A$1:$ZZ$1, 0))</f>
        <v/>
      </c>
      <c r="B360">
        <f>INDEX(resultados!$A$2:$ZZ$393, 354, MATCH($B$2, resultados!$A$1:$ZZ$1, 0))</f>
        <v/>
      </c>
      <c r="C360">
        <f>INDEX(resultados!$A$2:$ZZ$393, 354, MATCH($B$3, resultados!$A$1:$ZZ$1, 0))</f>
        <v/>
      </c>
    </row>
    <row r="361">
      <c r="A361">
        <f>INDEX(resultados!$A$2:$ZZ$393, 355, MATCH($B$1, resultados!$A$1:$ZZ$1, 0))</f>
        <v/>
      </c>
      <c r="B361">
        <f>INDEX(resultados!$A$2:$ZZ$393, 355, MATCH($B$2, resultados!$A$1:$ZZ$1, 0))</f>
        <v/>
      </c>
      <c r="C361">
        <f>INDEX(resultados!$A$2:$ZZ$393, 355, MATCH($B$3, resultados!$A$1:$ZZ$1, 0))</f>
        <v/>
      </c>
    </row>
    <row r="362">
      <c r="A362">
        <f>INDEX(resultados!$A$2:$ZZ$393, 356, MATCH($B$1, resultados!$A$1:$ZZ$1, 0))</f>
        <v/>
      </c>
      <c r="B362">
        <f>INDEX(resultados!$A$2:$ZZ$393, 356, MATCH($B$2, resultados!$A$1:$ZZ$1, 0))</f>
        <v/>
      </c>
      <c r="C362">
        <f>INDEX(resultados!$A$2:$ZZ$393, 356, MATCH($B$3, resultados!$A$1:$ZZ$1, 0))</f>
        <v/>
      </c>
    </row>
    <row r="363">
      <c r="A363">
        <f>INDEX(resultados!$A$2:$ZZ$393, 357, MATCH($B$1, resultados!$A$1:$ZZ$1, 0))</f>
        <v/>
      </c>
      <c r="B363">
        <f>INDEX(resultados!$A$2:$ZZ$393, 357, MATCH($B$2, resultados!$A$1:$ZZ$1, 0))</f>
        <v/>
      </c>
      <c r="C363">
        <f>INDEX(resultados!$A$2:$ZZ$393, 357, MATCH($B$3, resultados!$A$1:$ZZ$1, 0))</f>
        <v/>
      </c>
    </row>
    <row r="364">
      <c r="A364">
        <f>INDEX(resultados!$A$2:$ZZ$393, 358, MATCH($B$1, resultados!$A$1:$ZZ$1, 0))</f>
        <v/>
      </c>
      <c r="B364">
        <f>INDEX(resultados!$A$2:$ZZ$393, 358, MATCH($B$2, resultados!$A$1:$ZZ$1, 0))</f>
        <v/>
      </c>
      <c r="C364">
        <f>INDEX(resultados!$A$2:$ZZ$393, 358, MATCH($B$3, resultados!$A$1:$ZZ$1, 0))</f>
        <v/>
      </c>
    </row>
    <row r="365">
      <c r="A365">
        <f>INDEX(resultados!$A$2:$ZZ$393, 359, MATCH($B$1, resultados!$A$1:$ZZ$1, 0))</f>
        <v/>
      </c>
      <c r="B365">
        <f>INDEX(resultados!$A$2:$ZZ$393, 359, MATCH($B$2, resultados!$A$1:$ZZ$1, 0))</f>
        <v/>
      </c>
      <c r="C365">
        <f>INDEX(resultados!$A$2:$ZZ$393, 359, MATCH($B$3, resultados!$A$1:$ZZ$1, 0))</f>
        <v/>
      </c>
    </row>
    <row r="366">
      <c r="A366">
        <f>INDEX(resultados!$A$2:$ZZ$393, 360, MATCH($B$1, resultados!$A$1:$ZZ$1, 0))</f>
        <v/>
      </c>
      <c r="B366">
        <f>INDEX(resultados!$A$2:$ZZ$393, 360, MATCH($B$2, resultados!$A$1:$ZZ$1, 0))</f>
        <v/>
      </c>
      <c r="C366">
        <f>INDEX(resultados!$A$2:$ZZ$393, 360, MATCH($B$3, resultados!$A$1:$ZZ$1, 0))</f>
        <v/>
      </c>
    </row>
    <row r="367">
      <c r="A367">
        <f>INDEX(resultados!$A$2:$ZZ$393, 361, MATCH($B$1, resultados!$A$1:$ZZ$1, 0))</f>
        <v/>
      </c>
      <c r="B367">
        <f>INDEX(resultados!$A$2:$ZZ$393, 361, MATCH($B$2, resultados!$A$1:$ZZ$1, 0))</f>
        <v/>
      </c>
      <c r="C367">
        <f>INDEX(resultados!$A$2:$ZZ$393, 361, MATCH($B$3, resultados!$A$1:$ZZ$1, 0))</f>
        <v/>
      </c>
    </row>
    <row r="368">
      <c r="A368">
        <f>INDEX(resultados!$A$2:$ZZ$393, 362, MATCH($B$1, resultados!$A$1:$ZZ$1, 0))</f>
        <v/>
      </c>
      <c r="B368">
        <f>INDEX(resultados!$A$2:$ZZ$393, 362, MATCH($B$2, resultados!$A$1:$ZZ$1, 0))</f>
        <v/>
      </c>
      <c r="C368">
        <f>INDEX(resultados!$A$2:$ZZ$393, 362, MATCH($B$3, resultados!$A$1:$ZZ$1, 0))</f>
        <v/>
      </c>
    </row>
    <row r="369">
      <c r="A369">
        <f>INDEX(resultados!$A$2:$ZZ$393, 363, MATCH($B$1, resultados!$A$1:$ZZ$1, 0))</f>
        <v/>
      </c>
      <c r="B369">
        <f>INDEX(resultados!$A$2:$ZZ$393, 363, MATCH($B$2, resultados!$A$1:$ZZ$1, 0))</f>
        <v/>
      </c>
      <c r="C369">
        <f>INDEX(resultados!$A$2:$ZZ$393, 363, MATCH($B$3, resultados!$A$1:$ZZ$1, 0))</f>
        <v/>
      </c>
    </row>
    <row r="370">
      <c r="A370">
        <f>INDEX(resultados!$A$2:$ZZ$393, 364, MATCH($B$1, resultados!$A$1:$ZZ$1, 0))</f>
        <v/>
      </c>
      <c r="B370">
        <f>INDEX(resultados!$A$2:$ZZ$393, 364, MATCH($B$2, resultados!$A$1:$ZZ$1, 0))</f>
        <v/>
      </c>
      <c r="C370">
        <f>INDEX(resultados!$A$2:$ZZ$393, 364, MATCH($B$3, resultados!$A$1:$ZZ$1, 0))</f>
        <v/>
      </c>
    </row>
    <row r="371">
      <c r="A371">
        <f>INDEX(resultados!$A$2:$ZZ$393, 365, MATCH($B$1, resultados!$A$1:$ZZ$1, 0))</f>
        <v/>
      </c>
      <c r="B371">
        <f>INDEX(resultados!$A$2:$ZZ$393, 365, MATCH($B$2, resultados!$A$1:$ZZ$1, 0))</f>
        <v/>
      </c>
      <c r="C371">
        <f>INDEX(resultados!$A$2:$ZZ$393, 365, MATCH($B$3, resultados!$A$1:$ZZ$1, 0))</f>
        <v/>
      </c>
    </row>
    <row r="372">
      <c r="A372">
        <f>INDEX(resultados!$A$2:$ZZ$393, 366, MATCH($B$1, resultados!$A$1:$ZZ$1, 0))</f>
        <v/>
      </c>
      <c r="B372">
        <f>INDEX(resultados!$A$2:$ZZ$393, 366, MATCH($B$2, resultados!$A$1:$ZZ$1, 0))</f>
        <v/>
      </c>
      <c r="C372">
        <f>INDEX(resultados!$A$2:$ZZ$393, 366, MATCH($B$3, resultados!$A$1:$ZZ$1, 0))</f>
        <v/>
      </c>
    </row>
    <row r="373">
      <c r="A373">
        <f>INDEX(resultados!$A$2:$ZZ$393, 367, MATCH($B$1, resultados!$A$1:$ZZ$1, 0))</f>
        <v/>
      </c>
      <c r="B373">
        <f>INDEX(resultados!$A$2:$ZZ$393, 367, MATCH($B$2, resultados!$A$1:$ZZ$1, 0))</f>
        <v/>
      </c>
      <c r="C373">
        <f>INDEX(resultados!$A$2:$ZZ$393, 367, MATCH($B$3, resultados!$A$1:$ZZ$1, 0))</f>
        <v/>
      </c>
    </row>
    <row r="374">
      <c r="A374">
        <f>INDEX(resultados!$A$2:$ZZ$393, 368, MATCH($B$1, resultados!$A$1:$ZZ$1, 0))</f>
        <v/>
      </c>
      <c r="B374">
        <f>INDEX(resultados!$A$2:$ZZ$393, 368, MATCH($B$2, resultados!$A$1:$ZZ$1, 0))</f>
        <v/>
      </c>
      <c r="C374">
        <f>INDEX(resultados!$A$2:$ZZ$393, 368, MATCH($B$3, resultados!$A$1:$ZZ$1, 0))</f>
        <v/>
      </c>
    </row>
    <row r="375">
      <c r="A375">
        <f>INDEX(resultados!$A$2:$ZZ$393, 369, MATCH($B$1, resultados!$A$1:$ZZ$1, 0))</f>
        <v/>
      </c>
      <c r="B375">
        <f>INDEX(resultados!$A$2:$ZZ$393, 369, MATCH($B$2, resultados!$A$1:$ZZ$1, 0))</f>
        <v/>
      </c>
      <c r="C375">
        <f>INDEX(resultados!$A$2:$ZZ$393, 369, MATCH($B$3, resultados!$A$1:$ZZ$1, 0))</f>
        <v/>
      </c>
    </row>
    <row r="376">
      <c r="A376">
        <f>INDEX(resultados!$A$2:$ZZ$393, 370, MATCH($B$1, resultados!$A$1:$ZZ$1, 0))</f>
        <v/>
      </c>
      <c r="B376">
        <f>INDEX(resultados!$A$2:$ZZ$393, 370, MATCH($B$2, resultados!$A$1:$ZZ$1, 0))</f>
        <v/>
      </c>
      <c r="C376">
        <f>INDEX(resultados!$A$2:$ZZ$393, 370, MATCH($B$3, resultados!$A$1:$ZZ$1, 0))</f>
        <v/>
      </c>
    </row>
    <row r="377">
      <c r="A377">
        <f>INDEX(resultados!$A$2:$ZZ$393, 371, MATCH($B$1, resultados!$A$1:$ZZ$1, 0))</f>
        <v/>
      </c>
      <c r="B377">
        <f>INDEX(resultados!$A$2:$ZZ$393, 371, MATCH($B$2, resultados!$A$1:$ZZ$1, 0))</f>
        <v/>
      </c>
      <c r="C377">
        <f>INDEX(resultados!$A$2:$ZZ$393, 371, MATCH($B$3, resultados!$A$1:$ZZ$1, 0))</f>
        <v/>
      </c>
    </row>
    <row r="378">
      <c r="A378">
        <f>INDEX(resultados!$A$2:$ZZ$393, 372, MATCH($B$1, resultados!$A$1:$ZZ$1, 0))</f>
        <v/>
      </c>
      <c r="B378">
        <f>INDEX(resultados!$A$2:$ZZ$393, 372, MATCH($B$2, resultados!$A$1:$ZZ$1, 0))</f>
        <v/>
      </c>
      <c r="C378">
        <f>INDEX(resultados!$A$2:$ZZ$393, 372, MATCH($B$3, resultados!$A$1:$ZZ$1, 0))</f>
        <v/>
      </c>
    </row>
    <row r="379">
      <c r="A379">
        <f>INDEX(resultados!$A$2:$ZZ$393, 373, MATCH($B$1, resultados!$A$1:$ZZ$1, 0))</f>
        <v/>
      </c>
      <c r="B379">
        <f>INDEX(resultados!$A$2:$ZZ$393, 373, MATCH($B$2, resultados!$A$1:$ZZ$1, 0))</f>
        <v/>
      </c>
      <c r="C379">
        <f>INDEX(resultados!$A$2:$ZZ$393, 373, MATCH($B$3, resultados!$A$1:$ZZ$1, 0))</f>
        <v/>
      </c>
    </row>
    <row r="380">
      <c r="A380">
        <f>INDEX(resultados!$A$2:$ZZ$393, 374, MATCH($B$1, resultados!$A$1:$ZZ$1, 0))</f>
        <v/>
      </c>
      <c r="B380">
        <f>INDEX(resultados!$A$2:$ZZ$393, 374, MATCH($B$2, resultados!$A$1:$ZZ$1, 0))</f>
        <v/>
      </c>
      <c r="C380">
        <f>INDEX(resultados!$A$2:$ZZ$393, 374, MATCH($B$3, resultados!$A$1:$ZZ$1, 0))</f>
        <v/>
      </c>
    </row>
    <row r="381">
      <c r="A381">
        <f>INDEX(resultados!$A$2:$ZZ$393, 375, MATCH($B$1, resultados!$A$1:$ZZ$1, 0))</f>
        <v/>
      </c>
      <c r="B381">
        <f>INDEX(resultados!$A$2:$ZZ$393, 375, MATCH($B$2, resultados!$A$1:$ZZ$1, 0))</f>
        <v/>
      </c>
      <c r="C381">
        <f>INDEX(resultados!$A$2:$ZZ$393, 375, MATCH($B$3, resultados!$A$1:$ZZ$1, 0))</f>
        <v/>
      </c>
    </row>
    <row r="382">
      <c r="A382">
        <f>INDEX(resultados!$A$2:$ZZ$393, 376, MATCH($B$1, resultados!$A$1:$ZZ$1, 0))</f>
        <v/>
      </c>
      <c r="B382">
        <f>INDEX(resultados!$A$2:$ZZ$393, 376, MATCH($B$2, resultados!$A$1:$ZZ$1, 0))</f>
        <v/>
      </c>
      <c r="C382">
        <f>INDEX(resultados!$A$2:$ZZ$393, 376, MATCH($B$3, resultados!$A$1:$ZZ$1, 0))</f>
        <v/>
      </c>
    </row>
    <row r="383">
      <c r="A383">
        <f>INDEX(resultados!$A$2:$ZZ$393, 377, MATCH($B$1, resultados!$A$1:$ZZ$1, 0))</f>
        <v/>
      </c>
      <c r="B383">
        <f>INDEX(resultados!$A$2:$ZZ$393, 377, MATCH($B$2, resultados!$A$1:$ZZ$1, 0))</f>
        <v/>
      </c>
      <c r="C383">
        <f>INDEX(resultados!$A$2:$ZZ$393, 377, MATCH($B$3, resultados!$A$1:$ZZ$1, 0))</f>
        <v/>
      </c>
    </row>
    <row r="384">
      <c r="A384">
        <f>INDEX(resultados!$A$2:$ZZ$393, 378, MATCH($B$1, resultados!$A$1:$ZZ$1, 0))</f>
        <v/>
      </c>
      <c r="B384">
        <f>INDEX(resultados!$A$2:$ZZ$393, 378, MATCH($B$2, resultados!$A$1:$ZZ$1, 0))</f>
        <v/>
      </c>
      <c r="C384">
        <f>INDEX(resultados!$A$2:$ZZ$393, 378, MATCH($B$3, resultados!$A$1:$ZZ$1, 0))</f>
        <v/>
      </c>
    </row>
    <row r="385">
      <c r="A385">
        <f>INDEX(resultados!$A$2:$ZZ$393, 379, MATCH($B$1, resultados!$A$1:$ZZ$1, 0))</f>
        <v/>
      </c>
      <c r="B385">
        <f>INDEX(resultados!$A$2:$ZZ$393, 379, MATCH($B$2, resultados!$A$1:$ZZ$1, 0))</f>
        <v/>
      </c>
      <c r="C385">
        <f>INDEX(resultados!$A$2:$ZZ$393, 379, MATCH($B$3, resultados!$A$1:$ZZ$1, 0))</f>
        <v/>
      </c>
    </row>
    <row r="386">
      <c r="A386">
        <f>INDEX(resultados!$A$2:$ZZ$393, 380, MATCH($B$1, resultados!$A$1:$ZZ$1, 0))</f>
        <v/>
      </c>
      <c r="B386">
        <f>INDEX(resultados!$A$2:$ZZ$393, 380, MATCH($B$2, resultados!$A$1:$ZZ$1, 0))</f>
        <v/>
      </c>
      <c r="C386">
        <f>INDEX(resultados!$A$2:$ZZ$393, 380, MATCH($B$3, resultados!$A$1:$ZZ$1, 0))</f>
        <v/>
      </c>
    </row>
    <row r="387">
      <c r="A387">
        <f>INDEX(resultados!$A$2:$ZZ$393, 381, MATCH($B$1, resultados!$A$1:$ZZ$1, 0))</f>
        <v/>
      </c>
      <c r="B387">
        <f>INDEX(resultados!$A$2:$ZZ$393, 381, MATCH($B$2, resultados!$A$1:$ZZ$1, 0))</f>
        <v/>
      </c>
      <c r="C387">
        <f>INDEX(resultados!$A$2:$ZZ$393, 381, MATCH($B$3, resultados!$A$1:$ZZ$1, 0))</f>
        <v/>
      </c>
    </row>
    <row r="388">
      <c r="A388">
        <f>INDEX(resultados!$A$2:$ZZ$393, 382, MATCH($B$1, resultados!$A$1:$ZZ$1, 0))</f>
        <v/>
      </c>
      <c r="B388">
        <f>INDEX(resultados!$A$2:$ZZ$393, 382, MATCH($B$2, resultados!$A$1:$ZZ$1, 0))</f>
        <v/>
      </c>
      <c r="C388">
        <f>INDEX(resultados!$A$2:$ZZ$393, 382, MATCH($B$3, resultados!$A$1:$ZZ$1, 0))</f>
        <v/>
      </c>
    </row>
    <row r="389">
      <c r="A389">
        <f>INDEX(resultados!$A$2:$ZZ$393, 383, MATCH($B$1, resultados!$A$1:$ZZ$1, 0))</f>
        <v/>
      </c>
      <c r="B389">
        <f>INDEX(resultados!$A$2:$ZZ$393, 383, MATCH($B$2, resultados!$A$1:$ZZ$1, 0))</f>
        <v/>
      </c>
      <c r="C389">
        <f>INDEX(resultados!$A$2:$ZZ$393, 383, MATCH($B$3, resultados!$A$1:$ZZ$1, 0))</f>
        <v/>
      </c>
    </row>
    <row r="390">
      <c r="A390">
        <f>INDEX(resultados!$A$2:$ZZ$393, 384, MATCH($B$1, resultados!$A$1:$ZZ$1, 0))</f>
        <v/>
      </c>
      <c r="B390">
        <f>INDEX(resultados!$A$2:$ZZ$393, 384, MATCH($B$2, resultados!$A$1:$ZZ$1, 0))</f>
        <v/>
      </c>
      <c r="C390">
        <f>INDEX(resultados!$A$2:$ZZ$393, 384, MATCH($B$3, resultados!$A$1:$ZZ$1, 0))</f>
        <v/>
      </c>
    </row>
    <row r="391">
      <c r="A391">
        <f>INDEX(resultados!$A$2:$ZZ$393, 385, MATCH($B$1, resultados!$A$1:$ZZ$1, 0))</f>
        <v/>
      </c>
      <c r="B391">
        <f>INDEX(resultados!$A$2:$ZZ$393, 385, MATCH($B$2, resultados!$A$1:$ZZ$1, 0))</f>
        <v/>
      </c>
      <c r="C391">
        <f>INDEX(resultados!$A$2:$ZZ$393, 385, MATCH($B$3, resultados!$A$1:$ZZ$1, 0))</f>
        <v/>
      </c>
    </row>
    <row r="392">
      <c r="A392">
        <f>INDEX(resultados!$A$2:$ZZ$393, 386, MATCH($B$1, resultados!$A$1:$ZZ$1, 0))</f>
        <v/>
      </c>
      <c r="B392">
        <f>INDEX(resultados!$A$2:$ZZ$393, 386, MATCH($B$2, resultados!$A$1:$ZZ$1, 0))</f>
        <v/>
      </c>
      <c r="C392">
        <f>INDEX(resultados!$A$2:$ZZ$393, 386, MATCH($B$3, resultados!$A$1:$ZZ$1, 0))</f>
        <v/>
      </c>
    </row>
    <row r="393">
      <c r="A393">
        <f>INDEX(resultados!$A$2:$ZZ$393, 387, MATCH($B$1, resultados!$A$1:$ZZ$1, 0))</f>
        <v/>
      </c>
      <c r="B393">
        <f>INDEX(resultados!$A$2:$ZZ$393, 387, MATCH($B$2, resultados!$A$1:$ZZ$1, 0))</f>
        <v/>
      </c>
      <c r="C393">
        <f>INDEX(resultados!$A$2:$ZZ$393, 387, MATCH($B$3, resultados!$A$1:$ZZ$1, 0))</f>
        <v/>
      </c>
    </row>
    <row r="394">
      <c r="A394">
        <f>INDEX(resultados!$A$2:$ZZ$393, 388, MATCH($B$1, resultados!$A$1:$ZZ$1, 0))</f>
        <v/>
      </c>
      <c r="B394">
        <f>INDEX(resultados!$A$2:$ZZ$393, 388, MATCH($B$2, resultados!$A$1:$ZZ$1, 0))</f>
        <v/>
      </c>
      <c r="C394">
        <f>INDEX(resultados!$A$2:$ZZ$393, 388, MATCH($B$3, resultados!$A$1:$ZZ$1, 0))</f>
        <v/>
      </c>
    </row>
    <row r="395">
      <c r="A395">
        <f>INDEX(resultados!$A$2:$ZZ$393, 389, MATCH($B$1, resultados!$A$1:$ZZ$1, 0))</f>
        <v/>
      </c>
      <c r="B395">
        <f>INDEX(resultados!$A$2:$ZZ$393, 389, MATCH($B$2, resultados!$A$1:$ZZ$1, 0))</f>
        <v/>
      </c>
      <c r="C395">
        <f>INDEX(resultados!$A$2:$ZZ$393, 389, MATCH($B$3, resultados!$A$1:$ZZ$1, 0))</f>
        <v/>
      </c>
    </row>
    <row r="396">
      <c r="A396">
        <f>INDEX(resultados!$A$2:$ZZ$393, 390, MATCH($B$1, resultados!$A$1:$ZZ$1, 0))</f>
        <v/>
      </c>
      <c r="B396">
        <f>INDEX(resultados!$A$2:$ZZ$393, 390, MATCH($B$2, resultados!$A$1:$ZZ$1, 0))</f>
        <v/>
      </c>
      <c r="C396">
        <f>INDEX(resultados!$A$2:$ZZ$393, 390, MATCH($B$3, resultados!$A$1:$ZZ$1, 0))</f>
        <v/>
      </c>
    </row>
    <row r="397">
      <c r="A397">
        <f>INDEX(resultados!$A$2:$ZZ$393, 391, MATCH($B$1, resultados!$A$1:$ZZ$1, 0))</f>
        <v/>
      </c>
      <c r="B397">
        <f>INDEX(resultados!$A$2:$ZZ$393, 391, MATCH($B$2, resultados!$A$1:$ZZ$1, 0))</f>
        <v/>
      </c>
      <c r="C397">
        <f>INDEX(resultados!$A$2:$ZZ$393, 391, MATCH($B$3, resultados!$A$1:$ZZ$1, 0))</f>
        <v/>
      </c>
    </row>
    <row r="398">
      <c r="A398">
        <f>INDEX(resultados!$A$2:$ZZ$393, 392, MATCH($B$1, resultados!$A$1:$ZZ$1, 0))</f>
        <v/>
      </c>
      <c r="B398">
        <f>INDEX(resultados!$A$2:$ZZ$393, 392, MATCH($B$2, resultados!$A$1:$ZZ$1, 0))</f>
        <v/>
      </c>
      <c r="C398">
        <f>INDEX(resultados!$A$2:$ZZ$393, 392,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5.4164</v>
      </c>
      <c r="E2" t="n">
        <v>18.46</v>
      </c>
      <c r="F2" t="n">
        <v>10.23</v>
      </c>
      <c r="G2" t="n">
        <v>5.29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159.86</v>
      </c>
      <c r="Q2" t="n">
        <v>1324.76</v>
      </c>
      <c r="R2" t="n">
        <v>101.3</v>
      </c>
      <c r="S2" t="n">
        <v>27.17</v>
      </c>
      <c r="T2" t="n">
        <v>36756.24</v>
      </c>
      <c r="U2" t="n">
        <v>0.27</v>
      </c>
      <c r="V2" t="n">
        <v>0.76</v>
      </c>
      <c r="W2" t="n">
        <v>0.29</v>
      </c>
      <c r="X2" t="n">
        <v>2.37</v>
      </c>
      <c r="Y2" t="n">
        <v>1</v>
      </c>
      <c r="Z2" t="n">
        <v>10</v>
      </c>
      <c r="AA2" t="n">
        <v>730.3420047914237</v>
      </c>
      <c r="AB2" t="n">
        <v>999.2861513708751</v>
      </c>
      <c r="AC2" t="n">
        <v>903.9156835909603</v>
      </c>
      <c r="AD2" t="n">
        <v>730342.0047914237</v>
      </c>
      <c r="AE2" t="n">
        <v>999286.1513708752</v>
      </c>
      <c r="AF2" t="n">
        <v>2.983445564606846e-06</v>
      </c>
      <c r="AG2" t="n">
        <v>49</v>
      </c>
      <c r="AH2" t="n">
        <v>903915.6835909602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6.0672</v>
      </c>
      <c r="E3" t="n">
        <v>16.48</v>
      </c>
      <c r="F3" t="n">
        <v>9.619999999999999</v>
      </c>
      <c r="G3" t="n">
        <v>6.63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148.94</v>
      </c>
      <c r="Q3" t="n">
        <v>1324.07</v>
      </c>
      <c r="R3" t="n">
        <v>82.34999999999999</v>
      </c>
      <c r="S3" t="n">
        <v>27.17</v>
      </c>
      <c r="T3" t="n">
        <v>27430.13</v>
      </c>
      <c r="U3" t="n">
        <v>0.33</v>
      </c>
      <c r="V3" t="n">
        <v>0.8100000000000001</v>
      </c>
      <c r="W3" t="n">
        <v>0.25</v>
      </c>
      <c r="X3" t="n">
        <v>1.76</v>
      </c>
      <c r="Y3" t="n">
        <v>1</v>
      </c>
      <c r="Z3" t="n">
        <v>10</v>
      </c>
      <c r="AA3" t="n">
        <v>630.6758022239889</v>
      </c>
      <c r="AB3" t="n">
        <v>862.9184560555755</v>
      </c>
      <c r="AC3" t="n">
        <v>780.5627297232903</v>
      </c>
      <c r="AD3" t="n">
        <v>630675.8022239888</v>
      </c>
      <c r="AE3" t="n">
        <v>862918.4560555755</v>
      </c>
      <c r="AF3" t="n">
        <v>3.341917312159858e-06</v>
      </c>
      <c r="AG3" t="n">
        <v>43</v>
      </c>
      <c r="AH3" t="n">
        <v>780562.7297232903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6.5549</v>
      </c>
      <c r="E4" t="n">
        <v>15.26</v>
      </c>
      <c r="F4" t="n">
        <v>9.24</v>
      </c>
      <c r="G4" t="n">
        <v>8.039999999999999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141.9</v>
      </c>
      <c r="Q4" t="n">
        <v>1324.22</v>
      </c>
      <c r="R4" t="n">
        <v>70.56999999999999</v>
      </c>
      <c r="S4" t="n">
        <v>27.17</v>
      </c>
      <c r="T4" t="n">
        <v>21627.94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577.5567758419473</v>
      </c>
      <c r="AB4" t="n">
        <v>790.2386607136146</v>
      </c>
      <c r="AC4" t="n">
        <v>714.8193920420326</v>
      </c>
      <c r="AD4" t="n">
        <v>577556.7758419473</v>
      </c>
      <c r="AE4" t="n">
        <v>790238.6607136147</v>
      </c>
      <c r="AF4" t="n">
        <v>3.610550795997602e-06</v>
      </c>
      <c r="AG4" t="n">
        <v>40</v>
      </c>
      <c r="AH4" t="n">
        <v>714819.3920420327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6.9296</v>
      </c>
      <c r="E5" t="n">
        <v>14.43</v>
      </c>
      <c r="F5" t="n">
        <v>8.98</v>
      </c>
      <c r="G5" t="n">
        <v>9.449999999999999</v>
      </c>
      <c r="H5" t="n">
        <v>0.13</v>
      </c>
      <c r="I5" t="n">
        <v>57</v>
      </c>
      <c r="J5" t="n">
        <v>243.96</v>
      </c>
      <c r="K5" t="n">
        <v>58.47</v>
      </c>
      <c r="L5" t="n">
        <v>1.75</v>
      </c>
      <c r="M5" t="n">
        <v>55</v>
      </c>
      <c r="N5" t="n">
        <v>58.74</v>
      </c>
      <c r="O5" t="n">
        <v>30323.01</v>
      </c>
      <c r="P5" t="n">
        <v>136.63</v>
      </c>
      <c r="Q5" t="n">
        <v>1324.15</v>
      </c>
      <c r="R5" t="n">
        <v>62.4</v>
      </c>
      <c r="S5" t="n">
        <v>27.17</v>
      </c>
      <c r="T5" t="n">
        <v>17600.56</v>
      </c>
      <c r="U5" t="n">
        <v>0.44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542.3058106609813</v>
      </c>
      <c r="AB5" t="n">
        <v>742.0067349901909</v>
      </c>
      <c r="AC5" t="n">
        <v>671.1906536157196</v>
      </c>
      <c r="AD5" t="n">
        <v>542305.8106609812</v>
      </c>
      <c r="AE5" t="n">
        <v>742006.7349901909</v>
      </c>
      <c r="AF5" t="n">
        <v>3.816941951203678e-06</v>
      </c>
      <c r="AG5" t="n">
        <v>38</v>
      </c>
      <c r="AH5" t="n">
        <v>671190.6536157196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7.1993</v>
      </c>
      <c r="E6" t="n">
        <v>13.89</v>
      </c>
      <c r="F6" t="n">
        <v>8.82</v>
      </c>
      <c r="G6" t="n">
        <v>10.8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132.98</v>
      </c>
      <c r="Q6" t="n">
        <v>1324.07</v>
      </c>
      <c r="R6" t="n">
        <v>57.36</v>
      </c>
      <c r="S6" t="n">
        <v>27.17</v>
      </c>
      <c r="T6" t="n">
        <v>15120.63</v>
      </c>
      <c r="U6" t="n">
        <v>0.47</v>
      </c>
      <c r="V6" t="n">
        <v>0.88</v>
      </c>
      <c r="W6" t="n">
        <v>0.19</v>
      </c>
      <c r="X6" t="n">
        <v>0.97</v>
      </c>
      <c r="Y6" t="n">
        <v>1</v>
      </c>
      <c r="Z6" t="n">
        <v>10</v>
      </c>
      <c r="AA6" t="n">
        <v>522.5782828149598</v>
      </c>
      <c r="AB6" t="n">
        <v>715.0146610741599</v>
      </c>
      <c r="AC6" t="n">
        <v>646.7746653506209</v>
      </c>
      <c r="AD6" t="n">
        <v>522578.2828149599</v>
      </c>
      <c r="AE6" t="n">
        <v>715014.6610741599</v>
      </c>
      <c r="AF6" t="n">
        <v>3.965497314318379e-06</v>
      </c>
      <c r="AG6" t="n">
        <v>37</v>
      </c>
      <c r="AH6" t="n">
        <v>646774.6653506209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7.423</v>
      </c>
      <c r="E7" t="n">
        <v>13.47</v>
      </c>
      <c r="F7" t="n">
        <v>8.68</v>
      </c>
      <c r="G7" t="n">
        <v>12.12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129.59</v>
      </c>
      <c r="Q7" t="n">
        <v>1324.08</v>
      </c>
      <c r="R7" t="n">
        <v>53.11</v>
      </c>
      <c r="S7" t="n">
        <v>27.17</v>
      </c>
      <c r="T7" t="n">
        <v>13028.67</v>
      </c>
      <c r="U7" t="n">
        <v>0.51</v>
      </c>
      <c r="V7" t="n">
        <v>0.9</v>
      </c>
      <c r="W7" t="n">
        <v>0.18</v>
      </c>
      <c r="X7" t="n">
        <v>0.83</v>
      </c>
      <c r="Y7" t="n">
        <v>1</v>
      </c>
      <c r="Z7" t="n">
        <v>10</v>
      </c>
      <c r="AA7" t="n">
        <v>504.7379611714991</v>
      </c>
      <c r="AB7" t="n">
        <v>690.6047459421338</v>
      </c>
      <c r="AC7" t="n">
        <v>624.6943982592643</v>
      </c>
      <c r="AD7" t="n">
        <v>504737.9611714991</v>
      </c>
      <c r="AE7" t="n">
        <v>690604.7459421338</v>
      </c>
      <c r="AF7" t="n">
        <v>4.088715092326383e-06</v>
      </c>
      <c r="AG7" t="n">
        <v>36</v>
      </c>
      <c r="AH7" t="n">
        <v>624694.3982592643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7.7048</v>
      </c>
      <c r="E8" t="n">
        <v>12.98</v>
      </c>
      <c r="F8" t="n">
        <v>8.470000000000001</v>
      </c>
      <c r="G8" t="n">
        <v>13.74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125.07</v>
      </c>
      <c r="Q8" t="n">
        <v>1323.98</v>
      </c>
      <c r="R8" t="n">
        <v>46.09</v>
      </c>
      <c r="S8" t="n">
        <v>27.17</v>
      </c>
      <c r="T8" t="n">
        <v>9548.82</v>
      </c>
      <c r="U8" t="n">
        <v>0.59</v>
      </c>
      <c r="V8" t="n">
        <v>0.92</v>
      </c>
      <c r="W8" t="n">
        <v>0.17</v>
      </c>
      <c r="X8" t="n">
        <v>0.62</v>
      </c>
      <c r="Y8" t="n">
        <v>1</v>
      </c>
      <c r="Z8" t="n">
        <v>10</v>
      </c>
      <c r="AA8" t="n">
        <v>475.1457147296269</v>
      </c>
      <c r="AB8" t="n">
        <v>650.1153288425902</v>
      </c>
      <c r="AC8" t="n">
        <v>588.0692343004473</v>
      </c>
      <c r="AD8" t="n">
        <v>475145.7147296269</v>
      </c>
      <c r="AE8" t="n">
        <v>650115.3288425902</v>
      </c>
      <c r="AF8" t="n">
        <v>4.24393534195828e-06</v>
      </c>
      <c r="AG8" t="n">
        <v>34</v>
      </c>
      <c r="AH8" t="n">
        <v>588069.2343004473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7.6333</v>
      </c>
      <c r="E9" t="n">
        <v>13.1</v>
      </c>
      <c r="F9" t="n">
        <v>8.69</v>
      </c>
      <c r="G9" t="n">
        <v>14.9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127.54</v>
      </c>
      <c r="Q9" t="n">
        <v>1323.94</v>
      </c>
      <c r="R9" t="n">
        <v>54.93</v>
      </c>
      <c r="S9" t="n">
        <v>27.17</v>
      </c>
      <c r="T9" t="n">
        <v>13980.14</v>
      </c>
      <c r="U9" t="n">
        <v>0.49</v>
      </c>
      <c r="V9" t="n">
        <v>0.9</v>
      </c>
      <c r="W9" t="n">
        <v>0.14</v>
      </c>
      <c r="X9" t="n">
        <v>0.84</v>
      </c>
      <c r="Y9" t="n">
        <v>1</v>
      </c>
      <c r="Z9" t="n">
        <v>10</v>
      </c>
      <c r="AA9" t="n">
        <v>489.3672500510502</v>
      </c>
      <c r="AB9" t="n">
        <v>669.5738608792196</v>
      </c>
      <c r="AC9" t="n">
        <v>605.6706713497219</v>
      </c>
      <c r="AD9" t="n">
        <v>489367.2500510502</v>
      </c>
      <c r="AE9" t="n">
        <v>669573.8608792196</v>
      </c>
      <c r="AF9" t="n">
        <v>4.204551921629392e-06</v>
      </c>
      <c r="AG9" t="n">
        <v>35</v>
      </c>
      <c r="AH9" t="n">
        <v>605670.671349722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7.875</v>
      </c>
      <c r="E10" t="n">
        <v>12.7</v>
      </c>
      <c r="F10" t="n">
        <v>8.48</v>
      </c>
      <c r="G10" t="n">
        <v>16.41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122.97</v>
      </c>
      <c r="Q10" t="n">
        <v>1324.18</v>
      </c>
      <c r="R10" t="n">
        <v>46.83</v>
      </c>
      <c r="S10" t="n">
        <v>27.17</v>
      </c>
      <c r="T10" t="n">
        <v>9948.950000000001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470.8504904862201</v>
      </c>
      <c r="AB10" t="n">
        <v>644.2384135408411</v>
      </c>
      <c r="AC10" t="n">
        <v>582.7532035467946</v>
      </c>
      <c r="AD10" t="n">
        <v>470850.4904862201</v>
      </c>
      <c r="AE10" t="n">
        <v>644238.4135408411</v>
      </c>
      <c r="AF10" t="n">
        <v>4.33768440685306e-06</v>
      </c>
      <c r="AG10" t="n">
        <v>34</v>
      </c>
      <c r="AH10" t="n">
        <v>582753.2035467946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8.0059</v>
      </c>
      <c r="E11" t="n">
        <v>12.49</v>
      </c>
      <c r="F11" t="n">
        <v>8.41</v>
      </c>
      <c r="G11" t="n">
        <v>18.02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120.74</v>
      </c>
      <c r="Q11" t="n">
        <v>1324.22</v>
      </c>
      <c r="R11" t="n">
        <v>44.66</v>
      </c>
      <c r="S11" t="n">
        <v>27.17</v>
      </c>
      <c r="T11" t="n">
        <v>8876.879999999999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456.8428087147262</v>
      </c>
      <c r="AB11" t="n">
        <v>625.0724853657779</v>
      </c>
      <c r="AC11" t="n">
        <v>565.4164446572104</v>
      </c>
      <c r="AD11" t="n">
        <v>456842.8087147262</v>
      </c>
      <c r="AE11" t="n">
        <v>625072.4853657779</v>
      </c>
      <c r="AF11" t="n">
        <v>4.40978636099364e-06</v>
      </c>
      <c r="AG11" t="n">
        <v>33</v>
      </c>
      <c r="AH11" t="n">
        <v>565416.4446572104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8.0968</v>
      </c>
      <c r="E12" t="n">
        <v>12.35</v>
      </c>
      <c r="F12" t="n">
        <v>8.369999999999999</v>
      </c>
      <c r="G12" t="n">
        <v>19.31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118.71</v>
      </c>
      <c r="Q12" t="n">
        <v>1324.09</v>
      </c>
      <c r="R12" t="n">
        <v>43.35</v>
      </c>
      <c r="S12" t="n">
        <v>27.17</v>
      </c>
      <c r="T12" t="n">
        <v>8230.540000000001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453.8614592360994</v>
      </c>
      <c r="AB12" t="n">
        <v>620.9932714812644</v>
      </c>
      <c r="AC12" t="n">
        <v>561.7265452206224</v>
      </c>
      <c r="AD12" t="n">
        <v>453861.4592360994</v>
      </c>
      <c r="AE12" t="n">
        <v>620993.2714812644</v>
      </c>
      <c r="AF12" t="n">
        <v>4.459855632432743e-06</v>
      </c>
      <c r="AG12" t="n">
        <v>33</v>
      </c>
      <c r="AH12" t="n">
        <v>561726.5452206223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8.193899999999999</v>
      </c>
      <c r="E13" t="n">
        <v>12.2</v>
      </c>
      <c r="F13" t="n">
        <v>8.31</v>
      </c>
      <c r="G13" t="n">
        <v>20.78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116.63</v>
      </c>
      <c r="Q13" t="n">
        <v>1324.08</v>
      </c>
      <c r="R13" t="n">
        <v>41.6</v>
      </c>
      <c r="S13" t="n">
        <v>27.17</v>
      </c>
      <c r="T13" t="n">
        <v>7368.09</v>
      </c>
      <c r="U13" t="n">
        <v>0.65</v>
      </c>
      <c r="V13" t="n">
        <v>0.9399999999999999</v>
      </c>
      <c r="W13" t="n">
        <v>0.15</v>
      </c>
      <c r="X13" t="n">
        <v>0.46</v>
      </c>
      <c r="Y13" t="n">
        <v>1</v>
      </c>
      <c r="Z13" t="n">
        <v>10</v>
      </c>
      <c r="AA13" t="n">
        <v>440.7138260567949</v>
      </c>
      <c r="AB13" t="n">
        <v>603.0040997327008</v>
      </c>
      <c r="AC13" t="n">
        <v>545.4542347757805</v>
      </c>
      <c r="AD13" t="n">
        <v>440713.8260567948</v>
      </c>
      <c r="AE13" t="n">
        <v>603004.0997327007</v>
      </c>
      <c r="AF13" t="n">
        <v>4.513339969690576e-06</v>
      </c>
      <c r="AG13" t="n">
        <v>32</v>
      </c>
      <c r="AH13" t="n">
        <v>545454.2347757805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8.288600000000001</v>
      </c>
      <c r="E14" t="n">
        <v>12.06</v>
      </c>
      <c r="F14" t="n">
        <v>8.27</v>
      </c>
      <c r="G14" t="n">
        <v>22.55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114.63</v>
      </c>
      <c r="Q14" t="n">
        <v>1324.05</v>
      </c>
      <c r="R14" t="n">
        <v>40.14</v>
      </c>
      <c r="S14" t="n">
        <v>27.17</v>
      </c>
      <c r="T14" t="n">
        <v>6649.37</v>
      </c>
      <c r="U14" t="n">
        <v>0.68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437.8334608446929</v>
      </c>
      <c r="AB14" t="n">
        <v>599.0630569767579</v>
      </c>
      <c r="AC14" t="n">
        <v>541.8893196091766</v>
      </c>
      <c r="AD14" t="n">
        <v>437833.4608446929</v>
      </c>
      <c r="AE14" t="n">
        <v>599063.0569767579</v>
      </c>
      <c r="AF14" t="n">
        <v>4.56550234598632e-06</v>
      </c>
      <c r="AG14" t="n">
        <v>32</v>
      </c>
      <c r="AH14" t="n">
        <v>541889.3196091766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8.387499999999999</v>
      </c>
      <c r="E15" t="n">
        <v>11.92</v>
      </c>
      <c r="F15" t="n">
        <v>8.220000000000001</v>
      </c>
      <c r="G15" t="n">
        <v>24.66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1324.05</v>
      </c>
      <c r="R15" t="n">
        <v>38.63</v>
      </c>
      <c r="S15" t="n">
        <v>27.17</v>
      </c>
      <c r="T15" t="n">
        <v>5902.26</v>
      </c>
      <c r="U15" t="n">
        <v>0.7</v>
      </c>
      <c r="V15" t="n">
        <v>0.95</v>
      </c>
      <c r="W15" t="n">
        <v>0.14</v>
      </c>
      <c r="X15" t="n">
        <v>0.37</v>
      </c>
      <c r="Y15" t="n">
        <v>1</v>
      </c>
      <c r="Z15" t="n">
        <v>10</v>
      </c>
      <c r="AA15" t="n">
        <v>434.9310317044289</v>
      </c>
      <c r="AB15" t="n">
        <v>595.0918253809122</v>
      </c>
      <c r="AC15" t="n">
        <v>538.2970967831798</v>
      </c>
      <c r="AD15" t="n">
        <v>434931.0317044289</v>
      </c>
      <c r="AE15" t="n">
        <v>595091.8253809122</v>
      </c>
      <c r="AF15" t="n">
        <v>4.619978153965719e-06</v>
      </c>
      <c r="AG15" t="n">
        <v>32</v>
      </c>
      <c r="AH15" t="n">
        <v>538297.0967831798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8.4529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110.53</v>
      </c>
      <c r="Q16" t="n">
        <v>1324</v>
      </c>
      <c r="R16" t="n">
        <v>36.95</v>
      </c>
      <c r="S16" t="n">
        <v>27.17</v>
      </c>
      <c r="T16" t="n">
        <v>5067.94</v>
      </c>
      <c r="U16" t="n">
        <v>0.74</v>
      </c>
      <c r="V16" t="n">
        <v>0.95</v>
      </c>
      <c r="W16" t="n">
        <v>0.14</v>
      </c>
      <c r="X16" t="n">
        <v>0.32</v>
      </c>
      <c r="Y16" t="n">
        <v>1</v>
      </c>
      <c r="Z16" t="n">
        <v>10</v>
      </c>
      <c r="AA16" t="n">
        <v>422.4751827436515</v>
      </c>
      <c r="AB16" t="n">
        <v>578.0491833195032</v>
      </c>
      <c r="AC16" t="n">
        <v>522.8809805606134</v>
      </c>
      <c r="AD16" t="n">
        <v>422475.1827436516</v>
      </c>
      <c r="AE16" t="n">
        <v>578049.1833195032</v>
      </c>
      <c r="AF16" t="n">
        <v>4.656001590182632e-06</v>
      </c>
      <c r="AG16" t="n">
        <v>31</v>
      </c>
      <c r="AH16" t="n">
        <v>522880.9805606133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8.431100000000001</v>
      </c>
      <c r="E17" t="n">
        <v>11.86</v>
      </c>
      <c r="F17" t="n">
        <v>8.25</v>
      </c>
      <c r="G17" t="n">
        <v>27.51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110.41</v>
      </c>
      <c r="Q17" t="n">
        <v>1324.11</v>
      </c>
      <c r="R17" t="n">
        <v>40.38</v>
      </c>
      <c r="S17" t="n">
        <v>27.17</v>
      </c>
      <c r="T17" t="n">
        <v>6785.84</v>
      </c>
      <c r="U17" t="n">
        <v>0.67</v>
      </c>
      <c r="V17" t="n">
        <v>0.95</v>
      </c>
      <c r="W17" t="n">
        <v>0.13</v>
      </c>
      <c r="X17" t="n">
        <v>0.4</v>
      </c>
      <c r="Y17" t="n">
        <v>1</v>
      </c>
      <c r="Z17" t="n">
        <v>10</v>
      </c>
      <c r="AA17" t="n">
        <v>423.0308437042552</v>
      </c>
      <c r="AB17" t="n">
        <v>578.8094631598325</v>
      </c>
      <c r="AC17" t="n">
        <v>523.568700360041</v>
      </c>
      <c r="AD17" t="n">
        <v>423030.8437042552</v>
      </c>
      <c r="AE17" t="n">
        <v>578809.4631598325</v>
      </c>
      <c r="AF17" t="n">
        <v>4.643993778110329e-06</v>
      </c>
      <c r="AG17" t="n">
        <v>31</v>
      </c>
      <c r="AH17" t="n">
        <v>523568.700360041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8.506600000000001</v>
      </c>
      <c r="E18" t="n">
        <v>11.76</v>
      </c>
      <c r="F18" t="n">
        <v>8.199999999999999</v>
      </c>
      <c r="G18" t="n">
        <v>28.93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108.13</v>
      </c>
      <c r="Q18" t="n">
        <v>1323.97</v>
      </c>
      <c r="R18" t="n">
        <v>38.04</v>
      </c>
      <c r="S18" t="n">
        <v>27.17</v>
      </c>
      <c r="T18" t="n">
        <v>5625.31</v>
      </c>
      <c r="U18" t="n">
        <v>0.71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420.3344116480552</v>
      </c>
      <c r="AB18" t="n">
        <v>575.1200858623531</v>
      </c>
      <c r="AC18" t="n">
        <v>520.2314320537595</v>
      </c>
      <c r="AD18" t="n">
        <v>420334.4116480552</v>
      </c>
      <c r="AE18" t="n">
        <v>575120.0858623531</v>
      </c>
      <c r="AF18" t="n">
        <v>4.685580466709364e-06</v>
      </c>
      <c r="AG18" t="n">
        <v>31</v>
      </c>
      <c r="AH18" t="n">
        <v>520231.4320537595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8.561</v>
      </c>
      <c r="E19" t="n">
        <v>11.68</v>
      </c>
      <c r="F19" t="n">
        <v>8.17</v>
      </c>
      <c r="G19" t="n">
        <v>30.63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105.96</v>
      </c>
      <c r="Q19" t="n">
        <v>1324.06</v>
      </c>
      <c r="R19" t="n">
        <v>37.08</v>
      </c>
      <c r="S19" t="n">
        <v>27.17</v>
      </c>
      <c r="T19" t="n">
        <v>5147.96</v>
      </c>
      <c r="U19" t="n">
        <v>0.73</v>
      </c>
      <c r="V19" t="n">
        <v>0.96</v>
      </c>
      <c r="W19" t="n">
        <v>0.14</v>
      </c>
      <c r="X19" t="n">
        <v>0.31</v>
      </c>
      <c r="Y19" t="n">
        <v>1</v>
      </c>
      <c r="Z19" t="n">
        <v>10</v>
      </c>
      <c r="AA19" t="n">
        <v>418.1151735040606</v>
      </c>
      <c r="AB19" t="n">
        <v>572.0836263278626</v>
      </c>
      <c r="AC19" t="n">
        <v>517.484767955543</v>
      </c>
      <c r="AD19" t="n">
        <v>418115.1735040606</v>
      </c>
      <c r="AE19" t="n">
        <v>572083.6263278626</v>
      </c>
      <c r="AF19" t="n">
        <v>4.715544915183371e-06</v>
      </c>
      <c r="AG19" t="n">
        <v>31</v>
      </c>
      <c r="AH19" t="n">
        <v>517484.767955543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8.620900000000001</v>
      </c>
      <c r="E20" t="n">
        <v>11.6</v>
      </c>
      <c r="F20" t="n">
        <v>8.130000000000001</v>
      </c>
      <c r="G20" t="n">
        <v>32.54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104.1</v>
      </c>
      <c r="Q20" t="n">
        <v>1324.13</v>
      </c>
      <c r="R20" t="n">
        <v>36.03</v>
      </c>
      <c r="S20" t="n">
        <v>27.17</v>
      </c>
      <c r="T20" t="n">
        <v>4630.35</v>
      </c>
      <c r="U20" t="n">
        <v>0.75</v>
      </c>
      <c r="V20" t="n">
        <v>0.96</v>
      </c>
      <c r="W20" t="n">
        <v>0.13</v>
      </c>
      <c r="X20" t="n">
        <v>0.28</v>
      </c>
      <c r="Y20" t="n">
        <v>1</v>
      </c>
      <c r="Z20" t="n">
        <v>10</v>
      </c>
      <c r="AA20" t="n">
        <v>416.0045508146951</v>
      </c>
      <c r="AB20" t="n">
        <v>569.1957792501713</v>
      </c>
      <c r="AC20" t="n">
        <v>514.8725329498277</v>
      </c>
      <c r="AD20" t="n">
        <v>416004.5508146951</v>
      </c>
      <c r="AE20" t="n">
        <v>569195.7792501713</v>
      </c>
      <c r="AF20" t="n">
        <v>4.748538857528832e-06</v>
      </c>
      <c r="AG20" t="n">
        <v>31</v>
      </c>
      <c r="AH20" t="n">
        <v>514872.5329498277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8.6768</v>
      </c>
      <c r="E21" t="n">
        <v>11.52</v>
      </c>
      <c r="F21" t="n">
        <v>8.109999999999999</v>
      </c>
      <c r="G21" t="n">
        <v>34.74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12</v>
      </c>
      <c r="N21" t="n">
        <v>61.87</v>
      </c>
      <c r="O21" t="n">
        <v>31202.53</v>
      </c>
      <c r="P21" t="n">
        <v>102.31</v>
      </c>
      <c r="Q21" t="n">
        <v>1323.94</v>
      </c>
      <c r="R21" t="n">
        <v>35.14</v>
      </c>
      <c r="S21" t="n">
        <v>27.17</v>
      </c>
      <c r="T21" t="n">
        <v>4188.27</v>
      </c>
      <c r="U21" t="n">
        <v>0.77</v>
      </c>
      <c r="V21" t="n">
        <v>0.96</v>
      </c>
      <c r="W21" t="n">
        <v>0.13</v>
      </c>
      <c r="X21" t="n">
        <v>0.25</v>
      </c>
      <c r="Y21" t="n">
        <v>1</v>
      </c>
      <c r="Z21" t="n">
        <v>10</v>
      </c>
      <c r="AA21" t="n">
        <v>404.1030394967574</v>
      </c>
      <c r="AB21" t="n">
        <v>552.9116064073463</v>
      </c>
      <c r="AC21" t="n">
        <v>500.1424987081418</v>
      </c>
      <c r="AD21" t="n">
        <v>404103.0394967574</v>
      </c>
      <c r="AE21" t="n">
        <v>552911.6064073463</v>
      </c>
      <c r="AF21" t="n">
        <v>4.779329531604143e-06</v>
      </c>
      <c r="AG21" t="n">
        <v>30</v>
      </c>
      <c r="AH21" t="n">
        <v>500142.4987081419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8.73</v>
      </c>
      <c r="E22" t="n">
        <v>11.45</v>
      </c>
      <c r="F22" t="n">
        <v>8.08</v>
      </c>
      <c r="G22" t="n">
        <v>37.31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11</v>
      </c>
      <c r="N22" t="n">
        <v>62.07</v>
      </c>
      <c r="O22" t="n">
        <v>31258.11</v>
      </c>
      <c r="P22" t="n">
        <v>100.02</v>
      </c>
      <c r="Q22" t="n">
        <v>1324.06</v>
      </c>
      <c r="R22" t="n">
        <v>34.3</v>
      </c>
      <c r="S22" t="n">
        <v>27.17</v>
      </c>
      <c r="T22" t="n">
        <v>3774.3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401.904905303734</v>
      </c>
      <c r="AB22" t="n">
        <v>549.9040222296154</v>
      </c>
      <c r="AC22" t="n">
        <v>497.4219541431626</v>
      </c>
      <c r="AD22" t="n">
        <v>401904.9053037341</v>
      </c>
      <c r="AE22" t="n">
        <v>549904.0222296154</v>
      </c>
      <c r="AF22" t="n">
        <v>4.808632999597107e-06</v>
      </c>
      <c r="AG22" t="n">
        <v>30</v>
      </c>
      <c r="AH22" t="n">
        <v>497421.9541431626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8.7281</v>
      </c>
      <c r="E23" t="n">
        <v>11.46</v>
      </c>
      <c r="F23" t="n">
        <v>8.09</v>
      </c>
      <c r="G23" t="n">
        <v>37.32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10</v>
      </c>
      <c r="N23" t="n">
        <v>62.27</v>
      </c>
      <c r="O23" t="n">
        <v>31313.77</v>
      </c>
      <c r="P23" t="n">
        <v>97.23999999999999</v>
      </c>
      <c r="Q23" t="n">
        <v>1324.03</v>
      </c>
      <c r="R23" t="n">
        <v>34.67</v>
      </c>
      <c r="S23" t="n">
        <v>27.17</v>
      </c>
      <c r="T23" t="n">
        <v>3960.28</v>
      </c>
      <c r="U23" t="n">
        <v>0.78</v>
      </c>
      <c r="V23" t="n">
        <v>0.97</v>
      </c>
      <c r="W23" t="n">
        <v>0.12</v>
      </c>
      <c r="X23" t="n">
        <v>0.23</v>
      </c>
      <c r="Y23" t="n">
        <v>1</v>
      </c>
      <c r="Z23" t="n">
        <v>10</v>
      </c>
      <c r="AA23" t="n">
        <v>400.2411509618265</v>
      </c>
      <c r="AB23" t="n">
        <v>547.6276001393561</v>
      </c>
      <c r="AC23" t="n">
        <v>495.3627905822192</v>
      </c>
      <c r="AD23" t="n">
        <v>400241.1509618265</v>
      </c>
      <c r="AE23" t="n">
        <v>547627.6001393561</v>
      </c>
      <c r="AF23" t="n">
        <v>4.807586447168787e-06</v>
      </c>
      <c r="AG23" t="n">
        <v>30</v>
      </c>
      <c r="AH23" t="n">
        <v>495362.7905822193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8.760400000000001</v>
      </c>
      <c r="E24" t="n">
        <v>11.42</v>
      </c>
      <c r="F24" t="n">
        <v>8.09</v>
      </c>
      <c r="G24" t="n">
        <v>40.46</v>
      </c>
      <c r="H24" t="n">
        <v>0.46</v>
      </c>
      <c r="I24" t="n">
        <v>12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97.23</v>
      </c>
      <c r="Q24" t="n">
        <v>1323.94</v>
      </c>
      <c r="R24" t="n">
        <v>34.55</v>
      </c>
      <c r="S24" t="n">
        <v>27.17</v>
      </c>
      <c r="T24" t="n">
        <v>3901.43</v>
      </c>
      <c r="U24" t="n">
        <v>0.79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399.869341883475</v>
      </c>
      <c r="AB24" t="n">
        <v>547.1188745552968</v>
      </c>
      <c r="AC24" t="n">
        <v>494.9026170539017</v>
      </c>
      <c r="AD24" t="n">
        <v>399869.341883475</v>
      </c>
      <c r="AE24" t="n">
        <v>547118.8745552967</v>
      </c>
      <c r="AF24" t="n">
        <v>4.825377838450228e-06</v>
      </c>
      <c r="AG24" t="n">
        <v>30</v>
      </c>
      <c r="AH24" t="n">
        <v>494902.6170539017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8.755699999999999</v>
      </c>
      <c r="E25" t="n">
        <v>11.42</v>
      </c>
      <c r="F25" t="n">
        <v>8.1</v>
      </c>
      <c r="G25" t="n">
        <v>40.49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</v>
      </c>
      <c r="N25" t="n">
        <v>62.68</v>
      </c>
      <c r="O25" t="n">
        <v>31425.3</v>
      </c>
      <c r="P25" t="n">
        <v>97.28</v>
      </c>
      <c r="Q25" t="n">
        <v>1324.08</v>
      </c>
      <c r="R25" t="n">
        <v>34.61</v>
      </c>
      <c r="S25" t="n">
        <v>27.17</v>
      </c>
      <c r="T25" t="n">
        <v>3931.5</v>
      </c>
      <c r="U25" t="n">
        <v>0.79</v>
      </c>
      <c r="V25" t="n">
        <v>0.96</v>
      </c>
      <c r="W25" t="n">
        <v>0.14</v>
      </c>
      <c r="X25" t="n">
        <v>0.24</v>
      </c>
      <c r="Y25" t="n">
        <v>1</v>
      </c>
      <c r="Z25" t="n">
        <v>10</v>
      </c>
      <c r="AA25" t="n">
        <v>400.0009201604063</v>
      </c>
      <c r="AB25" t="n">
        <v>547.298905758618</v>
      </c>
      <c r="AC25" t="n">
        <v>495.0654663318534</v>
      </c>
      <c r="AD25" t="n">
        <v>400000.9201604063</v>
      </c>
      <c r="AE25" t="n">
        <v>547298.905758618</v>
      </c>
      <c r="AF25" t="n">
        <v>4.822788998232804e-06</v>
      </c>
      <c r="AG25" t="n">
        <v>30</v>
      </c>
      <c r="AH25" t="n">
        <v>495065.4663318534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8.7544</v>
      </c>
      <c r="E26" t="n">
        <v>11.42</v>
      </c>
      <c r="F26" t="n">
        <v>8.1</v>
      </c>
      <c r="G26" t="n">
        <v>40.5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0</v>
      </c>
      <c r="N26" t="n">
        <v>62.88</v>
      </c>
      <c r="O26" t="n">
        <v>31481.17</v>
      </c>
      <c r="P26" t="n">
        <v>97.41</v>
      </c>
      <c r="Q26" t="n">
        <v>1323.98</v>
      </c>
      <c r="R26" t="n">
        <v>34.6</v>
      </c>
      <c r="S26" t="n">
        <v>27.17</v>
      </c>
      <c r="T26" t="n">
        <v>3928.68</v>
      </c>
      <c r="U26" t="n">
        <v>0.79</v>
      </c>
      <c r="V26" t="n">
        <v>0.96</v>
      </c>
      <c r="W26" t="n">
        <v>0.14</v>
      </c>
      <c r="X26" t="n">
        <v>0.25</v>
      </c>
      <c r="Y26" t="n">
        <v>1</v>
      </c>
      <c r="Z26" t="n">
        <v>10</v>
      </c>
      <c r="AA26" t="n">
        <v>400.0964203246224</v>
      </c>
      <c r="AB26" t="n">
        <v>547.4295732964684</v>
      </c>
      <c r="AC26" t="n">
        <v>495.1836631432843</v>
      </c>
      <c r="AD26" t="n">
        <v>400096.4203246224</v>
      </c>
      <c r="AE26" t="n">
        <v>547429.5732964685</v>
      </c>
      <c r="AF26" t="n">
        <v>4.822072936045007e-06</v>
      </c>
      <c r="AG26" t="n">
        <v>30</v>
      </c>
      <c r="AH26" t="n">
        <v>495183.6631432843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</v>
      </c>
      <c r="E2" t="n">
        <v>11.39</v>
      </c>
      <c r="F2" t="n">
        <v>8.84</v>
      </c>
      <c r="G2" t="n">
        <v>11.52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50.07</v>
      </c>
      <c r="Q2" t="n">
        <v>1324.14</v>
      </c>
      <c r="R2" t="n">
        <v>56.1</v>
      </c>
      <c r="S2" t="n">
        <v>27.17</v>
      </c>
      <c r="T2" t="n">
        <v>14506</v>
      </c>
      <c r="U2" t="n">
        <v>0.48</v>
      </c>
      <c r="V2" t="n">
        <v>0.88</v>
      </c>
      <c r="W2" t="n">
        <v>0.24</v>
      </c>
      <c r="X2" t="n">
        <v>0.98</v>
      </c>
      <c r="Y2" t="n">
        <v>1</v>
      </c>
      <c r="Z2" t="n">
        <v>10</v>
      </c>
      <c r="AA2" t="n">
        <v>337.6564957374013</v>
      </c>
      <c r="AB2" t="n">
        <v>461.9965138211734</v>
      </c>
      <c r="AC2" t="n">
        <v>417.9042149582595</v>
      </c>
      <c r="AD2" t="n">
        <v>337656.4957374012</v>
      </c>
      <c r="AE2" t="n">
        <v>461996.5138211735</v>
      </c>
      <c r="AF2" t="n">
        <v>8.596208915640098e-06</v>
      </c>
      <c r="AG2" t="n">
        <v>30</v>
      </c>
      <c r="AH2" t="n">
        <v>417904.2149582595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8.004300000000001</v>
      </c>
      <c r="E2" t="n">
        <v>12.49</v>
      </c>
      <c r="F2" t="n">
        <v>9.789999999999999</v>
      </c>
      <c r="G2" t="n">
        <v>6.53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38.46</v>
      </c>
      <c r="Q2" t="n">
        <v>1324.51</v>
      </c>
      <c r="R2" t="n">
        <v>84.25</v>
      </c>
      <c r="S2" t="n">
        <v>27.17</v>
      </c>
      <c r="T2" t="n">
        <v>28364.32</v>
      </c>
      <c r="U2" t="n">
        <v>0.32</v>
      </c>
      <c r="V2" t="n">
        <v>0.8</v>
      </c>
      <c r="W2" t="n">
        <v>0.37</v>
      </c>
      <c r="X2" t="n">
        <v>1.94</v>
      </c>
      <c r="Y2" t="n">
        <v>1</v>
      </c>
      <c r="Z2" t="n">
        <v>10</v>
      </c>
      <c r="AA2" t="n">
        <v>352.8345256091985</v>
      </c>
      <c r="AB2" t="n">
        <v>482.763763899186</v>
      </c>
      <c r="AC2" t="n">
        <v>436.6894678358451</v>
      </c>
      <c r="AD2" t="n">
        <v>352834.5256091985</v>
      </c>
      <c r="AE2" t="n">
        <v>482763.763899186</v>
      </c>
      <c r="AF2" t="n">
        <v>1.036954200429266e-05</v>
      </c>
      <c r="AG2" t="n">
        <v>33</v>
      </c>
      <c r="AH2" t="n">
        <v>436689.4678358451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7.3469</v>
      </c>
      <c r="E2" t="n">
        <v>13.61</v>
      </c>
      <c r="F2" t="n">
        <v>9.300000000000001</v>
      </c>
      <c r="G2" t="n">
        <v>7.75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98.42</v>
      </c>
      <c r="Q2" t="n">
        <v>1324.1</v>
      </c>
      <c r="R2" t="n">
        <v>72.67</v>
      </c>
      <c r="S2" t="n">
        <v>27.17</v>
      </c>
      <c r="T2" t="n">
        <v>22664.26</v>
      </c>
      <c r="U2" t="n">
        <v>0.37</v>
      </c>
      <c r="V2" t="n">
        <v>0.84</v>
      </c>
      <c r="W2" t="n">
        <v>0.22</v>
      </c>
      <c r="X2" t="n">
        <v>1.45</v>
      </c>
      <c r="Y2" t="n">
        <v>1</v>
      </c>
      <c r="Z2" t="n">
        <v>10</v>
      </c>
      <c r="AA2" t="n">
        <v>465.3680619471507</v>
      </c>
      <c r="AB2" t="n">
        <v>636.7371129460092</v>
      </c>
      <c r="AC2" t="n">
        <v>575.9678165525922</v>
      </c>
      <c r="AD2" t="n">
        <v>465368.0619471507</v>
      </c>
      <c r="AE2" t="n">
        <v>636737.1129460093</v>
      </c>
      <c r="AF2" t="n">
        <v>5.113101476350978e-06</v>
      </c>
      <c r="AG2" t="n">
        <v>36</v>
      </c>
      <c r="AH2" t="n">
        <v>575967.8165525922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7.8756</v>
      </c>
      <c r="E3" t="n">
        <v>12.7</v>
      </c>
      <c r="F3" t="n">
        <v>8.91</v>
      </c>
      <c r="G3" t="n">
        <v>9.9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91.93000000000001</v>
      </c>
      <c r="Q3" t="n">
        <v>1324.14</v>
      </c>
      <c r="R3" t="n">
        <v>60.09</v>
      </c>
      <c r="S3" t="n">
        <v>27.17</v>
      </c>
      <c r="T3" t="n">
        <v>16463.24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432.1229874349436</v>
      </c>
      <c r="AB3" t="n">
        <v>591.2497353292323</v>
      </c>
      <c r="AC3" t="n">
        <v>534.821690413625</v>
      </c>
      <c r="AD3" t="n">
        <v>432122.9874349436</v>
      </c>
      <c r="AE3" t="n">
        <v>591249.7353292323</v>
      </c>
      <c r="AF3" t="n">
        <v>5.481052142692805e-06</v>
      </c>
      <c r="AG3" t="n">
        <v>34</v>
      </c>
      <c r="AH3" t="n">
        <v>534821.690413625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8.2303</v>
      </c>
      <c r="E4" t="n">
        <v>12.15</v>
      </c>
      <c r="F4" t="n">
        <v>8.68</v>
      </c>
      <c r="G4" t="n">
        <v>12.11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87.09</v>
      </c>
      <c r="Q4" t="n">
        <v>1324.09</v>
      </c>
      <c r="R4" t="n">
        <v>52.92</v>
      </c>
      <c r="S4" t="n">
        <v>27.17</v>
      </c>
      <c r="T4" t="n">
        <v>12932.13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404.2198732188873</v>
      </c>
      <c r="AB4" t="n">
        <v>553.0714634603045</v>
      </c>
      <c r="AC4" t="n">
        <v>500.2870992283264</v>
      </c>
      <c r="AD4" t="n">
        <v>404219.8732188873</v>
      </c>
      <c r="AE4" t="n">
        <v>553071.4634603044</v>
      </c>
      <c r="AF4" t="n">
        <v>5.727906883285666e-06</v>
      </c>
      <c r="AG4" t="n">
        <v>32</v>
      </c>
      <c r="AH4" t="n">
        <v>500287.0992283265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8.5379</v>
      </c>
      <c r="E5" t="n">
        <v>11.71</v>
      </c>
      <c r="F5" t="n">
        <v>8.470000000000001</v>
      </c>
      <c r="G5" t="n">
        <v>14.53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82.36</v>
      </c>
      <c r="Q5" t="n">
        <v>1324.04</v>
      </c>
      <c r="R5" t="n">
        <v>46.93</v>
      </c>
      <c r="S5" t="n">
        <v>27.17</v>
      </c>
      <c r="T5" t="n">
        <v>9979.67</v>
      </c>
      <c r="U5" t="n">
        <v>0.58</v>
      </c>
      <c r="V5" t="n">
        <v>0.92</v>
      </c>
      <c r="W5" t="n">
        <v>0.15</v>
      </c>
      <c r="X5" t="n">
        <v>0.62</v>
      </c>
      <c r="Y5" t="n">
        <v>1</v>
      </c>
      <c r="Z5" t="n">
        <v>10</v>
      </c>
      <c r="AA5" t="n">
        <v>387.3502783478258</v>
      </c>
      <c r="AB5" t="n">
        <v>529.9897395237178</v>
      </c>
      <c r="AC5" t="n">
        <v>479.4082626288447</v>
      </c>
      <c r="AD5" t="n">
        <v>387350.2783478258</v>
      </c>
      <c r="AE5" t="n">
        <v>529989.7395237179</v>
      </c>
      <c r="AF5" t="n">
        <v>5.941982209494756e-06</v>
      </c>
      <c r="AG5" t="n">
        <v>31</v>
      </c>
      <c r="AH5" t="n">
        <v>479408.2626288447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8.6493</v>
      </c>
      <c r="E6" t="n">
        <v>11.56</v>
      </c>
      <c r="F6" t="n">
        <v>8.470000000000001</v>
      </c>
      <c r="G6" t="n">
        <v>16.93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80.16</v>
      </c>
      <c r="Q6" t="n">
        <v>1324.03</v>
      </c>
      <c r="R6" t="n">
        <v>46.51</v>
      </c>
      <c r="S6" t="n">
        <v>27.17</v>
      </c>
      <c r="T6" t="n">
        <v>9792.66</v>
      </c>
      <c r="U6" t="n">
        <v>0.58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384.8696108396559</v>
      </c>
      <c r="AB6" t="n">
        <v>526.595580799713</v>
      </c>
      <c r="AC6" t="n">
        <v>476.3380376497273</v>
      </c>
      <c r="AD6" t="n">
        <v>384869.6108396559</v>
      </c>
      <c r="AE6" t="n">
        <v>526595.580799713</v>
      </c>
      <c r="AF6" t="n">
        <v>6.019511440117944e-06</v>
      </c>
      <c r="AG6" t="n">
        <v>31</v>
      </c>
      <c r="AH6" t="n">
        <v>476338.0376497273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8.809900000000001</v>
      </c>
      <c r="E7" t="n">
        <v>11.35</v>
      </c>
      <c r="F7" t="n">
        <v>8.369999999999999</v>
      </c>
      <c r="G7" t="n">
        <v>19.32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75.98</v>
      </c>
      <c r="Q7" t="n">
        <v>1323.97</v>
      </c>
      <c r="R7" t="n">
        <v>43.44</v>
      </c>
      <c r="S7" t="n">
        <v>27.17</v>
      </c>
      <c r="T7" t="n">
        <v>8277.42</v>
      </c>
      <c r="U7" t="n">
        <v>0.63</v>
      </c>
      <c r="V7" t="n">
        <v>0.93</v>
      </c>
      <c r="W7" t="n">
        <v>0.15</v>
      </c>
      <c r="X7" t="n">
        <v>0.52</v>
      </c>
      <c r="Y7" t="n">
        <v>1</v>
      </c>
      <c r="Z7" t="n">
        <v>10</v>
      </c>
      <c r="AA7" t="n">
        <v>370.6865532968936</v>
      </c>
      <c r="AB7" t="n">
        <v>507.1896957573675</v>
      </c>
      <c r="AC7" t="n">
        <v>458.7842230394924</v>
      </c>
      <c r="AD7" t="n">
        <v>370686.5532968936</v>
      </c>
      <c r="AE7" t="n">
        <v>507189.6957573675</v>
      </c>
      <c r="AF7" t="n">
        <v>6.131281587677046e-06</v>
      </c>
      <c r="AG7" t="n">
        <v>30</v>
      </c>
      <c r="AH7" t="n">
        <v>458784.2230394924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8.9733</v>
      </c>
      <c r="E8" t="n">
        <v>11.14</v>
      </c>
      <c r="F8" t="n">
        <v>8.279999999999999</v>
      </c>
      <c r="G8" t="n">
        <v>22.58</v>
      </c>
      <c r="H8" t="n">
        <v>0.31</v>
      </c>
      <c r="I8" t="n">
        <v>22</v>
      </c>
      <c r="J8" t="n">
        <v>143.86</v>
      </c>
      <c r="K8" t="n">
        <v>47.83</v>
      </c>
      <c r="L8" t="n">
        <v>2.5</v>
      </c>
      <c r="M8" t="n">
        <v>17</v>
      </c>
      <c r="N8" t="n">
        <v>23.53</v>
      </c>
      <c r="O8" t="n">
        <v>17976.29</v>
      </c>
      <c r="P8" t="n">
        <v>72.34</v>
      </c>
      <c r="Q8" t="n">
        <v>1324.04</v>
      </c>
      <c r="R8" t="n">
        <v>40.46</v>
      </c>
      <c r="S8" t="n">
        <v>27.17</v>
      </c>
      <c r="T8" t="n">
        <v>6808.91</v>
      </c>
      <c r="U8" t="n">
        <v>0.67</v>
      </c>
      <c r="V8" t="n">
        <v>0.9399999999999999</v>
      </c>
      <c r="W8" t="n">
        <v>0.15</v>
      </c>
      <c r="X8" t="n">
        <v>0.43</v>
      </c>
      <c r="Y8" t="n">
        <v>1</v>
      </c>
      <c r="Z8" t="n">
        <v>10</v>
      </c>
      <c r="AA8" t="n">
        <v>366.7252742433734</v>
      </c>
      <c r="AB8" t="n">
        <v>501.7696989970433</v>
      </c>
      <c r="AC8" t="n">
        <v>453.8815031629603</v>
      </c>
      <c r="AD8" t="n">
        <v>366725.2742433734</v>
      </c>
      <c r="AE8" t="n">
        <v>501769.6989970433</v>
      </c>
      <c r="AF8" t="n">
        <v>6.245000405305672e-06</v>
      </c>
      <c r="AG8" t="n">
        <v>30</v>
      </c>
      <c r="AH8" t="n">
        <v>453881.5031629603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8.986499999999999</v>
      </c>
      <c r="E9" t="n">
        <v>11.13</v>
      </c>
      <c r="F9" t="n">
        <v>8.289999999999999</v>
      </c>
      <c r="G9" t="n">
        <v>23.69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4</v>
      </c>
      <c r="N9" t="n">
        <v>23.62</v>
      </c>
      <c r="O9" t="n">
        <v>18018.55</v>
      </c>
      <c r="P9" t="n">
        <v>70.66</v>
      </c>
      <c r="Q9" t="n">
        <v>1324.14</v>
      </c>
      <c r="R9" t="n">
        <v>40.47</v>
      </c>
      <c r="S9" t="n">
        <v>27.17</v>
      </c>
      <c r="T9" t="n">
        <v>6816.62</v>
      </c>
      <c r="U9" t="n">
        <v>0.67</v>
      </c>
      <c r="V9" t="n">
        <v>0.9399999999999999</v>
      </c>
      <c r="W9" t="n">
        <v>0.16</v>
      </c>
      <c r="X9" t="n">
        <v>0.44</v>
      </c>
      <c r="Y9" t="n">
        <v>1</v>
      </c>
      <c r="Z9" t="n">
        <v>10</v>
      </c>
      <c r="AA9" t="n">
        <v>355.9145839408976</v>
      </c>
      <c r="AB9" t="n">
        <v>486.9780355912</v>
      </c>
      <c r="AC9" t="n">
        <v>440.5015353523407</v>
      </c>
      <c r="AD9" t="n">
        <v>355914.5839408975</v>
      </c>
      <c r="AE9" t="n">
        <v>486978.0355912</v>
      </c>
      <c r="AF9" t="n">
        <v>6.254186992776282e-06</v>
      </c>
      <c r="AG9" t="n">
        <v>29</v>
      </c>
      <c r="AH9" t="n">
        <v>440501.5353523407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9.029999999999999</v>
      </c>
      <c r="E10" t="n">
        <v>11.07</v>
      </c>
      <c r="F10" t="n">
        <v>8.27</v>
      </c>
      <c r="G10" t="n">
        <v>24.8</v>
      </c>
      <c r="H10" t="n">
        <v>0.37</v>
      </c>
      <c r="I10" t="n">
        <v>20</v>
      </c>
      <c r="J10" t="n">
        <v>144.54</v>
      </c>
      <c r="K10" t="n">
        <v>47.83</v>
      </c>
      <c r="L10" t="n">
        <v>3</v>
      </c>
      <c r="M10" t="n">
        <v>0</v>
      </c>
      <c r="N10" t="n">
        <v>23.71</v>
      </c>
      <c r="O10" t="n">
        <v>18060.85</v>
      </c>
      <c r="P10" t="n">
        <v>70.38</v>
      </c>
      <c r="Q10" t="n">
        <v>1324.08</v>
      </c>
      <c r="R10" t="n">
        <v>39.53</v>
      </c>
      <c r="S10" t="n">
        <v>27.17</v>
      </c>
      <c r="T10" t="n">
        <v>6355.48</v>
      </c>
      <c r="U10" t="n">
        <v>0.6899999999999999</v>
      </c>
      <c r="V10" t="n">
        <v>0.9399999999999999</v>
      </c>
      <c r="W10" t="n">
        <v>0.16</v>
      </c>
      <c r="X10" t="n">
        <v>0.41</v>
      </c>
      <c r="Y10" t="n">
        <v>1</v>
      </c>
      <c r="Z10" t="n">
        <v>10</v>
      </c>
      <c r="AA10" t="n">
        <v>355.3206485160966</v>
      </c>
      <c r="AB10" t="n">
        <v>486.1653869404057</v>
      </c>
      <c r="AC10" t="n">
        <v>439.7664447482187</v>
      </c>
      <c r="AD10" t="n">
        <v>355320.6485160966</v>
      </c>
      <c r="AE10" t="n">
        <v>486165.3869404057</v>
      </c>
      <c r="AF10" t="n">
        <v>6.284460974213523e-06</v>
      </c>
      <c r="AG10" t="n">
        <v>29</v>
      </c>
      <c r="AH10" t="n">
        <v>439766.4447482187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6.5829</v>
      </c>
      <c r="E2" t="n">
        <v>15.19</v>
      </c>
      <c r="F2" t="n">
        <v>9.640000000000001</v>
      </c>
      <c r="G2" t="n">
        <v>6.57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120.6</v>
      </c>
      <c r="Q2" t="n">
        <v>1324.48</v>
      </c>
      <c r="R2" t="n">
        <v>82.91</v>
      </c>
      <c r="S2" t="n">
        <v>27.17</v>
      </c>
      <c r="T2" t="n">
        <v>27701.06</v>
      </c>
      <c r="U2" t="n">
        <v>0.33</v>
      </c>
      <c r="V2" t="n">
        <v>0.8100000000000001</v>
      </c>
      <c r="W2" t="n">
        <v>0.25</v>
      </c>
      <c r="X2" t="n">
        <v>1.78</v>
      </c>
      <c r="Y2" t="n">
        <v>1</v>
      </c>
      <c r="Z2" t="n">
        <v>10</v>
      </c>
      <c r="AA2" t="n">
        <v>547.3562423132198</v>
      </c>
      <c r="AB2" t="n">
        <v>748.9169583861031</v>
      </c>
      <c r="AC2" t="n">
        <v>677.4413749892855</v>
      </c>
      <c r="AD2" t="n">
        <v>547356.2423132198</v>
      </c>
      <c r="AE2" t="n">
        <v>748916.9583861032</v>
      </c>
      <c r="AF2" t="n">
        <v>4.139731306292472e-06</v>
      </c>
      <c r="AG2" t="n">
        <v>40</v>
      </c>
      <c r="AH2" t="n">
        <v>677441.3749892855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7.1785</v>
      </c>
      <c r="E3" t="n">
        <v>13.93</v>
      </c>
      <c r="F3" t="n">
        <v>9.16</v>
      </c>
      <c r="G3" t="n">
        <v>8.33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112.87</v>
      </c>
      <c r="Q3" t="n">
        <v>1324.38</v>
      </c>
      <c r="R3" t="n">
        <v>68.03</v>
      </c>
      <c r="S3" t="n">
        <v>27.17</v>
      </c>
      <c r="T3" t="n">
        <v>20374.08</v>
      </c>
      <c r="U3" t="n">
        <v>0.4</v>
      </c>
      <c r="V3" t="n">
        <v>0.85</v>
      </c>
      <c r="W3" t="n">
        <v>0.21</v>
      </c>
      <c r="X3" t="n">
        <v>1.31</v>
      </c>
      <c r="Y3" t="n">
        <v>1</v>
      </c>
      <c r="Z3" t="n">
        <v>10</v>
      </c>
      <c r="AA3" t="n">
        <v>496.8556996506362</v>
      </c>
      <c r="AB3" t="n">
        <v>679.8198879884533</v>
      </c>
      <c r="AC3" t="n">
        <v>614.9388320120398</v>
      </c>
      <c r="AD3" t="n">
        <v>496855.6996506362</v>
      </c>
      <c r="AE3" t="n">
        <v>679819.8879884533</v>
      </c>
      <c r="AF3" t="n">
        <v>4.514281119600861e-06</v>
      </c>
      <c r="AG3" t="n">
        <v>37</v>
      </c>
      <c r="AH3" t="n">
        <v>614938.8320120398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7.5686</v>
      </c>
      <c r="E4" t="n">
        <v>13.21</v>
      </c>
      <c r="F4" t="n">
        <v>8.91</v>
      </c>
      <c r="G4" t="n">
        <v>10.08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107.94</v>
      </c>
      <c r="Q4" t="n">
        <v>1324.3</v>
      </c>
      <c r="R4" t="n">
        <v>60.12</v>
      </c>
      <c r="S4" t="n">
        <v>27.17</v>
      </c>
      <c r="T4" t="n">
        <v>16483.97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465.6299477486606</v>
      </c>
      <c r="AB4" t="n">
        <v>637.0954366532212</v>
      </c>
      <c r="AC4" t="n">
        <v>576.2919423480984</v>
      </c>
      <c r="AD4" t="n">
        <v>465629.9477486606</v>
      </c>
      <c r="AE4" t="n">
        <v>637095.4366532213</v>
      </c>
      <c r="AF4" t="n">
        <v>4.759599927813761e-06</v>
      </c>
      <c r="AG4" t="n">
        <v>35</v>
      </c>
      <c r="AH4" t="n">
        <v>576291.9423480984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7.8756</v>
      </c>
      <c r="E5" t="n">
        <v>12.7</v>
      </c>
      <c r="F5" t="n">
        <v>8.710000000000001</v>
      </c>
      <c r="G5" t="n">
        <v>11.88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103.66</v>
      </c>
      <c r="Q5" t="n">
        <v>1324.05</v>
      </c>
      <c r="R5" t="n">
        <v>53.98</v>
      </c>
      <c r="S5" t="n">
        <v>27.17</v>
      </c>
      <c r="T5" t="n">
        <v>13455.64</v>
      </c>
      <c r="U5" t="n">
        <v>0.5</v>
      </c>
      <c r="V5" t="n">
        <v>0.9</v>
      </c>
      <c r="W5" t="n">
        <v>0.18</v>
      </c>
      <c r="X5" t="n">
        <v>0.86</v>
      </c>
      <c r="Y5" t="n">
        <v>1</v>
      </c>
      <c r="Z5" t="n">
        <v>10</v>
      </c>
      <c r="AA5" t="n">
        <v>447.2149838471856</v>
      </c>
      <c r="AB5" t="n">
        <v>611.899270632353</v>
      </c>
      <c r="AC5" t="n">
        <v>553.5004630492206</v>
      </c>
      <c r="AD5" t="n">
        <v>447214.9838471856</v>
      </c>
      <c r="AE5" t="n">
        <v>611899.270632353</v>
      </c>
      <c r="AF5" t="n">
        <v>4.952660358783666e-06</v>
      </c>
      <c r="AG5" t="n">
        <v>34</v>
      </c>
      <c r="AH5" t="n">
        <v>553500.4630492206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8.195399999999999</v>
      </c>
      <c r="E6" t="n">
        <v>12.2</v>
      </c>
      <c r="F6" t="n">
        <v>8.470000000000001</v>
      </c>
      <c r="G6" t="n">
        <v>13.73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98.52</v>
      </c>
      <c r="Q6" t="n">
        <v>1324.13</v>
      </c>
      <c r="R6" t="n">
        <v>45.94</v>
      </c>
      <c r="S6" t="n">
        <v>27.17</v>
      </c>
      <c r="T6" t="n">
        <v>9474.709999999999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418.6957655564308</v>
      </c>
      <c r="AB6" t="n">
        <v>572.878017987829</v>
      </c>
      <c r="AC6" t="n">
        <v>518.203343990418</v>
      </c>
      <c r="AD6" t="n">
        <v>418695.7655564308</v>
      </c>
      <c r="AE6" t="n">
        <v>572878.0179878291</v>
      </c>
      <c r="AF6" t="n">
        <v>5.153770214888473e-06</v>
      </c>
      <c r="AG6" t="n">
        <v>32</v>
      </c>
      <c r="AH6" t="n">
        <v>518203.3439904181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8.238200000000001</v>
      </c>
      <c r="E7" t="n">
        <v>12.14</v>
      </c>
      <c r="F7" t="n">
        <v>8.539999999999999</v>
      </c>
      <c r="G7" t="n">
        <v>15.54</v>
      </c>
      <c r="H7" t="n">
        <v>0.22</v>
      </c>
      <c r="I7" t="n">
        <v>33</v>
      </c>
      <c r="J7" t="n">
        <v>178.59</v>
      </c>
      <c r="K7" t="n">
        <v>52.44</v>
      </c>
      <c r="L7" t="n">
        <v>2.25</v>
      </c>
      <c r="M7" t="n">
        <v>31</v>
      </c>
      <c r="N7" t="n">
        <v>33.89</v>
      </c>
      <c r="O7" t="n">
        <v>22259.66</v>
      </c>
      <c r="P7" t="n">
        <v>97.94</v>
      </c>
      <c r="Q7" t="n">
        <v>1324.13</v>
      </c>
      <c r="R7" t="n">
        <v>49.1</v>
      </c>
      <c r="S7" t="n">
        <v>27.17</v>
      </c>
      <c r="T7" t="n">
        <v>11071.76</v>
      </c>
      <c r="U7" t="n">
        <v>0.55</v>
      </c>
      <c r="V7" t="n">
        <v>0.91</v>
      </c>
      <c r="W7" t="n">
        <v>0.16</v>
      </c>
      <c r="X7" t="n">
        <v>0.6899999999999999</v>
      </c>
      <c r="Y7" t="n">
        <v>1</v>
      </c>
      <c r="Z7" t="n">
        <v>10</v>
      </c>
      <c r="AA7" t="n">
        <v>418.0866266140754</v>
      </c>
      <c r="AB7" t="n">
        <v>572.0445672135846</v>
      </c>
      <c r="AC7" t="n">
        <v>517.4494365883121</v>
      </c>
      <c r="AD7" t="n">
        <v>418086.6266140754</v>
      </c>
      <c r="AE7" t="n">
        <v>572044.5672135847</v>
      </c>
      <c r="AF7" t="n">
        <v>5.180685480183301e-06</v>
      </c>
      <c r="AG7" t="n">
        <v>32</v>
      </c>
      <c r="AH7" t="n">
        <v>517449.4365883121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8.4604</v>
      </c>
      <c r="E8" t="n">
        <v>11.82</v>
      </c>
      <c r="F8" t="n">
        <v>8.4</v>
      </c>
      <c r="G8" t="n">
        <v>18.01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94.25</v>
      </c>
      <c r="Q8" t="n">
        <v>1323.98</v>
      </c>
      <c r="R8" t="n">
        <v>44.46</v>
      </c>
      <c r="S8" t="n">
        <v>27.17</v>
      </c>
      <c r="T8" t="n">
        <v>8779.299999999999</v>
      </c>
      <c r="U8" t="n">
        <v>0.61</v>
      </c>
      <c r="V8" t="n">
        <v>0.93</v>
      </c>
      <c r="W8" t="n">
        <v>0.15</v>
      </c>
      <c r="X8" t="n">
        <v>0.55</v>
      </c>
      <c r="Y8" t="n">
        <v>1</v>
      </c>
      <c r="Z8" t="n">
        <v>10</v>
      </c>
      <c r="AA8" t="n">
        <v>402.583428844606</v>
      </c>
      <c r="AB8" t="n">
        <v>550.8324080725822</v>
      </c>
      <c r="AC8" t="n">
        <v>498.2617361442745</v>
      </c>
      <c r="AD8" t="n">
        <v>402583.428844606</v>
      </c>
      <c r="AE8" t="n">
        <v>550832.4080725822</v>
      </c>
      <c r="AF8" t="n">
        <v>5.320418469634482e-06</v>
      </c>
      <c r="AG8" t="n">
        <v>31</v>
      </c>
      <c r="AH8" t="n">
        <v>498261.7361442745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8.5853</v>
      </c>
      <c r="E9" t="n">
        <v>11.65</v>
      </c>
      <c r="F9" t="n">
        <v>8.34</v>
      </c>
      <c r="G9" t="n">
        <v>20.01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91.62</v>
      </c>
      <c r="Q9" t="n">
        <v>1323.97</v>
      </c>
      <c r="R9" t="n">
        <v>42.41</v>
      </c>
      <c r="S9" t="n">
        <v>27.17</v>
      </c>
      <c r="T9" t="n">
        <v>7769.09</v>
      </c>
      <c r="U9" t="n">
        <v>0.64</v>
      </c>
      <c r="V9" t="n">
        <v>0.9399999999999999</v>
      </c>
      <c r="W9" t="n">
        <v>0.15</v>
      </c>
      <c r="X9" t="n">
        <v>0.48</v>
      </c>
      <c r="Y9" t="n">
        <v>1</v>
      </c>
      <c r="Z9" t="n">
        <v>10</v>
      </c>
      <c r="AA9" t="n">
        <v>399.254044591932</v>
      </c>
      <c r="AB9" t="n">
        <v>546.2769976560069</v>
      </c>
      <c r="AC9" t="n">
        <v>494.1410877042984</v>
      </c>
      <c r="AD9" t="n">
        <v>399254.044591932</v>
      </c>
      <c r="AE9" t="n">
        <v>546276.9976560068</v>
      </c>
      <c r="AF9" t="n">
        <v>5.398963250833639e-06</v>
      </c>
      <c r="AG9" t="n">
        <v>31</v>
      </c>
      <c r="AH9" t="n">
        <v>494141.0877042984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8.664899999999999</v>
      </c>
      <c r="E10" t="n">
        <v>11.54</v>
      </c>
      <c r="F10" t="n">
        <v>8.300000000000001</v>
      </c>
      <c r="G10" t="n">
        <v>21.66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88.72</v>
      </c>
      <c r="Q10" t="n">
        <v>1323.94</v>
      </c>
      <c r="R10" t="n">
        <v>41.29</v>
      </c>
      <c r="S10" t="n">
        <v>27.17</v>
      </c>
      <c r="T10" t="n">
        <v>7219.4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396.4062215176518</v>
      </c>
      <c r="AB10" t="n">
        <v>542.3804804886897</v>
      </c>
      <c r="AC10" t="n">
        <v>490.6164486666338</v>
      </c>
      <c r="AD10" t="n">
        <v>396406.2215176518</v>
      </c>
      <c r="AE10" t="n">
        <v>542380.4804886897</v>
      </c>
      <c r="AF10" t="n">
        <v>5.449020613391307e-06</v>
      </c>
      <c r="AG10" t="n">
        <v>31</v>
      </c>
      <c r="AH10" t="n">
        <v>490616.4486666338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8.810600000000001</v>
      </c>
      <c r="E11" t="n">
        <v>11.35</v>
      </c>
      <c r="F11" t="n">
        <v>8.220000000000001</v>
      </c>
      <c r="G11" t="n">
        <v>24.65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85.70999999999999</v>
      </c>
      <c r="Q11" t="n">
        <v>1324.08</v>
      </c>
      <c r="R11" t="n">
        <v>38.62</v>
      </c>
      <c r="S11" t="n">
        <v>27.17</v>
      </c>
      <c r="T11" t="n">
        <v>5897.77</v>
      </c>
      <c r="U11" t="n">
        <v>0.7</v>
      </c>
      <c r="V11" t="n">
        <v>0.95</v>
      </c>
      <c r="W11" t="n">
        <v>0.14</v>
      </c>
      <c r="X11" t="n">
        <v>0.36</v>
      </c>
      <c r="Y11" t="n">
        <v>1</v>
      </c>
      <c r="Z11" t="n">
        <v>10</v>
      </c>
      <c r="AA11" t="n">
        <v>382.8815053520522</v>
      </c>
      <c r="AB11" t="n">
        <v>523.8753671625499</v>
      </c>
      <c r="AC11" t="n">
        <v>473.877437384251</v>
      </c>
      <c r="AD11" t="n">
        <v>382881.5053520522</v>
      </c>
      <c r="AE11" t="n">
        <v>523875.3671625499</v>
      </c>
      <c r="AF11" t="n">
        <v>5.54064571043468e-06</v>
      </c>
      <c r="AG11" t="n">
        <v>30</v>
      </c>
      <c r="AH11" t="n">
        <v>473877.437384251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8.914</v>
      </c>
      <c r="E12" t="n">
        <v>11.22</v>
      </c>
      <c r="F12" t="n">
        <v>8.16</v>
      </c>
      <c r="G12" t="n">
        <v>27.19</v>
      </c>
      <c r="H12" t="n">
        <v>0.34</v>
      </c>
      <c r="I12" t="n">
        <v>18</v>
      </c>
      <c r="J12" t="n">
        <v>180.45</v>
      </c>
      <c r="K12" t="n">
        <v>52.44</v>
      </c>
      <c r="L12" t="n">
        <v>3.5</v>
      </c>
      <c r="M12" t="n">
        <v>16</v>
      </c>
      <c r="N12" t="n">
        <v>34.51</v>
      </c>
      <c r="O12" t="n">
        <v>22489.16</v>
      </c>
      <c r="P12" t="n">
        <v>82.09</v>
      </c>
      <c r="Q12" t="n">
        <v>1324</v>
      </c>
      <c r="R12" t="n">
        <v>37.02</v>
      </c>
      <c r="S12" t="n">
        <v>27.17</v>
      </c>
      <c r="T12" t="n">
        <v>5106.9</v>
      </c>
      <c r="U12" t="n">
        <v>0.73</v>
      </c>
      <c r="V12" t="n">
        <v>0.96</v>
      </c>
      <c r="W12" t="n">
        <v>0.13</v>
      </c>
      <c r="X12" t="n">
        <v>0.3</v>
      </c>
      <c r="Y12" t="n">
        <v>1</v>
      </c>
      <c r="Z12" t="n">
        <v>10</v>
      </c>
      <c r="AA12" t="n">
        <v>379.4183422495597</v>
      </c>
      <c r="AB12" t="n">
        <v>519.1369146217465</v>
      </c>
      <c r="AC12" t="n">
        <v>469.5912161034821</v>
      </c>
      <c r="AD12" t="n">
        <v>379418.3422495597</v>
      </c>
      <c r="AE12" t="n">
        <v>519136.9146217465</v>
      </c>
      <c r="AF12" t="n">
        <v>5.605669972852557e-06</v>
      </c>
      <c r="AG12" t="n">
        <v>30</v>
      </c>
      <c r="AH12" t="n">
        <v>469591.2161034821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8.9056</v>
      </c>
      <c r="E13" t="n">
        <v>11.23</v>
      </c>
      <c r="F13" t="n">
        <v>8.199999999999999</v>
      </c>
      <c r="G13" t="n">
        <v>28.95</v>
      </c>
      <c r="H13" t="n">
        <v>0.37</v>
      </c>
      <c r="I13" t="n">
        <v>17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80.93000000000001</v>
      </c>
      <c r="Q13" t="n">
        <v>1324.1</v>
      </c>
      <c r="R13" t="n">
        <v>38.03</v>
      </c>
      <c r="S13" t="n">
        <v>27.17</v>
      </c>
      <c r="T13" t="n">
        <v>5619.58</v>
      </c>
      <c r="U13" t="n">
        <v>0.71</v>
      </c>
      <c r="V13" t="n">
        <v>0.95</v>
      </c>
      <c r="W13" t="n">
        <v>0.14</v>
      </c>
      <c r="X13" t="n">
        <v>0.35</v>
      </c>
      <c r="Y13" t="n">
        <v>1</v>
      </c>
      <c r="Z13" t="n">
        <v>10</v>
      </c>
      <c r="AA13" t="n">
        <v>378.951736763969</v>
      </c>
      <c r="AB13" t="n">
        <v>518.4984844111801</v>
      </c>
      <c r="AC13" t="n">
        <v>469.0137167761697</v>
      </c>
      <c r="AD13" t="n">
        <v>378951.736763969</v>
      </c>
      <c r="AE13" t="n">
        <v>518498.4844111801</v>
      </c>
      <c r="AF13" t="n">
        <v>5.600387537607777e-06</v>
      </c>
      <c r="AG13" t="n">
        <v>30</v>
      </c>
      <c r="AH13" t="n">
        <v>469013.7167761697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8.963900000000001</v>
      </c>
      <c r="E14" t="n">
        <v>11.16</v>
      </c>
      <c r="F14" t="n">
        <v>8.17</v>
      </c>
      <c r="G14" t="n">
        <v>30.62</v>
      </c>
      <c r="H14" t="n">
        <v>0.39</v>
      </c>
      <c r="I14" t="n">
        <v>16</v>
      </c>
      <c r="J14" t="n">
        <v>181.19</v>
      </c>
      <c r="K14" t="n">
        <v>52.44</v>
      </c>
      <c r="L14" t="n">
        <v>4</v>
      </c>
      <c r="M14" t="n">
        <v>0</v>
      </c>
      <c r="N14" t="n">
        <v>34.75</v>
      </c>
      <c r="O14" t="n">
        <v>22581.25</v>
      </c>
      <c r="P14" t="n">
        <v>79.43000000000001</v>
      </c>
      <c r="Q14" t="n">
        <v>1323.99</v>
      </c>
      <c r="R14" t="n">
        <v>36.48</v>
      </c>
      <c r="S14" t="n">
        <v>27.17</v>
      </c>
      <c r="T14" t="n">
        <v>4846.05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377.3795644882285</v>
      </c>
      <c r="AB14" t="n">
        <v>516.3473689441662</v>
      </c>
      <c r="AC14" t="n">
        <v>467.0679007502181</v>
      </c>
      <c r="AD14" t="n">
        <v>377379.5644882285</v>
      </c>
      <c r="AE14" t="n">
        <v>516347.3689441662</v>
      </c>
      <c r="AF14" t="n">
        <v>5.637050153651901e-06</v>
      </c>
      <c r="AG14" t="n">
        <v>30</v>
      </c>
      <c r="AH14" t="n">
        <v>467067.9007502181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5.9177</v>
      </c>
      <c r="E2" t="n">
        <v>16.9</v>
      </c>
      <c r="F2" t="n">
        <v>9.94</v>
      </c>
      <c r="G2" t="n">
        <v>5.79</v>
      </c>
      <c r="H2" t="n">
        <v>0.08</v>
      </c>
      <c r="I2" t="n">
        <v>103</v>
      </c>
      <c r="J2" t="n">
        <v>213.37</v>
      </c>
      <c r="K2" t="n">
        <v>56.13</v>
      </c>
      <c r="L2" t="n">
        <v>1</v>
      </c>
      <c r="M2" t="n">
        <v>101</v>
      </c>
      <c r="N2" t="n">
        <v>46.25</v>
      </c>
      <c r="O2" t="n">
        <v>26550.29</v>
      </c>
      <c r="P2" t="n">
        <v>142.19</v>
      </c>
      <c r="Q2" t="n">
        <v>1324.46</v>
      </c>
      <c r="R2" t="n">
        <v>92.38</v>
      </c>
      <c r="S2" t="n">
        <v>27.17</v>
      </c>
      <c r="T2" t="n">
        <v>32362.33</v>
      </c>
      <c r="U2" t="n">
        <v>0.29</v>
      </c>
      <c r="V2" t="n">
        <v>0.79</v>
      </c>
      <c r="W2" t="n">
        <v>0.27</v>
      </c>
      <c r="X2" t="n">
        <v>2.08</v>
      </c>
      <c r="Y2" t="n">
        <v>1</v>
      </c>
      <c r="Z2" t="n">
        <v>10</v>
      </c>
      <c r="AA2" t="n">
        <v>645.1574648222821</v>
      </c>
      <c r="AB2" t="n">
        <v>882.7329057084238</v>
      </c>
      <c r="AC2" t="n">
        <v>798.4861161110257</v>
      </c>
      <c r="AD2" t="n">
        <v>645157.4648222821</v>
      </c>
      <c r="AE2" t="n">
        <v>882732.9057084238</v>
      </c>
      <c r="AF2" t="n">
        <v>3.432055067612885e-06</v>
      </c>
      <c r="AG2" t="n">
        <v>45</v>
      </c>
      <c r="AH2" t="n">
        <v>798486.1161110257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6.5233</v>
      </c>
      <c r="E3" t="n">
        <v>15.33</v>
      </c>
      <c r="F3" t="n">
        <v>9.42</v>
      </c>
      <c r="G3" t="n">
        <v>7.25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133.32</v>
      </c>
      <c r="Q3" t="n">
        <v>1324.22</v>
      </c>
      <c r="R3" t="n">
        <v>76.29000000000001</v>
      </c>
      <c r="S3" t="n">
        <v>27.17</v>
      </c>
      <c r="T3" t="n">
        <v>24445.29</v>
      </c>
      <c r="U3" t="n">
        <v>0.36</v>
      </c>
      <c r="V3" t="n">
        <v>0.83</v>
      </c>
      <c r="W3" t="n">
        <v>0.23</v>
      </c>
      <c r="X3" t="n">
        <v>1.57</v>
      </c>
      <c r="Y3" t="n">
        <v>1</v>
      </c>
      <c r="Z3" t="n">
        <v>10</v>
      </c>
      <c r="AA3" t="n">
        <v>566.624732764032</v>
      </c>
      <c r="AB3" t="n">
        <v>775.2809570867087</v>
      </c>
      <c r="AC3" t="n">
        <v>701.2892306560097</v>
      </c>
      <c r="AD3" t="n">
        <v>566624.7327640321</v>
      </c>
      <c r="AE3" t="n">
        <v>775280.9570867086</v>
      </c>
      <c r="AF3" t="n">
        <v>3.783281481413241e-06</v>
      </c>
      <c r="AG3" t="n">
        <v>40</v>
      </c>
      <c r="AH3" t="n">
        <v>701289.2306560097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6.983</v>
      </c>
      <c r="E4" t="n">
        <v>14.32</v>
      </c>
      <c r="F4" t="n">
        <v>9.09</v>
      </c>
      <c r="G4" t="n">
        <v>8.800000000000001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127.18</v>
      </c>
      <c r="Q4" t="n">
        <v>1324.2</v>
      </c>
      <c r="R4" t="n">
        <v>65.84999999999999</v>
      </c>
      <c r="S4" t="n">
        <v>27.17</v>
      </c>
      <c r="T4" t="n">
        <v>19304.04</v>
      </c>
      <c r="U4" t="n">
        <v>0.41</v>
      </c>
      <c r="V4" t="n">
        <v>0.86</v>
      </c>
      <c r="W4" t="n">
        <v>0.21</v>
      </c>
      <c r="X4" t="n">
        <v>1.24</v>
      </c>
      <c r="Y4" t="n">
        <v>1</v>
      </c>
      <c r="Z4" t="n">
        <v>10</v>
      </c>
      <c r="AA4" t="n">
        <v>529.0230787275128</v>
      </c>
      <c r="AB4" t="n">
        <v>723.832715166044</v>
      </c>
      <c r="AC4" t="n">
        <v>654.7511367361922</v>
      </c>
      <c r="AD4" t="n">
        <v>529023.0787275129</v>
      </c>
      <c r="AE4" t="n">
        <v>723832.715166044</v>
      </c>
      <c r="AF4" t="n">
        <v>4.049891095719753e-06</v>
      </c>
      <c r="AG4" t="n">
        <v>38</v>
      </c>
      <c r="AH4" t="n">
        <v>654751.1367361922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7.299</v>
      </c>
      <c r="E5" t="n">
        <v>13.7</v>
      </c>
      <c r="F5" t="n">
        <v>8.890000000000001</v>
      </c>
      <c r="G5" t="n">
        <v>10.26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122.9</v>
      </c>
      <c r="Q5" t="n">
        <v>1324.01</v>
      </c>
      <c r="R5" t="n">
        <v>59.6</v>
      </c>
      <c r="S5" t="n">
        <v>27.17</v>
      </c>
      <c r="T5" t="n">
        <v>16227.55</v>
      </c>
      <c r="U5" t="n">
        <v>0.46</v>
      </c>
      <c r="V5" t="n">
        <v>0.88</v>
      </c>
      <c r="W5" t="n">
        <v>0.19</v>
      </c>
      <c r="X5" t="n">
        <v>1.04</v>
      </c>
      <c r="Y5" t="n">
        <v>1</v>
      </c>
      <c r="Z5" t="n">
        <v>10</v>
      </c>
      <c r="AA5" t="n">
        <v>498.3581335866136</v>
      </c>
      <c r="AB5" t="n">
        <v>681.8755843823648</v>
      </c>
      <c r="AC5" t="n">
        <v>616.7983356273044</v>
      </c>
      <c r="AD5" t="n">
        <v>498358.1335866136</v>
      </c>
      <c r="AE5" t="n">
        <v>681875.5843823648</v>
      </c>
      <c r="AF5" t="n">
        <v>4.233159832114918e-06</v>
      </c>
      <c r="AG5" t="n">
        <v>36</v>
      </c>
      <c r="AH5" t="n">
        <v>616798.3356273044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7.5903</v>
      </c>
      <c r="E6" t="n">
        <v>13.17</v>
      </c>
      <c r="F6" t="n">
        <v>8.699999999999999</v>
      </c>
      <c r="G6" t="n">
        <v>11.87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118.91</v>
      </c>
      <c r="Q6" t="n">
        <v>1324.2</v>
      </c>
      <c r="R6" t="n">
        <v>53.74</v>
      </c>
      <c r="S6" t="n">
        <v>27.17</v>
      </c>
      <c r="T6" t="n">
        <v>13339.52</v>
      </c>
      <c r="U6" t="n">
        <v>0.51</v>
      </c>
      <c r="V6" t="n">
        <v>0.9</v>
      </c>
      <c r="W6" t="n">
        <v>0.18</v>
      </c>
      <c r="X6" t="n">
        <v>0.85</v>
      </c>
      <c r="Y6" t="n">
        <v>1</v>
      </c>
      <c r="Z6" t="n">
        <v>10</v>
      </c>
      <c r="AA6" t="n">
        <v>479.209128150787</v>
      </c>
      <c r="AB6" t="n">
        <v>655.6750703505696</v>
      </c>
      <c r="AC6" t="n">
        <v>593.0983618820514</v>
      </c>
      <c r="AD6" t="n">
        <v>479209.128150787</v>
      </c>
      <c r="AE6" t="n">
        <v>655675.0703505697</v>
      </c>
      <c r="AF6" t="n">
        <v>4.402103448924766e-06</v>
      </c>
      <c r="AG6" t="n">
        <v>35</v>
      </c>
      <c r="AH6" t="n">
        <v>593098.3618820515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7.8471</v>
      </c>
      <c r="E7" t="n">
        <v>12.74</v>
      </c>
      <c r="F7" t="n">
        <v>8.529999999999999</v>
      </c>
      <c r="G7" t="n">
        <v>13.46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114.89</v>
      </c>
      <c r="Q7" t="n">
        <v>1324.11</v>
      </c>
      <c r="R7" t="n">
        <v>47.85</v>
      </c>
      <c r="S7" t="n">
        <v>27.17</v>
      </c>
      <c r="T7" t="n">
        <v>10422.88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461.3570534100785</v>
      </c>
      <c r="AB7" t="n">
        <v>631.2490741123793</v>
      </c>
      <c r="AC7" t="n">
        <v>571.0035484427328</v>
      </c>
      <c r="AD7" t="n">
        <v>461357.0534100786</v>
      </c>
      <c r="AE7" t="n">
        <v>631249.0741123792</v>
      </c>
      <c r="AF7" t="n">
        <v>4.551038295463622e-06</v>
      </c>
      <c r="AG7" t="n">
        <v>34</v>
      </c>
      <c r="AH7" t="n">
        <v>571003.5484427329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7.8249</v>
      </c>
      <c r="E8" t="n">
        <v>12.78</v>
      </c>
      <c r="F8" t="n">
        <v>8.69</v>
      </c>
      <c r="G8" t="n">
        <v>14.9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115.99</v>
      </c>
      <c r="Q8" t="n">
        <v>1323.94</v>
      </c>
      <c r="R8" t="n">
        <v>54.82</v>
      </c>
      <c r="S8" t="n">
        <v>27.17</v>
      </c>
      <c r="T8" t="n">
        <v>13925.15</v>
      </c>
      <c r="U8" t="n">
        <v>0.5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463.2770950860902</v>
      </c>
      <c r="AB8" t="n">
        <v>633.8761598397589</v>
      </c>
      <c r="AC8" t="n">
        <v>573.3799087954294</v>
      </c>
      <c r="AD8" t="n">
        <v>463277.0950860902</v>
      </c>
      <c r="AE8" t="n">
        <v>633876.1598397589</v>
      </c>
      <c r="AF8" t="n">
        <v>4.538163086767505e-06</v>
      </c>
      <c r="AG8" t="n">
        <v>34</v>
      </c>
      <c r="AH8" t="n">
        <v>573379.9087954294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8.1043</v>
      </c>
      <c r="E9" t="n">
        <v>12.34</v>
      </c>
      <c r="F9" t="n">
        <v>8.460000000000001</v>
      </c>
      <c r="G9" t="n">
        <v>16.92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111.05</v>
      </c>
      <c r="Q9" t="n">
        <v>1324.14</v>
      </c>
      <c r="R9" t="n">
        <v>46.27</v>
      </c>
      <c r="S9" t="n">
        <v>27.17</v>
      </c>
      <c r="T9" t="n">
        <v>9675.219999999999</v>
      </c>
      <c r="U9" t="n">
        <v>0.59</v>
      </c>
      <c r="V9" t="n">
        <v>0.92</v>
      </c>
      <c r="W9" t="n">
        <v>0.16</v>
      </c>
      <c r="X9" t="n">
        <v>0.61</v>
      </c>
      <c r="Y9" t="n">
        <v>1</v>
      </c>
      <c r="Z9" t="n">
        <v>10</v>
      </c>
      <c r="AA9" t="n">
        <v>444.6088461868802</v>
      </c>
      <c r="AB9" t="n">
        <v>608.333438110844</v>
      </c>
      <c r="AC9" t="n">
        <v>550.274948578887</v>
      </c>
      <c r="AD9" t="n">
        <v>444608.8461868801</v>
      </c>
      <c r="AE9" t="n">
        <v>608333.438110844</v>
      </c>
      <c r="AF9" t="n">
        <v>4.70020512774475e-06</v>
      </c>
      <c r="AG9" t="n">
        <v>33</v>
      </c>
      <c r="AH9" t="n">
        <v>550274.948578887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8.242699999999999</v>
      </c>
      <c r="E10" t="n">
        <v>12.13</v>
      </c>
      <c r="F10" t="n">
        <v>8.380000000000001</v>
      </c>
      <c r="G10" t="n">
        <v>18.62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108.65</v>
      </c>
      <c r="Q10" t="n">
        <v>1324.1</v>
      </c>
      <c r="R10" t="n">
        <v>43.63</v>
      </c>
      <c r="S10" t="n">
        <v>27.17</v>
      </c>
      <c r="T10" t="n">
        <v>8370.209999999999</v>
      </c>
      <c r="U10" t="n">
        <v>0.62</v>
      </c>
      <c r="V10" t="n">
        <v>0.93</v>
      </c>
      <c r="W10" t="n">
        <v>0.15</v>
      </c>
      <c r="X10" t="n">
        <v>0.53</v>
      </c>
      <c r="Y10" t="n">
        <v>1</v>
      </c>
      <c r="Z10" t="n">
        <v>10</v>
      </c>
      <c r="AA10" t="n">
        <v>430.7590008912662</v>
      </c>
      <c r="AB10" t="n">
        <v>589.3834687653335</v>
      </c>
      <c r="AC10" t="n">
        <v>533.1335377112632</v>
      </c>
      <c r="AD10" t="n">
        <v>430759.0008912662</v>
      </c>
      <c r="AE10" t="n">
        <v>589383.4687653335</v>
      </c>
      <c r="AF10" t="n">
        <v>4.780472194570987e-06</v>
      </c>
      <c r="AG10" t="n">
        <v>32</v>
      </c>
      <c r="AH10" t="n">
        <v>533133.5377112632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8.325799999999999</v>
      </c>
      <c r="E11" t="n">
        <v>12.01</v>
      </c>
      <c r="F11" t="n">
        <v>8.34</v>
      </c>
      <c r="G11" t="n">
        <v>20.02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106.73</v>
      </c>
      <c r="Q11" t="n">
        <v>1324.02</v>
      </c>
      <c r="R11" t="n">
        <v>42.51</v>
      </c>
      <c r="S11" t="n">
        <v>27.17</v>
      </c>
      <c r="T11" t="n">
        <v>7818.04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428.1978155369071</v>
      </c>
      <c r="AB11" t="n">
        <v>585.8791419719763</v>
      </c>
      <c r="AC11" t="n">
        <v>529.9636589487103</v>
      </c>
      <c r="AD11" t="n">
        <v>428197.8155369071</v>
      </c>
      <c r="AE11" t="n">
        <v>585879.1419719763</v>
      </c>
      <c r="AF11" t="n">
        <v>4.828667232528071e-06</v>
      </c>
      <c r="AG11" t="n">
        <v>32</v>
      </c>
      <c r="AH11" t="n">
        <v>529963.6589487103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8.4148</v>
      </c>
      <c r="E12" t="n">
        <v>11.88</v>
      </c>
      <c r="F12" t="n">
        <v>8.300000000000001</v>
      </c>
      <c r="G12" t="n">
        <v>21.65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104.18</v>
      </c>
      <c r="Q12" t="n">
        <v>1324.13</v>
      </c>
      <c r="R12" t="n">
        <v>41.22</v>
      </c>
      <c r="S12" t="n">
        <v>27.17</v>
      </c>
      <c r="T12" t="n">
        <v>7182.55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415.2667839618732</v>
      </c>
      <c r="AB12" t="n">
        <v>568.186334094164</v>
      </c>
      <c r="AC12" t="n">
        <v>513.9594278227446</v>
      </c>
      <c r="AD12" t="n">
        <v>415266.7839618732</v>
      </c>
      <c r="AE12" t="n">
        <v>568186.334094164</v>
      </c>
      <c r="AF12" t="n">
        <v>4.88028406018367e-06</v>
      </c>
      <c r="AG12" t="n">
        <v>31</v>
      </c>
      <c r="AH12" t="n">
        <v>513959.4278227446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8.5139</v>
      </c>
      <c r="E13" t="n">
        <v>11.75</v>
      </c>
      <c r="F13" t="n">
        <v>8.25</v>
      </c>
      <c r="G13" t="n">
        <v>23.56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102.07</v>
      </c>
      <c r="Q13" t="n">
        <v>1324.01</v>
      </c>
      <c r="R13" t="n">
        <v>39.54</v>
      </c>
      <c r="S13" t="n">
        <v>27.17</v>
      </c>
      <c r="T13" t="n">
        <v>6352.81</v>
      </c>
      <c r="U13" t="n">
        <v>0.6899999999999999</v>
      </c>
      <c r="V13" t="n">
        <v>0.95</v>
      </c>
      <c r="W13" t="n">
        <v>0.14</v>
      </c>
      <c r="X13" t="n">
        <v>0.39</v>
      </c>
      <c r="Y13" t="n">
        <v>1</v>
      </c>
      <c r="Z13" t="n">
        <v>10</v>
      </c>
      <c r="AA13" t="n">
        <v>412.4487861956148</v>
      </c>
      <c r="AB13" t="n">
        <v>564.3306252290821</v>
      </c>
      <c r="AC13" t="n">
        <v>510.4717024002247</v>
      </c>
      <c r="AD13" t="n">
        <v>412448.7861956148</v>
      </c>
      <c r="AE13" t="n">
        <v>564330.6252290821</v>
      </c>
      <c r="AF13" t="n">
        <v>4.937758527831648e-06</v>
      </c>
      <c r="AG13" t="n">
        <v>31</v>
      </c>
      <c r="AH13" t="n">
        <v>510471.7024002247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8.619</v>
      </c>
      <c r="E14" t="n">
        <v>11.6</v>
      </c>
      <c r="F14" t="n">
        <v>8.19</v>
      </c>
      <c r="G14" t="n">
        <v>25.85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99.51000000000001</v>
      </c>
      <c r="Q14" t="n">
        <v>1324.03</v>
      </c>
      <c r="R14" t="n">
        <v>37.45</v>
      </c>
      <c r="S14" t="n">
        <v>27.17</v>
      </c>
      <c r="T14" t="n">
        <v>5318.11</v>
      </c>
      <c r="U14" t="n">
        <v>0.73</v>
      </c>
      <c r="V14" t="n">
        <v>0.95</v>
      </c>
      <c r="W14" t="n">
        <v>0.14</v>
      </c>
      <c r="X14" t="n">
        <v>0.33</v>
      </c>
      <c r="Y14" t="n">
        <v>1</v>
      </c>
      <c r="Z14" t="n">
        <v>10</v>
      </c>
      <c r="AA14" t="n">
        <v>409.2955752284108</v>
      </c>
      <c r="AB14" t="n">
        <v>560.0162628739034</v>
      </c>
      <c r="AC14" t="n">
        <v>506.5690967329787</v>
      </c>
      <c r="AD14" t="n">
        <v>409295.5752284108</v>
      </c>
      <c r="AE14" t="n">
        <v>560016.2628739034</v>
      </c>
      <c r="AF14" t="n">
        <v>4.998712781613712e-06</v>
      </c>
      <c r="AG14" t="n">
        <v>31</v>
      </c>
      <c r="AH14" t="n">
        <v>506569.0967329787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8.598699999999999</v>
      </c>
      <c r="E15" t="n">
        <v>11.63</v>
      </c>
      <c r="F15" t="n">
        <v>8.26</v>
      </c>
      <c r="G15" t="n">
        <v>27.52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98.84999999999999</v>
      </c>
      <c r="Q15" t="n">
        <v>1324.12</v>
      </c>
      <c r="R15" t="n">
        <v>40.5</v>
      </c>
      <c r="S15" t="n">
        <v>27.17</v>
      </c>
      <c r="T15" t="n">
        <v>6845.99</v>
      </c>
      <c r="U15" t="n">
        <v>0.67</v>
      </c>
      <c r="V15" t="n">
        <v>0.95</v>
      </c>
      <c r="W15" t="n">
        <v>0.13</v>
      </c>
      <c r="X15" t="n">
        <v>0.4</v>
      </c>
      <c r="Y15" t="n">
        <v>1</v>
      </c>
      <c r="Z15" t="n">
        <v>10</v>
      </c>
      <c r="AA15" t="n">
        <v>409.4361463224305</v>
      </c>
      <c r="AB15" t="n">
        <v>560.2085984463001</v>
      </c>
      <c r="AC15" t="n">
        <v>506.7430760682906</v>
      </c>
      <c r="AD15" t="n">
        <v>409436.1463224305</v>
      </c>
      <c r="AE15" t="n">
        <v>560208.5984463001</v>
      </c>
      <c r="AF15" t="n">
        <v>4.986939505193389e-06</v>
      </c>
      <c r="AG15" t="n">
        <v>31</v>
      </c>
      <c r="AH15" t="n">
        <v>506743.0760682906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8.6799</v>
      </c>
      <c r="E16" t="n">
        <v>11.52</v>
      </c>
      <c r="F16" t="n">
        <v>8.19</v>
      </c>
      <c r="G16" t="n">
        <v>28.91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95.95999999999999</v>
      </c>
      <c r="Q16" t="n">
        <v>1323.94</v>
      </c>
      <c r="R16" t="n">
        <v>37.78</v>
      </c>
      <c r="S16" t="n">
        <v>27.17</v>
      </c>
      <c r="T16" t="n">
        <v>5495.29</v>
      </c>
      <c r="U16" t="n">
        <v>0.72</v>
      </c>
      <c r="V16" t="n">
        <v>0.95</v>
      </c>
      <c r="W16" t="n">
        <v>0.14</v>
      </c>
      <c r="X16" t="n">
        <v>0.34</v>
      </c>
      <c r="Y16" t="n">
        <v>1</v>
      </c>
      <c r="Z16" t="n">
        <v>10</v>
      </c>
      <c r="AA16" t="n">
        <v>396.4276790724597</v>
      </c>
      <c r="AB16" t="n">
        <v>542.4098396618183</v>
      </c>
      <c r="AC16" t="n">
        <v>490.6430058414849</v>
      </c>
      <c r="AD16" t="n">
        <v>396427.6790724597</v>
      </c>
      <c r="AE16" t="n">
        <v>542409.8396618183</v>
      </c>
      <c r="AF16" t="n">
        <v>5.034032610874678e-06</v>
      </c>
      <c r="AG16" t="n">
        <v>30</v>
      </c>
      <c r="AH16" t="n">
        <v>490643.0058414849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8.784599999999999</v>
      </c>
      <c r="E17" t="n">
        <v>11.38</v>
      </c>
      <c r="F17" t="n">
        <v>8.140000000000001</v>
      </c>
      <c r="G17" t="n">
        <v>32.55</v>
      </c>
      <c r="H17" t="n">
        <v>0.38</v>
      </c>
      <c r="I17" t="n">
        <v>15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92.78</v>
      </c>
      <c r="Q17" t="n">
        <v>1324.18</v>
      </c>
      <c r="R17" t="n">
        <v>36.11</v>
      </c>
      <c r="S17" t="n">
        <v>27.17</v>
      </c>
      <c r="T17" t="n">
        <v>4668.63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393.0719797652849</v>
      </c>
      <c r="AB17" t="n">
        <v>537.8184238267369</v>
      </c>
      <c r="AC17" t="n">
        <v>486.4897882896109</v>
      </c>
      <c r="AD17" t="n">
        <v>393071.9797652849</v>
      </c>
      <c r="AE17" t="n">
        <v>537818.4238267369</v>
      </c>
      <c r="AF17" t="n">
        <v>5.094754878914469e-06</v>
      </c>
      <c r="AG17" t="n">
        <v>30</v>
      </c>
      <c r="AH17" t="n">
        <v>486489.7882896109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8.7843</v>
      </c>
      <c r="E18" t="n">
        <v>11.38</v>
      </c>
      <c r="F18" t="n">
        <v>8.140000000000001</v>
      </c>
      <c r="G18" t="n">
        <v>32.55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12</v>
      </c>
      <c r="N18" t="n">
        <v>48.79</v>
      </c>
      <c r="O18" t="n">
        <v>27357.39</v>
      </c>
      <c r="P18" t="n">
        <v>91.62</v>
      </c>
      <c r="Q18" t="n">
        <v>1324.01</v>
      </c>
      <c r="R18" t="n">
        <v>36.12</v>
      </c>
      <c r="S18" t="n">
        <v>27.17</v>
      </c>
      <c r="T18" t="n">
        <v>4672.88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392.3565608094449</v>
      </c>
      <c r="AB18" t="n">
        <v>536.8395560492996</v>
      </c>
      <c r="AC18" t="n">
        <v>485.6043422790029</v>
      </c>
      <c r="AD18" t="n">
        <v>392356.5608094449</v>
      </c>
      <c r="AE18" t="n">
        <v>536839.5560492997</v>
      </c>
      <c r="AF18" t="n">
        <v>5.094580889607766e-06</v>
      </c>
      <c r="AG18" t="n">
        <v>30</v>
      </c>
      <c r="AH18" t="n">
        <v>485604.3422790029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8.827400000000001</v>
      </c>
      <c r="E19" t="n">
        <v>11.33</v>
      </c>
      <c r="F19" t="n">
        <v>8.119999999999999</v>
      </c>
      <c r="G19" t="n">
        <v>34.82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90.52</v>
      </c>
      <c r="Q19" t="n">
        <v>1324.08</v>
      </c>
      <c r="R19" t="n">
        <v>35.49</v>
      </c>
      <c r="S19" t="n">
        <v>27.17</v>
      </c>
      <c r="T19" t="n">
        <v>4361.07</v>
      </c>
      <c r="U19" t="n">
        <v>0.77</v>
      </c>
      <c r="V19" t="n">
        <v>0.96</v>
      </c>
      <c r="W19" t="n">
        <v>0.14</v>
      </c>
      <c r="X19" t="n">
        <v>0.27</v>
      </c>
      <c r="Y19" t="n">
        <v>1</v>
      </c>
      <c r="Z19" t="n">
        <v>10</v>
      </c>
      <c r="AA19" t="n">
        <v>391.1332388461832</v>
      </c>
      <c r="AB19" t="n">
        <v>535.1657529700088</v>
      </c>
      <c r="AC19" t="n">
        <v>484.0902846164022</v>
      </c>
      <c r="AD19" t="n">
        <v>391133.2388461832</v>
      </c>
      <c r="AE19" t="n">
        <v>535165.7529700089</v>
      </c>
      <c r="AF19" t="n">
        <v>5.119577353337612e-06</v>
      </c>
      <c r="AG19" t="n">
        <v>30</v>
      </c>
      <c r="AH19" t="n">
        <v>484090.2846164022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8.8218</v>
      </c>
      <c r="E20" t="n">
        <v>11.34</v>
      </c>
      <c r="F20" t="n">
        <v>8.130000000000001</v>
      </c>
      <c r="G20" t="n">
        <v>34.85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89.02</v>
      </c>
      <c r="Q20" t="n">
        <v>1323.94</v>
      </c>
      <c r="R20" t="n">
        <v>35.51</v>
      </c>
      <c r="S20" t="n">
        <v>27.17</v>
      </c>
      <c r="T20" t="n">
        <v>4371.36</v>
      </c>
      <c r="U20" t="n">
        <v>0.77</v>
      </c>
      <c r="V20" t="n">
        <v>0.96</v>
      </c>
      <c r="W20" t="n">
        <v>0.15</v>
      </c>
      <c r="X20" t="n">
        <v>0.28</v>
      </c>
      <c r="Y20" t="n">
        <v>1</v>
      </c>
      <c r="Z20" t="n">
        <v>10</v>
      </c>
      <c r="AA20" t="n">
        <v>390.311151147871</v>
      </c>
      <c r="AB20" t="n">
        <v>534.0409363132286</v>
      </c>
      <c r="AC20" t="n">
        <v>483.0728188826549</v>
      </c>
      <c r="AD20" t="n">
        <v>390311.151147871</v>
      </c>
      <c r="AE20" t="n">
        <v>534040.9363132286</v>
      </c>
      <c r="AF20" t="n">
        <v>5.116329552945799e-06</v>
      </c>
      <c r="AG20" t="n">
        <v>30</v>
      </c>
      <c r="AH20" t="n">
        <v>483072.8188826549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8.818099999999999</v>
      </c>
      <c r="E21" t="n">
        <v>11.34</v>
      </c>
      <c r="F21" t="n">
        <v>8.140000000000001</v>
      </c>
      <c r="G21" t="n">
        <v>34.87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89.19</v>
      </c>
      <c r="Q21" t="n">
        <v>1324</v>
      </c>
      <c r="R21" t="n">
        <v>35.63</v>
      </c>
      <c r="S21" t="n">
        <v>27.17</v>
      </c>
      <c r="T21" t="n">
        <v>4432.96</v>
      </c>
      <c r="U21" t="n">
        <v>0.76</v>
      </c>
      <c r="V21" t="n">
        <v>0.96</v>
      </c>
      <c r="W21" t="n">
        <v>0.15</v>
      </c>
      <c r="X21" t="n">
        <v>0.28</v>
      </c>
      <c r="Y21" t="n">
        <v>1</v>
      </c>
      <c r="Z21" t="n">
        <v>10</v>
      </c>
      <c r="AA21" t="n">
        <v>390.4991406779471</v>
      </c>
      <c r="AB21" t="n">
        <v>534.2981518817916</v>
      </c>
      <c r="AC21" t="n">
        <v>483.3054861583585</v>
      </c>
      <c r="AD21" t="n">
        <v>390499.1406779471</v>
      </c>
      <c r="AE21" t="n">
        <v>534298.1518817915</v>
      </c>
      <c r="AF21" t="n">
        <v>5.11418368482978e-06</v>
      </c>
      <c r="AG21" t="n">
        <v>30</v>
      </c>
      <c r="AH21" t="n">
        <v>483305.4861583585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2024-09-24T15:19:36Z</dcterms:created>
  <dcterms:modified xmlns:dcterms="http://purl.org/dc/terms/" xmlns:xsi="http://www.w3.org/2001/XMLSchema-instance" xsi:type="dcterms:W3CDTF">2024-09-24T15:19:36Z</dcterms:modified>
</cp:coreProperties>
</file>