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gráficos!$A$7:$A$647</f>
              <numCache>
                <formatCode>General</formatCode>
                <ptCount val="6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</numCache>
            </numRef>
          </xVal>
          <yVal>
            <numRef>
              <f>gráficos!$B$7:$B$647</f>
              <numCache>
                <formatCode>General</formatCode>
                <ptCount val="64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3.4752</v>
      </c>
      <c r="E2" t="n">
        <v>28.78</v>
      </c>
      <c r="F2" t="n">
        <v>18.95</v>
      </c>
      <c r="G2" t="n">
        <v>6.05</v>
      </c>
      <c r="H2" t="n">
        <v>0.09</v>
      </c>
      <c r="I2" t="n">
        <v>188</v>
      </c>
      <c r="J2" t="n">
        <v>194.77</v>
      </c>
      <c r="K2" t="n">
        <v>54.38</v>
      </c>
      <c r="L2" t="n">
        <v>1</v>
      </c>
      <c r="M2" t="n">
        <v>186</v>
      </c>
      <c r="N2" t="n">
        <v>39.4</v>
      </c>
      <c r="O2" t="n">
        <v>24256.19</v>
      </c>
      <c r="P2" t="n">
        <v>260.97</v>
      </c>
      <c r="Q2" t="n">
        <v>1733.21</v>
      </c>
      <c r="R2" t="n">
        <v>163.2</v>
      </c>
      <c r="S2" t="n">
        <v>42.11</v>
      </c>
      <c r="T2" t="n">
        <v>59087.45</v>
      </c>
      <c r="U2" t="n">
        <v>0.26</v>
      </c>
      <c r="V2" t="n">
        <v>0.74</v>
      </c>
      <c r="W2" t="n">
        <v>4.02</v>
      </c>
      <c r="X2" t="n">
        <v>3.84</v>
      </c>
      <c r="Y2" t="n">
        <v>1</v>
      </c>
      <c r="Z2" t="n">
        <v>10</v>
      </c>
      <c r="AA2" t="n">
        <v>1358.359891465044</v>
      </c>
      <c r="AB2" t="n">
        <v>1858.567930111477</v>
      </c>
      <c r="AC2" t="n">
        <v>1681.188815378109</v>
      </c>
      <c r="AD2" t="n">
        <v>1358359.891465044</v>
      </c>
      <c r="AE2" t="n">
        <v>1858567.930111477</v>
      </c>
      <c r="AF2" t="n">
        <v>2.094486625545526e-06</v>
      </c>
      <c r="AG2" t="n">
        <v>75</v>
      </c>
      <c r="AH2" t="n">
        <v>1681188.815378109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3.8416</v>
      </c>
      <c r="E3" t="n">
        <v>26.03</v>
      </c>
      <c r="F3" t="n">
        <v>17.99</v>
      </c>
      <c r="G3" t="n">
        <v>7.6</v>
      </c>
      <c r="H3" t="n">
        <v>0.11</v>
      </c>
      <c r="I3" t="n">
        <v>142</v>
      </c>
      <c r="J3" t="n">
        <v>195.16</v>
      </c>
      <c r="K3" t="n">
        <v>54.38</v>
      </c>
      <c r="L3" t="n">
        <v>1.25</v>
      </c>
      <c r="M3" t="n">
        <v>140</v>
      </c>
      <c r="N3" t="n">
        <v>39.53</v>
      </c>
      <c r="O3" t="n">
        <v>24303.87</v>
      </c>
      <c r="P3" t="n">
        <v>245.91</v>
      </c>
      <c r="Q3" t="n">
        <v>1732.54</v>
      </c>
      <c r="R3" t="n">
        <v>133.38</v>
      </c>
      <c r="S3" t="n">
        <v>42.11</v>
      </c>
      <c r="T3" t="n">
        <v>44408.85</v>
      </c>
      <c r="U3" t="n">
        <v>0.32</v>
      </c>
      <c r="V3" t="n">
        <v>0.77</v>
      </c>
      <c r="W3" t="n">
        <v>3.95</v>
      </c>
      <c r="X3" t="n">
        <v>2.89</v>
      </c>
      <c r="Y3" t="n">
        <v>1</v>
      </c>
      <c r="Z3" t="n">
        <v>10</v>
      </c>
      <c r="AA3" t="n">
        <v>1199.575233449953</v>
      </c>
      <c r="AB3" t="n">
        <v>1641.311755930511</v>
      </c>
      <c r="AC3" t="n">
        <v>1484.66726554002</v>
      </c>
      <c r="AD3" t="n">
        <v>1199575.233449953</v>
      </c>
      <c r="AE3" t="n">
        <v>1641311.755930511</v>
      </c>
      <c r="AF3" t="n">
        <v>2.315314174923944e-06</v>
      </c>
      <c r="AG3" t="n">
        <v>68</v>
      </c>
      <c r="AH3" t="n">
        <v>1484667.26554002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4.1044</v>
      </c>
      <c r="E4" t="n">
        <v>24.36</v>
      </c>
      <c r="F4" t="n">
        <v>17.41</v>
      </c>
      <c r="G4" t="n">
        <v>9.17</v>
      </c>
      <c r="H4" t="n">
        <v>0.14</v>
      </c>
      <c r="I4" t="n">
        <v>114</v>
      </c>
      <c r="J4" t="n">
        <v>195.55</v>
      </c>
      <c r="K4" t="n">
        <v>54.38</v>
      </c>
      <c r="L4" t="n">
        <v>1.5</v>
      </c>
      <c r="M4" t="n">
        <v>112</v>
      </c>
      <c r="N4" t="n">
        <v>39.67</v>
      </c>
      <c r="O4" t="n">
        <v>24351.61</v>
      </c>
      <c r="P4" t="n">
        <v>236.15</v>
      </c>
      <c r="Q4" t="n">
        <v>1732.57</v>
      </c>
      <c r="R4" t="n">
        <v>115.05</v>
      </c>
      <c r="S4" t="n">
        <v>42.11</v>
      </c>
      <c r="T4" t="n">
        <v>35384.72</v>
      </c>
      <c r="U4" t="n">
        <v>0.37</v>
      </c>
      <c r="V4" t="n">
        <v>0.8</v>
      </c>
      <c r="W4" t="n">
        <v>3.91</v>
      </c>
      <c r="X4" t="n">
        <v>2.31</v>
      </c>
      <c r="Y4" t="n">
        <v>1</v>
      </c>
      <c r="Z4" t="n">
        <v>10</v>
      </c>
      <c r="AA4" t="n">
        <v>1108.014899532717</v>
      </c>
      <c r="AB4" t="n">
        <v>1516.034867708102</v>
      </c>
      <c r="AC4" t="n">
        <v>1371.34662770234</v>
      </c>
      <c r="AD4" t="n">
        <v>1108014.899532717</v>
      </c>
      <c r="AE4" t="n">
        <v>1516034.867708101</v>
      </c>
      <c r="AF4" t="n">
        <v>2.473702493637505e-06</v>
      </c>
      <c r="AG4" t="n">
        <v>64</v>
      </c>
      <c r="AH4" t="n">
        <v>1371346.62770234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4.3068</v>
      </c>
      <c r="E5" t="n">
        <v>23.22</v>
      </c>
      <c r="F5" t="n">
        <v>17.01</v>
      </c>
      <c r="G5" t="n">
        <v>10.74</v>
      </c>
      <c r="H5" t="n">
        <v>0.16</v>
      </c>
      <c r="I5" t="n">
        <v>95</v>
      </c>
      <c r="J5" t="n">
        <v>195.93</v>
      </c>
      <c r="K5" t="n">
        <v>54.38</v>
      </c>
      <c r="L5" t="n">
        <v>1.75</v>
      </c>
      <c r="M5" t="n">
        <v>93</v>
      </c>
      <c r="N5" t="n">
        <v>39.81</v>
      </c>
      <c r="O5" t="n">
        <v>24399.39</v>
      </c>
      <c r="P5" t="n">
        <v>228.64</v>
      </c>
      <c r="Q5" t="n">
        <v>1732.15</v>
      </c>
      <c r="R5" t="n">
        <v>103.11</v>
      </c>
      <c r="S5" t="n">
        <v>42.11</v>
      </c>
      <c r="T5" t="n">
        <v>29506.61</v>
      </c>
      <c r="U5" t="n">
        <v>0.41</v>
      </c>
      <c r="V5" t="n">
        <v>0.82</v>
      </c>
      <c r="W5" t="n">
        <v>3.86</v>
      </c>
      <c r="X5" t="n">
        <v>1.91</v>
      </c>
      <c r="Y5" t="n">
        <v>1</v>
      </c>
      <c r="Z5" t="n">
        <v>10</v>
      </c>
      <c r="AA5" t="n">
        <v>1043.042625253846</v>
      </c>
      <c r="AB5" t="n">
        <v>1427.136935665308</v>
      </c>
      <c r="AC5" t="n">
        <v>1290.932989524679</v>
      </c>
      <c r="AD5" t="n">
        <v>1043042.625253846</v>
      </c>
      <c r="AE5" t="n">
        <v>1427136.935665308</v>
      </c>
      <c r="AF5" t="n">
        <v>2.595688017639121e-06</v>
      </c>
      <c r="AG5" t="n">
        <v>61</v>
      </c>
      <c r="AH5" t="n">
        <v>1290932.989524679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4.4663</v>
      </c>
      <c r="E6" t="n">
        <v>22.39</v>
      </c>
      <c r="F6" t="n">
        <v>16.72</v>
      </c>
      <c r="G6" t="n">
        <v>12.39</v>
      </c>
      <c r="H6" t="n">
        <v>0.18</v>
      </c>
      <c r="I6" t="n">
        <v>81</v>
      </c>
      <c r="J6" t="n">
        <v>196.32</v>
      </c>
      <c r="K6" t="n">
        <v>54.38</v>
      </c>
      <c r="L6" t="n">
        <v>2</v>
      </c>
      <c r="M6" t="n">
        <v>79</v>
      </c>
      <c r="N6" t="n">
        <v>39.95</v>
      </c>
      <c r="O6" t="n">
        <v>24447.22</v>
      </c>
      <c r="P6" t="n">
        <v>223.01</v>
      </c>
      <c r="Q6" t="n">
        <v>1732.35</v>
      </c>
      <c r="R6" t="n">
        <v>94.33</v>
      </c>
      <c r="S6" t="n">
        <v>42.11</v>
      </c>
      <c r="T6" t="n">
        <v>25190.34</v>
      </c>
      <c r="U6" t="n">
        <v>0.45</v>
      </c>
      <c r="V6" t="n">
        <v>0.83</v>
      </c>
      <c r="W6" t="n">
        <v>3.83</v>
      </c>
      <c r="X6" t="n">
        <v>1.62</v>
      </c>
      <c r="Y6" t="n">
        <v>1</v>
      </c>
      <c r="Z6" t="n">
        <v>10</v>
      </c>
      <c r="AA6" t="n">
        <v>998.2625877237392</v>
      </c>
      <c r="AB6" t="n">
        <v>1365.866912760787</v>
      </c>
      <c r="AC6" t="n">
        <v>1235.510491613148</v>
      </c>
      <c r="AD6" t="n">
        <v>998262.5877237392</v>
      </c>
      <c r="AE6" t="n">
        <v>1365866.912760787</v>
      </c>
      <c r="AF6" t="n">
        <v>2.691817914270828e-06</v>
      </c>
      <c r="AG6" t="n">
        <v>59</v>
      </c>
      <c r="AH6" t="n">
        <v>1235510.491613148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4.5921</v>
      </c>
      <c r="E7" t="n">
        <v>21.78</v>
      </c>
      <c r="F7" t="n">
        <v>16.5</v>
      </c>
      <c r="G7" t="n">
        <v>13.94</v>
      </c>
      <c r="H7" t="n">
        <v>0.2</v>
      </c>
      <c r="I7" t="n">
        <v>71</v>
      </c>
      <c r="J7" t="n">
        <v>196.71</v>
      </c>
      <c r="K7" t="n">
        <v>54.38</v>
      </c>
      <c r="L7" t="n">
        <v>2.25</v>
      </c>
      <c r="M7" t="n">
        <v>69</v>
      </c>
      <c r="N7" t="n">
        <v>40.08</v>
      </c>
      <c r="O7" t="n">
        <v>24495.09</v>
      </c>
      <c r="P7" t="n">
        <v>218.17</v>
      </c>
      <c r="Q7" t="n">
        <v>1732.07</v>
      </c>
      <c r="R7" t="n">
        <v>87.08</v>
      </c>
      <c r="S7" t="n">
        <v>42.11</v>
      </c>
      <c r="T7" t="n">
        <v>21611.04</v>
      </c>
      <c r="U7" t="n">
        <v>0.48</v>
      </c>
      <c r="V7" t="n">
        <v>0.84</v>
      </c>
      <c r="W7" t="n">
        <v>3.82</v>
      </c>
      <c r="X7" t="n">
        <v>1.4</v>
      </c>
      <c r="Y7" t="n">
        <v>1</v>
      </c>
      <c r="Z7" t="n">
        <v>10</v>
      </c>
      <c r="AA7" t="n">
        <v>959.5889750406751</v>
      </c>
      <c r="AB7" t="n">
        <v>1312.951969728442</v>
      </c>
      <c r="AC7" t="n">
        <v>1187.645676477222</v>
      </c>
      <c r="AD7" t="n">
        <v>959588.9750406751</v>
      </c>
      <c r="AE7" t="n">
        <v>1312951.969728442</v>
      </c>
      <c r="AF7" t="n">
        <v>2.767636980078157e-06</v>
      </c>
      <c r="AG7" t="n">
        <v>57</v>
      </c>
      <c r="AH7" t="n">
        <v>1187645.676477222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4.6853</v>
      </c>
      <c r="E8" t="n">
        <v>21.34</v>
      </c>
      <c r="F8" t="n">
        <v>16.38</v>
      </c>
      <c r="G8" t="n">
        <v>15.6</v>
      </c>
      <c r="H8" t="n">
        <v>0.23</v>
      </c>
      <c r="I8" t="n">
        <v>63</v>
      </c>
      <c r="J8" t="n">
        <v>197.1</v>
      </c>
      <c r="K8" t="n">
        <v>54.38</v>
      </c>
      <c r="L8" t="n">
        <v>2.5</v>
      </c>
      <c r="M8" t="n">
        <v>61</v>
      </c>
      <c r="N8" t="n">
        <v>40.22</v>
      </c>
      <c r="O8" t="n">
        <v>24543.01</v>
      </c>
      <c r="P8" t="n">
        <v>214.71</v>
      </c>
      <c r="Q8" t="n">
        <v>1732.19</v>
      </c>
      <c r="R8" t="n">
        <v>83.23999999999999</v>
      </c>
      <c r="S8" t="n">
        <v>42.11</v>
      </c>
      <c r="T8" t="n">
        <v>19731.94</v>
      </c>
      <c r="U8" t="n">
        <v>0.51</v>
      </c>
      <c r="V8" t="n">
        <v>0.85</v>
      </c>
      <c r="W8" t="n">
        <v>3.81</v>
      </c>
      <c r="X8" t="n">
        <v>1.28</v>
      </c>
      <c r="Y8" t="n">
        <v>1</v>
      </c>
      <c r="Z8" t="n">
        <v>10</v>
      </c>
      <c r="AA8" t="n">
        <v>936.8499613437483</v>
      </c>
      <c r="AB8" t="n">
        <v>1281.839448013822</v>
      </c>
      <c r="AC8" t="n">
        <v>1159.502490168348</v>
      </c>
      <c r="AD8" t="n">
        <v>936849.9613437483</v>
      </c>
      <c r="AE8" t="n">
        <v>1281839.448013823</v>
      </c>
      <c r="AF8" t="n">
        <v>2.823808179865462e-06</v>
      </c>
      <c r="AG8" t="n">
        <v>56</v>
      </c>
      <c r="AH8" t="n">
        <v>1159502.490168347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4.785</v>
      </c>
      <c r="E9" t="n">
        <v>20.9</v>
      </c>
      <c r="F9" t="n">
        <v>16.2</v>
      </c>
      <c r="G9" t="n">
        <v>17.36</v>
      </c>
      <c r="H9" t="n">
        <v>0.25</v>
      </c>
      <c r="I9" t="n">
        <v>56</v>
      </c>
      <c r="J9" t="n">
        <v>197.49</v>
      </c>
      <c r="K9" t="n">
        <v>54.38</v>
      </c>
      <c r="L9" t="n">
        <v>2.75</v>
      </c>
      <c r="M9" t="n">
        <v>54</v>
      </c>
      <c r="N9" t="n">
        <v>40.36</v>
      </c>
      <c r="O9" t="n">
        <v>24590.98</v>
      </c>
      <c r="P9" t="n">
        <v>210.19</v>
      </c>
      <c r="Q9" t="n">
        <v>1732.02</v>
      </c>
      <c r="R9" t="n">
        <v>78.06999999999999</v>
      </c>
      <c r="S9" t="n">
        <v>42.11</v>
      </c>
      <c r="T9" t="n">
        <v>17184.44</v>
      </c>
      <c r="U9" t="n">
        <v>0.54</v>
      </c>
      <c r="V9" t="n">
        <v>0.86</v>
      </c>
      <c r="W9" t="n">
        <v>3.8</v>
      </c>
      <c r="X9" t="n">
        <v>1.1</v>
      </c>
      <c r="Y9" t="n">
        <v>1</v>
      </c>
      <c r="Z9" t="n">
        <v>10</v>
      </c>
      <c r="AA9" t="n">
        <v>912.4279110128925</v>
      </c>
      <c r="AB9" t="n">
        <v>1248.424121326326</v>
      </c>
      <c r="AC9" t="n">
        <v>1129.2762753612</v>
      </c>
      <c r="AD9" t="n">
        <v>912427.9110128925</v>
      </c>
      <c r="AE9" t="n">
        <v>1248424.121326326</v>
      </c>
      <c r="AF9" t="n">
        <v>2.883896898951238e-06</v>
      </c>
      <c r="AG9" t="n">
        <v>55</v>
      </c>
      <c r="AH9" t="n">
        <v>1129276.2753612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4.8523</v>
      </c>
      <c r="E10" t="n">
        <v>20.61</v>
      </c>
      <c r="F10" t="n">
        <v>16.11</v>
      </c>
      <c r="G10" t="n">
        <v>18.95</v>
      </c>
      <c r="H10" t="n">
        <v>0.27</v>
      </c>
      <c r="I10" t="n">
        <v>51</v>
      </c>
      <c r="J10" t="n">
        <v>197.88</v>
      </c>
      <c r="K10" t="n">
        <v>54.38</v>
      </c>
      <c r="L10" t="n">
        <v>3</v>
      </c>
      <c r="M10" t="n">
        <v>49</v>
      </c>
      <c r="N10" t="n">
        <v>40.5</v>
      </c>
      <c r="O10" t="n">
        <v>24639</v>
      </c>
      <c r="P10" t="n">
        <v>207.44</v>
      </c>
      <c r="Q10" t="n">
        <v>1731.99</v>
      </c>
      <c r="R10" t="n">
        <v>75.23999999999999</v>
      </c>
      <c r="S10" t="n">
        <v>42.11</v>
      </c>
      <c r="T10" t="n">
        <v>15794.27</v>
      </c>
      <c r="U10" t="n">
        <v>0.5600000000000001</v>
      </c>
      <c r="V10" t="n">
        <v>0.86</v>
      </c>
      <c r="W10" t="n">
        <v>3.79</v>
      </c>
      <c r="X10" t="n">
        <v>1.01</v>
      </c>
      <c r="Y10" t="n">
        <v>1</v>
      </c>
      <c r="Z10" t="n">
        <v>10</v>
      </c>
      <c r="AA10" t="n">
        <v>893.6507295244178</v>
      </c>
      <c r="AB10" t="n">
        <v>1222.732353223012</v>
      </c>
      <c r="AC10" t="n">
        <v>1106.036493547044</v>
      </c>
      <c r="AD10" t="n">
        <v>893650.7295244178</v>
      </c>
      <c r="AE10" t="n">
        <v>1222732.353223012</v>
      </c>
      <c r="AF10" t="n">
        <v>2.924458291072328e-06</v>
      </c>
      <c r="AG10" t="n">
        <v>54</v>
      </c>
      <c r="AH10" t="n">
        <v>1106036.493547044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4.9268</v>
      </c>
      <c r="E11" t="n">
        <v>20.3</v>
      </c>
      <c r="F11" t="n">
        <v>15.99</v>
      </c>
      <c r="G11" t="n">
        <v>20.86</v>
      </c>
      <c r="H11" t="n">
        <v>0.29</v>
      </c>
      <c r="I11" t="n">
        <v>46</v>
      </c>
      <c r="J11" t="n">
        <v>198.27</v>
      </c>
      <c r="K11" t="n">
        <v>54.38</v>
      </c>
      <c r="L11" t="n">
        <v>3.25</v>
      </c>
      <c r="M11" t="n">
        <v>44</v>
      </c>
      <c r="N11" t="n">
        <v>40.64</v>
      </c>
      <c r="O11" t="n">
        <v>24687.06</v>
      </c>
      <c r="P11" t="n">
        <v>203.59</v>
      </c>
      <c r="Q11" t="n">
        <v>1732.14</v>
      </c>
      <c r="R11" t="n">
        <v>71.34999999999999</v>
      </c>
      <c r="S11" t="n">
        <v>42.11</v>
      </c>
      <c r="T11" t="n">
        <v>13874.57</v>
      </c>
      <c r="U11" t="n">
        <v>0.59</v>
      </c>
      <c r="V11" t="n">
        <v>0.87</v>
      </c>
      <c r="W11" t="n">
        <v>3.78</v>
      </c>
      <c r="X11" t="n">
        <v>0.89</v>
      </c>
      <c r="Y11" t="n">
        <v>1</v>
      </c>
      <c r="Z11" t="n">
        <v>10</v>
      </c>
      <c r="AA11" t="n">
        <v>873.1587100830938</v>
      </c>
      <c r="AB11" t="n">
        <v>1194.6942681793</v>
      </c>
      <c r="AC11" t="n">
        <v>1080.674323988203</v>
      </c>
      <c r="AD11" t="n">
        <v>873158.7100830937</v>
      </c>
      <c r="AE11" t="n">
        <v>1194694.2681793</v>
      </c>
      <c r="AF11" t="n">
        <v>2.969359089185571e-06</v>
      </c>
      <c r="AG11" t="n">
        <v>53</v>
      </c>
      <c r="AH11" t="n">
        <v>1080674.323988203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4.9666</v>
      </c>
      <c r="E12" t="n">
        <v>20.13</v>
      </c>
      <c r="F12" t="n">
        <v>15.95</v>
      </c>
      <c r="G12" t="n">
        <v>22.25</v>
      </c>
      <c r="H12" t="n">
        <v>0.31</v>
      </c>
      <c r="I12" t="n">
        <v>43</v>
      </c>
      <c r="J12" t="n">
        <v>198.66</v>
      </c>
      <c r="K12" t="n">
        <v>54.38</v>
      </c>
      <c r="L12" t="n">
        <v>3.5</v>
      </c>
      <c r="M12" t="n">
        <v>41</v>
      </c>
      <c r="N12" t="n">
        <v>40.78</v>
      </c>
      <c r="O12" t="n">
        <v>24735.17</v>
      </c>
      <c r="P12" t="n">
        <v>201.27</v>
      </c>
      <c r="Q12" t="n">
        <v>1732.01</v>
      </c>
      <c r="R12" t="n">
        <v>70.13</v>
      </c>
      <c r="S12" t="n">
        <v>42.11</v>
      </c>
      <c r="T12" t="n">
        <v>13276.43</v>
      </c>
      <c r="U12" t="n">
        <v>0.6</v>
      </c>
      <c r="V12" t="n">
        <v>0.87</v>
      </c>
      <c r="W12" t="n">
        <v>3.77</v>
      </c>
      <c r="X12" t="n">
        <v>0.85</v>
      </c>
      <c r="Y12" t="n">
        <v>1</v>
      </c>
      <c r="Z12" t="n">
        <v>10</v>
      </c>
      <c r="AA12" t="n">
        <v>867.5206162409196</v>
      </c>
      <c r="AB12" t="n">
        <v>1186.979979449291</v>
      </c>
      <c r="AC12" t="n">
        <v>1073.696276147514</v>
      </c>
      <c r="AD12" t="n">
        <v>867520.6162409196</v>
      </c>
      <c r="AE12" t="n">
        <v>1186979.979449291</v>
      </c>
      <c r="AF12" t="n">
        <v>2.993346361197746e-06</v>
      </c>
      <c r="AG12" t="n">
        <v>53</v>
      </c>
      <c r="AH12" t="n">
        <v>1073696.276147514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5.0272</v>
      </c>
      <c r="E13" t="n">
        <v>19.89</v>
      </c>
      <c r="F13" t="n">
        <v>15.86</v>
      </c>
      <c r="G13" t="n">
        <v>24.4</v>
      </c>
      <c r="H13" t="n">
        <v>0.33</v>
      </c>
      <c r="I13" t="n">
        <v>39</v>
      </c>
      <c r="J13" t="n">
        <v>199.05</v>
      </c>
      <c r="K13" t="n">
        <v>54.38</v>
      </c>
      <c r="L13" t="n">
        <v>3.75</v>
      </c>
      <c r="M13" t="n">
        <v>37</v>
      </c>
      <c r="N13" t="n">
        <v>40.92</v>
      </c>
      <c r="O13" t="n">
        <v>24783.33</v>
      </c>
      <c r="P13" t="n">
        <v>198.1</v>
      </c>
      <c r="Q13" t="n">
        <v>1731.99</v>
      </c>
      <c r="R13" t="n">
        <v>67.37</v>
      </c>
      <c r="S13" t="n">
        <v>42.11</v>
      </c>
      <c r="T13" t="n">
        <v>11920.41</v>
      </c>
      <c r="U13" t="n">
        <v>0.63</v>
      </c>
      <c r="V13" t="n">
        <v>0.88</v>
      </c>
      <c r="W13" t="n">
        <v>3.76</v>
      </c>
      <c r="X13" t="n">
        <v>0.76</v>
      </c>
      <c r="Y13" t="n">
        <v>1</v>
      </c>
      <c r="Z13" t="n">
        <v>10</v>
      </c>
      <c r="AA13" t="n">
        <v>849.3909325588278</v>
      </c>
      <c r="AB13" t="n">
        <v>1162.174146410258</v>
      </c>
      <c r="AC13" t="n">
        <v>1051.257876998521</v>
      </c>
      <c r="AD13" t="n">
        <v>849390.9325588278</v>
      </c>
      <c r="AE13" t="n">
        <v>1162174.146410258</v>
      </c>
      <c r="AF13" t="n">
        <v>3.029869694965028e-06</v>
      </c>
      <c r="AG13" t="n">
        <v>52</v>
      </c>
      <c r="AH13" t="n">
        <v>1051257.876998521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5.0707</v>
      </c>
      <c r="E14" t="n">
        <v>19.72</v>
      </c>
      <c r="F14" t="n">
        <v>15.8</v>
      </c>
      <c r="G14" t="n">
        <v>26.34</v>
      </c>
      <c r="H14" t="n">
        <v>0.36</v>
      </c>
      <c r="I14" t="n">
        <v>36</v>
      </c>
      <c r="J14" t="n">
        <v>199.44</v>
      </c>
      <c r="K14" t="n">
        <v>54.38</v>
      </c>
      <c r="L14" t="n">
        <v>4</v>
      </c>
      <c r="M14" t="n">
        <v>34</v>
      </c>
      <c r="N14" t="n">
        <v>41.06</v>
      </c>
      <c r="O14" t="n">
        <v>24831.54</v>
      </c>
      <c r="P14" t="n">
        <v>195.65</v>
      </c>
      <c r="Q14" t="n">
        <v>1731.97</v>
      </c>
      <c r="R14" t="n">
        <v>65.45</v>
      </c>
      <c r="S14" t="n">
        <v>42.11</v>
      </c>
      <c r="T14" t="n">
        <v>10970.76</v>
      </c>
      <c r="U14" t="n">
        <v>0.64</v>
      </c>
      <c r="V14" t="n">
        <v>0.88</v>
      </c>
      <c r="W14" t="n">
        <v>3.77</v>
      </c>
      <c r="X14" t="n">
        <v>0.71</v>
      </c>
      <c r="Y14" t="n">
        <v>1</v>
      </c>
      <c r="Z14" t="n">
        <v>10</v>
      </c>
      <c r="AA14" t="n">
        <v>843.4442381528195</v>
      </c>
      <c r="AB14" t="n">
        <v>1154.037616774316</v>
      </c>
      <c r="AC14" t="n">
        <v>1043.897886331342</v>
      </c>
      <c r="AD14" t="n">
        <v>843444.2381528195</v>
      </c>
      <c r="AE14" t="n">
        <v>1154037.616774316</v>
      </c>
      <c r="AF14" t="n">
        <v>3.056086939500949e-06</v>
      </c>
      <c r="AG14" t="n">
        <v>52</v>
      </c>
      <c r="AH14" t="n">
        <v>1043897.886331342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5.104</v>
      </c>
      <c r="E15" t="n">
        <v>19.59</v>
      </c>
      <c r="F15" t="n">
        <v>15.75</v>
      </c>
      <c r="G15" t="n">
        <v>27.8</v>
      </c>
      <c r="H15" t="n">
        <v>0.38</v>
      </c>
      <c r="I15" t="n">
        <v>34</v>
      </c>
      <c r="J15" t="n">
        <v>199.83</v>
      </c>
      <c r="K15" t="n">
        <v>54.38</v>
      </c>
      <c r="L15" t="n">
        <v>4.25</v>
      </c>
      <c r="M15" t="n">
        <v>32</v>
      </c>
      <c r="N15" t="n">
        <v>41.2</v>
      </c>
      <c r="O15" t="n">
        <v>24879.79</v>
      </c>
      <c r="P15" t="n">
        <v>192.25</v>
      </c>
      <c r="Q15" t="n">
        <v>1732.1</v>
      </c>
      <c r="R15" t="n">
        <v>63.99</v>
      </c>
      <c r="S15" t="n">
        <v>42.11</v>
      </c>
      <c r="T15" t="n">
        <v>10251.23</v>
      </c>
      <c r="U15" t="n">
        <v>0.66</v>
      </c>
      <c r="V15" t="n">
        <v>0.88</v>
      </c>
      <c r="W15" t="n">
        <v>3.76</v>
      </c>
      <c r="X15" t="n">
        <v>0.65</v>
      </c>
      <c r="Y15" t="n">
        <v>1</v>
      </c>
      <c r="Z15" t="n">
        <v>10</v>
      </c>
      <c r="AA15" t="n">
        <v>837.3047286804682</v>
      </c>
      <c r="AB15" t="n">
        <v>1145.637269058203</v>
      </c>
      <c r="AC15" t="n">
        <v>1036.299256011293</v>
      </c>
      <c r="AD15" t="n">
        <v>837304.7286804682</v>
      </c>
      <c r="AE15" t="n">
        <v>1145637.269058203</v>
      </c>
      <c r="AF15" t="n">
        <v>3.076156692214654e-06</v>
      </c>
      <c r="AG15" t="n">
        <v>52</v>
      </c>
      <c r="AH15" t="n">
        <v>1036299.256011293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5.128</v>
      </c>
      <c r="E16" t="n">
        <v>19.5</v>
      </c>
      <c r="F16" t="n">
        <v>15.74</v>
      </c>
      <c r="G16" t="n">
        <v>29.51</v>
      </c>
      <c r="H16" t="n">
        <v>0.4</v>
      </c>
      <c r="I16" t="n">
        <v>32</v>
      </c>
      <c r="J16" t="n">
        <v>200.22</v>
      </c>
      <c r="K16" t="n">
        <v>54.38</v>
      </c>
      <c r="L16" t="n">
        <v>4.5</v>
      </c>
      <c r="M16" t="n">
        <v>30</v>
      </c>
      <c r="N16" t="n">
        <v>41.35</v>
      </c>
      <c r="O16" t="n">
        <v>24928.09</v>
      </c>
      <c r="P16" t="n">
        <v>189.92</v>
      </c>
      <c r="Q16" t="n">
        <v>1731.93</v>
      </c>
      <c r="R16" t="n">
        <v>63.48</v>
      </c>
      <c r="S16" t="n">
        <v>42.11</v>
      </c>
      <c r="T16" t="n">
        <v>10005.59</v>
      </c>
      <c r="U16" t="n">
        <v>0.66</v>
      </c>
      <c r="V16" t="n">
        <v>0.88</v>
      </c>
      <c r="W16" t="n">
        <v>3.76</v>
      </c>
      <c r="X16" t="n">
        <v>0.64</v>
      </c>
      <c r="Y16" t="n">
        <v>1</v>
      </c>
      <c r="Z16" t="n">
        <v>10</v>
      </c>
      <c r="AA16" t="n">
        <v>823.3610092021435</v>
      </c>
      <c r="AB16" t="n">
        <v>1126.558856914471</v>
      </c>
      <c r="AC16" t="n">
        <v>1019.04166074584</v>
      </c>
      <c r="AD16" t="n">
        <v>823361.0092021434</v>
      </c>
      <c r="AE16" t="n">
        <v>1126558.856914471</v>
      </c>
      <c r="AF16" t="n">
        <v>3.090621378855161e-06</v>
      </c>
      <c r="AG16" t="n">
        <v>51</v>
      </c>
      <c r="AH16" t="n">
        <v>1019041.66074584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5.1609</v>
      </c>
      <c r="E17" t="n">
        <v>19.38</v>
      </c>
      <c r="F17" t="n">
        <v>15.69</v>
      </c>
      <c r="G17" t="n">
        <v>31.39</v>
      </c>
      <c r="H17" t="n">
        <v>0.42</v>
      </c>
      <c r="I17" t="n">
        <v>30</v>
      </c>
      <c r="J17" t="n">
        <v>200.61</v>
      </c>
      <c r="K17" t="n">
        <v>54.38</v>
      </c>
      <c r="L17" t="n">
        <v>4.75</v>
      </c>
      <c r="M17" t="n">
        <v>28</v>
      </c>
      <c r="N17" t="n">
        <v>41.49</v>
      </c>
      <c r="O17" t="n">
        <v>24976.45</v>
      </c>
      <c r="P17" t="n">
        <v>187.84</v>
      </c>
      <c r="Q17" t="n">
        <v>1731.88</v>
      </c>
      <c r="R17" t="n">
        <v>62.13</v>
      </c>
      <c r="S17" t="n">
        <v>42.11</v>
      </c>
      <c r="T17" t="n">
        <v>9343.059999999999</v>
      </c>
      <c r="U17" t="n">
        <v>0.68</v>
      </c>
      <c r="V17" t="n">
        <v>0.89</v>
      </c>
      <c r="W17" t="n">
        <v>3.76</v>
      </c>
      <c r="X17" t="n">
        <v>0.59</v>
      </c>
      <c r="Y17" t="n">
        <v>1</v>
      </c>
      <c r="Z17" t="n">
        <v>10</v>
      </c>
      <c r="AA17" t="n">
        <v>818.7715108362225</v>
      </c>
      <c r="AB17" t="n">
        <v>1120.27930277584</v>
      </c>
      <c r="AC17" t="n">
        <v>1013.36141844079</v>
      </c>
      <c r="AD17" t="n">
        <v>818771.5108362226</v>
      </c>
      <c r="AE17" t="n">
        <v>1120279.30277584</v>
      </c>
      <c r="AF17" t="n">
        <v>3.110450053458191e-06</v>
      </c>
      <c r="AG17" t="n">
        <v>51</v>
      </c>
      <c r="AH17" t="n">
        <v>1013361.41844079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5.1945</v>
      </c>
      <c r="E18" t="n">
        <v>19.25</v>
      </c>
      <c r="F18" t="n">
        <v>15.65</v>
      </c>
      <c r="G18" t="n">
        <v>33.53</v>
      </c>
      <c r="H18" t="n">
        <v>0.44</v>
      </c>
      <c r="I18" t="n">
        <v>28</v>
      </c>
      <c r="J18" t="n">
        <v>201.01</v>
      </c>
      <c r="K18" t="n">
        <v>54.38</v>
      </c>
      <c r="L18" t="n">
        <v>5</v>
      </c>
      <c r="M18" t="n">
        <v>26</v>
      </c>
      <c r="N18" t="n">
        <v>41.63</v>
      </c>
      <c r="O18" t="n">
        <v>25024.84</v>
      </c>
      <c r="P18" t="n">
        <v>184.89</v>
      </c>
      <c r="Q18" t="n">
        <v>1731.84</v>
      </c>
      <c r="R18" t="n">
        <v>60.66</v>
      </c>
      <c r="S18" t="n">
        <v>42.11</v>
      </c>
      <c r="T18" t="n">
        <v>8619.76</v>
      </c>
      <c r="U18" t="n">
        <v>0.6899999999999999</v>
      </c>
      <c r="V18" t="n">
        <v>0.89</v>
      </c>
      <c r="W18" t="n">
        <v>3.75</v>
      </c>
      <c r="X18" t="n">
        <v>0.55</v>
      </c>
      <c r="Y18" t="n">
        <v>1</v>
      </c>
      <c r="Z18" t="n">
        <v>10</v>
      </c>
      <c r="AA18" t="n">
        <v>813.3601999309883</v>
      </c>
      <c r="AB18" t="n">
        <v>1112.87530846511</v>
      </c>
      <c r="AC18" t="n">
        <v>1006.664050955505</v>
      </c>
      <c r="AD18" t="n">
        <v>813360.1999309883</v>
      </c>
      <c r="AE18" t="n">
        <v>1112875.308465111</v>
      </c>
      <c r="AF18" t="n">
        <v>3.130700614754901e-06</v>
      </c>
      <c r="AG18" t="n">
        <v>51</v>
      </c>
      <c r="AH18" t="n">
        <v>1006664.050955505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5.2268</v>
      </c>
      <c r="E19" t="n">
        <v>19.13</v>
      </c>
      <c r="F19" t="n">
        <v>15.6</v>
      </c>
      <c r="G19" t="n">
        <v>36.01</v>
      </c>
      <c r="H19" t="n">
        <v>0.46</v>
      </c>
      <c r="I19" t="n">
        <v>26</v>
      </c>
      <c r="J19" t="n">
        <v>201.4</v>
      </c>
      <c r="K19" t="n">
        <v>54.38</v>
      </c>
      <c r="L19" t="n">
        <v>5.25</v>
      </c>
      <c r="M19" t="n">
        <v>24</v>
      </c>
      <c r="N19" t="n">
        <v>41.77</v>
      </c>
      <c r="O19" t="n">
        <v>25073.29</v>
      </c>
      <c r="P19" t="n">
        <v>182.24</v>
      </c>
      <c r="Q19" t="n">
        <v>1732.03</v>
      </c>
      <c r="R19" t="n">
        <v>59.42</v>
      </c>
      <c r="S19" t="n">
        <v>42.11</v>
      </c>
      <c r="T19" t="n">
        <v>8008.98</v>
      </c>
      <c r="U19" t="n">
        <v>0.71</v>
      </c>
      <c r="V19" t="n">
        <v>0.89</v>
      </c>
      <c r="W19" t="n">
        <v>3.75</v>
      </c>
      <c r="X19" t="n">
        <v>0.51</v>
      </c>
      <c r="Y19" t="n">
        <v>1</v>
      </c>
      <c r="Z19" t="n">
        <v>10</v>
      </c>
      <c r="AA19" t="n">
        <v>798.4444307324402</v>
      </c>
      <c r="AB19" t="n">
        <v>1092.466895010362</v>
      </c>
      <c r="AC19" t="n">
        <v>988.2033878374891</v>
      </c>
      <c r="AD19" t="n">
        <v>798444.4307324402</v>
      </c>
      <c r="AE19" t="n">
        <v>1092466.895010362</v>
      </c>
      <c r="AF19" t="n">
        <v>3.150167672191919e-06</v>
      </c>
      <c r="AG19" t="n">
        <v>50</v>
      </c>
      <c r="AH19" t="n">
        <v>988203.3878374891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5.245</v>
      </c>
      <c r="E20" t="n">
        <v>19.07</v>
      </c>
      <c r="F20" t="n">
        <v>15.58</v>
      </c>
      <c r="G20" t="n">
        <v>37.38</v>
      </c>
      <c r="H20" t="n">
        <v>0.48</v>
      </c>
      <c r="I20" t="n">
        <v>25</v>
      </c>
      <c r="J20" t="n">
        <v>201.79</v>
      </c>
      <c r="K20" t="n">
        <v>54.38</v>
      </c>
      <c r="L20" t="n">
        <v>5.5</v>
      </c>
      <c r="M20" t="n">
        <v>23</v>
      </c>
      <c r="N20" t="n">
        <v>41.92</v>
      </c>
      <c r="O20" t="n">
        <v>25121.79</v>
      </c>
      <c r="P20" t="n">
        <v>179.31</v>
      </c>
      <c r="Q20" t="n">
        <v>1731.89</v>
      </c>
      <c r="R20" t="n">
        <v>58.52</v>
      </c>
      <c r="S20" t="n">
        <v>42.11</v>
      </c>
      <c r="T20" t="n">
        <v>7564.34</v>
      </c>
      <c r="U20" t="n">
        <v>0.72</v>
      </c>
      <c r="V20" t="n">
        <v>0.89</v>
      </c>
      <c r="W20" t="n">
        <v>3.75</v>
      </c>
      <c r="X20" t="n">
        <v>0.48</v>
      </c>
      <c r="Y20" t="n">
        <v>1</v>
      </c>
      <c r="Z20" t="n">
        <v>10</v>
      </c>
      <c r="AA20" t="n">
        <v>794.2077116019796</v>
      </c>
      <c r="AB20" t="n">
        <v>1086.670028985209</v>
      </c>
      <c r="AC20" t="n">
        <v>982.9597665698244</v>
      </c>
      <c r="AD20" t="n">
        <v>794207.7116019796</v>
      </c>
      <c r="AE20" t="n">
        <v>1086670.028985209</v>
      </c>
      <c r="AF20" t="n">
        <v>3.161136726227637e-06</v>
      </c>
      <c r="AG20" t="n">
        <v>50</v>
      </c>
      <c r="AH20" t="n">
        <v>982959.7665698244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5.277</v>
      </c>
      <c r="E21" t="n">
        <v>18.95</v>
      </c>
      <c r="F21" t="n">
        <v>15.54</v>
      </c>
      <c r="G21" t="n">
        <v>40.54</v>
      </c>
      <c r="H21" t="n">
        <v>0.51</v>
      </c>
      <c r="I21" t="n">
        <v>23</v>
      </c>
      <c r="J21" t="n">
        <v>202.19</v>
      </c>
      <c r="K21" t="n">
        <v>54.38</v>
      </c>
      <c r="L21" t="n">
        <v>5.75</v>
      </c>
      <c r="M21" t="n">
        <v>21</v>
      </c>
      <c r="N21" t="n">
        <v>42.06</v>
      </c>
      <c r="O21" t="n">
        <v>25170.34</v>
      </c>
      <c r="P21" t="n">
        <v>175.91</v>
      </c>
      <c r="Q21" t="n">
        <v>1731.98</v>
      </c>
      <c r="R21" t="n">
        <v>57.51</v>
      </c>
      <c r="S21" t="n">
        <v>42.11</v>
      </c>
      <c r="T21" t="n">
        <v>7066.7</v>
      </c>
      <c r="U21" t="n">
        <v>0.73</v>
      </c>
      <c r="V21" t="n">
        <v>0.9</v>
      </c>
      <c r="W21" t="n">
        <v>3.74</v>
      </c>
      <c r="X21" t="n">
        <v>0.44</v>
      </c>
      <c r="Y21" t="n">
        <v>1</v>
      </c>
      <c r="Z21" t="n">
        <v>10</v>
      </c>
      <c r="AA21" t="n">
        <v>788.600995372687</v>
      </c>
      <c r="AB21" t="n">
        <v>1078.998672489428</v>
      </c>
      <c r="AC21" t="n">
        <v>976.0205535711845</v>
      </c>
      <c r="AD21" t="n">
        <v>788600.995372687</v>
      </c>
      <c r="AE21" t="n">
        <v>1078998.672489428</v>
      </c>
      <c r="AF21" t="n">
        <v>3.180422975081647e-06</v>
      </c>
      <c r="AG21" t="n">
        <v>50</v>
      </c>
      <c r="AH21" t="n">
        <v>976020.5535711844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5.2974</v>
      </c>
      <c r="E22" t="n">
        <v>18.88</v>
      </c>
      <c r="F22" t="n">
        <v>15.51</v>
      </c>
      <c r="G22" t="n">
        <v>42.29</v>
      </c>
      <c r="H22" t="n">
        <v>0.53</v>
      </c>
      <c r="I22" t="n">
        <v>22</v>
      </c>
      <c r="J22" t="n">
        <v>202.58</v>
      </c>
      <c r="K22" t="n">
        <v>54.38</v>
      </c>
      <c r="L22" t="n">
        <v>6</v>
      </c>
      <c r="M22" t="n">
        <v>20</v>
      </c>
      <c r="N22" t="n">
        <v>42.2</v>
      </c>
      <c r="O22" t="n">
        <v>25218.93</v>
      </c>
      <c r="P22" t="n">
        <v>173.85</v>
      </c>
      <c r="Q22" t="n">
        <v>1731.95</v>
      </c>
      <c r="R22" t="n">
        <v>56.24</v>
      </c>
      <c r="S22" t="n">
        <v>42.11</v>
      </c>
      <c r="T22" t="n">
        <v>6435.95</v>
      </c>
      <c r="U22" t="n">
        <v>0.75</v>
      </c>
      <c r="V22" t="n">
        <v>0.9</v>
      </c>
      <c r="W22" t="n">
        <v>3.74</v>
      </c>
      <c r="X22" t="n">
        <v>0.41</v>
      </c>
      <c r="Y22" t="n">
        <v>1</v>
      </c>
      <c r="Z22" t="n">
        <v>10</v>
      </c>
      <c r="AA22" t="n">
        <v>785.1402320899416</v>
      </c>
      <c r="AB22" t="n">
        <v>1074.263503487875</v>
      </c>
      <c r="AC22" t="n">
        <v>971.7373024532883</v>
      </c>
      <c r="AD22" t="n">
        <v>785140.2320899416</v>
      </c>
      <c r="AE22" t="n">
        <v>1074263.503487875</v>
      </c>
      <c r="AF22" t="n">
        <v>3.192717958726079e-06</v>
      </c>
      <c r="AG22" t="n">
        <v>50</v>
      </c>
      <c r="AH22" t="n">
        <v>971737.3024532883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5.3115</v>
      </c>
      <c r="E23" t="n">
        <v>18.83</v>
      </c>
      <c r="F23" t="n">
        <v>15.49</v>
      </c>
      <c r="G23" t="n">
        <v>44.27</v>
      </c>
      <c r="H23" t="n">
        <v>0.55</v>
      </c>
      <c r="I23" t="n">
        <v>21</v>
      </c>
      <c r="J23" t="n">
        <v>202.98</v>
      </c>
      <c r="K23" t="n">
        <v>54.38</v>
      </c>
      <c r="L23" t="n">
        <v>6.25</v>
      </c>
      <c r="M23" t="n">
        <v>18</v>
      </c>
      <c r="N23" t="n">
        <v>42.35</v>
      </c>
      <c r="O23" t="n">
        <v>25267.7</v>
      </c>
      <c r="P23" t="n">
        <v>171.04</v>
      </c>
      <c r="Q23" t="n">
        <v>1731.89</v>
      </c>
      <c r="R23" t="n">
        <v>55.91</v>
      </c>
      <c r="S23" t="n">
        <v>42.11</v>
      </c>
      <c r="T23" t="n">
        <v>6280.43</v>
      </c>
      <c r="U23" t="n">
        <v>0.75</v>
      </c>
      <c r="V23" t="n">
        <v>0.9</v>
      </c>
      <c r="W23" t="n">
        <v>3.74</v>
      </c>
      <c r="X23" t="n">
        <v>0.4</v>
      </c>
      <c r="Y23" t="n">
        <v>1</v>
      </c>
      <c r="Z23" t="n">
        <v>10</v>
      </c>
      <c r="AA23" t="n">
        <v>781.348806692989</v>
      </c>
      <c r="AB23" t="n">
        <v>1069.075907993881</v>
      </c>
      <c r="AC23" t="n">
        <v>967.044803792405</v>
      </c>
      <c r="AD23" t="n">
        <v>781348.806692989</v>
      </c>
      <c r="AE23" t="n">
        <v>1069075.907993881</v>
      </c>
      <c r="AF23" t="n">
        <v>3.201215962127377e-06</v>
      </c>
      <c r="AG23" t="n">
        <v>50</v>
      </c>
      <c r="AH23" t="n">
        <v>967044.8037924049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5.326</v>
      </c>
      <c r="E24" t="n">
        <v>18.78</v>
      </c>
      <c r="F24" t="n">
        <v>15.48</v>
      </c>
      <c r="G24" t="n">
        <v>46.44</v>
      </c>
      <c r="H24" t="n">
        <v>0.57</v>
      </c>
      <c r="I24" t="n">
        <v>20</v>
      </c>
      <c r="J24" t="n">
        <v>203.37</v>
      </c>
      <c r="K24" t="n">
        <v>54.38</v>
      </c>
      <c r="L24" t="n">
        <v>6.5</v>
      </c>
      <c r="M24" t="n">
        <v>13</v>
      </c>
      <c r="N24" t="n">
        <v>42.49</v>
      </c>
      <c r="O24" t="n">
        <v>25316.39</v>
      </c>
      <c r="P24" t="n">
        <v>169.29</v>
      </c>
      <c r="Q24" t="n">
        <v>1731.96</v>
      </c>
      <c r="R24" t="n">
        <v>55.36</v>
      </c>
      <c r="S24" t="n">
        <v>42.11</v>
      </c>
      <c r="T24" t="n">
        <v>6006.81</v>
      </c>
      <c r="U24" t="n">
        <v>0.76</v>
      </c>
      <c r="V24" t="n">
        <v>0.9</v>
      </c>
      <c r="W24" t="n">
        <v>3.74</v>
      </c>
      <c r="X24" t="n">
        <v>0.38</v>
      </c>
      <c r="Y24" t="n">
        <v>1</v>
      </c>
      <c r="Z24" t="n">
        <v>10</v>
      </c>
      <c r="AA24" t="n">
        <v>768.8216697697006</v>
      </c>
      <c r="AB24" t="n">
        <v>1051.935726597161</v>
      </c>
      <c r="AC24" t="n">
        <v>951.5404572517928</v>
      </c>
      <c r="AD24" t="n">
        <v>768821.6697697006</v>
      </c>
      <c r="AE24" t="n">
        <v>1051935.726597161</v>
      </c>
      <c r="AF24" t="n">
        <v>3.20995504363935e-06</v>
      </c>
      <c r="AG24" t="n">
        <v>49</v>
      </c>
      <c r="AH24" t="n">
        <v>951540.4572517928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5.328</v>
      </c>
      <c r="E25" t="n">
        <v>18.77</v>
      </c>
      <c r="F25" t="n">
        <v>15.47</v>
      </c>
      <c r="G25" t="n">
        <v>46.42</v>
      </c>
      <c r="H25" t="n">
        <v>0.59</v>
      </c>
      <c r="I25" t="n">
        <v>20</v>
      </c>
      <c r="J25" t="n">
        <v>203.77</v>
      </c>
      <c r="K25" t="n">
        <v>54.38</v>
      </c>
      <c r="L25" t="n">
        <v>6.75</v>
      </c>
      <c r="M25" t="n">
        <v>11</v>
      </c>
      <c r="N25" t="n">
        <v>42.64</v>
      </c>
      <c r="O25" t="n">
        <v>25365.14</v>
      </c>
      <c r="P25" t="n">
        <v>167.15</v>
      </c>
      <c r="Q25" t="n">
        <v>1731.99</v>
      </c>
      <c r="R25" t="n">
        <v>54.95</v>
      </c>
      <c r="S25" t="n">
        <v>42.11</v>
      </c>
      <c r="T25" t="n">
        <v>5802.34</v>
      </c>
      <c r="U25" t="n">
        <v>0.77</v>
      </c>
      <c r="V25" t="n">
        <v>0.9</v>
      </c>
      <c r="W25" t="n">
        <v>3.75</v>
      </c>
      <c r="X25" t="n">
        <v>0.38</v>
      </c>
      <c r="Y25" t="n">
        <v>1</v>
      </c>
      <c r="Z25" t="n">
        <v>10</v>
      </c>
      <c r="AA25" t="n">
        <v>766.458219233882</v>
      </c>
      <c r="AB25" t="n">
        <v>1048.701949305976</v>
      </c>
      <c r="AC25" t="n">
        <v>948.6153071266431</v>
      </c>
      <c r="AD25" t="n">
        <v>766458.219233882</v>
      </c>
      <c r="AE25" t="n">
        <v>1048701.949305976</v>
      </c>
      <c r="AF25" t="n">
        <v>3.211160434192726e-06</v>
      </c>
      <c r="AG25" t="n">
        <v>49</v>
      </c>
      <c r="AH25" t="n">
        <v>948615.307126643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5.3367</v>
      </c>
      <c r="E26" t="n">
        <v>18.74</v>
      </c>
      <c r="F26" t="n">
        <v>15.48</v>
      </c>
      <c r="G26" t="n">
        <v>48.89</v>
      </c>
      <c r="H26" t="n">
        <v>0.61</v>
      </c>
      <c r="I26" t="n">
        <v>19</v>
      </c>
      <c r="J26" t="n">
        <v>204.16</v>
      </c>
      <c r="K26" t="n">
        <v>54.38</v>
      </c>
      <c r="L26" t="n">
        <v>7</v>
      </c>
      <c r="M26" t="n">
        <v>2</v>
      </c>
      <c r="N26" t="n">
        <v>42.78</v>
      </c>
      <c r="O26" t="n">
        <v>25413.94</v>
      </c>
      <c r="P26" t="n">
        <v>166.43</v>
      </c>
      <c r="Q26" t="n">
        <v>1731.99</v>
      </c>
      <c r="R26" t="n">
        <v>55.03</v>
      </c>
      <c r="S26" t="n">
        <v>42.11</v>
      </c>
      <c r="T26" t="n">
        <v>5847.43</v>
      </c>
      <c r="U26" t="n">
        <v>0.77</v>
      </c>
      <c r="V26" t="n">
        <v>0.9</v>
      </c>
      <c r="W26" t="n">
        <v>3.75</v>
      </c>
      <c r="X26" t="n">
        <v>0.38</v>
      </c>
      <c r="Y26" t="n">
        <v>1</v>
      </c>
      <c r="Z26" t="n">
        <v>10</v>
      </c>
      <c r="AA26" t="n">
        <v>765.3370659134514</v>
      </c>
      <c r="AB26" t="n">
        <v>1047.167937871169</v>
      </c>
      <c r="AC26" t="n">
        <v>947.2276995901757</v>
      </c>
      <c r="AD26" t="n">
        <v>765337.0659134514</v>
      </c>
      <c r="AE26" t="n">
        <v>1047167.937871169</v>
      </c>
      <c r="AF26" t="n">
        <v>3.216403883099911e-06</v>
      </c>
      <c r="AG26" t="n">
        <v>49</v>
      </c>
      <c r="AH26" t="n">
        <v>947227.6995901756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5.3364</v>
      </c>
      <c r="E27" t="n">
        <v>18.74</v>
      </c>
      <c r="F27" t="n">
        <v>15.48</v>
      </c>
      <c r="G27" t="n">
        <v>48.9</v>
      </c>
      <c r="H27" t="n">
        <v>0.63</v>
      </c>
      <c r="I27" t="n">
        <v>19</v>
      </c>
      <c r="J27" t="n">
        <v>204.56</v>
      </c>
      <c r="K27" t="n">
        <v>54.38</v>
      </c>
      <c r="L27" t="n">
        <v>7.25</v>
      </c>
      <c r="M27" t="n">
        <v>1</v>
      </c>
      <c r="N27" t="n">
        <v>42.93</v>
      </c>
      <c r="O27" t="n">
        <v>25462.78</v>
      </c>
      <c r="P27" t="n">
        <v>166.23</v>
      </c>
      <c r="Q27" t="n">
        <v>1732.07</v>
      </c>
      <c r="R27" t="n">
        <v>54.95</v>
      </c>
      <c r="S27" t="n">
        <v>42.11</v>
      </c>
      <c r="T27" t="n">
        <v>5808.04</v>
      </c>
      <c r="U27" t="n">
        <v>0.77</v>
      </c>
      <c r="V27" t="n">
        <v>0.9</v>
      </c>
      <c r="W27" t="n">
        <v>3.76</v>
      </c>
      <c r="X27" t="n">
        <v>0.39</v>
      </c>
      <c r="Y27" t="n">
        <v>1</v>
      </c>
      <c r="Z27" t="n">
        <v>10</v>
      </c>
      <c r="AA27" t="n">
        <v>765.1488454297934</v>
      </c>
      <c r="AB27" t="n">
        <v>1046.910406301726</v>
      </c>
      <c r="AC27" t="n">
        <v>946.9947464722726</v>
      </c>
      <c r="AD27" t="n">
        <v>765148.8454297933</v>
      </c>
      <c r="AE27" t="n">
        <v>1046910.406301726</v>
      </c>
      <c r="AF27" t="n">
        <v>3.216223074516904e-06</v>
      </c>
      <c r="AG27" t="n">
        <v>49</v>
      </c>
      <c r="AH27" t="n">
        <v>946994.7464722726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5.3344</v>
      </c>
      <c r="E28" t="n">
        <v>18.75</v>
      </c>
      <c r="F28" t="n">
        <v>15.49</v>
      </c>
      <c r="G28" t="n">
        <v>48.92</v>
      </c>
      <c r="H28" t="n">
        <v>0.65</v>
      </c>
      <c r="I28" t="n">
        <v>19</v>
      </c>
      <c r="J28" t="n">
        <v>204.95</v>
      </c>
      <c r="K28" t="n">
        <v>54.38</v>
      </c>
      <c r="L28" t="n">
        <v>7.5</v>
      </c>
      <c r="M28" t="n">
        <v>1</v>
      </c>
      <c r="N28" t="n">
        <v>43.08</v>
      </c>
      <c r="O28" t="n">
        <v>25511.67</v>
      </c>
      <c r="P28" t="n">
        <v>166.76</v>
      </c>
      <c r="Q28" t="n">
        <v>1732.15</v>
      </c>
      <c r="R28" t="n">
        <v>55.11</v>
      </c>
      <c r="S28" t="n">
        <v>42.11</v>
      </c>
      <c r="T28" t="n">
        <v>5888.94</v>
      </c>
      <c r="U28" t="n">
        <v>0.76</v>
      </c>
      <c r="V28" t="n">
        <v>0.9</v>
      </c>
      <c r="W28" t="n">
        <v>3.76</v>
      </c>
      <c r="X28" t="n">
        <v>0.39</v>
      </c>
      <c r="Y28" t="n">
        <v>1</v>
      </c>
      <c r="Z28" t="n">
        <v>10</v>
      </c>
      <c r="AA28" t="n">
        <v>765.8656206085121</v>
      </c>
      <c r="AB28" t="n">
        <v>1047.891129723139</v>
      </c>
      <c r="AC28" t="n">
        <v>947.8818710267991</v>
      </c>
      <c r="AD28" t="n">
        <v>765865.6206085121</v>
      </c>
      <c r="AE28" t="n">
        <v>1047891.129723139</v>
      </c>
      <c r="AF28" t="n">
        <v>3.215017683963528e-06</v>
      </c>
      <c r="AG28" t="n">
        <v>49</v>
      </c>
      <c r="AH28" t="n">
        <v>947881.8710267991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5.3337</v>
      </c>
      <c r="E29" t="n">
        <v>18.75</v>
      </c>
      <c r="F29" t="n">
        <v>15.49</v>
      </c>
      <c r="G29" t="n">
        <v>48.93</v>
      </c>
      <c r="H29" t="n">
        <v>0.67</v>
      </c>
      <c r="I29" t="n">
        <v>19</v>
      </c>
      <c r="J29" t="n">
        <v>205.35</v>
      </c>
      <c r="K29" t="n">
        <v>54.38</v>
      </c>
      <c r="L29" t="n">
        <v>7.75</v>
      </c>
      <c r="M29" t="n">
        <v>0</v>
      </c>
      <c r="N29" t="n">
        <v>43.22</v>
      </c>
      <c r="O29" t="n">
        <v>25560.62</v>
      </c>
      <c r="P29" t="n">
        <v>166.59</v>
      </c>
      <c r="Q29" t="n">
        <v>1732.02</v>
      </c>
      <c r="R29" t="n">
        <v>55.07</v>
      </c>
      <c r="S29" t="n">
        <v>42.11</v>
      </c>
      <c r="T29" t="n">
        <v>5866.2</v>
      </c>
      <c r="U29" t="n">
        <v>0.76</v>
      </c>
      <c r="V29" t="n">
        <v>0.9</v>
      </c>
      <c r="W29" t="n">
        <v>3.76</v>
      </c>
      <c r="X29" t="n">
        <v>0.39</v>
      </c>
      <c r="Y29" t="n">
        <v>1</v>
      </c>
      <c r="Z29" t="n">
        <v>10</v>
      </c>
      <c r="AA29" t="n">
        <v>765.7289746633272</v>
      </c>
      <c r="AB29" t="n">
        <v>1047.704164712543</v>
      </c>
      <c r="AC29" t="n">
        <v>947.7127496944076</v>
      </c>
      <c r="AD29" t="n">
        <v>765728.9746633272</v>
      </c>
      <c r="AE29" t="n">
        <v>1047704.164712543</v>
      </c>
      <c r="AF29" t="n">
        <v>3.214595797269847e-06</v>
      </c>
      <c r="AG29" t="n">
        <v>49</v>
      </c>
      <c r="AH29" t="n">
        <v>947712.7496944077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2.5844</v>
      </c>
      <c r="E2" t="n">
        <v>38.69</v>
      </c>
      <c r="F2" t="n">
        <v>20.7</v>
      </c>
      <c r="G2" t="n">
        <v>4.6</v>
      </c>
      <c r="H2" t="n">
        <v>0.06</v>
      </c>
      <c r="I2" t="n">
        <v>270</v>
      </c>
      <c r="J2" t="n">
        <v>296.65</v>
      </c>
      <c r="K2" t="n">
        <v>61.82</v>
      </c>
      <c r="L2" t="n">
        <v>1</v>
      </c>
      <c r="M2" t="n">
        <v>268</v>
      </c>
      <c r="N2" t="n">
        <v>83.83</v>
      </c>
      <c r="O2" t="n">
        <v>36821.52</v>
      </c>
      <c r="P2" t="n">
        <v>375.36</v>
      </c>
      <c r="Q2" t="n">
        <v>1733.1</v>
      </c>
      <c r="R2" t="n">
        <v>218.51</v>
      </c>
      <c r="S2" t="n">
        <v>42.11</v>
      </c>
      <c r="T2" t="n">
        <v>86330.59</v>
      </c>
      <c r="U2" t="n">
        <v>0.19</v>
      </c>
      <c r="V2" t="n">
        <v>0.67</v>
      </c>
      <c r="W2" t="n">
        <v>4.14</v>
      </c>
      <c r="X2" t="n">
        <v>5.59</v>
      </c>
      <c r="Y2" t="n">
        <v>1</v>
      </c>
      <c r="Z2" t="n">
        <v>10</v>
      </c>
      <c r="AA2" t="n">
        <v>2170.906698755022</v>
      </c>
      <c r="AB2" t="n">
        <v>2970.330318880804</v>
      </c>
      <c r="AC2" t="n">
        <v>2686.846162131606</v>
      </c>
      <c r="AD2" t="n">
        <v>2170906.698755022</v>
      </c>
      <c r="AE2" t="n">
        <v>2970330.318880804</v>
      </c>
      <c r="AF2" t="n">
        <v>1.322598236993927e-06</v>
      </c>
      <c r="AG2" t="n">
        <v>101</v>
      </c>
      <c r="AH2" t="n">
        <v>2686846.162131606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3.0025</v>
      </c>
      <c r="E3" t="n">
        <v>33.31</v>
      </c>
      <c r="F3" t="n">
        <v>19.2</v>
      </c>
      <c r="G3" t="n">
        <v>5.76</v>
      </c>
      <c r="H3" t="n">
        <v>0.07000000000000001</v>
      </c>
      <c r="I3" t="n">
        <v>200</v>
      </c>
      <c r="J3" t="n">
        <v>297.17</v>
      </c>
      <c r="K3" t="n">
        <v>61.82</v>
      </c>
      <c r="L3" t="n">
        <v>1.25</v>
      </c>
      <c r="M3" t="n">
        <v>198</v>
      </c>
      <c r="N3" t="n">
        <v>84.09999999999999</v>
      </c>
      <c r="O3" t="n">
        <v>36885.7</v>
      </c>
      <c r="P3" t="n">
        <v>347</v>
      </c>
      <c r="Q3" t="n">
        <v>1732.96</v>
      </c>
      <c r="R3" t="n">
        <v>171.3</v>
      </c>
      <c r="S3" t="n">
        <v>42.11</v>
      </c>
      <c r="T3" t="n">
        <v>63078.41</v>
      </c>
      <c r="U3" t="n">
        <v>0.25</v>
      </c>
      <c r="V3" t="n">
        <v>0.73</v>
      </c>
      <c r="W3" t="n">
        <v>4.03</v>
      </c>
      <c r="X3" t="n">
        <v>4.09</v>
      </c>
      <c r="Y3" t="n">
        <v>1</v>
      </c>
      <c r="Z3" t="n">
        <v>10</v>
      </c>
      <c r="AA3" t="n">
        <v>1795.625229926934</v>
      </c>
      <c r="AB3" t="n">
        <v>2456.853656980291</v>
      </c>
      <c r="AC3" t="n">
        <v>2222.374992173856</v>
      </c>
      <c r="AD3" t="n">
        <v>1795625.229926934</v>
      </c>
      <c r="AE3" t="n">
        <v>2456853.656980291</v>
      </c>
      <c r="AF3" t="n">
        <v>1.536566013997162e-06</v>
      </c>
      <c r="AG3" t="n">
        <v>87</v>
      </c>
      <c r="AH3" t="n">
        <v>2222374.992173856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3.3151</v>
      </c>
      <c r="E4" t="n">
        <v>30.17</v>
      </c>
      <c r="F4" t="n">
        <v>18.33</v>
      </c>
      <c r="G4" t="n">
        <v>6.92</v>
      </c>
      <c r="H4" t="n">
        <v>0.09</v>
      </c>
      <c r="I4" t="n">
        <v>159</v>
      </c>
      <c r="J4" t="n">
        <v>297.7</v>
      </c>
      <c r="K4" t="n">
        <v>61.82</v>
      </c>
      <c r="L4" t="n">
        <v>1.5</v>
      </c>
      <c r="M4" t="n">
        <v>157</v>
      </c>
      <c r="N4" t="n">
        <v>84.37</v>
      </c>
      <c r="O4" t="n">
        <v>36949.99</v>
      </c>
      <c r="P4" t="n">
        <v>330.37</v>
      </c>
      <c r="Q4" t="n">
        <v>1732.54</v>
      </c>
      <c r="R4" t="n">
        <v>144.41</v>
      </c>
      <c r="S4" t="n">
        <v>42.11</v>
      </c>
      <c r="T4" t="n">
        <v>49835.84</v>
      </c>
      <c r="U4" t="n">
        <v>0.29</v>
      </c>
      <c r="V4" t="n">
        <v>0.76</v>
      </c>
      <c r="W4" t="n">
        <v>3.96</v>
      </c>
      <c r="X4" t="n">
        <v>3.23</v>
      </c>
      <c r="Y4" t="n">
        <v>1</v>
      </c>
      <c r="Z4" t="n">
        <v>10</v>
      </c>
      <c r="AA4" t="n">
        <v>1589.407053017508</v>
      </c>
      <c r="AB4" t="n">
        <v>2174.696849628935</v>
      </c>
      <c r="AC4" t="n">
        <v>1967.146834506547</v>
      </c>
      <c r="AD4" t="n">
        <v>1589407.053017508</v>
      </c>
      <c r="AE4" t="n">
        <v>2174696.849628935</v>
      </c>
      <c r="AF4" t="n">
        <v>1.696542878601829e-06</v>
      </c>
      <c r="AG4" t="n">
        <v>79</v>
      </c>
      <c r="AH4" t="n">
        <v>1967146.834506547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3.5602</v>
      </c>
      <c r="E5" t="n">
        <v>28.09</v>
      </c>
      <c r="F5" t="n">
        <v>17.76</v>
      </c>
      <c r="G5" t="n">
        <v>8.07</v>
      </c>
      <c r="H5" t="n">
        <v>0.1</v>
      </c>
      <c r="I5" t="n">
        <v>132</v>
      </c>
      <c r="J5" t="n">
        <v>298.22</v>
      </c>
      <c r="K5" t="n">
        <v>61.82</v>
      </c>
      <c r="L5" t="n">
        <v>1.75</v>
      </c>
      <c r="M5" t="n">
        <v>130</v>
      </c>
      <c r="N5" t="n">
        <v>84.65000000000001</v>
      </c>
      <c r="O5" t="n">
        <v>37014.39</v>
      </c>
      <c r="P5" t="n">
        <v>318.76</v>
      </c>
      <c r="Q5" t="n">
        <v>1732.59</v>
      </c>
      <c r="R5" t="n">
        <v>126.86</v>
      </c>
      <c r="S5" t="n">
        <v>42.11</v>
      </c>
      <c r="T5" t="n">
        <v>41200.19</v>
      </c>
      <c r="U5" t="n">
        <v>0.33</v>
      </c>
      <c r="V5" t="n">
        <v>0.78</v>
      </c>
      <c r="W5" t="n">
        <v>3.9</v>
      </c>
      <c r="X5" t="n">
        <v>2.65</v>
      </c>
      <c r="Y5" t="n">
        <v>1</v>
      </c>
      <c r="Z5" t="n">
        <v>10</v>
      </c>
      <c r="AA5" t="n">
        <v>1459.57186699472</v>
      </c>
      <c r="AB5" t="n">
        <v>1997.050620188405</v>
      </c>
      <c r="AC5" t="n">
        <v>1806.454911875773</v>
      </c>
      <c r="AD5" t="n">
        <v>1459571.86699472</v>
      </c>
      <c r="AE5" t="n">
        <v>1997050.620188406</v>
      </c>
      <c r="AF5" t="n">
        <v>1.821975794515469e-06</v>
      </c>
      <c r="AG5" t="n">
        <v>74</v>
      </c>
      <c r="AH5" t="n">
        <v>1806454.911875773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3.7474</v>
      </c>
      <c r="E6" t="n">
        <v>26.69</v>
      </c>
      <c r="F6" t="n">
        <v>17.41</v>
      </c>
      <c r="G6" t="n">
        <v>9.24</v>
      </c>
      <c r="H6" t="n">
        <v>0.12</v>
      </c>
      <c r="I6" t="n">
        <v>113</v>
      </c>
      <c r="J6" t="n">
        <v>298.74</v>
      </c>
      <c r="K6" t="n">
        <v>61.82</v>
      </c>
      <c r="L6" t="n">
        <v>2</v>
      </c>
      <c r="M6" t="n">
        <v>111</v>
      </c>
      <c r="N6" t="n">
        <v>84.92</v>
      </c>
      <c r="O6" t="n">
        <v>37078.91</v>
      </c>
      <c r="P6" t="n">
        <v>311.57</v>
      </c>
      <c r="Q6" t="n">
        <v>1732.27</v>
      </c>
      <c r="R6" t="n">
        <v>115.28</v>
      </c>
      <c r="S6" t="n">
        <v>42.11</v>
      </c>
      <c r="T6" t="n">
        <v>35503.38</v>
      </c>
      <c r="U6" t="n">
        <v>0.37</v>
      </c>
      <c r="V6" t="n">
        <v>0.8</v>
      </c>
      <c r="W6" t="n">
        <v>3.9</v>
      </c>
      <c r="X6" t="n">
        <v>2.31</v>
      </c>
      <c r="Y6" t="n">
        <v>1</v>
      </c>
      <c r="Z6" t="n">
        <v>10</v>
      </c>
      <c r="AA6" t="n">
        <v>1369.015583623813</v>
      </c>
      <c r="AB6" t="n">
        <v>1873.147518219065</v>
      </c>
      <c r="AC6" t="n">
        <v>1694.37694805929</v>
      </c>
      <c r="AD6" t="n">
        <v>1369015.583623813</v>
      </c>
      <c r="AE6" t="n">
        <v>1873147.518219065</v>
      </c>
      <c r="AF6" t="n">
        <v>1.917777678885251e-06</v>
      </c>
      <c r="AG6" t="n">
        <v>70</v>
      </c>
      <c r="AH6" t="n">
        <v>1694376.94805929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3.9193</v>
      </c>
      <c r="E7" t="n">
        <v>25.51</v>
      </c>
      <c r="F7" t="n">
        <v>17.07</v>
      </c>
      <c r="G7" t="n">
        <v>10.45</v>
      </c>
      <c r="H7" t="n">
        <v>0.13</v>
      </c>
      <c r="I7" t="n">
        <v>98</v>
      </c>
      <c r="J7" t="n">
        <v>299.26</v>
      </c>
      <c r="K7" t="n">
        <v>61.82</v>
      </c>
      <c r="L7" t="n">
        <v>2.25</v>
      </c>
      <c r="M7" t="n">
        <v>96</v>
      </c>
      <c r="N7" t="n">
        <v>85.19</v>
      </c>
      <c r="O7" t="n">
        <v>37143.54</v>
      </c>
      <c r="P7" t="n">
        <v>304.36</v>
      </c>
      <c r="Q7" t="n">
        <v>1732.55</v>
      </c>
      <c r="R7" t="n">
        <v>104.95</v>
      </c>
      <c r="S7" t="n">
        <v>42.11</v>
      </c>
      <c r="T7" t="n">
        <v>30413.9</v>
      </c>
      <c r="U7" t="n">
        <v>0.4</v>
      </c>
      <c r="V7" t="n">
        <v>0.82</v>
      </c>
      <c r="W7" t="n">
        <v>3.87</v>
      </c>
      <c r="X7" t="n">
        <v>1.97</v>
      </c>
      <c r="Y7" t="n">
        <v>1</v>
      </c>
      <c r="Z7" t="n">
        <v>10</v>
      </c>
      <c r="AA7" t="n">
        <v>1295.826408176757</v>
      </c>
      <c r="AB7" t="n">
        <v>1773.006859493865</v>
      </c>
      <c r="AC7" t="n">
        <v>1603.793573254525</v>
      </c>
      <c r="AD7" t="n">
        <v>1295826.408176756</v>
      </c>
      <c r="AE7" t="n">
        <v>1773006.859493864</v>
      </c>
      <c r="AF7" t="n">
        <v>2.005749601551733e-06</v>
      </c>
      <c r="AG7" t="n">
        <v>67</v>
      </c>
      <c r="AH7" t="n">
        <v>1603793.573254525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4.0535</v>
      </c>
      <c r="E8" t="n">
        <v>24.67</v>
      </c>
      <c r="F8" t="n">
        <v>16.84</v>
      </c>
      <c r="G8" t="n">
        <v>11.61</v>
      </c>
      <c r="H8" t="n">
        <v>0.15</v>
      </c>
      <c r="I8" t="n">
        <v>87</v>
      </c>
      <c r="J8" t="n">
        <v>299.79</v>
      </c>
      <c r="K8" t="n">
        <v>61.82</v>
      </c>
      <c r="L8" t="n">
        <v>2.5</v>
      </c>
      <c r="M8" t="n">
        <v>85</v>
      </c>
      <c r="N8" t="n">
        <v>85.47</v>
      </c>
      <c r="O8" t="n">
        <v>37208.42</v>
      </c>
      <c r="P8" t="n">
        <v>299.14</v>
      </c>
      <c r="Q8" t="n">
        <v>1732.51</v>
      </c>
      <c r="R8" t="n">
        <v>98.06999999999999</v>
      </c>
      <c r="S8" t="n">
        <v>42.11</v>
      </c>
      <c r="T8" t="n">
        <v>27025.7</v>
      </c>
      <c r="U8" t="n">
        <v>0.43</v>
      </c>
      <c r="V8" t="n">
        <v>0.83</v>
      </c>
      <c r="W8" t="n">
        <v>3.84</v>
      </c>
      <c r="X8" t="n">
        <v>1.74</v>
      </c>
      <c r="Y8" t="n">
        <v>1</v>
      </c>
      <c r="Z8" t="n">
        <v>10</v>
      </c>
      <c r="AA8" t="n">
        <v>1245.613685359245</v>
      </c>
      <c r="AB8" t="n">
        <v>1704.303596905957</v>
      </c>
      <c r="AC8" t="n">
        <v>1541.647253622373</v>
      </c>
      <c r="AD8" t="n">
        <v>1245613.685359244</v>
      </c>
      <c r="AE8" t="n">
        <v>1704303.596905957</v>
      </c>
      <c r="AF8" t="n">
        <v>2.074428089171523e-06</v>
      </c>
      <c r="AG8" t="n">
        <v>65</v>
      </c>
      <c r="AH8" t="n">
        <v>1541647.253622373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4.1694</v>
      </c>
      <c r="E9" t="n">
        <v>23.98</v>
      </c>
      <c r="F9" t="n">
        <v>16.65</v>
      </c>
      <c r="G9" t="n">
        <v>12.81</v>
      </c>
      <c r="H9" t="n">
        <v>0.16</v>
      </c>
      <c r="I9" t="n">
        <v>78</v>
      </c>
      <c r="J9" t="n">
        <v>300.32</v>
      </c>
      <c r="K9" t="n">
        <v>61.82</v>
      </c>
      <c r="L9" t="n">
        <v>2.75</v>
      </c>
      <c r="M9" t="n">
        <v>76</v>
      </c>
      <c r="N9" t="n">
        <v>85.73999999999999</v>
      </c>
      <c r="O9" t="n">
        <v>37273.29</v>
      </c>
      <c r="P9" t="n">
        <v>294.8</v>
      </c>
      <c r="Q9" t="n">
        <v>1732.38</v>
      </c>
      <c r="R9" t="n">
        <v>91.78</v>
      </c>
      <c r="S9" t="n">
        <v>42.11</v>
      </c>
      <c r="T9" t="n">
        <v>23927.3</v>
      </c>
      <c r="U9" t="n">
        <v>0.46</v>
      </c>
      <c r="V9" t="n">
        <v>0.84</v>
      </c>
      <c r="W9" t="n">
        <v>3.84</v>
      </c>
      <c r="X9" t="n">
        <v>1.55</v>
      </c>
      <c r="Y9" t="n">
        <v>1</v>
      </c>
      <c r="Z9" t="n">
        <v>10</v>
      </c>
      <c r="AA9" t="n">
        <v>1201.356127589696</v>
      </c>
      <c r="AB9" t="n">
        <v>1643.748453860012</v>
      </c>
      <c r="AC9" t="n">
        <v>1486.871408439056</v>
      </c>
      <c r="AD9" t="n">
        <v>1201356.127589696</v>
      </c>
      <c r="AE9" t="n">
        <v>1643748.453860012</v>
      </c>
      <c r="AF9" t="n">
        <v>2.133741328479523e-06</v>
      </c>
      <c r="AG9" t="n">
        <v>63</v>
      </c>
      <c r="AH9" t="n">
        <v>1486871.408439056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4.2637</v>
      </c>
      <c r="E10" t="n">
        <v>23.45</v>
      </c>
      <c r="F10" t="n">
        <v>16.51</v>
      </c>
      <c r="G10" t="n">
        <v>13.95</v>
      </c>
      <c r="H10" t="n">
        <v>0.18</v>
      </c>
      <c r="I10" t="n">
        <v>71</v>
      </c>
      <c r="J10" t="n">
        <v>300.84</v>
      </c>
      <c r="K10" t="n">
        <v>61.82</v>
      </c>
      <c r="L10" t="n">
        <v>3</v>
      </c>
      <c r="M10" t="n">
        <v>69</v>
      </c>
      <c r="N10" t="n">
        <v>86.02</v>
      </c>
      <c r="O10" t="n">
        <v>37338.27</v>
      </c>
      <c r="P10" t="n">
        <v>291.3</v>
      </c>
      <c r="Q10" t="n">
        <v>1732.07</v>
      </c>
      <c r="R10" t="n">
        <v>87.2</v>
      </c>
      <c r="S10" t="n">
        <v>42.11</v>
      </c>
      <c r="T10" t="n">
        <v>21671.8</v>
      </c>
      <c r="U10" t="n">
        <v>0.48</v>
      </c>
      <c r="V10" t="n">
        <v>0.84</v>
      </c>
      <c r="W10" t="n">
        <v>3.83</v>
      </c>
      <c r="X10" t="n">
        <v>1.41</v>
      </c>
      <c r="Y10" t="n">
        <v>1</v>
      </c>
      <c r="Z10" t="n">
        <v>10</v>
      </c>
      <c r="AA10" t="n">
        <v>1172.846485742248</v>
      </c>
      <c r="AB10" t="n">
        <v>1604.740304127704</v>
      </c>
      <c r="AC10" t="n">
        <v>1451.586141768918</v>
      </c>
      <c r="AD10" t="n">
        <v>1172846.485742248</v>
      </c>
      <c r="AE10" t="n">
        <v>1604740.304127704</v>
      </c>
      <c r="AF10" t="n">
        <v>2.182000504206395e-06</v>
      </c>
      <c r="AG10" t="n">
        <v>62</v>
      </c>
      <c r="AH10" t="n">
        <v>1451586.141768917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4.3467</v>
      </c>
      <c r="E11" t="n">
        <v>23.01</v>
      </c>
      <c r="F11" t="n">
        <v>16.4</v>
      </c>
      <c r="G11" t="n">
        <v>15.14</v>
      </c>
      <c r="H11" t="n">
        <v>0.19</v>
      </c>
      <c r="I11" t="n">
        <v>65</v>
      </c>
      <c r="J11" t="n">
        <v>301.37</v>
      </c>
      <c r="K11" t="n">
        <v>61.82</v>
      </c>
      <c r="L11" t="n">
        <v>3.25</v>
      </c>
      <c r="M11" t="n">
        <v>63</v>
      </c>
      <c r="N11" t="n">
        <v>86.3</v>
      </c>
      <c r="O11" t="n">
        <v>37403.38</v>
      </c>
      <c r="P11" t="n">
        <v>287.98</v>
      </c>
      <c r="Q11" t="n">
        <v>1732.07</v>
      </c>
      <c r="R11" t="n">
        <v>83.95</v>
      </c>
      <c r="S11" t="n">
        <v>42.11</v>
      </c>
      <c r="T11" t="n">
        <v>20077.87</v>
      </c>
      <c r="U11" t="n">
        <v>0.5</v>
      </c>
      <c r="V11" t="n">
        <v>0.85</v>
      </c>
      <c r="W11" t="n">
        <v>3.81</v>
      </c>
      <c r="X11" t="n">
        <v>1.3</v>
      </c>
      <c r="Y11" t="n">
        <v>1</v>
      </c>
      <c r="Z11" t="n">
        <v>10</v>
      </c>
      <c r="AA11" t="n">
        <v>1136.926464032827</v>
      </c>
      <c r="AB11" t="n">
        <v>1555.592945745357</v>
      </c>
      <c r="AC11" t="n">
        <v>1407.129338291832</v>
      </c>
      <c r="AD11" t="n">
        <v>1136926.464032827</v>
      </c>
      <c r="AE11" t="n">
        <v>1555592.945745357</v>
      </c>
      <c r="AF11" t="n">
        <v>2.224476767041288e-06</v>
      </c>
      <c r="AG11" t="n">
        <v>60</v>
      </c>
      <c r="AH11" t="n">
        <v>1407129.338291832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4.4222</v>
      </c>
      <c r="E12" t="n">
        <v>22.61</v>
      </c>
      <c r="F12" t="n">
        <v>16.28</v>
      </c>
      <c r="G12" t="n">
        <v>16.28</v>
      </c>
      <c r="H12" t="n">
        <v>0.21</v>
      </c>
      <c r="I12" t="n">
        <v>60</v>
      </c>
      <c r="J12" t="n">
        <v>301.9</v>
      </c>
      <c r="K12" t="n">
        <v>61.82</v>
      </c>
      <c r="L12" t="n">
        <v>3.5</v>
      </c>
      <c r="M12" t="n">
        <v>58</v>
      </c>
      <c r="N12" t="n">
        <v>86.58</v>
      </c>
      <c r="O12" t="n">
        <v>37468.6</v>
      </c>
      <c r="P12" t="n">
        <v>284.99</v>
      </c>
      <c r="Q12" t="n">
        <v>1732.2</v>
      </c>
      <c r="R12" t="n">
        <v>80.55</v>
      </c>
      <c r="S12" t="n">
        <v>42.11</v>
      </c>
      <c r="T12" t="n">
        <v>18405.14</v>
      </c>
      <c r="U12" t="n">
        <v>0.52</v>
      </c>
      <c r="V12" t="n">
        <v>0.86</v>
      </c>
      <c r="W12" t="n">
        <v>3.8</v>
      </c>
      <c r="X12" t="n">
        <v>1.18</v>
      </c>
      <c r="Y12" t="n">
        <v>1</v>
      </c>
      <c r="Z12" t="n">
        <v>10</v>
      </c>
      <c r="AA12" t="n">
        <v>1112.883594435046</v>
      </c>
      <c r="AB12" t="n">
        <v>1522.696430865127</v>
      </c>
      <c r="AC12" t="n">
        <v>1377.372420621221</v>
      </c>
      <c r="AD12" t="n">
        <v>1112883.594435046</v>
      </c>
      <c r="AE12" t="n">
        <v>1522696.430865127</v>
      </c>
      <c r="AF12" t="n">
        <v>2.263114813354954e-06</v>
      </c>
      <c r="AG12" t="n">
        <v>59</v>
      </c>
      <c r="AH12" t="n">
        <v>1377372.420621221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4.4939</v>
      </c>
      <c r="E13" t="n">
        <v>22.25</v>
      </c>
      <c r="F13" t="n">
        <v>16.2</v>
      </c>
      <c r="G13" t="n">
        <v>17.67</v>
      </c>
      <c r="H13" t="n">
        <v>0.22</v>
      </c>
      <c r="I13" t="n">
        <v>55</v>
      </c>
      <c r="J13" t="n">
        <v>302.43</v>
      </c>
      <c r="K13" t="n">
        <v>61.82</v>
      </c>
      <c r="L13" t="n">
        <v>3.75</v>
      </c>
      <c r="M13" t="n">
        <v>53</v>
      </c>
      <c r="N13" t="n">
        <v>86.86</v>
      </c>
      <c r="O13" t="n">
        <v>37533.94</v>
      </c>
      <c r="P13" t="n">
        <v>282.56</v>
      </c>
      <c r="Q13" t="n">
        <v>1731.89</v>
      </c>
      <c r="R13" t="n">
        <v>77.79000000000001</v>
      </c>
      <c r="S13" t="n">
        <v>42.11</v>
      </c>
      <c r="T13" t="n">
        <v>17047.11</v>
      </c>
      <c r="U13" t="n">
        <v>0.54</v>
      </c>
      <c r="V13" t="n">
        <v>0.86</v>
      </c>
      <c r="W13" t="n">
        <v>3.8</v>
      </c>
      <c r="X13" t="n">
        <v>1.1</v>
      </c>
      <c r="Y13" t="n">
        <v>1</v>
      </c>
      <c r="Z13" t="n">
        <v>10</v>
      </c>
      <c r="AA13" t="n">
        <v>1090.809232678464</v>
      </c>
      <c r="AB13" t="n">
        <v>1492.493315257662</v>
      </c>
      <c r="AC13" t="n">
        <v>1350.051847976993</v>
      </c>
      <c r="AD13" t="n">
        <v>1090809.232678463</v>
      </c>
      <c r="AE13" t="n">
        <v>1492493.315257662</v>
      </c>
      <c r="AF13" t="n">
        <v>2.299808163297868e-06</v>
      </c>
      <c r="AG13" t="n">
        <v>58</v>
      </c>
      <c r="AH13" t="n">
        <v>1350051.847976994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4.5429</v>
      </c>
      <c r="E14" t="n">
        <v>22.01</v>
      </c>
      <c r="F14" t="n">
        <v>16.13</v>
      </c>
      <c r="G14" t="n">
        <v>18.61</v>
      </c>
      <c r="H14" t="n">
        <v>0.24</v>
      </c>
      <c r="I14" t="n">
        <v>52</v>
      </c>
      <c r="J14" t="n">
        <v>302.96</v>
      </c>
      <c r="K14" t="n">
        <v>61.82</v>
      </c>
      <c r="L14" t="n">
        <v>4</v>
      </c>
      <c r="M14" t="n">
        <v>50</v>
      </c>
      <c r="N14" t="n">
        <v>87.14</v>
      </c>
      <c r="O14" t="n">
        <v>37599.4</v>
      </c>
      <c r="P14" t="n">
        <v>280.21</v>
      </c>
      <c r="Q14" t="n">
        <v>1732.06</v>
      </c>
      <c r="R14" t="n">
        <v>75.56</v>
      </c>
      <c r="S14" t="n">
        <v>42.11</v>
      </c>
      <c r="T14" t="n">
        <v>15949.74</v>
      </c>
      <c r="U14" t="n">
        <v>0.5600000000000001</v>
      </c>
      <c r="V14" t="n">
        <v>0.86</v>
      </c>
      <c r="W14" t="n">
        <v>3.79</v>
      </c>
      <c r="X14" t="n">
        <v>1.03</v>
      </c>
      <c r="Y14" t="n">
        <v>1</v>
      </c>
      <c r="Z14" t="n">
        <v>10</v>
      </c>
      <c r="AA14" t="n">
        <v>1081.874539351126</v>
      </c>
      <c r="AB14" t="n">
        <v>1480.268473676347</v>
      </c>
      <c r="AC14" t="n">
        <v>1338.993728118527</v>
      </c>
      <c r="AD14" t="n">
        <v>1081874.539351126</v>
      </c>
      <c r="AE14" t="n">
        <v>1480268.473676347</v>
      </c>
      <c r="AF14" t="n">
        <v>2.324884511236539e-06</v>
      </c>
      <c r="AG14" t="n">
        <v>58</v>
      </c>
      <c r="AH14" t="n">
        <v>1338993.728118527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4.6071</v>
      </c>
      <c r="E15" t="n">
        <v>21.71</v>
      </c>
      <c r="F15" t="n">
        <v>16.04</v>
      </c>
      <c r="G15" t="n">
        <v>20.05</v>
      </c>
      <c r="H15" t="n">
        <v>0.25</v>
      </c>
      <c r="I15" t="n">
        <v>48</v>
      </c>
      <c r="J15" t="n">
        <v>303.49</v>
      </c>
      <c r="K15" t="n">
        <v>61.82</v>
      </c>
      <c r="L15" t="n">
        <v>4.25</v>
      </c>
      <c r="M15" t="n">
        <v>46</v>
      </c>
      <c r="N15" t="n">
        <v>87.42</v>
      </c>
      <c r="O15" t="n">
        <v>37664.98</v>
      </c>
      <c r="P15" t="n">
        <v>277.61</v>
      </c>
      <c r="Q15" t="n">
        <v>1732.04</v>
      </c>
      <c r="R15" t="n">
        <v>73</v>
      </c>
      <c r="S15" t="n">
        <v>42.11</v>
      </c>
      <c r="T15" t="n">
        <v>14688.19</v>
      </c>
      <c r="U15" t="n">
        <v>0.58</v>
      </c>
      <c r="V15" t="n">
        <v>0.87</v>
      </c>
      <c r="W15" t="n">
        <v>3.78</v>
      </c>
      <c r="X15" t="n">
        <v>0.9399999999999999</v>
      </c>
      <c r="Y15" t="n">
        <v>1</v>
      </c>
      <c r="Z15" t="n">
        <v>10</v>
      </c>
      <c r="AA15" t="n">
        <v>1060.926444166816</v>
      </c>
      <c r="AB15" t="n">
        <v>1451.606365680439</v>
      </c>
      <c r="AC15" t="n">
        <v>1313.067091482228</v>
      </c>
      <c r="AD15" t="n">
        <v>1060926.444166816</v>
      </c>
      <c r="AE15" t="n">
        <v>1451606.365680439</v>
      </c>
      <c r="AF15" t="n">
        <v>2.357739644658227e-06</v>
      </c>
      <c r="AG15" t="n">
        <v>57</v>
      </c>
      <c r="AH15" t="n">
        <v>1313067.091482228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4.6522</v>
      </c>
      <c r="E16" t="n">
        <v>21.5</v>
      </c>
      <c r="F16" t="n">
        <v>16</v>
      </c>
      <c r="G16" t="n">
        <v>21.33</v>
      </c>
      <c r="H16" t="n">
        <v>0.26</v>
      </c>
      <c r="I16" t="n">
        <v>45</v>
      </c>
      <c r="J16" t="n">
        <v>304.03</v>
      </c>
      <c r="K16" t="n">
        <v>61.82</v>
      </c>
      <c r="L16" t="n">
        <v>4.5</v>
      </c>
      <c r="M16" t="n">
        <v>43</v>
      </c>
      <c r="N16" t="n">
        <v>87.7</v>
      </c>
      <c r="O16" t="n">
        <v>37730.68</v>
      </c>
      <c r="P16" t="n">
        <v>275.89</v>
      </c>
      <c r="Q16" t="n">
        <v>1732.05</v>
      </c>
      <c r="R16" t="n">
        <v>71.51000000000001</v>
      </c>
      <c r="S16" t="n">
        <v>42.11</v>
      </c>
      <c r="T16" t="n">
        <v>13957.72</v>
      </c>
      <c r="U16" t="n">
        <v>0.59</v>
      </c>
      <c r="V16" t="n">
        <v>0.87</v>
      </c>
      <c r="W16" t="n">
        <v>3.78</v>
      </c>
      <c r="X16" t="n">
        <v>0.9</v>
      </c>
      <c r="Y16" t="n">
        <v>1</v>
      </c>
      <c r="Z16" t="n">
        <v>10</v>
      </c>
      <c r="AA16" t="n">
        <v>1043.728953457502</v>
      </c>
      <c r="AB16" t="n">
        <v>1428.076000192212</v>
      </c>
      <c r="AC16" t="n">
        <v>1291.782431051122</v>
      </c>
      <c r="AD16" t="n">
        <v>1043728.953457502</v>
      </c>
      <c r="AE16" t="n">
        <v>1428076.000192212</v>
      </c>
      <c r="AF16" t="n">
        <v>2.380820120005861e-06</v>
      </c>
      <c r="AG16" t="n">
        <v>56</v>
      </c>
      <c r="AH16" t="n">
        <v>1291782.431051122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4.6884</v>
      </c>
      <c r="E17" t="n">
        <v>21.33</v>
      </c>
      <c r="F17" t="n">
        <v>15.94</v>
      </c>
      <c r="G17" t="n">
        <v>22.25</v>
      </c>
      <c r="H17" t="n">
        <v>0.28</v>
      </c>
      <c r="I17" t="n">
        <v>43</v>
      </c>
      <c r="J17" t="n">
        <v>304.56</v>
      </c>
      <c r="K17" t="n">
        <v>61.82</v>
      </c>
      <c r="L17" t="n">
        <v>4.75</v>
      </c>
      <c r="M17" t="n">
        <v>41</v>
      </c>
      <c r="N17" t="n">
        <v>87.98999999999999</v>
      </c>
      <c r="O17" t="n">
        <v>37796.51</v>
      </c>
      <c r="P17" t="n">
        <v>273.87</v>
      </c>
      <c r="Q17" t="n">
        <v>1732.15</v>
      </c>
      <c r="R17" t="n">
        <v>69.90000000000001</v>
      </c>
      <c r="S17" t="n">
        <v>42.11</v>
      </c>
      <c r="T17" t="n">
        <v>13164.75</v>
      </c>
      <c r="U17" t="n">
        <v>0.6</v>
      </c>
      <c r="V17" t="n">
        <v>0.87</v>
      </c>
      <c r="W17" t="n">
        <v>3.77</v>
      </c>
      <c r="X17" t="n">
        <v>0.84</v>
      </c>
      <c r="Y17" t="n">
        <v>1</v>
      </c>
      <c r="Z17" t="n">
        <v>10</v>
      </c>
      <c r="AA17" t="n">
        <v>1037.131860918211</v>
      </c>
      <c r="AB17" t="n">
        <v>1419.049567136773</v>
      </c>
      <c r="AC17" t="n">
        <v>1283.617468097815</v>
      </c>
      <c r="AD17" t="n">
        <v>1037131.860918211</v>
      </c>
      <c r="AE17" t="n">
        <v>1419049.567136773</v>
      </c>
      <c r="AF17" t="n">
        <v>2.399345911748308e-06</v>
      </c>
      <c r="AG17" t="n">
        <v>56</v>
      </c>
      <c r="AH17" t="n">
        <v>1283617.468097815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4.7365</v>
      </c>
      <c r="E18" t="n">
        <v>21.11</v>
      </c>
      <c r="F18" t="n">
        <v>15.89</v>
      </c>
      <c r="G18" t="n">
        <v>23.84</v>
      </c>
      <c r="H18" t="n">
        <v>0.29</v>
      </c>
      <c r="I18" t="n">
        <v>40</v>
      </c>
      <c r="J18" t="n">
        <v>305.09</v>
      </c>
      <c r="K18" t="n">
        <v>61.82</v>
      </c>
      <c r="L18" t="n">
        <v>5</v>
      </c>
      <c r="M18" t="n">
        <v>38</v>
      </c>
      <c r="N18" t="n">
        <v>88.27</v>
      </c>
      <c r="O18" t="n">
        <v>37862.45</v>
      </c>
      <c r="P18" t="n">
        <v>271.75</v>
      </c>
      <c r="Q18" t="n">
        <v>1731.84</v>
      </c>
      <c r="R18" t="n">
        <v>68.31</v>
      </c>
      <c r="S18" t="n">
        <v>42.11</v>
      </c>
      <c r="T18" t="n">
        <v>12384.11</v>
      </c>
      <c r="U18" t="n">
        <v>0.62</v>
      </c>
      <c r="V18" t="n">
        <v>0.88</v>
      </c>
      <c r="W18" t="n">
        <v>3.77</v>
      </c>
      <c r="X18" t="n">
        <v>0.8</v>
      </c>
      <c r="Y18" t="n">
        <v>1</v>
      </c>
      <c r="Z18" t="n">
        <v>10</v>
      </c>
      <c r="AA18" t="n">
        <v>1019.339044722016</v>
      </c>
      <c r="AB18" t="n">
        <v>1394.704651053487</v>
      </c>
      <c r="AC18" t="n">
        <v>1261.595996637214</v>
      </c>
      <c r="AD18" t="n">
        <v>1019339.044722016</v>
      </c>
      <c r="AE18" t="n">
        <v>1394704.651053487</v>
      </c>
      <c r="AF18" t="n">
        <v>2.423961673704433e-06</v>
      </c>
      <c r="AG18" t="n">
        <v>55</v>
      </c>
      <c r="AH18" t="n">
        <v>1261595.996637214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4.7718</v>
      </c>
      <c r="E19" t="n">
        <v>20.96</v>
      </c>
      <c r="F19" t="n">
        <v>15.85</v>
      </c>
      <c r="G19" t="n">
        <v>25.02</v>
      </c>
      <c r="H19" t="n">
        <v>0.31</v>
      </c>
      <c r="I19" t="n">
        <v>38</v>
      </c>
      <c r="J19" t="n">
        <v>305.63</v>
      </c>
      <c r="K19" t="n">
        <v>61.82</v>
      </c>
      <c r="L19" t="n">
        <v>5.25</v>
      </c>
      <c r="M19" t="n">
        <v>36</v>
      </c>
      <c r="N19" t="n">
        <v>88.56</v>
      </c>
      <c r="O19" t="n">
        <v>37928.52</v>
      </c>
      <c r="P19" t="n">
        <v>270.18</v>
      </c>
      <c r="Q19" t="n">
        <v>1732.1</v>
      </c>
      <c r="R19" t="n">
        <v>66.69</v>
      </c>
      <c r="S19" t="n">
        <v>42.11</v>
      </c>
      <c r="T19" t="n">
        <v>11580.78</v>
      </c>
      <c r="U19" t="n">
        <v>0.63</v>
      </c>
      <c r="V19" t="n">
        <v>0.88</v>
      </c>
      <c r="W19" t="n">
        <v>3.77</v>
      </c>
      <c r="X19" t="n">
        <v>0.75</v>
      </c>
      <c r="Y19" t="n">
        <v>1</v>
      </c>
      <c r="Z19" t="n">
        <v>10</v>
      </c>
      <c r="AA19" t="n">
        <v>1013.753480904025</v>
      </c>
      <c r="AB19" t="n">
        <v>1387.062236220029</v>
      </c>
      <c r="AC19" t="n">
        <v>1254.682963149264</v>
      </c>
      <c r="AD19" t="n">
        <v>1013753.480904025</v>
      </c>
      <c r="AE19" t="n">
        <v>1387062.236220028</v>
      </c>
      <c r="AF19" t="n">
        <v>2.442026879464332e-06</v>
      </c>
      <c r="AG19" t="n">
        <v>55</v>
      </c>
      <c r="AH19" t="n">
        <v>1254682.963149264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4.8092</v>
      </c>
      <c r="E20" t="n">
        <v>20.79</v>
      </c>
      <c r="F20" t="n">
        <v>15.8</v>
      </c>
      <c r="G20" t="n">
        <v>26.33</v>
      </c>
      <c r="H20" t="n">
        <v>0.32</v>
      </c>
      <c r="I20" t="n">
        <v>36</v>
      </c>
      <c r="J20" t="n">
        <v>306.17</v>
      </c>
      <c r="K20" t="n">
        <v>61.82</v>
      </c>
      <c r="L20" t="n">
        <v>5.5</v>
      </c>
      <c r="M20" t="n">
        <v>34</v>
      </c>
      <c r="N20" t="n">
        <v>88.84</v>
      </c>
      <c r="O20" t="n">
        <v>37994.72</v>
      </c>
      <c r="P20" t="n">
        <v>268.19</v>
      </c>
      <c r="Q20" t="n">
        <v>1731.92</v>
      </c>
      <c r="R20" t="n">
        <v>65.43000000000001</v>
      </c>
      <c r="S20" t="n">
        <v>42.11</v>
      </c>
      <c r="T20" t="n">
        <v>10964.54</v>
      </c>
      <c r="U20" t="n">
        <v>0.64</v>
      </c>
      <c r="V20" t="n">
        <v>0.88</v>
      </c>
      <c r="W20" t="n">
        <v>3.76</v>
      </c>
      <c r="X20" t="n">
        <v>0.7</v>
      </c>
      <c r="Y20" t="n">
        <v>1</v>
      </c>
      <c r="Z20" t="n">
        <v>10</v>
      </c>
      <c r="AA20" t="n">
        <v>1007.484627113711</v>
      </c>
      <c r="AB20" t="n">
        <v>1378.484913901811</v>
      </c>
      <c r="AC20" t="n">
        <v>1246.924248434749</v>
      </c>
      <c r="AD20" t="n">
        <v>1007484.627113711</v>
      </c>
      <c r="AE20" t="n">
        <v>1378484.913901811</v>
      </c>
      <c r="AF20" t="n">
        <v>2.461166785850175e-06</v>
      </c>
      <c r="AG20" t="n">
        <v>55</v>
      </c>
      <c r="AH20" t="n">
        <v>1246924.248434749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4.8219</v>
      </c>
      <c r="E21" t="n">
        <v>20.74</v>
      </c>
      <c r="F21" t="n">
        <v>15.8</v>
      </c>
      <c r="G21" t="n">
        <v>27.08</v>
      </c>
      <c r="H21" t="n">
        <v>0.33</v>
      </c>
      <c r="I21" t="n">
        <v>35</v>
      </c>
      <c r="J21" t="n">
        <v>306.7</v>
      </c>
      <c r="K21" t="n">
        <v>61.82</v>
      </c>
      <c r="L21" t="n">
        <v>5.75</v>
      </c>
      <c r="M21" t="n">
        <v>33</v>
      </c>
      <c r="N21" t="n">
        <v>89.13</v>
      </c>
      <c r="O21" t="n">
        <v>38061.04</v>
      </c>
      <c r="P21" t="n">
        <v>266.85</v>
      </c>
      <c r="Q21" t="n">
        <v>1731.9</v>
      </c>
      <c r="R21" t="n">
        <v>65.53</v>
      </c>
      <c r="S21" t="n">
        <v>42.11</v>
      </c>
      <c r="T21" t="n">
        <v>11016.47</v>
      </c>
      <c r="U21" t="n">
        <v>0.64</v>
      </c>
      <c r="V21" t="n">
        <v>0.88</v>
      </c>
      <c r="W21" t="n">
        <v>3.76</v>
      </c>
      <c r="X21" t="n">
        <v>0.7</v>
      </c>
      <c r="Y21" t="n">
        <v>1</v>
      </c>
      <c r="Z21" t="n">
        <v>10</v>
      </c>
      <c r="AA21" t="n">
        <v>1004.785880908583</v>
      </c>
      <c r="AB21" t="n">
        <v>1374.792370283674</v>
      </c>
      <c r="AC21" t="n">
        <v>1243.58411599701</v>
      </c>
      <c r="AD21" t="n">
        <v>1004785.880908583</v>
      </c>
      <c r="AE21" t="n">
        <v>1374792.370283674</v>
      </c>
      <c r="AF21" t="n">
        <v>2.467666165826117e-06</v>
      </c>
      <c r="AG21" t="n">
        <v>55</v>
      </c>
      <c r="AH21" t="n">
        <v>1243584.11599701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4.8613</v>
      </c>
      <c r="E22" t="n">
        <v>20.57</v>
      </c>
      <c r="F22" t="n">
        <v>15.74</v>
      </c>
      <c r="G22" t="n">
        <v>28.62</v>
      </c>
      <c r="H22" t="n">
        <v>0.35</v>
      </c>
      <c r="I22" t="n">
        <v>33</v>
      </c>
      <c r="J22" t="n">
        <v>307.24</v>
      </c>
      <c r="K22" t="n">
        <v>61.82</v>
      </c>
      <c r="L22" t="n">
        <v>6</v>
      </c>
      <c r="M22" t="n">
        <v>31</v>
      </c>
      <c r="N22" t="n">
        <v>89.42</v>
      </c>
      <c r="O22" t="n">
        <v>38127.48</v>
      </c>
      <c r="P22" t="n">
        <v>264.77</v>
      </c>
      <c r="Q22" t="n">
        <v>1732.03</v>
      </c>
      <c r="R22" t="n">
        <v>63.59</v>
      </c>
      <c r="S22" t="n">
        <v>42.11</v>
      </c>
      <c r="T22" t="n">
        <v>10055.69</v>
      </c>
      <c r="U22" t="n">
        <v>0.66</v>
      </c>
      <c r="V22" t="n">
        <v>0.88</v>
      </c>
      <c r="W22" t="n">
        <v>3.76</v>
      </c>
      <c r="X22" t="n">
        <v>0.64</v>
      </c>
      <c r="Y22" t="n">
        <v>1</v>
      </c>
      <c r="Z22" t="n">
        <v>10</v>
      </c>
      <c r="AA22" t="n">
        <v>988.1643279966519</v>
      </c>
      <c r="AB22" t="n">
        <v>1352.050028298409</v>
      </c>
      <c r="AC22" t="n">
        <v>1223.012271211741</v>
      </c>
      <c r="AD22" t="n">
        <v>988164.3279966519</v>
      </c>
      <c r="AE22" t="n">
        <v>1352050.028298409</v>
      </c>
      <c r="AF22" t="n">
        <v>2.48782959661762e-06</v>
      </c>
      <c r="AG22" t="n">
        <v>54</v>
      </c>
      <c r="AH22" t="n">
        <v>1223012.271211741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4.8734</v>
      </c>
      <c r="E23" t="n">
        <v>20.52</v>
      </c>
      <c r="F23" t="n">
        <v>15.74</v>
      </c>
      <c r="G23" t="n">
        <v>29.52</v>
      </c>
      <c r="H23" t="n">
        <v>0.36</v>
      </c>
      <c r="I23" t="n">
        <v>32</v>
      </c>
      <c r="J23" t="n">
        <v>307.78</v>
      </c>
      <c r="K23" t="n">
        <v>61.82</v>
      </c>
      <c r="L23" t="n">
        <v>6.25</v>
      </c>
      <c r="M23" t="n">
        <v>30</v>
      </c>
      <c r="N23" t="n">
        <v>89.70999999999999</v>
      </c>
      <c r="O23" t="n">
        <v>38194.05</v>
      </c>
      <c r="P23" t="n">
        <v>263.51</v>
      </c>
      <c r="Q23" t="n">
        <v>1732.02</v>
      </c>
      <c r="R23" t="n">
        <v>63.75</v>
      </c>
      <c r="S23" t="n">
        <v>42.11</v>
      </c>
      <c r="T23" t="n">
        <v>10143.01</v>
      </c>
      <c r="U23" t="n">
        <v>0.66</v>
      </c>
      <c r="V23" t="n">
        <v>0.88</v>
      </c>
      <c r="W23" t="n">
        <v>3.76</v>
      </c>
      <c r="X23" t="n">
        <v>0.65</v>
      </c>
      <c r="Y23" t="n">
        <v>1</v>
      </c>
      <c r="Z23" t="n">
        <v>10</v>
      </c>
      <c r="AA23" t="n">
        <v>985.6617571189593</v>
      </c>
      <c r="AB23" t="n">
        <v>1348.625900417915</v>
      </c>
      <c r="AC23" t="n">
        <v>1219.914937290367</v>
      </c>
      <c r="AD23" t="n">
        <v>985661.7571189592</v>
      </c>
      <c r="AE23" t="n">
        <v>1348625.900417915</v>
      </c>
      <c r="AF23" t="n">
        <v>2.494021919271863e-06</v>
      </c>
      <c r="AG23" t="n">
        <v>54</v>
      </c>
      <c r="AH23" t="n">
        <v>1219914.937290367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4.9183</v>
      </c>
      <c r="E24" t="n">
        <v>20.33</v>
      </c>
      <c r="F24" t="n">
        <v>15.67</v>
      </c>
      <c r="G24" t="n">
        <v>31.34</v>
      </c>
      <c r="H24" t="n">
        <v>0.38</v>
      </c>
      <c r="I24" t="n">
        <v>30</v>
      </c>
      <c r="J24" t="n">
        <v>308.32</v>
      </c>
      <c r="K24" t="n">
        <v>61.82</v>
      </c>
      <c r="L24" t="n">
        <v>6.5</v>
      </c>
      <c r="M24" t="n">
        <v>28</v>
      </c>
      <c r="N24" t="n">
        <v>90</v>
      </c>
      <c r="O24" t="n">
        <v>38260.74</v>
      </c>
      <c r="P24" t="n">
        <v>260.83</v>
      </c>
      <c r="Q24" t="n">
        <v>1732.03</v>
      </c>
      <c r="R24" t="n">
        <v>61.25</v>
      </c>
      <c r="S24" t="n">
        <v>42.11</v>
      </c>
      <c r="T24" t="n">
        <v>8904.68</v>
      </c>
      <c r="U24" t="n">
        <v>0.6899999999999999</v>
      </c>
      <c r="V24" t="n">
        <v>0.89</v>
      </c>
      <c r="W24" t="n">
        <v>3.75</v>
      </c>
      <c r="X24" t="n">
        <v>0.57</v>
      </c>
      <c r="Y24" t="n">
        <v>1</v>
      </c>
      <c r="Z24" t="n">
        <v>10</v>
      </c>
      <c r="AA24" t="n">
        <v>967.942353110159</v>
      </c>
      <c r="AB24" t="n">
        <v>1324.38143012814</v>
      </c>
      <c r="AC24" t="n">
        <v>1197.984325217722</v>
      </c>
      <c r="AD24" t="n">
        <v>967942.353110159</v>
      </c>
      <c r="AE24" t="n">
        <v>1324381.43012814</v>
      </c>
      <c r="AF24" t="n">
        <v>2.517000042178932e-06</v>
      </c>
      <c r="AG24" t="n">
        <v>53</v>
      </c>
      <c r="AH24" t="n">
        <v>1197984.325217722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4.9305</v>
      </c>
      <c r="E25" t="n">
        <v>20.28</v>
      </c>
      <c r="F25" t="n">
        <v>15.67</v>
      </c>
      <c r="G25" t="n">
        <v>32.43</v>
      </c>
      <c r="H25" t="n">
        <v>0.39</v>
      </c>
      <c r="I25" t="n">
        <v>29</v>
      </c>
      <c r="J25" t="n">
        <v>308.86</v>
      </c>
      <c r="K25" t="n">
        <v>61.82</v>
      </c>
      <c r="L25" t="n">
        <v>6.75</v>
      </c>
      <c r="M25" t="n">
        <v>27</v>
      </c>
      <c r="N25" t="n">
        <v>90.29000000000001</v>
      </c>
      <c r="O25" t="n">
        <v>38327.57</v>
      </c>
      <c r="P25" t="n">
        <v>260.19</v>
      </c>
      <c r="Q25" t="n">
        <v>1731.91</v>
      </c>
      <c r="R25" t="n">
        <v>61.27</v>
      </c>
      <c r="S25" t="n">
        <v>42.11</v>
      </c>
      <c r="T25" t="n">
        <v>8919.799999999999</v>
      </c>
      <c r="U25" t="n">
        <v>0.6899999999999999</v>
      </c>
      <c r="V25" t="n">
        <v>0.89</v>
      </c>
      <c r="W25" t="n">
        <v>3.76</v>
      </c>
      <c r="X25" t="n">
        <v>0.58</v>
      </c>
      <c r="Y25" t="n">
        <v>1</v>
      </c>
      <c r="Z25" t="n">
        <v>10</v>
      </c>
      <c r="AA25" t="n">
        <v>966.1691461872683</v>
      </c>
      <c r="AB25" t="n">
        <v>1321.955250187873</v>
      </c>
      <c r="AC25" t="n">
        <v>1195.789696485788</v>
      </c>
      <c r="AD25" t="n">
        <v>966169.1461872683</v>
      </c>
      <c r="AE25" t="n">
        <v>1321955.250187873</v>
      </c>
      <c r="AF25" t="n">
        <v>2.523243541053458e-06</v>
      </c>
      <c r="AG25" t="n">
        <v>53</v>
      </c>
      <c r="AH25" t="n">
        <v>1195789.696485789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4.9495</v>
      </c>
      <c r="E26" t="n">
        <v>20.2</v>
      </c>
      <c r="F26" t="n">
        <v>15.65</v>
      </c>
      <c r="G26" t="n">
        <v>33.54</v>
      </c>
      <c r="H26" t="n">
        <v>0.4</v>
      </c>
      <c r="I26" t="n">
        <v>28</v>
      </c>
      <c r="J26" t="n">
        <v>309.41</v>
      </c>
      <c r="K26" t="n">
        <v>61.82</v>
      </c>
      <c r="L26" t="n">
        <v>7</v>
      </c>
      <c r="M26" t="n">
        <v>26</v>
      </c>
      <c r="N26" t="n">
        <v>90.59</v>
      </c>
      <c r="O26" t="n">
        <v>38394.52</v>
      </c>
      <c r="P26" t="n">
        <v>258.71</v>
      </c>
      <c r="Q26" t="n">
        <v>1732.03</v>
      </c>
      <c r="R26" t="n">
        <v>60.79</v>
      </c>
      <c r="S26" t="n">
        <v>42.11</v>
      </c>
      <c r="T26" t="n">
        <v>8680.620000000001</v>
      </c>
      <c r="U26" t="n">
        <v>0.6899999999999999</v>
      </c>
      <c r="V26" t="n">
        <v>0.89</v>
      </c>
      <c r="W26" t="n">
        <v>3.75</v>
      </c>
      <c r="X26" t="n">
        <v>0.55</v>
      </c>
      <c r="Y26" t="n">
        <v>1</v>
      </c>
      <c r="Z26" t="n">
        <v>10</v>
      </c>
      <c r="AA26" t="n">
        <v>962.7128561356475</v>
      </c>
      <c r="AB26" t="n">
        <v>1317.22620165849</v>
      </c>
      <c r="AC26" t="n">
        <v>1191.511981710789</v>
      </c>
      <c r="AD26" t="n">
        <v>962712.8561356475</v>
      </c>
      <c r="AE26" t="n">
        <v>1317226.20165849</v>
      </c>
      <c r="AF26" t="n">
        <v>2.532967022907229e-06</v>
      </c>
      <c r="AG26" t="n">
        <v>53</v>
      </c>
      <c r="AH26" t="n">
        <v>1191511.981710789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4.972</v>
      </c>
      <c r="E27" t="n">
        <v>20.11</v>
      </c>
      <c r="F27" t="n">
        <v>15.62</v>
      </c>
      <c r="G27" t="n">
        <v>34.7</v>
      </c>
      <c r="H27" t="n">
        <v>0.42</v>
      </c>
      <c r="I27" t="n">
        <v>27</v>
      </c>
      <c r="J27" t="n">
        <v>309.95</v>
      </c>
      <c r="K27" t="n">
        <v>61.82</v>
      </c>
      <c r="L27" t="n">
        <v>7.25</v>
      </c>
      <c r="M27" t="n">
        <v>25</v>
      </c>
      <c r="N27" t="n">
        <v>90.88</v>
      </c>
      <c r="O27" t="n">
        <v>38461.6</v>
      </c>
      <c r="P27" t="n">
        <v>257.04</v>
      </c>
      <c r="Q27" t="n">
        <v>1732.02</v>
      </c>
      <c r="R27" t="n">
        <v>59.66</v>
      </c>
      <c r="S27" t="n">
        <v>42.11</v>
      </c>
      <c r="T27" t="n">
        <v>8122.39</v>
      </c>
      <c r="U27" t="n">
        <v>0.71</v>
      </c>
      <c r="V27" t="n">
        <v>0.89</v>
      </c>
      <c r="W27" t="n">
        <v>3.75</v>
      </c>
      <c r="X27" t="n">
        <v>0.52</v>
      </c>
      <c r="Y27" t="n">
        <v>1</v>
      </c>
      <c r="Z27" t="n">
        <v>10</v>
      </c>
      <c r="AA27" t="n">
        <v>958.6876550932088</v>
      </c>
      <c r="AB27" t="n">
        <v>1311.718744012888</v>
      </c>
      <c r="AC27" t="n">
        <v>1186.530148093118</v>
      </c>
      <c r="AD27" t="n">
        <v>958687.6550932089</v>
      </c>
      <c r="AE27" t="n">
        <v>1311718.744012889</v>
      </c>
      <c r="AF27" t="n">
        <v>2.544481672470905e-06</v>
      </c>
      <c r="AG27" t="n">
        <v>53</v>
      </c>
      <c r="AH27" t="n">
        <v>1186530.148093118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4.992</v>
      </c>
      <c r="E28" t="n">
        <v>20.03</v>
      </c>
      <c r="F28" t="n">
        <v>15.59</v>
      </c>
      <c r="G28" t="n">
        <v>35.98</v>
      </c>
      <c r="H28" t="n">
        <v>0.43</v>
      </c>
      <c r="I28" t="n">
        <v>26</v>
      </c>
      <c r="J28" t="n">
        <v>310.5</v>
      </c>
      <c r="K28" t="n">
        <v>61.82</v>
      </c>
      <c r="L28" t="n">
        <v>7.5</v>
      </c>
      <c r="M28" t="n">
        <v>24</v>
      </c>
      <c r="N28" t="n">
        <v>91.18000000000001</v>
      </c>
      <c r="O28" t="n">
        <v>38528.81</v>
      </c>
      <c r="P28" t="n">
        <v>254.96</v>
      </c>
      <c r="Q28" t="n">
        <v>1731.97</v>
      </c>
      <c r="R28" t="n">
        <v>58.65</v>
      </c>
      <c r="S28" t="n">
        <v>42.11</v>
      </c>
      <c r="T28" t="n">
        <v>7621.14</v>
      </c>
      <c r="U28" t="n">
        <v>0.72</v>
      </c>
      <c r="V28" t="n">
        <v>0.89</v>
      </c>
      <c r="W28" t="n">
        <v>3.75</v>
      </c>
      <c r="X28" t="n">
        <v>0.49</v>
      </c>
      <c r="Y28" t="n">
        <v>1</v>
      </c>
      <c r="Z28" t="n">
        <v>10</v>
      </c>
      <c r="AA28" t="n">
        <v>954.4610495055505</v>
      </c>
      <c r="AB28" t="n">
        <v>1305.935715783176</v>
      </c>
      <c r="AC28" t="n">
        <v>1181.299043961118</v>
      </c>
      <c r="AD28" t="n">
        <v>954461.0495055505</v>
      </c>
      <c r="AE28" t="n">
        <v>1305935.715783176</v>
      </c>
      <c r="AF28" t="n">
        <v>2.554716916527505e-06</v>
      </c>
      <c r="AG28" t="n">
        <v>53</v>
      </c>
      <c r="AH28" t="n">
        <v>1181299.043961118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5.0097</v>
      </c>
      <c r="E29" t="n">
        <v>19.96</v>
      </c>
      <c r="F29" t="n">
        <v>15.58</v>
      </c>
      <c r="G29" t="n">
        <v>37.38</v>
      </c>
      <c r="H29" t="n">
        <v>0.44</v>
      </c>
      <c r="I29" t="n">
        <v>25</v>
      </c>
      <c r="J29" t="n">
        <v>311.04</v>
      </c>
      <c r="K29" t="n">
        <v>61.82</v>
      </c>
      <c r="L29" t="n">
        <v>7.75</v>
      </c>
      <c r="M29" t="n">
        <v>23</v>
      </c>
      <c r="N29" t="n">
        <v>91.47</v>
      </c>
      <c r="O29" t="n">
        <v>38596.15</v>
      </c>
      <c r="P29" t="n">
        <v>254.17</v>
      </c>
      <c r="Q29" t="n">
        <v>1731.91</v>
      </c>
      <c r="R29" t="n">
        <v>58.28</v>
      </c>
      <c r="S29" t="n">
        <v>42.11</v>
      </c>
      <c r="T29" t="n">
        <v>7443.31</v>
      </c>
      <c r="U29" t="n">
        <v>0.72</v>
      </c>
      <c r="V29" t="n">
        <v>0.89</v>
      </c>
      <c r="W29" t="n">
        <v>3.75</v>
      </c>
      <c r="X29" t="n">
        <v>0.48</v>
      </c>
      <c r="Y29" t="n">
        <v>1</v>
      </c>
      <c r="Z29" t="n">
        <v>10</v>
      </c>
      <c r="AA29" t="n">
        <v>941.9260413489253</v>
      </c>
      <c r="AB29" t="n">
        <v>1288.78476461775</v>
      </c>
      <c r="AC29" t="n">
        <v>1165.784955503409</v>
      </c>
      <c r="AD29" t="n">
        <v>941926.0413489253</v>
      </c>
      <c r="AE29" t="n">
        <v>1288784.76461775</v>
      </c>
      <c r="AF29" t="n">
        <v>2.563775107517596e-06</v>
      </c>
      <c r="AG29" t="n">
        <v>52</v>
      </c>
      <c r="AH29" t="n">
        <v>1165784.955503409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5.0257</v>
      </c>
      <c r="E30" t="n">
        <v>19.9</v>
      </c>
      <c r="F30" t="n">
        <v>15.57</v>
      </c>
      <c r="G30" t="n">
        <v>38.92</v>
      </c>
      <c r="H30" t="n">
        <v>0.46</v>
      </c>
      <c r="I30" t="n">
        <v>24</v>
      </c>
      <c r="J30" t="n">
        <v>311.59</v>
      </c>
      <c r="K30" t="n">
        <v>61.82</v>
      </c>
      <c r="L30" t="n">
        <v>8</v>
      </c>
      <c r="M30" t="n">
        <v>22</v>
      </c>
      <c r="N30" t="n">
        <v>91.77</v>
      </c>
      <c r="O30" t="n">
        <v>38663.62</v>
      </c>
      <c r="P30" t="n">
        <v>253.41</v>
      </c>
      <c r="Q30" t="n">
        <v>1731.91</v>
      </c>
      <c r="R30" t="n">
        <v>58.04</v>
      </c>
      <c r="S30" t="n">
        <v>42.11</v>
      </c>
      <c r="T30" t="n">
        <v>7327.52</v>
      </c>
      <c r="U30" t="n">
        <v>0.73</v>
      </c>
      <c r="V30" t="n">
        <v>0.89</v>
      </c>
      <c r="W30" t="n">
        <v>3.75</v>
      </c>
      <c r="X30" t="n">
        <v>0.47</v>
      </c>
      <c r="Y30" t="n">
        <v>1</v>
      </c>
      <c r="Z30" t="n">
        <v>10</v>
      </c>
      <c r="AA30" t="n">
        <v>939.6921045241703</v>
      </c>
      <c r="AB30" t="n">
        <v>1285.728193699783</v>
      </c>
      <c r="AC30" t="n">
        <v>1163.020099423929</v>
      </c>
      <c r="AD30" t="n">
        <v>939692.1045241703</v>
      </c>
      <c r="AE30" t="n">
        <v>1285728.193699783</v>
      </c>
      <c r="AF30" t="n">
        <v>2.571963302762877e-06</v>
      </c>
      <c r="AG30" t="n">
        <v>52</v>
      </c>
      <c r="AH30" t="n">
        <v>1163020.099423929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5.0463</v>
      </c>
      <c r="E31" t="n">
        <v>19.82</v>
      </c>
      <c r="F31" t="n">
        <v>15.54</v>
      </c>
      <c r="G31" t="n">
        <v>40.54</v>
      </c>
      <c r="H31" t="n">
        <v>0.47</v>
      </c>
      <c r="I31" t="n">
        <v>23</v>
      </c>
      <c r="J31" t="n">
        <v>312.14</v>
      </c>
      <c r="K31" t="n">
        <v>61.82</v>
      </c>
      <c r="L31" t="n">
        <v>8.25</v>
      </c>
      <c r="M31" t="n">
        <v>21</v>
      </c>
      <c r="N31" t="n">
        <v>92.06999999999999</v>
      </c>
      <c r="O31" t="n">
        <v>38731.35</v>
      </c>
      <c r="P31" t="n">
        <v>250.85</v>
      </c>
      <c r="Q31" t="n">
        <v>1731.98</v>
      </c>
      <c r="R31" t="n">
        <v>57.43</v>
      </c>
      <c r="S31" t="n">
        <v>42.11</v>
      </c>
      <c r="T31" t="n">
        <v>7026.55</v>
      </c>
      <c r="U31" t="n">
        <v>0.73</v>
      </c>
      <c r="V31" t="n">
        <v>0.9</v>
      </c>
      <c r="W31" t="n">
        <v>3.74</v>
      </c>
      <c r="X31" t="n">
        <v>0.44</v>
      </c>
      <c r="Y31" t="n">
        <v>1</v>
      </c>
      <c r="Z31" t="n">
        <v>10</v>
      </c>
      <c r="AA31" t="n">
        <v>934.9794468368481</v>
      </c>
      <c r="AB31" t="n">
        <v>1279.280127544206</v>
      </c>
      <c r="AC31" t="n">
        <v>1157.187427652322</v>
      </c>
      <c r="AD31" t="n">
        <v>934979.446836848</v>
      </c>
      <c r="AE31" t="n">
        <v>1279280.127544206</v>
      </c>
      <c r="AF31" t="n">
        <v>2.582505604141175e-06</v>
      </c>
      <c r="AG31" t="n">
        <v>52</v>
      </c>
      <c r="AH31" t="n">
        <v>1157187.427652322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5.0626</v>
      </c>
      <c r="E32" t="n">
        <v>19.75</v>
      </c>
      <c r="F32" t="n">
        <v>15.53</v>
      </c>
      <c r="G32" t="n">
        <v>42.36</v>
      </c>
      <c r="H32" t="n">
        <v>0.48</v>
      </c>
      <c r="I32" t="n">
        <v>22</v>
      </c>
      <c r="J32" t="n">
        <v>312.69</v>
      </c>
      <c r="K32" t="n">
        <v>61.82</v>
      </c>
      <c r="L32" t="n">
        <v>8.5</v>
      </c>
      <c r="M32" t="n">
        <v>20</v>
      </c>
      <c r="N32" t="n">
        <v>92.37</v>
      </c>
      <c r="O32" t="n">
        <v>38799.09</v>
      </c>
      <c r="P32" t="n">
        <v>249.37</v>
      </c>
      <c r="Q32" t="n">
        <v>1731.93</v>
      </c>
      <c r="R32" t="n">
        <v>56.93</v>
      </c>
      <c r="S32" t="n">
        <v>42.11</v>
      </c>
      <c r="T32" t="n">
        <v>6783.4</v>
      </c>
      <c r="U32" t="n">
        <v>0.74</v>
      </c>
      <c r="V32" t="n">
        <v>0.9</v>
      </c>
      <c r="W32" t="n">
        <v>3.75</v>
      </c>
      <c r="X32" t="n">
        <v>0.43</v>
      </c>
      <c r="Y32" t="n">
        <v>1</v>
      </c>
      <c r="Z32" t="n">
        <v>10</v>
      </c>
      <c r="AA32" t="n">
        <v>931.985600095087</v>
      </c>
      <c r="AB32" t="n">
        <v>1275.183814352931</v>
      </c>
      <c r="AC32" t="n">
        <v>1153.482060842811</v>
      </c>
      <c r="AD32" t="n">
        <v>931985.600095087</v>
      </c>
      <c r="AE32" t="n">
        <v>1275183.814352931</v>
      </c>
      <c r="AF32" t="n">
        <v>2.590847328047305e-06</v>
      </c>
      <c r="AG32" t="n">
        <v>52</v>
      </c>
      <c r="AH32" t="n">
        <v>1153482.060842811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5.0673</v>
      </c>
      <c r="E33" t="n">
        <v>19.73</v>
      </c>
      <c r="F33" t="n">
        <v>15.52</v>
      </c>
      <c r="G33" t="n">
        <v>42.31</v>
      </c>
      <c r="H33" t="n">
        <v>0.5</v>
      </c>
      <c r="I33" t="n">
        <v>22</v>
      </c>
      <c r="J33" t="n">
        <v>313.24</v>
      </c>
      <c r="K33" t="n">
        <v>61.82</v>
      </c>
      <c r="L33" t="n">
        <v>8.75</v>
      </c>
      <c r="M33" t="n">
        <v>20</v>
      </c>
      <c r="N33" t="n">
        <v>92.67</v>
      </c>
      <c r="O33" t="n">
        <v>38866.96</v>
      </c>
      <c r="P33" t="n">
        <v>248.04</v>
      </c>
      <c r="Q33" t="n">
        <v>1731.96</v>
      </c>
      <c r="R33" t="n">
        <v>56.66</v>
      </c>
      <c r="S33" t="n">
        <v>42.11</v>
      </c>
      <c r="T33" t="n">
        <v>6648.54</v>
      </c>
      <c r="U33" t="n">
        <v>0.74</v>
      </c>
      <c r="V33" t="n">
        <v>0.9</v>
      </c>
      <c r="W33" t="n">
        <v>3.74</v>
      </c>
      <c r="X33" t="n">
        <v>0.42</v>
      </c>
      <c r="Y33" t="n">
        <v>1</v>
      </c>
      <c r="Z33" t="n">
        <v>10</v>
      </c>
      <c r="AA33" t="n">
        <v>930.093054153675</v>
      </c>
      <c r="AB33" t="n">
        <v>1272.594349502657</v>
      </c>
      <c r="AC33" t="n">
        <v>1151.13973088351</v>
      </c>
      <c r="AD33" t="n">
        <v>930093.054153675</v>
      </c>
      <c r="AE33" t="n">
        <v>1272594.349502658</v>
      </c>
      <c r="AF33" t="n">
        <v>2.593252610400606e-06</v>
      </c>
      <c r="AG33" t="n">
        <v>52</v>
      </c>
      <c r="AH33" t="n">
        <v>1151139.73088351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5.0834</v>
      </c>
      <c r="E34" t="n">
        <v>19.67</v>
      </c>
      <c r="F34" t="n">
        <v>15.51</v>
      </c>
      <c r="G34" t="n">
        <v>44.31</v>
      </c>
      <c r="H34" t="n">
        <v>0.51</v>
      </c>
      <c r="I34" t="n">
        <v>21</v>
      </c>
      <c r="J34" t="n">
        <v>313.79</v>
      </c>
      <c r="K34" t="n">
        <v>61.82</v>
      </c>
      <c r="L34" t="n">
        <v>9</v>
      </c>
      <c r="M34" t="n">
        <v>19</v>
      </c>
      <c r="N34" t="n">
        <v>92.97</v>
      </c>
      <c r="O34" t="n">
        <v>38934.97</v>
      </c>
      <c r="P34" t="n">
        <v>247.55</v>
      </c>
      <c r="Q34" t="n">
        <v>1731.87</v>
      </c>
      <c r="R34" t="n">
        <v>56.48</v>
      </c>
      <c r="S34" t="n">
        <v>42.11</v>
      </c>
      <c r="T34" t="n">
        <v>6561.05</v>
      </c>
      <c r="U34" t="n">
        <v>0.75</v>
      </c>
      <c r="V34" t="n">
        <v>0.9</v>
      </c>
      <c r="W34" t="n">
        <v>3.74</v>
      </c>
      <c r="X34" t="n">
        <v>0.41</v>
      </c>
      <c r="Y34" t="n">
        <v>1</v>
      </c>
      <c r="Z34" t="n">
        <v>10</v>
      </c>
      <c r="AA34" t="n">
        <v>928.2028270932592</v>
      </c>
      <c r="AB34" t="n">
        <v>1270.008057447664</v>
      </c>
      <c r="AC34" t="n">
        <v>1148.800270912362</v>
      </c>
      <c r="AD34" t="n">
        <v>928202.8270932592</v>
      </c>
      <c r="AE34" t="n">
        <v>1270008.057447664</v>
      </c>
      <c r="AF34" t="n">
        <v>2.60149198186617e-06</v>
      </c>
      <c r="AG34" t="n">
        <v>52</v>
      </c>
      <c r="AH34" t="n">
        <v>1148800.270912362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5.1096</v>
      </c>
      <c r="E35" t="n">
        <v>19.57</v>
      </c>
      <c r="F35" t="n">
        <v>15.46</v>
      </c>
      <c r="G35" t="n">
        <v>46.39</v>
      </c>
      <c r="H35" t="n">
        <v>0.52</v>
      </c>
      <c r="I35" t="n">
        <v>20</v>
      </c>
      <c r="J35" t="n">
        <v>314.34</v>
      </c>
      <c r="K35" t="n">
        <v>61.82</v>
      </c>
      <c r="L35" t="n">
        <v>9.25</v>
      </c>
      <c r="M35" t="n">
        <v>18</v>
      </c>
      <c r="N35" t="n">
        <v>93.27</v>
      </c>
      <c r="O35" t="n">
        <v>39003.11</v>
      </c>
      <c r="P35" t="n">
        <v>244.67</v>
      </c>
      <c r="Q35" t="n">
        <v>1731.87</v>
      </c>
      <c r="R35" t="n">
        <v>54.96</v>
      </c>
      <c r="S35" t="n">
        <v>42.11</v>
      </c>
      <c r="T35" t="n">
        <v>5809.58</v>
      </c>
      <c r="U35" t="n">
        <v>0.77</v>
      </c>
      <c r="V35" t="n">
        <v>0.9</v>
      </c>
      <c r="W35" t="n">
        <v>3.74</v>
      </c>
      <c r="X35" t="n">
        <v>0.36</v>
      </c>
      <c r="Y35" t="n">
        <v>1</v>
      </c>
      <c r="Z35" t="n">
        <v>10</v>
      </c>
      <c r="AA35" t="n">
        <v>912.5270090843458</v>
      </c>
      <c r="AB35" t="n">
        <v>1248.559711679587</v>
      </c>
      <c r="AC35" t="n">
        <v>1129.398925161448</v>
      </c>
      <c r="AD35" t="n">
        <v>912527.0090843458</v>
      </c>
      <c r="AE35" t="n">
        <v>1248559.711679587</v>
      </c>
      <c r="AF35" t="n">
        <v>2.614900151580317e-06</v>
      </c>
      <c r="AG35" t="n">
        <v>51</v>
      </c>
      <c r="AH35" t="n">
        <v>1129398.925161448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5.1073</v>
      </c>
      <c r="E36" t="n">
        <v>19.58</v>
      </c>
      <c r="F36" t="n">
        <v>15.47</v>
      </c>
      <c r="G36" t="n">
        <v>46.41</v>
      </c>
      <c r="H36" t="n">
        <v>0.54</v>
      </c>
      <c r="I36" t="n">
        <v>20</v>
      </c>
      <c r="J36" t="n">
        <v>314.9</v>
      </c>
      <c r="K36" t="n">
        <v>61.82</v>
      </c>
      <c r="L36" t="n">
        <v>9.5</v>
      </c>
      <c r="M36" t="n">
        <v>18</v>
      </c>
      <c r="N36" t="n">
        <v>93.56999999999999</v>
      </c>
      <c r="O36" t="n">
        <v>39071.38</v>
      </c>
      <c r="P36" t="n">
        <v>244.2</v>
      </c>
      <c r="Q36" t="n">
        <v>1731.97</v>
      </c>
      <c r="R36" t="n">
        <v>54.98</v>
      </c>
      <c r="S36" t="n">
        <v>42.11</v>
      </c>
      <c r="T36" t="n">
        <v>5818.36</v>
      </c>
      <c r="U36" t="n">
        <v>0.77</v>
      </c>
      <c r="V36" t="n">
        <v>0.9</v>
      </c>
      <c r="W36" t="n">
        <v>3.74</v>
      </c>
      <c r="X36" t="n">
        <v>0.37</v>
      </c>
      <c r="Y36" t="n">
        <v>1</v>
      </c>
      <c r="Z36" t="n">
        <v>10</v>
      </c>
      <c r="AA36" t="n">
        <v>912.2921217571629</v>
      </c>
      <c r="AB36" t="n">
        <v>1248.238328476038</v>
      </c>
      <c r="AC36" t="n">
        <v>1129.108214319781</v>
      </c>
      <c r="AD36" t="n">
        <v>912292.121757163</v>
      </c>
      <c r="AE36" t="n">
        <v>1248238.328476038</v>
      </c>
      <c r="AF36" t="n">
        <v>2.613723098513808e-06</v>
      </c>
      <c r="AG36" t="n">
        <v>51</v>
      </c>
      <c r="AH36" t="n">
        <v>1129108.214319781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5.1242</v>
      </c>
      <c r="E37" t="n">
        <v>19.52</v>
      </c>
      <c r="F37" t="n">
        <v>15.46</v>
      </c>
      <c r="G37" t="n">
        <v>48.83</v>
      </c>
      <c r="H37" t="n">
        <v>0.55</v>
      </c>
      <c r="I37" t="n">
        <v>19</v>
      </c>
      <c r="J37" t="n">
        <v>315.45</v>
      </c>
      <c r="K37" t="n">
        <v>61.82</v>
      </c>
      <c r="L37" t="n">
        <v>9.75</v>
      </c>
      <c r="M37" t="n">
        <v>17</v>
      </c>
      <c r="N37" t="n">
        <v>93.88</v>
      </c>
      <c r="O37" t="n">
        <v>39139.8</v>
      </c>
      <c r="P37" t="n">
        <v>242.46</v>
      </c>
      <c r="Q37" t="n">
        <v>1731.99</v>
      </c>
      <c r="R37" t="n">
        <v>54.99</v>
      </c>
      <c r="S37" t="n">
        <v>42.11</v>
      </c>
      <c r="T37" t="n">
        <v>5827.59</v>
      </c>
      <c r="U37" t="n">
        <v>0.77</v>
      </c>
      <c r="V37" t="n">
        <v>0.9</v>
      </c>
      <c r="W37" t="n">
        <v>3.73</v>
      </c>
      <c r="X37" t="n">
        <v>0.36</v>
      </c>
      <c r="Y37" t="n">
        <v>1</v>
      </c>
      <c r="Z37" t="n">
        <v>10</v>
      </c>
      <c r="AA37" t="n">
        <v>909.0518095480618</v>
      </c>
      <c r="AB37" t="n">
        <v>1243.80479035906</v>
      </c>
      <c r="AC37" t="n">
        <v>1125.097806858178</v>
      </c>
      <c r="AD37" t="n">
        <v>909051.8095480618</v>
      </c>
      <c r="AE37" t="n">
        <v>1243804.79035906</v>
      </c>
      <c r="AF37" t="n">
        <v>2.622371879741635e-06</v>
      </c>
      <c r="AG37" t="n">
        <v>51</v>
      </c>
      <c r="AH37" t="n">
        <v>1125097.806858178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5.1266</v>
      </c>
      <c r="E38" t="n">
        <v>19.51</v>
      </c>
      <c r="F38" t="n">
        <v>15.45</v>
      </c>
      <c r="G38" t="n">
        <v>48.8</v>
      </c>
      <c r="H38" t="n">
        <v>0.5600000000000001</v>
      </c>
      <c r="I38" t="n">
        <v>19</v>
      </c>
      <c r="J38" t="n">
        <v>316.01</v>
      </c>
      <c r="K38" t="n">
        <v>61.82</v>
      </c>
      <c r="L38" t="n">
        <v>10</v>
      </c>
      <c r="M38" t="n">
        <v>17</v>
      </c>
      <c r="N38" t="n">
        <v>94.18000000000001</v>
      </c>
      <c r="O38" t="n">
        <v>39208.35</v>
      </c>
      <c r="P38" t="n">
        <v>241.02</v>
      </c>
      <c r="Q38" t="n">
        <v>1731.91</v>
      </c>
      <c r="R38" t="n">
        <v>54.7</v>
      </c>
      <c r="S38" t="n">
        <v>42.11</v>
      </c>
      <c r="T38" t="n">
        <v>5682.28</v>
      </c>
      <c r="U38" t="n">
        <v>0.77</v>
      </c>
      <c r="V38" t="n">
        <v>0.9</v>
      </c>
      <c r="W38" t="n">
        <v>3.74</v>
      </c>
      <c r="X38" t="n">
        <v>0.36</v>
      </c>
      <c r="Y38" t="n">
        <v>1</v>
      </c>
      <c r="Z38" t="n">
        <v>10</v>
      </c>
      <c r="AA38" t="n">
        <v>907.2522239614681</v>
      </c>
      <c r="AB38" t="n">
        <v>1241.342517967369</v>
      </c>
      <c r="AC38" t="n">
        <v>1122.870530287729</v>
      </c>
      <c r="AD38" t="n">
        <v>907252.2239614681</v>
      </c>
      <c r="AE38" t="n">
        <v>1241342.517967369</v>
      </c>
      <c r="AF38" t="n">
        <v>2.623600109028427e-06</v>
      </c>
      <c r="AG38" t="n">
        <v>51</v>
      </c>
      <c r="AH38" t="n">
        <v>1122870.530287729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5.1432</v>
      </c>
      <c r="E39" t="n">
        <v>19.44</v>
      </c>
      <c r="F39" t="n">
        <v>15.45</v>
      </c>
      <c r="G39" t="n">
        <v>51.49</v>
      </c>
      <c r="H39" t="n">
        <v>0.58</v>
      </c>
      <c r="I39" t="n">
        <v>18</v>
      </c>
      <c r="J39" t="n">
        <v>316.56</v>
      </c>
      <c r="K39" t="n">
        <v>61.82</v>
      </c>
      <c r="L39" t="n">
        <v>10.25</v>
      </c>
      <c r="M39" t="n">
        <v>16</v>
      </c>
      <c r="N39" t="n">
        <v>94.48999999999999</v>
      </c>
      <c r="O39" t="n">
        <v>39277.04</v>
      </c>
      <c r="P39" t="n">
        <v>240.19</v>
      </c>
      <c r="Q39" t="n">
        <v>1731.84</v>
      </c>
      <c r="R39" t="n">
        <v>54.39</v>
      </c>
      <c r="S39" t="n">
        <v>42.11</v>
      </c>
      <c r="T39" t="n">
        <v>5535.51</v>
      </c>
      <c r="U39" t="n">
        <v>0.77</v>
      </c>
      <c r="V39" t="n">
        <v>0.9</v>
      </c>
      <c r="W39" t="n">
        <v>3.74</v>
      </c>
      <c r="X39" t="n">
        <v>0.35</v>
      </c>
      <c r="Y39" t="n">
        <v>1</v>
      </c>
      <c r="Z39" t="n">
        <v>10</v>
      </c>
      <c r="AA39" t="n">
        <v>905.1130779404405</v>
      </c>
      <c r="AB39" t="n">
        <v>1238.415644008938</v>
      </c>
      <c r="AC39" t="n">
        <v>1120.222993071997</v>
      </c>
      <c r="AD39" t="n">
        <v>905113.0779404405</v>
      </c>
      <c r="AE39" t="n">
        <v>1238415.644008938</v>
      </c>
      <c r="AF39" t="n">
        <v>2.632095361595405e-06</v>
      </c>
      <c r="AG39" t="n">
        <v>51</v>
      </c>
      <c r="AH39" t="n">
        <v>1120222.993071997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5.1468</v>
      </c>
      <c r="E40" t="n">
        <v>19.43</v>
      </c>
      <c r="F40" t="n">
        <v>15.43</v>
      </c>
      <c r="G40" t="n">
        <v>51.44</v>
      </c>
      <c r="H40" t="n">
        <v>0.59</v>
      </c>
      <c r="I40" t="n">
        <v>18</v>
      </c>
      <c r="J40" t="n">
        <v>317.12</v>
      </c>
      <c r="K40" t="n">
        <v>61.82</v>
      </c>
      <c r="L40" t="n">
        <v>10.5</v>
      </c>
      <c r="M40" t="n">
        <v>16</v>
      </c>
      <c r="N40" t="n">
        <v>94.8</v>
      </c>
      <c r="O40" t="n">
        <v>39345.87</v>
      </c>
      <c r="P40" t="n">
        <v>235.99</v>
      </c>
      <c r="Q40" t="n">
        <v>1731.84</v>
      </c>
      <c r="R40" t="n">
        <v>54.05</v>
      </c>
      <c r="S40" t="n">
        <v>42.11</v>
      </c>
      <c r="T40" t="n">
        <v>5365.13</v>
      </c>
      <c r="U40" t="n">
        <v>0.78</v>
      </c>
      <c r="V40" t="n">
        <v>0.9</v>
      </c>
      <c r="W40" t="n">
        <v>3.73</v>
      </c>
      <c r="X40" t="n">
        <v>0.33</v>
      </c>
      <c r="Y40" t="n">
        <v>1</v>
      </c>
      <c r="Z40" t="n">
        <v>10</v>
      </c>
      <c r="AA40" t="n">
        <v>900.226595954289</v>
      </c>
      <c r="AB40" t="n">
        <v>1231.729743779114</v>
      </c>
      <c r="AC40" t="n">
        <v>1114.175185776388</v>
      </c>
      <c r="AD40" t="n">
        <v>900226.595954289</v>
      </c>
      <c r="AE40" t="n">
        <v>1231729.743779114</v>
      </c>
      <c r="AF40" t="n">
        <v>2.633937705525593e-06</v>
      </c>
      <c r="AG40" t="n">
        <v>51</v>
      </c>
      <c r="AH40" t="n">
        <v>1114175.185776388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5.164</v>
      </c>
      <c r="E41" t="n">
        <v>19.36</v>
      </c>
      <c r="F41" t="n">
        <v>15.42</v>
      </c>
      <c r="G41" t="n">
        <v>54.44</v>
      </c>
      <c r="H41" t="n">
        <v>0.6</v>
      </c>
      <c r="I41" t="n">
        <v>17</v>
      </c>
      <c r="J41" t="n">
        <v>317.68</v>
      </c>
      <c r="K41" t="n">
        <v>61.82</v>
      </c>
      <c r="L41" t="n">
        <v>10.75</v>
      </c>
      <c r="M41" t="n">
        <v>15</v>
      </c>
      <c r="N41" t="n">
        <v>95.11</v>
      </c>
      <c r="O41" t="n">
        <v>39414.84</v>
      </c>
      <c r="P41" t="n">
        <v>236.21</v>
      </c>
      <c r="Q41" t="n">
        <v>1731.87</v>
      </c>
      <c r="R41" t="n">
        <v>53.65</v>
      </c>
      <c r="S41" t="n">
        <v>42.11</v>
      </c>
      <c r="T41" t="n">
        <v>5169.88</v>
      </c>
      <c r="U41" t="n">
        <v>0.78</v>
      </c>
      <c r="V41" t="n">
        <v>0.9</v>
      </c>
      <c r="W41" t="n">
        <v>3.74</v>
      </c>
      <c r="X41" t="n">
        <v>0.33</v>
      </c>
      <c r="Y41" t="n">
        <v>1</v>
      </c>
      <c r="Z41" t="n">
        <v>10</v>
      </c>
      <c r="AA41" t="n">
        <v>899.0939551890534</v>
      </c>
      <c r="AB41" t="n">
        <v>1230.180014715535</v>
      </c>
      <c r="AC41" t="n">
        <v>1112.773360679578</v>
      </c>
      <c r="AD41" t="n">
        <v>899093.9551890534</v>
      </c>
      <c r="AE41" t="n">
        <v>1230180.014715535</v>
      </c>
      <c r="AF41" t="n">
        <v>2.64274001541427e-06</v>
      </c>
      <c r="AG41" t="n">
        <v>51</v>
      </c>
      <c r="AH41" t="n">
        <v>1112773.360679579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5.161</v>
      </c>
      <c r="E42" t="n">
        <v>19.38</v>
      </c>
      <c r="F42" t="n">
        <v>15.43</v>
      </c>
      <c r="G42" t="n">
        <v>54.47</v>
      </c>
      <c r="H42" t="n">
        <v>0.62</v>
      </c>
      <c r="I42" t="n">
        <v>17</v>
      </c>
      <c r="J42" t="n">
        <v>318.24</v>
      </c>
      <c r="K42" t="n">
        <v>61.82</v>
      </c>
      <c r="L42" t="n">
        <v>11</v>
      </c>
      <c r="M42" t="n">
        <v>15</v>
      </c>
      <c r="N42" t="n">
        <v>95.42</v>
      </c>
      <c r="O42" t="n">
        <v>39483.95</v>
      </c>
      <c r="P42" t="n">
        <v>236.66</v>
      </c>
      <c r="Q42" t="n">
        <v>1731.94</v>
      </c>
      <c r="R42" t="n">
        <v>54.12</v>
      </c>
      <c r="S42" t="n">
        <v>42.11</v>
      </c>
      <c r="T42" t="n">
        <v>5404.69</v>
      </c>
      <c r="U42" t="n">
        <v>0.78</v>
      </c>
      <c r="V42" t="n">
        <v>0.9</v>
      </c>
      <c r="W42" t="n">
        <v>3.73</v>
      </c>
      <c r="X42" t="n">
        <v>0.34</v>
      </c>
      <c r="Y42" t="n">
        <v>1</v>
      </c>
      <c r="Z42" t="n">
        <v>10</v>
      </c>
      <c r="AA42" t="n">
        <v>899.8774910515286</v>
      </c>
      <c r="AB42" t="n">
        <v>1231.252083049736</v>
      </c>
      <c r="AC42" t="n">
        <v>1113.743112316621</v>
      </c>
      <c r="AD42" t="n">
        <v>899877.4910515286</v>
      </c>
      <c r="AE42" t="n">
        <v>1231252.083049736</v>
      </c>
      <c r="AF42" t="n">
        <v>2.64120472880578e-06</v>
      </c>
      <c r="AG42" t="n">
        <v>51</v>
      </c>
      <c r="AH42" t="n">
        <v>1113743.112316621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5.189</v>
      </c>
      <c r="E43" t="n">
        <v>19.27</v>
      </c>
      <c r="F43" t="n">
        <v>15.39</v>
      </c>
      <c r="G43" t="n">
        <v>57.7</v>
      </c>
      <c r="H43" t="n">
        <v>0.63</v>
      </c>
      <c r="I43" t="n">
        <v>16</v>
      </c>
      <c r="J43" t="n">
        <v>318.8</v>
      </c>
      <c r="K43" t="n">
        <v>61.82</v>
      </c>
      <c r="L43" t="n">
        <v>11.25</v>
      </c>
      <c r="M43" t="n">
        <v>14</v>
      </c>
      <c r="N43" t="n">
        <v>95.73</v>
      </c>
      <c r="O43" t="n">
        <v>39553.2</v>
      </c>
      <c r="P43" t="n">
        <v>233.31</v>
      </c>
      <c r="Q43" t="n">
        <v>1731.88</v>
      </c>
      <c r="R43" t="n">
        <v>52.29</v>
      </c>
      <c r="S43" t="n">
        <v>42.11</v>
      </c>
      <c r="T43" t="n">
        <v>4493.73</v>
      </c>
      <c r="U43" t="n">
        <v>0.8100000000000001</v>
      </c>
      <c r="V43" t="n">
        <v>0.91</v>
      </c>
      <c r="W43" t="n">
        <v>3.74</v>
      </c>
      <c r="X43" t="n">
        <v>0.29</v>
      </c>
      <c r="Y43" t="n">
        <v>1</v>
      </c>
      <c r="Z43" t="n">
        <v>10</v>
      </c>
      <c r="AA43" t="n">
        <v>893.9509963278307</v>
      </c>
      <c r="AB43" t="n">
        <v>1223.143191510278</v>
      </c>
      <c r="AC43" t="n">
        <v>1106.408122004788</v>
      </c>
      <c r="AD43" t="n">
        <v>893950.9963278307</v>
      </c>
      <c r="AE43" t="n">
        <v>1223143.191510278</v>
      </c>
      <c r="AF43" t="n">
        <v>2.655534070485021e-06</v>
      </c>
      <c r="AG43" t="n">
        <v>51</v>
      </c>
      <c r="AH43" t="n">
        <v>1106408.122004788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5.1847</v>
      </c>
      <c r="E44" t="n">
        <v>19.29</v>
      </c>
      <c r="F44" t="n">
        <v>15.4</v>
      </c>
      <c r="G44" t="n">
        <v>57.76</v>
      </c>
      <c r="H44" t="n">
        <v>0.64</v>
      </c>
      <c r="I44" t="n">
        <v>16</v>
      </c>
      <c r="J44" t="n">
        <v>319.36</v>
      </c>
      <c r="K44" t="n">
        <v>61.82</v>
      </c>
      <c r="L44" t="n">
        <v>11.5</v>
      </c>
      <c r="M44" t="n">
        <v>14</v>
      </c>
      <c r="N44" t="n">
        <v>96.04000000000001</v>
      </c>
      <c r="O44" t="n">
        <v>39622.59</v>
      </c>
      <c r="P44" t="n">
        <v>231.34</v>
      </c>
      <c r="Q44" t="n">
        <v>1731.97</v>
      </c>
      <c r="R44" t="n">
        <v>53.09</v>
      </c>
      <c r="S44" t="n">
        <v>42.11</v>
      </c>
      <c r="T44" t="n">
        <v>4894.57</v>
      </c>
      <c r="U44" t="n">
        <v>0.79</v>
      </c>
      <c r="V44" t="n">
        <v>0.9</v>
      </c>
      <c r="W44" t="n">
        <v>3.73</v>
      </c>
      <c r="X44" t="n">
        <v>0.3</v>
      </c>
      <c r="Y44" t="n">
        <v>1</v>
      </c>
      <c r="Z44" t="n">
        <v>10</v>
      </c>
      <c r="AA44" t="n">
        <v>892.2825194353496</v>
      </c>
      <c r="AB44" t="n">
        <v>1220.860307817981</v>
      </c>
      <c r="AC44" t="n">
        <v>1104.343113528035</v>
      </c>
      <c r="AD44" t="n">
        <v>892282.5194353496</v>
      </c>
      <c r="AE44" t="n">
        <v>1220860.307817981</v>
      </c>
      <c r="AF44" t="n">
        <v>2.653333493012852e-06</v>
      </c>
      <c r="AG44" t="n">
        <v>51</v>
      </c>
      <c r="AH44" t="n">
        <v>1104343.113528036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5.1798</v>
      </c>
      <c r="E45" t="n">
        <v>19.31</v>
      </c>
      <c r="F45" t="n">
        <v>15.42</v>
      </c>
      <c r="G45" t="n">
        <v>57.82</v>
      </c>
      <c r="H45" t="n">
        <v>0.65</v>
      </c>
      <c r="I45" t="n">
        <v>16</v>
      </c>
      <c r="J45" t="n">
        <v>319.93</v>
      </c>
      <c r="K45" t="n">
        <v>61.82</v>
      </c>
      <c r="L45" t="n">
        <v>11.75</v>
      </c>
      <c r="M45" t="n">
        <v>14</v>
      </c>
      <c r="N45" t="n">
        <v>96.36</v>
      </c>
      <c r="O45" t="n">
        <v>39692.13</v>
      </c>
      <c r="P45" t="n">
        <v>231.11</v>
      </c>
      <c r="Q45" t="n">
        <v>1732.1</v>
      </c>
      <c r="R45" t="n">
        <v>53.69</v>
      </c>
      <c r="S45" t="n">
        <v>42.11</v>
      </c>
      <c r="T45" t="n">
        <v>5191.98</v>
      </c>
      <c r="U45" t="n">
        <v>0.78</v>
      </c>
      <c r="V45" t="n">
        <v>0.9</v>
      </c>
      <c r="W45" t="n">
        <v>3.73</v>
      </c>
      <c r="X45" t="n">
        <v>0.32</v>
      </c>
      <c r="Y45" t="n">
        <v>1</v>
      </c>
      <c r="Z45" t="n">
        <v>10</v>
      </c>
      <c r="AA45" t="n">
        <v>892.5690358803987</v>
      </c>
      <c r="AB45" t="n">
        <v>1221.25233225831</v>
      </c>
      <c r="AC45" t="n">
        <v>1104.69772370599</v>
      </c>
      <c r="AD45" t="n">
        <v>892569.0358803987</v>
      </c>
      <c r="AE45" t="n">
        <v>1221252.33225831</v>
      </c>
      <c r="AF45" t="n">
        <v>2.650825858218985e-06</v>
      </c>
      <c r="AG45" t="n">
        <v>51</v>
      </c>
      <c r="AH45" t="n">
        <v>1104697.72370599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5.2077</v>
      </c>
      <c r="E46" t="n">
        <v>19.2</v>
      </c>
      <c r="F46" t="n">
        <v>15.37</v>
      </c>
      <c r="G46" t="n">
        <v>61.49</v>
      </c>
      <c r="H46" t="n">
        <v>0.67</v>
      </c>
      <c r="I46" t="n">
        <v>15</v>
      </c>
      <c r="J46" t="n">
        <v>320.49</v>
      </c>
      <c r="K46" t="n">
        <v>61.82</v>
      </c>
      <c r="L46" t="n">
        <v>12</v>
      </c>
      <c r="M46" t="n">
        <v>13</v>
      </c>
      <c r="N46" t="n">
        <v>96.67</v>
      </c>
      <c r="O46" t="n">
        <v>39761.81</v>
      </c>
      <c r="P46" t="n">
        <v>229.43</v>
      </c>
      <c r="Q46" t="n">
        <v>1731.86</v>
      </c>
      <c r="R46" t="n">
        <v>52.06</v>
      </c>
      <c r="S46" t="n">
        <v>42.11</v>
      </c>
      <c r="T46" t="n">
        <v>4384.3</v>
      </c>
      <c r="U46" t="n">
        <v>0.8100000000000001</v>
      </c>
      <c r="V46" t="n">
        <v>0.91</v>
      </c>
      <c r="W46" t="n">
        <v>3.73</v>
      </c>
      <c r="X46" t="n">
        <v>0.27</v>
      </c>
      <c r="Y46" t="n">
        <v>1</v>
      </c>
      <c r="Z46" t="n">
        <v>10</v>
      </c>
      <c r="AA46" t="n">
        <v>878.2576701494105</v>
      </c>
      <c r="AB46" t="n">
        <v>1201.670890292276</v>
      </c>
      <c r="AC46" t="n">
        <v>1086.985107078468</v>
      </c>
      <c r="AD46" t="n">
        <v>878257.6701494105</v>
      </c>
      <c r="AE46" t="n">
        <v>1201670.890292276</v>
      </c>
      <c r="AF46" t="n">
        <v>2.665104023677942e-06</v>
      </c>
      <c r="AG46" t="n">
        <v>50</v>
      </c>
      <c r="AH46" t="n">
        <v>1086985.107078467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5.2072</v>
      </c>
      <c r="E47" t="n">
        <v>19.2</v>
      </c>
      <c r="F47" t="n">
        <v>15.37</v>
      </c>
      <c r="G47" t="n">
        <v>61.49</v>
      </c>
      <c r="H47" t="n">
        <v>0.68</v>
      </c>
      <c r="I47" t="n">
        <v>15</v>
      </c>
      <c r="J47" t="n">
        <v>321.06</v>
      </c>
      <c r="K47" t="n">
        <v>61.82</v>
      </c>
      <c r="L47" t="n">
        <v>12.25</v>
      </c>
      <c r="M47" t="n">
        <v>13</v>
      </c>
      <c r="N47" t="n">
        <v>96.98999999999999</v>
      </c>
      <c r="O47" t="n">
        <v>39831.64</v>
      </c>
      <c r="P47" t="n">
        <v>227.43</v>
      </c>
      <c r="Q47" t="n">
        <v>1732</v>
      </c>
      <c r="R47" t="n">
        <v>52.18</v>
      </c>
      <c r="S47" t="n">
        <v>42.11</v>
      </c>
      <c r="T47" t="n">
        <v>4444.42</v>
      </c>
      <c r="U47" t="n">
        <v>0.8100000000000001</v>
      </c>
      <c r="V47" t="n">
        <v>0.91</v>
      </c>
      <c r="W47" t="n">
        <v>3.73</v>
      </c>
      <c r="X47" t="n">
        <v>0.28</v>
      </c>
      <c r="Y47" t="n">
        <v>1</v>
      </c>
      <c r="Z47" t="n">
        <v>10</v>
      </c>
      <c r="AA47" t="n">
        <v>876.2032032166805</v>
      </c>
      <c r="AB47" t="n">
        <v>1198.859877998231</v>
      </c>
      <c r="AC47" t="n">
        <v>1084.442373852485</v>
      </c>
      <c r="AD47" t="n">
        <v>876203.2032166806</v>
      </c>
      <c r="AE47" t="n">
        <v>1198859.877998231</v>
      </c>
      <c r="AF47" t="n">
        <v>2.664848142576528e-06</v>
      </c>
      <c r="AG47" t="n">
        <v>50</v>
      </c>
      <c r="AH47" t="n">
        <v>1084442.373852485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5.2288</v>
      </c>
      <c r="E48" t="n">
        <v>19.12</v>
      </c>
      <c r="F48" t="n">
        <v>15.35</v>
      </c>
      <c r="G48" t="n">
        <v>65.78</v>
      </c>
      <c r="H48" t="n">
        <v>0.6899999999999999</v>
      </c>
      <c r="I48" t="n">
        <v>14</v>
      </c>
      <c r="J48" t="n">
        <v>321.63</v>
      </c>
      <c r="K48" t="n">
        <v>61.82</v>
      </c>
      <c r="L48" t="n">
        <v>12.5</v>
      </c>
      <c r="M48" t="n">
        <v>12</v>
      </c>
      <c r="N48" t="n">
        <v>97.31</v>
      </c>
      <c r="O48" t="n">
        <v>39901.61</v>
      </c>
      <c r="P48" t="n">
        <v>226.39</v>
      </c>
      <c r="Q48" t="n">
        <v>1731.84</v>
      </c>
      <c r="R48" t="n">
        <v>51.44</v>
      </c>
      <c r="S48" t="n">
        <v>42.11</v>
      </c>
      <c r="T48" t="n">
        <v>4077.6</v>
      </c>
      <c r="U48" t="n">
        <v>0.82</v>
      </c>
      <c r="V48" t="n">
        <v>0.91</v>
      </c>
      <c r="W48" t="n">
        <v>3.73</v>
      </c>
      <c r="X48" t="n">
        <v>0.25</v>
      </c>
      <c r="Y48" t="n">
        <v>1</v>
      </c>
      <c r="Z48" t="n">
        <v>10</v>
      </c>
      <c r="AA48" t="n">
        <v>873.4222989153932</v>
      </c>
      <c r="AB48" t="n">
        <v>1195.05492204837</v>
      </c>
      <c r="AC48" t="n">
        <v>1081.00055755819</v>
      </c>
      <c r="AD48" t="n">
        <v>873422.2989153932</v>
      </c>
      <c r="AE48" t="n">
        <v>1195054.92204837</v>
      </c>
      <c r="AF48" t="n">
        <v>2.675902206157656e-06</v>
      </c>
      <c r="AG48" t="n">
        <v>50</v>
      </c>
      <c r="AH48" t="n">
        <v>1081000.55755819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5.2298</v>
      </c>
      <c r="E49" t="n">
        <v>19.12</v>
      </c>
      <c r="F49" t="n">
        <v>15.35</v>
      </c>
      <c r="G49" t="n">
        <v>65.77</v>
      </c>
      <c r="H49" t="n">
        <v>0.71</v>
      </c>
      <c r="I49" t="n">
        <v>14</v>
      </c>
      <c r="J49" t="n">
        <v>322.2</v>
      </c>
      <c r="K49" t="n">
        <v>61.82</v>
      </c>
      <c r="L49" t="n">
        <v>12.75</v>
      </c>
      <c r="M49" t="n">
        <v>11</v>
      </c>
      <c r="N49" t="n">
        <v>97.62</v>
      </c>
      <c r="O49" t="n">
        <v>39971.73</v>
      </c>
      <c r="P49" t="n">
        <v>225.16</v>
      </c>
      <c r="Q49" t="n">
        <v>1731.84</v>
      </c>
      <c r="R49" t="n">
        <v>51.36</v>
      </c>
      <c r="S49" t="n">
        <v>42.11</v>
      </c>
      <c r="T49" t="n">
        <v>4036.98</v>
      </c>
      <c r="U49" t="n">
        <v>0.82</v>
      </c>
      <c r="V49" t="n">
        <v>0.91</v>
      </c>
      <c r="W49" t="n">
        <v>3.73</v>
      </c>
      <c r="X49" t="n">
        <v>0.25</v>
      </c>
      <c r="Y49" t="n">
        <v>1</v>
      </c>
      <c r="Z49" t="n">
        <v>10</v>
      </c>
      <c r="AA49" t="n">
        <v>872.072234379515</v>
      </c>
      <c r="AB49" t="n">
        <v>1193.207704189738</v>
      </c>
      <c r="AC49" t="n">
        <v>1079.329635579399</v>
      </c>
      <c r="AD49" t="n">
        <v>872072.2343795149</v>
      </c>
      <c r="AE49" t="n">
        <v>1193207.704189738</v>
      </c>
      <c r="AF49" t="n">
        <v>2.676413968360486e-06</v>
      </c>
      <c r="AG49" t="n">
        <v>50</v>
      </c>
      <c r="AH49" t="n">
        <v>1079329.635579399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5.23</v>
      </c>
      <c r="E50" t="n">
        <v>19.12</v>
      </c>
      <c r="F50" t="n">
        <v>15.35</v>
      </c>
      <c r="G50" t="n">
        <v>65.77</v>
      </c>
      <c r="H50" t="n">
        <v>0.72</v>
      </c>
      <c r="I50" t="n">
        <v>14</v>
      </c>
      <c r="J50" t="n">
        <v>322.77</v>
      </c>
      <c r="K50" t="n">
        <v>61.82</v>
      </c>
      <c r="L50" t="n">
        <v>13</v>
      </c>
      <c r="M50" t="n">
        <v>8</v>
      </c>
      <c r="N50" t="n">
        <v>97.94</v>
      </c>
      <c r="O50" t="n">
        <v>40042</v>
      </c>
      <c r="P50" t="n">
        <v>223.44</v>
      </c>
      <c r="Q50" t="n">
        <v>1731.88</v>
      </c>
      <c r="R50" t="n">
        <v>51.17</v>
      </c>
      <c r="S50" t="n">
        <v>42.11</v>
      </c>
      <c r="T50" t="n">
        <v>3944.16</v>
      </c>
      <c r="U50" t="n">
        <v>0.82</v>
      </c>
      <c r="V50" t="n">
        <v>0.91</v>
      </c>
      <c r="W50" t="n">
        <v>3.73</v>
      </c>
      <c r="X50" t="n">
        <v>0.25</v>
      </c>
      <c r="Y50" t="n">
        <v>1</v>
      </c>
      <c r="Z50" t="n">
        <v>10</v>
      </c>
      <c r="AA50" t="n">
        <v>870.2685459633129</v>
      </c>
      <c r="AB50" t="n">
        <v>1190.739818125573</v>
      </c>
      <c r="AC50" t="n">
        <v>1077.097281097499</v>
      </c>
      <c r="AD50" t="n">
        <v>870268.545963313</v>
      </c>
      <c r="AE50" t="n">
        <v>1190739.818125573</v>
      </c>
      <c r="AF50" t="n">
        <v>2.676516320801052e-06</v>
      </c>
      <c r="AG50" t="n">
        <v>50</v>
      </c>
      <c r="AH50" t="n">
        <v>1077097.281097498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5.2272</v>
      </c>
      <c r="E51" t="n">
        <v>19.13</v>
      </c>
      <c r="F51" t="n">
        <v>15.36</v>
      </c>
      <c r="G51" t="n">
        <v>65.81</v>
      </c>
      <c r="H51" t="n">
        <v>0.73</v>
      </c>
      <c r="I51" t="n">
        <v>14</v>
      </c>
      <c r="J51" t="n">
        <v>323.34</v>
      </c>
      <c r="K51" t="n">
        <v>61.82</v>
      </c>
      <c r="L51" t="n">
        <v>13.25</v>
      </c>
      <c r="M51" t="n">
        <v>7</v>
      </c>
      <c r="N51" t="n">
        <v>98.27</v>
      </c>
      <c r="O51" t="n">
        <v>40112.54</v>
      </c>
      <c r="P51" t="n">
        <v>221.95</v>
      </c>
      <c r="Q51" t="n">
        <v>1732.04</v>
      </c>
      <c r="R51" t="n">
        <v>51.41</v>
      </c>
      <c r="S51" t="n">
        <v>42.11</v>
      </c>
      <c r="T51" t="n">
        <v>4061.15</v>
      </c>
      <c r="U51" t="n">
        <v>0.82</v>
      </c>
      <c r="V51" t="n">
        <v>0.91</v>
      </c>
      <c r="W51" t="n">
        <v>3.73</v>
      </c>
      <c r="X51" t="n">
        <v>0.26</v>
      </c>
      <c r="Y51" t="n">
        <v>1</v>
      </c>
      <c r="Z51" t="n">
        <v>10</v>
      </c>
      <c r="AA51" t="n">
        <v>868.9977944007098</v>
      </c>
      <c r="AB51" t="n">
        <v>1189.001119776017</v>
      </c>
      <c r="AC51" t="n">
        <v>1075.524521678146</v>
      </c>
      <c r="AD51" t="n">
        <v>868997.7944007098</v>
      </c>
      <c r="AE51" t="n">
        <v>1189001.119776017</v>
      </c>
      <c r="AF51" t="n">
        <v>2.675083386633128e-06</v>
      </c>
      <c r="AG51" t="n">
        <v>50</v>
      </c>
      <c r="AH51" t="n">
        <v>1075524.521678146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5.2437</v>
      </c>
      <c r="E52" t="n">
        <v>19.07</v>
      </c>
      <c r="F52" t="n">
        <v>15.35</v>
      </c>
      <c r="G52" t="n">
        <v>70.84999999999999</v>
      </c>
      <c r="H52" t="n">
        <v>0.74</v>
      </c>
      <c r="I52" t="n">
        <v>13</v>
      </c>
      <c r="J52" t="n">
        <v>323.91</v>
      </c>
      <c r="K52" t="n">
        <v>61.82</v>
      </c>
      <c r="L52" t="n">
        <v>13.5</v>
      </c>
      <c r="M52" t="n">
        <v>4</v>
      </c>
      <c r="N52" t="n">
        <v>98.59</v>
      </c>
      <c r="O52" t="n">
        <v>40183.11</v>
      </c>
      <c r="P52" t="n">
        <v>221.92</v>
      </c>
      <c r="Q52" t="n">
        <v>1731.89</v>
      </c>
      <c r="R52" t="n">
        <v>51.15</v>
      </c>
      <c r="S52" t="n">
        <v>42.11</v>
      </c>
      <c r="T52" t="n">
        <v>3939.44</v>
      </c>
      <c r="U52" t="n">
        <v>0.82</v>
      </c>
      <c r="V52" t="n">
        <v>0.91</v>
      </c>
      <c r="W52" t="n">
        <v>3.74</v>
      </c>
      <c r="X52" t="n">
        <v>0.25</v>
      </c>
      <c r="Y52" t="n">
        <v>1</v>
      </c>
      <c r="Z52" t="n">
        <v>10</v>
      </c>
      <c r="AA52" t="n">
        <v>867.7405787497231</v>
      </c>
      <c r="AB52" t="n">
        <v>1187.280941857897</v>
      </c>
      <c r="AC52" t="n">
        <v>1073.968515126247</v>
      </c>
      <c r="AD52" t="n">
        <v>867740.5787497232</v>
      </c>
      <c r="AE52" t="n">
        <v>1187280.941857897</v>
      </c>
      <c r="AF52" t="n">
        <v>2.683527462979823e-06</v>
      </c>
      <c r="AG52" t="n">
        <v>50</v>
      </c>
      <c r="AH52" t="n">
        <v>1073968.515126246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5.2443</v>
      </c>
      <c r="E53" t="n">
        <v>19.07</v>
      </c>
      <c r="F53" t="n">
        <v>15.35</v>
      </c>
      <c r="G53" t="n">
        <v>70.84</v>
      </c>
      <c r="H53" t="n">
        <v>0.76</v>
      </c>
      <c r="I53" t="n">
        <v>13</v>
      </c>
      <c r="J53" t="n">
        <v>324.48</v>
      </c>
      <c r="K53" t="n">
        <v>61.82</v>
      </c>
      <c r="L53" t="n">
        <v>13.75</v>
      </c>
      <c r="M53" t="n">
        <v>4</v>
      </c>
      <c r="N53" t="n">
        <v>98.91</v>
      </c>
      <c r="O53" t="n">
        <v>40253.84</v>
      </c>
      <c r="P53" t="n">
        <v>221.86</v>
      </c>
      <c r="Q53" t="n">
        <v>1732</v>
      </c>
      <c r="R53" t="n">
        <v>51.2</v>
      </c>
      <c r="S53" t="n">
        <v>42.11</v>
      </c>
      <c r="T53" t="n">
        <v>3962.99</v>
      </c>
      <c r="U53" t="n">
        <v>0.82</v>
      </c>
      <c r="V53" t="n">
        <v>0.91</v>
      </c>
      <c r="W53" t="n">
        <v>3.73</v>
      </c>
      <c r="X53" t="n">
        <v>0.25</v>
      </c>
      <c r="Y53" t="n">
        <v>1</v>
      </c>
      <c r="Z53" t="n">
        <v>10</v>
      </c>
      <c r="AA53" t="n">
        <v>867.6369836912132</v>
      </c>
      <c r="AB53" t="n">
        <v>1187.139198528552</v>
      </c>
      <c r="AC53" t="n">
        <v>1073.840299581316</v>
      </c>
      <c r="AD53" t="n">
        <v>867636.9836912132</v>
      </c>
      <c r="AE53" t="n">
        <v>1187139.198528552</v>
      </c>
      <c r="AF53" t="n">
        <v>2.683834520301522e-06</v>
      </c>
      <c r="AG53" t="n">
        <v>50</v>
      </c>
      <c r="AH53" t="n">
        <v>1073840.299581316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5.2438</v>
      </c>
      <c r="E54" t="n">
        <v>19.07</v>
      </c>
      <c r="F54" t="n">
        <v>15.35</v>
      </c>
      <c r="G54" t="n">
        <v>70.84999999999999</v>
      </c>
      <c r="H54" t="n">
        <v>0.77</v>
      </c>
      <c r="I54" t="n">
        <v>13</v>
      </c>
      <c r="J54" t="n">
        <v>325.06</v>
      </c>
      <c r="K54" t="n">
        <v>61.82</v>
      </c>
      <c r="L54" t="n">
        <v>14</v>
      </c>
      <c r="M54" t="n">
        <v>2</v>
      </c>
      <c r="N54" t="n">
        <v>99.23999999999999</v>
      </c>
      <c r="O54" t="n">
        <v>40324.71</v>
      </c>
      <c r="P54" t="n">
        <v>222.04</v>
      </c>
      <c r="Q54" t="n">
        <v>1731.93</v>
      </c>
      <c r="R54" t="n">
        <v>51.05</v>
      </c>
      <c r="S54" t="n">
        <v>42.11</v>
      </c>
      <c r="T54" t="n">
        <v>3887.55</v>
      </c>
      <c r="U54" t="n">
        <v>0.82</v>
      </c>
      <c r="V54" t="n">
        <v>0.91</v>
      </c>
      <c r="W54" t="n">
        <v>3.74</v>
      </c>
      <c r="X54" t="n">
        <v>0.25</v>
      </c>
      <c r="Y54" t="n">
        <v>1</v>
      </c>
      <c r="Z54" t="n">
        <v>10</v>
      </c>
      <c r="AA54" t="n">
        <v>867.8582238454197</v>
      </c>
      <c r="AB54" t="n">
        <v>1187.441909067965</v>
      </c>
      <c r="AC54" t="n">
        <v>1074.114119851704</v>
      </c>
      <c r="AD54" t="n">
        <v>867858.2238454197</v>
      </c>
      <c r="AE54" t="n">
        <v>1187441.909067965</v>
      </c>
      <c r="AF54" t="n">
        <v>2.683578639200107e-06</v>
      </c>
      <c r="AG54" t="n">
        <v>50</v>
      </c>
      <c r="AH54" t="n">
        <v>1074114.119851704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5.2435</v>
      </c>
      <c r="E55" t="n">
        <v>19.07</v>
      </c>
      <c r="F55" t="n">
        <v>15.35</v>
      </c>
      <c r="G55" t="n">
        <v>70.84999999999999</v>
      </c>
      <c r="H55" t="n">
        <v>0.78</v>
      </c>
      <c r="I55" t="n">
        <v>13</v>
      </c>
      <c r="J55" t="n">
        <v>325.63</v>
      </c>
      <c r="K55" t="n">
        <v>61.82</v>
      </c>
      <c r="L55" t="n">
        <v>14.25</v>
      </c>
      <c r="M55" t="n">
        <v>2</v>
      </c>
      <c r="N55" t="n">
        <v>99.56</v>
      </c>
      <c r="O55" t="n">
        <v>40395.74</v>
      </c>
      <c r="P55" t="n">
        <v>222.06</v>
      </c>
      <c r="Q55" t="n">
        <v>1731.89</v>
      </c>
      <c r="R55" t="n">
        <v>51.08</v>
      </c>
      <c r="S55" t="n">
        <v>42.11</v>
      </c>
      <c r="T55" t="n">
        <v>3901.55</v>
      </c>
      <c r="U55" t="n">
        <v>0.82</v>
      </c>
      <c r="V55" t="n">
        <v>0.91</v>
      </c>
      <c r="W55" t="n">
        <v>3.74</v>
      </c>
      <c r="X55" t="n">
        <v>0.25</v>
      </c>
      <c r="Y55" t="n">
        <v>1</v>
      </c>
      <c r="Z55" t="n">
        <v>10</v>
      </c>
      <c r="AA55" t="n">
        <v>867.8996575234081</v>
      </c>
      <c r="AB55" t="n">
        <v>1187.498600454113</v>
      </c>
      <c r="AC55" t="n">
        <v>1074.165400691525</v>
      </c>
      <c r="AD55" t="n">
        <v>867899.6575234081</v>
      </c>
      <c r="AE55" t="n">
        <v>1187498.600454113</v>
      </c>
      <c r="AF55" t="n">
        <v>2.683425110539257e-06</v>
      </c>
      <c r="AG55" t="n">
        <v>50</v>
      </c>
      <c r="AH55" t="n">
        <v>1074165.400691525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5.244</v>
      </c>
      <c r="E56" t="n">
        <v>19.07</v>
      </c>
      <c r="F56" t="n">
        <v>15.35</v>
      </c>
      <c r="G56" t="n">
        <v>70.84999999999999</v>
      </c>
      <c r="H56" t="n">
        <v>0.79</v>
      </c>
      <c r="I56" t="n">
        <v>13</v>
      </c>
      <c r="J56" t="n">
        <v>326.21</v>
      </c>
      <c r="K56" t="n">
        <v>61.82</v>
      </c>
      <c r="L56" t="n">
        <v>14.5</v>
      </c>
      <c r="M56" t="n">
        <v>1</v>
      </c>
      <c r="N56" t="n">
        <v>99.89</v>
      </c>
      <c r="O56" t="n">
        <v>40466.92</v>
      </c>
      <c r="P56" t="n">
        <v>222.25</v>
      </c>
      <c r="Q56" t="n">
        <v>1731.92</v>
      </c>
      <c r="R56" t="n">
        <v>51.16</v>
      </c>
      <c r="S56" t="n">
        <v>42.11</v>
      </c>
      <c r="T56" t="n">
        <v>3940.82</v>
      </c>
      <c r="U56" t="n">
        <v>0.82</v>
      </c>
      <c r="V56" t="n">
        <v>0.91</v>
      </c>
      <c r="W56" t="n">
        <v>3.74</v>
      </c>
      <c r="X56" t="n">
        <v>0.25</v>
      </c>
      <c r="Y56" t="n">
        <v>1</v>
      </c>
      <c r="Z56" t="n">
        <v>10</v>
      </c>
      <c r="AA56" t="n">
        <v>868.0623680901948</v>
      </c>
      <c r="AB56" t="n">
        <v>1187.721228229874</v>
      </c>
      <c r="AC56" t="n">
        <v>1074.366781184828</v>
      </c>
      <c r="AD56" t="n">
        <v>868062.3680901948</v>
      </c>
      <c r="AE56" t="n">
        <v>1187721.228229874</v>
      </c>
      <c r="AF56" t="n">
        <v>2.683680991640672e-06</v>
      </c>
      <c r="AG56" t="n">
        <v>50</v>
      </c>
      <c r="AH56" t="n">
        <v>1074366.781184828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5.2445</v>
      </c>
      <c r="E57" t="n">
        <v>19.07</v>
      </c>
      <c r="F57" t="n">
        <v>15.35</v>
      </c>
      <c r="G57" t="n">
        <v>70.84</v>
      </c>
      <c r="H57" t="n">
        <v>0.8</v>
      </c>
      <c r="I57" t="n">
        <v>13</v>
      </c>
      <c r="J57" t="n">
        <v>326.79</v>
      </c>
      <c r="K57" t="n">
        <v>61.82</v>
      </c>
      <c r="L57" t="n">
        <v>14.75</v>
      </c>
      <c r="M57" t="n">
        <v>0</v>
      </c>
      <c r="N57" t="n">
        <v>100.22</v>
      </c>
      <c r="O57" t="n">
        <v>40538.25</v>
      </c>
      <c r="P57" t="n">
        <v>222.59</v>
      </c>
      <c r="Q57" t="n">
        <v>1731.86</v>
      </c>
      <c r="R57" t="n">
        <v>51.11</v>
      </c>
      <c r="S57" t="n">
        <v>42.11</v>
      </c>
      <c r="T57" t="n">
        <v>3915.93</v>
      </c>
      <c r="U57" t="n">
        <v>0.82</v>
      </c>
      <c r="V57" t="n">
        <v>0.91</v>
      </c>
      <c r="W57" t="n">
        <v>3.74</v>
      </c>
      <c r="X57" t="n">
        <v>0.25</v>
      </c>
      <c r="Y57" t="n">
        <v>1</v>
      </c>
      <c r="Z57" t="n">
        <v>10</v>
      </c>
      <c r="AA57" t="n">
        <v>868.3806952218545</v>
      </c>
      <c r="AB57" t="n">
        <v>1188.156777455013</v>
      </c>
      <c r="AC57" t="n">
        <v>1074.760762203216</v>
      </c>
      <c r="AD57" t="n">
        <v>868380.6952218545</v>
      </c>
      <c r="AE57" t="n">
        <v>1188156.777455013</v>
      </c>
      <c r="AF57" t="n">
        <v>2.683936872742087e-06</v>
      </c>
      <c r="AG57" t="n">
        <v>50</v>
      </c>
      <c r="AH57" t="n">
        <v>1074760.762203217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4.4617</v>
      </c>
      <c r="E2" t="n">
        <v>22.41</v>
      </c>
      <c r="F2" t="n">
        <v>18.83</v>
      </c>
      <c r="G2" t="n">
        <v>6.49</v>
      </c>
      <c r="H2" t="n">
        <v>0.64</v>
      </c>
      <c r="I2" t="n">
        <v>174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55.24</v>
      </c>
      <c r="Q2" t="n">
        <v>1734.01</v>
      </c>
      <c r="R2" t="n">
        <v>152.42</v>
      </c>
      <c r="S2" t="n">
        <v>42.11</v>
      </c>
      <c r="T2" t="n">
        <v>53765.8</v>
      </c>
      <c r="U2" t="n">
        <v>0.28</v>
      </c>
      <c r="V2" t="n">
        <v>0.74</v>
      </c>
      <c r="W2" t="n">
        <v>4.22</v>
      </c>
      <c r="X2" t="n">
        <v>3.73</v>
      </c>
      <c r="Y2" t="n">
        <v>1</v>
      </c>
      <c r="Z2" t="n">
        <v>10</v>
      </c>
      <c r="AA2" t="n">
        <v>670.2594587565213</v>
      </c>
      <c r="AB2" t="n">
        <v>917.0785612310646</v>
      </c>
      <c r="AC2" t="n">
        <v>829.5538704750157</v>
      </c>
      <c r="AD2" t="n">
        <v>670259.4587565213</v>
      </c>
      <c r="AE2" t="n">
        <v>917078.5612310646</v>
      </c>
      <c r="AF2" t="n">
        <v>6.807163216006006e-06</v>
      </c>
      <c r="AG2" t="n">
        <v>59</v>
      </c>
      <c r="AH2" t="n">
        <v>829553.8704750157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4.6901</v>
      </c>
      <c r="E2" t="n">
        <v>21.32</v>
      </c>
      <c r="F2" t="n">
        <v>17.2</v>
      </c>
      <c r="G2" t="n">
        <v>9.92</v>
      </c>
      <c r="H2" t="n">
        <v>0.18</v>
      </c>
      <c r="I2" t="n">
        <v>104</v>
      </c>
      <c r="J2" t="n">
        <v>98.70999999999999</v>
      </c>
      <c r="K2" t="n">
        <v>39.72</v>
      </c>
      <c r="L2" t="n">
        <v>1</v>
      </c>
      <c r="M2" t="n">
        <v>102</v>
      </c>
      <c r="N2" t="n">
        <v>12.99</v>
      </c>
      <c r="O2" t="n">
        <v>12407.75</v>
      </c>
      <c r="P2" t="n">
        <v>142.93</v>
      </c>
      <c r="Q2" t="n">
        <v>1732.94</v>
      </c>
      <c r="R2" t="n">
        <v>108.61</v>
      </c>
      <c r="S2" t="n">
        <v>42.11</v>
      </c>
      <c r="T2" t="n">
        <v>32214.17</v>
      </c>
      <c r="U2" t="n">
        <v>0.39</v>
      </c>
      <c r="V2" t="n">
        <v>0.8100000000000001</v>
      </c>
      <c r="W2" t="n">
        <v>3.88</v>
      </c>
      <c r="X2" t="n">
        <v>2.09</v>
      </c>
      <c r="Y2" t="n">
        <v>1</v>
      </c>
      <c r="Z2" t="n">
        <v>10</v>
      </c>
      <c r="AA2" t="n">
        <v>802.1069832384072</v>
      </c>
      <c r="AB2" t="n">
        <v>1097.478160929438</v>
      </c>
      <c r="AC2" t="n">
        <v>992.7363855706053</v>
      </c>
      <c r="AD2" t="n">
        <v>802106.9832384072</v>
      </c>
      <c r="AE2" t="n">
        <v>1097478.160929438</v>
      </c>
      <c r="AF2" t="n">
        <v>3.900882499809539e-06</v>
      </c>
      <c r="AG2" t="n">
        <v>56</v>
      </c>
      <c r="AH2" t="n">
        <v>992736.3855706053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4.9389</v>
      </c>
      <c r="E3" t="n">
        <v>20.25</v>
      </c>
      <c r="F3" t="n">
        <v>16.66</v>
      </c>
      <c r="G3" t="n">
        <v>12.81</v>
      </c>
      <c r="H3" t="n">
        <v>0.22</v>
      </c>
      <c r="I3" t="n">
        <v>78</v>
      </c>
      <c r="J3" t="n">
        <v>99.02</v>
      </c>
      <c r="K3" t="n">
        <v>39.72</v>
      </c>
      <c r="L3" t="n">
        <v>1.25</v>
      </c>
      <c r="M3" t="n">
        <v>76</v>
      </c>
      <c r="N3" t="n">
        <v>13.05</v>
      </c>
      <c r="O3" t="n">
        <v>12446.14</v>
      </c>
      <c r="P3" t="n">
        <v>134.22</v>
      </c>
      <c r="Q3" t="n">
        <v>1732.34</v>
      </c>
      <c r="R3" t="n">
        <v>91.79000000000001</v>
      </c>
      <c r="S3" t="n">
        <v>42.11</v>
      </c>
      <c r="T3" t="n">
        <v>23931.74</v>
      </c>
      <c r="U3" t="n">
        <v>0.46</v>
      </c>
      <c r="V3" t="n">
        <v>0.84</v>
      </c>
      <c r="W3" t="n">
        <v>3.84</v>
      </c>
      <c r="X3" t="n">
        <v>1.56</v>
      </c>
      <c r="Y3" t="n">
        <v>1</v>
      </c>
      <c r="Z3" t="n">
        <v>10</v>
      </c>
      <c r="AA3" t="n">
        <v>747.4292221328584</v>
      </c>
      <c r="AB3" t="n">
        <v>1022.665635972252</v>
      </c>
      <c r="AC3" t="n">
        <v>925.0638629952946</v>
      </c>
      <c r="AD3" t="n">
        <v>747429.2221328584</v>
      </c>
      <c r="AE3" t="n">
        <v>1022665.635972252</v>
      </c>
      <c r="AF3" t="n">
        <v>4.107816161341833e-06</v>
      </c>
      <c r="AG3" t="n">
        <v>53</v>
      </c>
      <c r="AH3" t="n">
        <v>925063.8629952946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5.1039</v>
      </c>
      <c r="E4" t="n">
        <v>19.59</v>
      </c>
      <c r="F4" t="n">
        <v>16.33</v>
      </c>
      <c r="G4" t="n">
        <v>15.8</v>
      </c>
      <c r="H4" t="n">
        <v>0.27</v>
      </c>
      <c r="I4" t="n">
        <v>62</v>
      </c>
      <c r="J4" t="n">
        <v>99.33</v>
      </c>
      <c r="K4" t="n">
        <v>39.72</v>
      </c>
      <c r="L4" t="n">
        <v>1.5</v>
      </c>
      <c r="M4" t="n">
        <v>60</v>
      </c>
      <c r="N4" t="n">
        <v>13.11</v>
      </c>
      <c r="O4" t="n">
        <v>12484.55</v>
      </c>
      <c r="P4" t="n">
        <v>126.85</v>
      </c>
      <c r="Q4" t="n">
        <v>1732.18</v>
      </c>
      <c r="R4" t="n">
        <v>82.25</v>
      </c>
      <c r="S4" t="n">
        <v>42.11</v>
      </c>
      <c r="T4" t="n">
        <v>19243.67</v>
      </c>
      <c r="U4" t="n">
        <v>0.51</v>
      </c>
      <c r="V4" t="n">
        <v>0.85</v>
      </c>
      <c r="W4" t="n">
        <v>3.8</v>
      </c>
      <c r="X4" t="n">
        <v>1.23</v>
      </c>
      <c r="Y4" t="n">
        <v>1</v>
      </c>
      <c r="Z4" t="n">
        <v>10</v>
      </c>
      <c r="AA4" t="n">
        <v>720.4646144471851</v>
      </c>
      <c r="AB4" t="n">
        <v>985.7714701421805</v>
      </c>
      <c r="AC4" t="n">
        <v>891.6908245707579</v>
      </c>
      <c r="AD4" t="n">
        <v>720464.6144471851</v>
      </c>
      <c r="AE4" t="n">
        <v>985771.4701421806</v>
      </c>
      <c r="AF4" t="n">
        <v>4.245051105685999e-06</v>
      </c>
      <c r="AG4" t="n">
        <v>52</v>
      </c>
      <c r="AH4" t="n">
        <v>891690.8245707578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5.2254</v>
      </c>
      <c r="E5" t="n">
        <v>19.14</v>
      </c>
      <c r="F5" t="n">
        <v>16.1</v>
      </c>
      <c r="G5" t="n">
        <v>18.94</v>
      </c>
      <c r="H5" t="n">
        <v>0.31</v>
      </c>
      <c r="I5" t="n">
        <v>51</v>
      </c>
      <c r="J5" t="n">
        <v>99.64</v>
      </c>
      <c r="K5" t="n">
        <v>39.72</v>
      </c>
      <c r="L5" t="n">
        <v>1.75</v>
      </c>
      <c r="M5" t="n">
        <v>48</v>
      </c>
      <c r="N5" t="n">
        <v>13.18</v>
      </c>
      <c r="O5" t="n">
        <v>12522.99</v>
      </c>
      <c r="P5" t="n">
        <v>120.24</v>
      </c>
      <c r="Q5" t="n">
        <v>1732.07</v>
      </c>
      <c r="R5" t="n">
        <v>74.75</v>
      </c>
      <c r="S5" t="n">
        <v>42.11</v>
      </c>
      <c r="T5" t="n">
        <v>15548.37</v>
      </c>
      <c r="U5" t="n">
        <v>0.5600000000000001</v>
      </c>
      <c r="V5" t="n">
        <v>0.86</v>
      </c>
      <c r="W5" t="n">
        <v>3.79</v>
      </c>
      <c r="X5" t="n">
        <v>1</v>
      </c>
      <c r="Y5" t="n">
        <v>1</v>
      </c>
      <c r="Z5" t="n">
        <v>10</v>
      </c>
      <c r="AA5" t="n">
        <v>688.0890480926397</v>
      </c>
      <c r="AB5" t="n">
        <v>941.4737919467087</v>
      </c>
      <c r="AC5" t="n">
        <v>851.6208546100798</v>
      </c>
      <c r="AD5" t="n">
        <v>688089.0480926397</v>
      </c>
      <c r="AE5" t="n">
        <v>941473.7919467087</v>
      </c>
      <c r="AF5" t="n">
        <v>4.346105928339431e-06</v>
      </c>
      <c r="AG5" t="n">
        <v>50</v>
      </c>
      <c r="AH5" t="n">
        <v>851620.8546100799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5.3126</v>
      </c>
      <c r="E6" t="n">
        <v>18.82</v>
      </c>
      <c r="F6" t="n">
        <v>15.95</v>
      </c>
      <c r="G6" t="n">
        <v>22.26</v>
      </c>
      <c r="H6" t="n">
        <v>0.35</v>
      </c>
      <c r="I6" t="n">
        <v>43</v>
      </c>
      <c r="J6" t="n">
        <v>99.95</v>
      </c>
      <c r="K6" t="n">
        <v>39.72</v>
      </c>
      <c r="L6" t="n">
        <v>2</v>
      </c>
      <c r="M6" t="n">
        <v>25</v>
      </c>
      <c r="N6" t="n">
        <v>13.24</v>
      </c>
      <c r="O6" t="n">
        <v>12561.45</v>
      </c>
      <c r="P6" t="n">
        <v>115.08</v>
      </c>
      <c r="Q6" t="n">
        <v>1732.08</v>
      </c>
      <c r="R6" t="n">
        <v>69.43000000000001</v>
      </c>
      <c r="S6" t="n">
        <v>42.11</v>
      </c>
      <c r="T6" t="n">
        <v>12929.39</v>
      </c>
      <c r="U6" t="n">
        <v>0.61</v>
      </c>
      <c r="V6" t="n">
        <v>0.87</v>
      </c>
      <c r="W6" t="n">
        <v>3.8</v>
      </c>
      <c r="X6" t="n">
        <v>0.85</v>
      </c>
      <c r="Y6" t="n">
        <v>1</v>
      </c>
      <c r="Z6" t="n">
        <v>10</v>
      </c>
      <c r="AA6" t="n">
        <v>678.5785985225258</v>
      </c>
      <c r="AB6" t="n">
        <v>928.4611752734559</v>
      </c>
      <c r="AC6" t="n">
        <v>839.8501438088001</v>
      </c>
      <c r="AD6" t="n">
        <v>678578.5985225257</v>
      </c>
      <c r="AE6" t="n">
        <v>928461.1752734559</v>
      </c>
      <c r="AF6" t="n">
        <v>4.418632517107984e-06</v>
      </c>
      <c r="AG6" t="n">
        <v>50</v>
      </c>
      <c r="AH6" t="n">
        <v>839850.1438088001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5.3258</v>
      </c>
      <c r="E7" t="n">
        <v>18.78</v>
      </c>
      <c r="F7" t="n">
        <v>15.95</v>
      </c>
      <c r="G7" t="n">
        <v>23.33</v>
      </c>
      <c r="H7" t="n">
        <v>0.39</v>
      </c>
      <c r="I7" t="n">
        <v>41</v>
      </c>
      <c r="J7" t="n">
        <v>100.27</v>
      </c>
      <c r="K7" t="n">
        <v>39.72</v>
      </c>
      <c r="L7" t="n">
        <v>2.25</v>
      </c>
      <c r="M7" t="n">
        <v>6</v>
      </c>
      <c r="N7" t="n">
        <v>13.3</v>
      </c>
      <c r="O7" t="n">
        <v>12599.94</v>
      </c>
      <c r="P7" t="n">
        <v>113.12</v>
      </c>
      <c r="Q7" t="n">
        <v>1732.14</v>
      </c>
      <c r="R7" t="n">
        <v>68.67</v>
      </c>
      <c r="S7" t="n">
        <v>42.11</v>
      </c>
      <c r="T7" t="n">
        <v>12555.7</v>
      </c>
      <c r="U7" t="n">
        <v>0.61</v>
      </c>
      <c r="V7" t="n">
        <v>0.87</v>
      </c>
      <c r="W7" t="n">
        <v>3.81</v>
      </c>
      <c r="X7" t="n">
        <v>0.85</v>
      </c>
      <c r="Y7" t="n">
        <v>1</v>
      </c>
      <c r="Z7" t="n">
        <v>10</v>
      </c>
      <c r="AA7" t="n">
        <v>666.5352549637234</v>
      </c>
      <c r="AB7" t="n">
        <v>911.9829413014829</v>
      </c>
      <c r="AC7" t="n">
        <v>824.9445693597659</v>
      </c>
      <c r="AD7" t="n">
        <v>666535.2549637235</v>
      </c>
      <c r="AE7" t="n">
        <v>911982.941301483</v>
      </c>
      <c r="AF7" t="n">
        <v>4.429611312655517e-06</v>
      </c>
      <c r="AG7" t="n">
        <v>49</v>
      </c>
      <c r="AH7" t="n">
        <v>824944.5693597659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5.3368</v>
      </c>
      <c r="E8" t="n">
        <v>18.74</v>
      </c>
      <c r="F8" t="n">
        <v>15.93</v>
      </c>
      <c r="G8" t="n">
        <v>23.89</v>
      </c>
      <c r="H8" t="n">
        <v>0.44</v>
      </c>
      <c r="I8" t="n">
        <v>40</v>
      </c>
      <c r="J8" t="n">
        <v>100.58</v>
      </c>
      <c r="K8" t="n">
        <v>39.72</v>
      </c>
      <c r="L8" t="n">
        <v>2.5</v>
      </c>
      <c r="M8" t="n">
        <v>0</v>
      </c>
      <c r="N8" t="n">
        <v>13.36</v>
      </c>
      <c r="O8" t="n">
        <v>12638.45</v>
      </c>
      <c r="P8" t="n">
        <v>113.37</v>
      </c>
      <c r="Q8" t="n">
        <v>1732.41</v>
      </c>
      <c r="R8" t="n">
        <v>68.08</v>
      </c>
      <c r="S8" t="n">
        <v>42.11</v>
      </c>
      <c r="T8" t="n">
        <v>12266.89</v>
      </c>
      <c r="U8" t="n">
        <v>0.62</v>
      </c>
      <c r="V8" t="n">
        <v>0.87</v>
      </c>
      <c r="W8" t="n">
        <v>3.81</v>
      </c>
      <c r="X8" t="n">
        <v>0.83</v>
      </c>
      <c r="Y8" t="n">
        <v>1</v>
      </c>
      <c r="Z8" t="n">
        <v>10</v>
      </c>
      <c r="AA8" t="n">
        <v>666.278846501313</v>
      </c>
      <c r="AB8" t="n">
        <v>911.6321119312697</v>
      </c>
      <c r="AC8" t="n">
        <v>824.627222652254</v>
      </c>
      <c r="AD8" t="n">
        <v>666278.8465013129</v>
      </c>
      <c r="AE8" t="n">
        <v>911632.1119312698</v>
      </c>
      <c r="AF8" t="n">
        <v>4.438760308945129e-06</v>
      </c>
      <c r="AG8" t="n">
        <v>49</v>
      </c>
      <c r="AH8" t="n">
        <v>824627.2226522539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3.3746</v>
      </c>
      <c r="E2" t="n">
        <v>29.63</v>
      </c>
      <c r="F2" t="n">
        <v>19.12</v>
      </c>
      <c r="G2" t="n">
        <v>5.85</v>
      </c>
      <c r="H2" t="n">
        <v>0.09</v>
      </c>
      <c r="I2" t="n">
        <v>196</v>
      </c>
      <c r="J2" t="n">
        <v>204</v>
      </c>
      <c r="K2" t="n">
        <v>55.27</v>
      </c>
      <c r="L2" t="n">
        <v>1</v>
      </c>
      <c r="M2" t="n">
        <v>194</v>
      </c>
      <c r="N2" t="n">
        <v>42.72</v>
      </c>
      <c r="O2" t="n">
        <v>25393.6</v>
      </c>
      <c r="P2" t="n">
        <v>271.6</v>
      </c>
      <c r="Q2" t="n">
        <v>1732.54</v>
      </c>
      <c r="R2" t="n">
        <v>169</v>
      </c>
      <c r="S2" t="n">
        <v>42.11</v>
      </c>
      <c r="T2" t="n">
        <v>61946.21</v>
      </c>
      <c r="U2" t="n">
        <v>0.25</v>
      </c>
      <c r="V2" t="n">
        <v>0.73</v>
      </c>
      <c r="W2" t="n">
        <v>4.03</v>
      </c>
      <c r="X2" t="n">
        <v>4.02</v>
      </c>
      <c r="Y2" t="n">
        <v>1</v>
      </c>
      <c r="Z2" t="n">
        <v>10</v>
      </c>
      <c r="AA2" t="n">
        <v>1431.663446612146</v>
      </c>
      <c r="AB2" t="n">
        <v>1958.865088188356</v>
      </c>
      <c r="AC2" t="n">
        <v>1771.913753456078</v>
      </c>
      <c r="AD2" t="n">
        <v>1431663.446612146</v>
      </c>
      <c r="AE2" t="n">
        <v>1958865.088188356</v>
      </c>
      <c r="AF2" t="n">
        <v>1.99421971171126e-06</v>
      </c>
      <c r="AG2" t="n">
        <v>78</v>
      </c>
      <c r="AH2" t="n">
        <v>1771913.753456078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3.7469</v>
      </c>
      <c r="E3" t="n">
        <v>26.69</v>
      </c>
      <c r="F3" t="n">
        <v>18.12</v>
      </c>
      <c r="G3" t="n">
        <v>7.35</v>
      </c>
      <c r="H3" t="n">
        <v>0.11</v>
      </c>
      <c r="I3" t="n">
        <v>148</v>
      </c>
      <c r="J3" t="n">
        <v>204.39</v>
      </c>
      <c r="K3" t="n">
        <v>55.27</v>
      </c>
      <c r="L3" t="n">
        <v>1.25</v>
      </c>
      <c r="M3" t="n">
        <v>146</v>
      </c>
      <c r="N3" t="n">
        <v>42.87</v>
      </c>
      <c r="O3" t="n">
        <v>25442.42</v>
      </c>
      <c r="P3" t="n">
        <v>255.73</v>
      </c>
      <c r="Q3" t="n">
        <v>1732.75</v>
      </c>
      <c r="R3" t="n">
        <v>137</v>
      </c>
      <c r="S3" t="n">
        <v>42.11</v>
      </c>
      <c r="T3" t="n">
        <v>46188.79</v>
      </c>
      <c r="U3" t="n">
        <v>0.31</v>
      </c>
      <c r="V3" t="n">
        <v>0.77</v>
      </c>
      <c r="W3" t="n">
        <v>3.97</v>
      </c>
      <c r="X3" t="n">
        <v>3.02</v>
      </c>
      <c r="Y3" t="n">
        <v>1</v>
      </c>
      <c r="Z3" t="n">
        <v>10</v>
      </c>
      <c r="AA3" t="n">
        <v>1253.630956682401</v>
      </c>
      <c r="AB3" t="n">
        <v>1715.273181227348</v>
      </c>
      <c r="AC3" t="n">
        <v>1551.569916212039</v>
      </c>
      <c r="AD3" t="n">
        <v>1253630.956682401</v>
      </c>
      <c r="AE3" t="n">
        <v>1715273.181227348</v>
      </c>
      <c r="AF3" t="n">
        <v>2.214230379248183e-06</v>
      </c>
      <c r="AG3" t="n">
        <v>70</v>
      </c>
      <c r="AH3" t="n">
        <v>1551569.916212039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4.0258</v>
      </c>
      <c r="E4" t="n">
        <v>24.84</v>
      </c>
      <c r="F4" t="n">
        <v>17.49</v>
      </c>
      <c r="G4" t="n">
        <v>8.890000000000001</v>
      </c>
      <c r="H4" t="n">
        <v>0.13</v>
      </c>
      <c r="I4" t="n">
        <v>118</v>
      </c>
      <c r="J4" t="n">
        <v>204.79</v>
      </c>
      <c r="K4" t="n">
        <v>55.27</v>
      </c>
      <c r="L4" t="n">
        <v>1.5</v>
      </c>
      <c r="M4" t="n">
        <v>116</v>
      </c>
      <c r="N4" t="n">
        <v>43.02</v>
      </c>
      <c r="O4" t="n">
        <v>25491.3</v>
      </c>
      <c r="P4" t="n">
        <v>244.92</v>
      </c>
      <c r="Q4" t="n">
        <v>1732.45</v>
      </c>
      <c r="R4" t="n">
        <v>117.92</v>
      </c>
      <c r="S4" t="n">
        <v>42.11</v>
      </c>
      <c r="T4" t="n">
        <v>36797.44</v>
      </c>
      <c r="U4" t="n">
        <v>0.36</v>
      </c>
      <c r="V4" t="n">
        <v>0.8</v>
      </c>
      <c r="W4" t="n">
        <v>3.9</v>
      </c>
      <c r="X4" t="n">
        <v>2.39</v>
      </c>
      <c r="Y4" t="n">
        <v>1</v>
      </c>
      <c r="Z4" t="n">
        <v>10</v>
      </c>
      <c r="AA4" t="n">
        <v>1144.673905928284</v>
      </c>
      <c r="AB4" t="n">
        <v>1566.193337539737</v>
      </c>
      <c r="AC4" t="n">
        <v>1416.718043571098</v>
      </c>
      <c r="AD4" t="n">
        <v>1144673.905928284</v>
      </c>
      <c r="AE4" t="n">
        <v>1566193.337539737</v>
      </c>
      <c r="AF4" t="n">
        <v>2.37904632116612e-06</v>
      </c>
      <c r="AG4" t="n">
        <v>65</v>
      </c>
      <c r="AH4" t="n">
        <v>1416718.043571098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4.2347</v>
      </c>
      <c r="E5" t="n">
        <v>23.61</v>
      </c>
      <c r="F5" t="n">
        <v>17.08</v>
      </c>
      <c r="G5" t="n">
        <v>10.45</v>
      </c>
      <c r="H5" t="n">
        <v>0.15</v>
      </c>
      <c r="I5" t="n">
        <v>98</v>
      </c>
      <c r="J5" t="n">
        <v>205.18</v>
      </c>
      <c r="K5" t="n">
        <v>55.27</v>
      </c>
      <c r="L5" t="n">
        <v>1.75</v>
      </c>
      <c r="M5" t="n">
        <v>96</v>
      </c>
      <c r="N5" t="n">
        <v>43.16</v>
      </c>
      <c r="O5" t="n">
        <v>25540.22</v>
      </c>
      <c r="P5" t="n">
        <v>237.35</v>
      </c>
      <c r="Q5" t="n">
        <v>1732.01</v>
      </c>
      <c r="R5" t="n">
        <v>104.98</v>
      </c>
      <c r="S5" t="n">
        <v>42.11</v>
      </c>
      <c r="T5" t="n">
        <v>30427.28</v>
      </c>
      <c r="U5" t="n">
        <v>0.4</v>
      </c>
      <c r="V5" t="n">
        <v>0.82</v>
      </c>
      <c r="W5" t="n">
        <v>3.87</v>
      </c>
      <c r="X5" t="n">
        <v>1.98</v>
      </c>
      <c r="Y5" t="n">
        <v>1</v>
      </c>
      <c r="Z5" t="n">
        <v>10</v>
      </c>
      <c r="AA5" t="n">
        <v>1076.817232537937</v>
      </c>
      <c r="AB5" t="n">
        <v>1473.348843381913</v>
      </c>
      <c r="AC5" t="n">
        <v>1332.734497627632</v>
      </c>
      <c r="AD5" t="n">
        <v>1076817.232537937</v>
      </c>
      <c r="AE5" t="n">
        <v>1473348.843381913</v>
      </c>
      <c r="AF5" t="n">
        <v>2.502495766367472e-06</v>
      </c>
      <c r="AG5" t="n">
        <v>62</v>
      </c>
      <c r="AH5" t="n">
        <v>1332734.497627632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4.3938</v>
      </c>
      <c r="E6" t="n">
        <v>22.76</v>
      </c>
      <c r="F6" t="n">
        <v>16.79</v>
      </c>
      <c r="G6" t="n">
        <v>11.99</v>
      </c>
      <c r="H6" t="n">
        <v>0.17</v>
      </c>
      <c r="I6" t="n">
        <v>84</v>
      </c>
      <c r="J6" t="n">
        <v>205.58</v>
      </c>
      <c r="K6" t="n">
        <v>55.27</v>
      </c>
      <c r="L6" t="n">
        <v>2</v>
      </c>
      <c r="M6" t="n">
        <v>82</v>
      </c>
      <c r="N6" t="n">
        <v>43.31</v>
      </c>
      <c r="O6" t="n">
        <v>25589.2</v>
      </c>
      <c r="P6" t="n">
        <v>231.65</v>
      </c>
      <c r="Q6" t="n">
        <v>1732.46</v>
      </c>
      <c r="R6" t="n">
        <v>96.01000000000001</v>
      </c>
      <c r="S6" t="n">
        <v>42.11</v>
      </c>
      <c r="T6" t="n">
        <v>26015.18</v>
      </c>
      <c r="U6" t="n">
        <v>0.44</v>
      </c>
      <c r="V6" t="n">
        <v>0.83</v>
      </c>
      <c r="W6" t="n">
        <v>3.85</v>
      </c>
      <c r="X6" t="n">
        <v>1.69</v>
      </c>
      <c r="Y6" t="n">
        <v>1</v>
      </c>
      <c r="Z6" t="n">
        <v>10</v>
      </c>
      <c r="AA6" t="n">
        <v>1030.669283091224</v>
      </c>
      <c r="AB6" t="n">
        <v>1410.207183045077</v>
      </c>
      <c r="AC6" t="n">
        <v>1275.618988733467</v>
      </c>
      <c r="AD6" t="n">
        <v>1030669.283091224</v>
      </c>
      <c r="AE6" t="n">
        <v>1410207.183045078</v>
      </c>
      <c r="AF6" t="n">
        <v>2.596515903904739e-06</v>
      </c>
      <c r="AG6" t="n">
        <v>60</v>
      </c>
      <c r="AH6" t="n">
        <v>1275618.988733467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4.5188</v>
      </c>
      <c r="E7" t="n">
        <v>22.13</v>
      </c>
      <c r="F7" t="n">
        <v>16.56</v>
      </c>
      <c r="G7" t="n">
        <v>13.43</v>
      </c>
      <c r="H7" t="n">
        <v>0.19</v>
      </c>
      <c r="I7" t="n">
        <v>74</v>
      </c>
      <c r="J7" t="n">
        <v>205.98</v>
      </c>
      <c r="K7" t="n">
        <v>55.27</v>
      </c>
      <c r="L7" t="n">
        <v>2.25</v>
      </c>
      <c r="M7" t="n">
        <v>72</v>
      </c>
      <c r="N7" t="n">
        <v>43.46</v>
      </c>
      <c r="O7" t="n">
        <v>25638.22</v>
      </c>
      <c r="P7" t="n">
        <v>226.92</v>
      </c>
      <c r="Q7" t="n">
        <v>1732.13</v>
      </c>
      <c r="R7" t="n">
        <v>89.12</v>
      </c>
      <c r="S7" t="n">
        <v>42.11</v>
      </c>
      <c r="T7" t="n">
        <v>22619.84</v>
      </c>
      <c r="U7" t="n">
        <v>0.47</v>
      </c>
      <c r="V7" t="n">
        <v>0.84</v>
      </c>
      <c r="W7" t="n">
        <v>3.83</v>
      </c>
      <c r="X7" t="n">
        <v>1.46</v>
      </c>
      <c r="Y7" t="n">
        <v>1</v>
      </c>
      <c r="Z7" t="n">
        <v>10</v>
      </c>
      <c r="AA7" t="n">
        <v>991.1410457272946</v>
      </c>
      <c r="AB7" t="n">
        <v>1356.122904820992</v>
      </c>
      <c r="AC7" t="n">
        <v>1226.696438115327</v>
      </c>
      <c r="AD7" t="n">
        <v>991141.0457272945</v>
      </c>
      <c r="AE7" t="n">
        <v>1356122.904820992</v>
      </c>
      <c r="AF7" t="n">
        <v>2.670384648041498e-06</v>
      </c>
      <c r="AG7" t="n">
        <v>58</v>
      </c>
      <c r="AH7" t="n">
        <v>1226696.438115327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4.6321</v>
      </c>
      <c r="E8" t="n">
        <v>21.59</v>
      </c>
      <c r="F8" t="n">
        <v>16.39</v>
      </c>
      <c r="G8" t="n">
        <v>15.13</v>
      </c>
      <c r="H8" t="n">
        <v>0.22</v>
      </c>
      <c r="I8" t="n">
        <v>65</v>
      </c>
      <c r="J8" t="n">
        <v>206.38</v>
      </c>
      <c r="K8" t="n">
        <v>55.27</v>
      </c>
      <c r="L8" t="n">
        <v>2.5</v>
      </c>
      <c r="M8" t="n">
        <v>63</v>
      </c>
      <c r="N8" t="n">
        <v>43.6</v>
      </c>
      <c r="O8" t="n">
        <v>25687.3</v>
      </c>
      <c r="P8" t="n">
        <v>222.34</v>
      </c>
      <c r="Q8" t="n">
        <v>1732.27</v>
      </c>
      <c r="R8" t="n">
        <v>83.72</v>
      </c>
      <c r="S8" t="n">
        <v>42.11</v>
      </c>
      <c r="T8" t="n">
        <v>19961.35</v>
      </c>
      <c r="U8" t="n">
        <v>0.5</v>
      </c>
      <c r="V8" t="n">
        <v>0.85</v>
      </c>
      <c r="W8" t="n">
        <v>3.81</v>
      </c>
      <c r="X8" t="n">
        <v>1.29</v>
      </c>
      <c r="Y8" t="n">
        <v>1</v>
      </c>
      <c r="Z8" t="n">
        <v>10</v>
      </c>
      <c r="AA8" t="n">
        <v>964.2672038791538</v>
      </c>
      <c r="AB8" t="n">
        <v>1319.352928814139</v>
      </c>
      <c r="AC8" t="n">
        <v>1193.435737011582</v>
      </c>
      <c r="AD8" t="n">
        <v>964267.2038791538</v>
      </c>
      <c r="AE8" t="n">
        <v>1319352.928814139</v>
      </c>
      <c r="AF8" t="n">
        <v>2.737339277727057e-06</v>
      </c>
      <c r="AG8" t="n">
        <v>57</v>
      </c>
      <c r="AH8" t="n">
        <v>1193435.737011582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4.7231</v>
      </c>
      <c r="E9" t="n">
        <v>21.17</v>
      </c>
      <c r="F9" t="n">
        <v>16.26</v>
      </c>
      <c r="G9" t="n">
        <v>16.82</v>
      </c>
      <c r="H9" t="n">
        <v>0.24</v>
      </c>
      <c r="I9" t="n">
        <v>58</v>
      </c>
      <c r="J9" t="n">
        <v>206.78</v>
      </c>
      <c r="K9" t="n">
        <v>55.27</v>
      </c>
      <c r="L9" t="n">
        <v>2.75</v>
      </c>
      <c r="M9" t="n">
        <v>56</v>
      </c>
      <c r="N9" t="n">
        <v>43.75</v>
      </c>
      <c r="O9" t="n">
        <v>25736.42</v>
      </c>
      <c r="P9" t="n">
        <v>218.96</v>
      </c>
      <c r="Q9" t="n">
        <v>1731.89</v>
      </c>
      <c r="R9" t="n">
        <v>79.67</v>
      </c>
      <c r="S9" t="n">
        <v>42.11</v>
      </c>
      <c r="T9" t="n">
        <v>17970.93</v>
      </c>
      <c r="U9" t="n">
        <v>0.53</v>
      </c>
      <c r="V9" t="n">
        <v>0.86</v>
      </c>
      <c r="W9" t="n">
        <v>3.8</v>
      </c>
      <c r="X9" t="n">
        <v>1.16</v>
      </c>
      <c r="Y9" t="n">
        <v>1</v>
      </c>
      <c r="Z9" t="n">
        <v>10</v>
      </c>
      <c r="AA9" t="n">
        <v>941.7183172065473</v>
      </c>
      <c r="AB9" t="n">
        <v>1288.500547282007</v>
      </c>
      <c r="AC9" t="n">
        <v>1165.527863471287</v>
      </c>
      <c r="AD9" t="n">
        <v>941718.3172065474</v>
      </c>
      <c r="AE9" t="n">
        <v>1288500.547282007</v>
      </c>
      <c r="AF9" t="n">
        <v>2.791115723458617e-06</v>
      </c>
      <c r="AG9" t="n">
        <v>56</v>
      </c>
      <c r="AH9" t="n">
        <v>1165527.863471288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4.7932</v>
      </c>
      <c r="E10" t="n">
        <v>20.86</v>
      </c>
      <c r="F10" t="n">
        <v>16.15</v>
      </c>
      <c r="G10" t="n">
        <v>18.28</v>
      </c>
      <c r="H10" t="n">
        <v>0.26</v>
      </c>
      <c r="I10" t="n">
        <v>53</v>
      </c>
      <c r="J10" t="n">
        <v>207.17</v>
      </c>
      <c r="K10" t="n">
        <v>55.27</v>
      </c>
      <c r="L10" t="n">
        <v>3</v>
      </c>
      <c r="M10" t="n">
        <v>51</v>
      </c>
      <c r="N10" t="n">
        <v>43.9</v>
      </c>
      <c r="O10" t="n">
        <v>25785.6</v>
      </c>
      <c r="P10" t="n">
        <v>215.64</v>
      </c>
      <c r="Q10" t="n">
        <v>1732.04</v>
      </c>
      <c r="R10" t="n">
        <v>75.97</v>
      </c>
      <c r="S10" t="n">
        <v>42.11</v>
      </c>
      <c r="T10" t="n">
        <v>16147.32</v>
      </c>
      <c r="U10" t="n">
        <v>0.55</v>
      </c>
      <c r="V10" t="n">
        <v>0.86</v>
      </c>
      <c r="W10" t="n">
        <v>3.8</v>
      </c>
      <c r="X10" t="n">
        <v>1.05</v>
      </c>
      <c r="Y10" t="n">
        <v>1</v>
      </c>
      <c r="Z10" t="n">
        <v>10</v>
      </c>
      <c r="AA10" t="n">
        <v>921.5055245222735</v>
      </c>
      <c r="AB10" t="n">
        <v>1260.844512605905</v>
      </c>
      <c r="AC10" t="n">
        <v>1140.511281929184</v>
      </c>
      <c r="AD10" t="n">
        <v>921505.5245222735</v>
      </c>
      <c r="AE10" t="n">
        <v>1260844.512605905</v>
      </c>
      <c r="AF10" t="n">
        <v>2.832541315170512e-06</v>
      </c>
      <c r="AG10" t="n">
        <v>55</v>
      </c>
      <c r="AH10" t="n">
        <v>1140511.281929184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4.8662</v>
      </c>
      <c r="E11" t="n">
        <v>20.55</v>
      </c>
      <c r="F11" t="n">
        <v>16.04</v>
      </c>
      <c r="G11" t="n">
        <v>20.05</v>
      </c>
      <c r="H11" t="n">
        <v>0.28</v>
      </c>
      <c r="I11" t="n">
        <v>48</v>
      </c>
      <c r="J11" t="n">
        <v>207.57</v>
      </c>
      <c r="K11" t="n">
        <v>55.27</v>
      </c>
      <c r="L11" t="n">
        <v>3.25</v>
      </c>
      <c r="M11" t="n">
        <v>46</v>
      </c>
      <c r="N11" t="n">
        <v>44.05</v>
      </c>
      <c r="O11" t="n">
        <v>25834.83</v>
      </c>
      <c r="P11" t="n">
        <v>212.43</v>
      </c>
      <c r="Q11" t="n">
        <v>1731.98</v>
      </c>
      <c r="R11" t="n">
        <v>72.98</v>
      </c>
      <c r="S11" t="n">
        <v>42.11</v>
      </c>
      <c r="T11" t="n">
        <v>14680.03</v>
      </c>
      <c r="U11" t="n">
        <v>0.58</v>
      </c>
      <c r="V11" t="n">
        <v>0.87</v>
      </c>
      <c r="W11" t="n">
        <v>3.78</v>
      </c>
      <c r="X11" t="n">
        <v>0.9399999999999999</v>
      </c>
      <c r="Y11" t="n">
        <v>1</v>
      </c>
      <c r="Z11" t="n">
        <v>10</v>
      </c>
      <c r="AA11" t="n">
        <v>901.4949041860916</v>
      </c>
      <c r="AB11" t="n">
        <v>1233.465099055677</v>
      </c>
      <c r="AC11" t="n">
        <v>1115.744921180942</v>
      </c>
      <c r="AD11" t="n">
        <v>901494.9041860916</v>
      </c>
      <c r="AE11" t="n">
        <v>1233465.099055677</v>
      </c>
      <c r="AF11" t="n">
        <v>2.87568066174638e-06</v>
      </c>
      <c r="AG11" t="n">
        <v>54</v>
      </c>
      <c r="AH11" t="n">
        <v>1115744.921180942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4.9257</v>
      </c>
      <c r="E12" t="n">
        <v>20.3</v>
      </c>
      <c r="F12" t="n">
        <v>15.95</v>
      </c>
      <c r="G12" t="n">
        <v>21.75</v>
      </c>
      <c r="H12" t="n">
        <v>0.3</v>
      </c>
      <c r="I12" t="n">
        <v>44</v>
      </c>
      <c r="J12" t="n">
        <v>207.97</v>
      </c>
      <c r="K12" t="n">
        <v>55.27</v>
      </c>
      <c r="L12" t="n">
        <v>3.5</v>
      </c>
      <c r="M12" t="n">
        <v>42</v>
      </c>
      <c r="N12" t="n">
        <v>44.2</v>
      </c>
      <c r="O12" t="n">
        <v>25884.1</v>
      </c>
      <c r="P12" t="n">
        <v>209.45</v>
      </c>
      <c r="Q12" t="n">
        <v>1732.04</v>
      </c>
      <c r="R12" t="n">
        <v>70.18000000000001</v>
      </c>
      <c r="S12" t="n">
        <v>42.11</v>
      </c>
      <c r="T12" t="n">
        <v>13297.65</v>
      </c>
      <c r="U12" t="n">
        <v>0.6</v>
      </c>
      <c r="V12" t="n">
        <v>0.87</v>
      </c>
      <c r="W12" t="n">
        <v>3.78</v>
      </c>
      <c r="X12" t="n">
        <v>0.85</v>
      </c>
      <c r="Y12" t="n">
        <v>1</v>
      </c>
      <c r="Z12" t="n">
        <v>10</v>
      </c>
      <c r="AA12" t="n">
        <v>883.1684162708665</v>
      </c>
      <c r="AB12" t="n">
        <v>1208.389989782481</v>
      </c>
      <c r="AC12" t="n">
        <v>1093.062945143643</v>
      </c>
      <c r="AD12" t="n">
        <v>883168.4162708665</v>
      </c>
      <c r="AE12" t="n">
        <v>1208389.989782481</v>
      </c>
      <c r="AF12" t="n">
        <v>2.910842183955477e-06</v>
      </c>
      <c r="AG12" t="n">
        <v>53</v>
      </c>
      <c r="AH12" t="n">
        <v>1093062.945143643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4.9626</v>
      </c>
      <c r="E13" t="n">
        <v>20.15</v>
      </c>
      <c r="F13" t="n">
        <v>15.92</v>
      </c>
      <c r="G13" t="n">
        <v>23.3</v>
      </c>
      <c r="H13" t="n">
        <v>0.32</v>
      </c>
      <c r="I13" t="n">
        <v>41</v>
      </c>
      <c r="J13" t="n">
        <v>208.37</v>
      </c>
      <c r="K13" t="n">
        <v>55.27</v>
      </c>
      <c r="L13" t="n">
        <v>3.75</v>
      </c>
      <c r="M13" t="n">
        <v>39</v>
      </c>
      <c r="N13" t="n">
        <v>44.35</v>
      </c>
      <c r="O13" t="n">
        <v>25933.43</v>
      </c>
      <c r="P13" t="n">
        <v>207.23</v>
      </c>
      <c r="Q13" t="n">
        <v>1732.28</v>
      </c>
      <c r="R13" t="n">
        <v>69.27</v>
      </c>
      <c r="S13" t="n">
        <v>42.11</v>
      </c>
      <c r="T13" t="n">
        <v>12856.05</v>
      </c>
      <c r="U13" t="n">
        <v>0.61</v>
      </c>
      <c r="V13" t="n">
        <v>0.87</v>
      </c>
      <c r="W13" t="n">
        <v>3.77</v>
      </c>
      <c r="X13" t="n">
        <v>0.82</v>
      </c>
      <c r="Y13" t="n">
        <v>1</v>
      </c>
      <c r="Z13" t="n">
        <v>10</v>
      </c>
      <c r="AA13" t="n">
        <v>877.8462821069911</v>
      </c>
      <c r="AB13" t="n">
        <v>1201.108011023478</v>
      </c>
      <c r="AC13" t="n">
        <v>1086.475948217078</v>
      </c>
      <c r="AD13" t="n">
        <v>877846.2821069912</v>
      </c>
      <c r="AE13" t="n">
        <v>1201108.011023478</v>
      </c>
      <c r="AF13" t="n">
        <v>2.932648237224648e-06</v>
      </c>
      <c r="AG13" t="n">
        <v>53</v>
      </c>
      <c r="AH13" t="n">
        <v>1086475.948217078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5.0146</v>
      </c>
      <c r="E14" t="n">
        <v>19.94</v>
      </c>
      <c r="F14" t="n">
        <v>15.84</v>
      </c>
      <c r="G14" t="n">
        <v>25</v>
      </c>
      <c r="H14" t="n">
        <v>0.34</v>
      </c>
      <c r="I14" t="n">
        <v>38</v>
      </c>
      <c r="J14" t="n">
        <v>208.77</v>
      </c>
      <c r="K14" t="n">
        <v>55.27</v>
      </c>
      <c r="L14" t="n">
        <v>4</v>
      </c>
      <c r="M14" t="n">
        <v>36</v>
      </c>
      <c r="N14" t="n">
        <v>44.5</v>
      </c>
      <c r="O14" t="n">
        <v>25982.82</v>
      </c>
      <c r="P14" t="n">
        <v>204.04</v>
      </c>
      <c r="Q14" t="n">
        <v>1731.99</v>
      </c>
      <c r="R14" t="n">
        <v>66.58</v>
      </c>
      <c r="S14" t="n">
        <v>42.11</v>
      </c>
      <c r="T14" t="n">
        <v>11525.62</v>
      </c>
      <c r="U14" t="n">
        <v>0.63</v>
      </c>
      <c r="V14" t="n">
        <v>0.88</v>
      </c>
      <c r="W14" t="n">
        <v>3.77</v>
      </c>
      <c r="X14" t="n">
        <v>0.74</v>
      </c>
      <c r="Y14" t="n">
        <v>1</v>
      </c>
      <c r="Z14" t="n">
        <v>10</v>
      </c>
      <c r="AA14" t="n">
        <v>860.2070391708407</v>
      </c>
      <c r="AB14" t="n">
        <v>1176.973220649761</v>
      </c>
      <c r="AC14" t="n">
        <v>1064.644548363237</v>
      </c>
      <c r="AD14" t="n">
        <v>860207.0391708408</v>
      </c>
      <c r="AE14" t="n">
        <v>1176973.220649761</v>
      </c>
      <c r="AF14" t="n">
        <v>2.96337763478554e-06</v>
      </c>
      <c r="AG14" t="n">
        <v>52</v>
      </c>
      <c r="AH14" t="n">
        <v>1064644.548363237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5.057</v>
      </c>
      <c r="E15" t="n">
        <v>19.77</v>
      </c>
      <c r="F15" t="n">
        <v>15.79</v>
      </c>
      <c r="G15" t="n">
        <v>27.07</v>
      </c>
      <c r="H15" t="n">
        <v>0.36</v>
      </c>
      <c r="I15" t="n">
        <v>35</v>
      </c>
      <c r="J15" t="n">
        <v>209.17</v>
      </c>
      <c r="K15" t="n">
        <v>55.27</v>
      </c>
      <c r="L15" t="n">
        <v>4.25</v>
      </c>
      <c r="M15" t="n">
        <v>33</v>
      </c>
      <c r="N15" t="n">
        <v>44.65</v>
      </c>
      <c r="O15" t="n">
        <v>26032.25</v>
      </c>
      <c r="P15" t="n">
        <v>201.74</v>
      </c>
      <c r="Q15" t="n">
        <v>1732.17</v>
      </c>
      <c r="R15" t="n">
        <v>65.04000000000001</v>
      </c>
      <c r="S15" t="n">
        <v>42.11</v>
      </c>
      <c r="T15" t="n">
        <v>10771.84</v>
      </c>
      <c r="U15" t="n">
        <v>0.65</v>
      </c>
      <c r="V15" t="n">
        <v>0.88</v>
      </c>
      <c r="W15" t="n">
        <v>3.77</v>
      </c>
      <c r="X15" t="n">
        <v>0.6899999999999999</v>
      </c>
      <c r="Y15" t="n">
        <v>1</v>
      </c>
      <c r="Z15" t="n">
        <v>10</v>
      </c>
      <c r="AA15" t="n">
        <v>854.4662079857434</v>
      </c>
      <c r="AB15" t="n">
        <v>1169.118362154714</v>
      </c>
      <c r="AC15" t="n">
        <v>1057.539346538594</v>
      </c>
      <c r="AD15" t="n">
        <v>854466.2079857434</v>
      </c>
      <c r="AE15" t="n">
        <v>1169118.362154714</v>
      </c>
      <c r="AF15" t="n">
        <v>2.988433912796729e-06</v>
      </c>
      <c r="AG15" t="n">
        <v>52</v>
      </c>
      <c r="AH15" t="n">
        <v>1057539.346538594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5.0904</v>
      </c>
      <c r="E16" t="n">
        <v>19.64</v>
      </c>
      <c r="F16" t="n">
        <v>15.74</v>
      </c>
      <c r="G16" t="n">
        <v>28.62</v>
      </c>
      <c r="H16" t="n">
        <v>0.38</v>
      </c>
      <c r="I16" t="n">
        <v>33</v>
      </c>
      <c r="J16" t="n">
        <v>209.58</v>
      </c>
      <c r="K16" t="n">
        <v>55.27</v>
      </c>
      <c r="L16" t="n">
        <v>4.5</v>
      </c>
      <c r="M16" t="n">
        <v>31</v>
      </c>
      <c r="N16" t="n">
        <v>44.8</v>
      </c>
      <c r="O16" t="n">
        <v>26081.73</v>
      </c>
      <c r="P16" t="n">
        <v>199.07</v>
      </c>
      <c r="Q16" t="n">
        <v>1732.09</v>
      </c>
      <c r="R16" t="n">
        <v>63.63</v>
      </c>
      <c r="S16" t="n">
        <v>42.11</v>
      </c>
      <c r="T16" t="n">
        <v>10078.7</v>
      </c>
      <c r="U16" t="n">
        <v>0.66</v>
      </c>
      <c r="V16" t="n">
        <v>0.88</v>
      </c>
      <c r="W16" t="n">
        <v>3.76</v>
      </c>
      <c r="X16" t="n">
        <v>0.64</v>
      </c>
      <c r="Y16" t="n">
        <v>1</v>
      </c>
      <c r="Z16" t="n">
        <v>10</v>
      </c>
      <c r="AA16" t="n">
        <v>849.013031952538</v>
      </c>
      <c r="AB16" t="n">
        <v>1161.657086128934</v>
      </c>
      <c r="AC16" t="n">
        <v>1050.790164224748</v>
      </c>
      <c r="AD16" t="n">
        <v>849013.0319525379</v>
      </c>
      <c r="AE16" t="n">
        <v>1161657.086128935</v>
      </c>
      <c r="AF16" t="n">
        <v>3.008171641230071e-06</v>
      </c>
      <c r="AG16" t="n">
        <v>52</v>
      </c>
      <c r="AH16" t="n">
        <v>1050790.164224748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5.1268</v>
      </c>
      <c r="E17" t="n">
        <v>19.51</v>
      </c>
      <c r="F17" t="n">
        <v>15.68</v>
      </c>
      <c r="G17" t="n">
        <v>30.35</v>
      </c>
      <c r="H17" t="n">
        <v>0.4</v>
      </c>
      <c r="I17" t="n">
        <v>31</v>
      </c>
      <c r="J17" t="n">
        <v>209.98</v>
      </c>
      <c r="K17" t="n">
        <v>55.27</v>
      </c>
      <c r="L17" t="n">
        <v>4.75</v>
      </c>
      <c r="M17" t="n">
        <v>29</v>
      </c>
      <c r="N17" t="n">
        <v>44.95</v>
      </c>
      <c r="O17" t="n">
        <v>26131.27</v>
      </c>
      <c r="P17" t="n">
        <v>196.64</v>
      </c>
      <c r="Q17" t="n">
        <v>1731.9</v>
      </c>
      <c r="R17" t="n">
        <v>61.78</v>
      </c>
      <c r="S17" t="n">
        <v>42.11</v>
      </c>
      <c r="T17" t="n">
        <v>9163.610000000001</v>
      </c>
      <c r="U17" t="n">
        <v>0.68</v>
      </c>
      <c r="V17" t="n">
        <v>0.89</v>
      </c>
      <c r="W17" t="n">
        <v>3.76</v>
      </c>
      <c r="X17" t="n">
        <v>0.58</v>
      </c>
      <c r="Y17" t="n">
        <v>1</v>
      </c>
      <c r="Z17" t="n">
        <v>10</v>
      </c>
      <c r="AA17" t="n">
        <v>833.7047192490789</v>
      </c>
      <c r="AB17" t="n">
        <v>1140.71157733297</v>
      </c>
      <c r="AC17" t="n">
        <v>1031.843665391064</v>
      </c>
      <c r="AD17" t="n">
        <v>833704.719249079</v>
      </c>
      <c r="AE17" t="n">
        <v>1140711.57733297</v>
      </c>
      <c r="AF17" t="n">
        <v>3.029682219522695e-06</v>
      </c>
      <c r="AG17" t="n">
        <v>51</v>
      </c>
      <c r="AH17" t="n">
        <v>1031843.665391064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5.1511</v>
      </c>
      <c r="E18" t="n">
        <v>19.41</v>
      </c>
      <c r="F18" t="n">
        <v>15.67</v>
      </c>
      <c r="G18" t="n">
        <v>32.43</v>
      </c>
      <c r="H18" t="n">
        <v>0.42</v>
      </c>
      <c r="I18" t="n">
        <v>29</v>
      </c>
      <c r="J18" t="n">
        <v>210.38</v>
      </c>
      <c r="K18" t="n">
        <v>55.27</v>
      </c>
      <c r="L18" t="n">
        <v>5</v>
      </c>
      <c r="M18" t="n">
        <v>27</v>
      </c>
      <c r="N18" t="n">
        <v>45.11</v>
      </c>
      <c r="O18" t="n">
        <v>26180.86</v>
      </c>
      <c r="P18" t="n">
        <v>194.14</v>
      </c>
      <c r="Q18" t="n">
        <v>1732.07</v>
      </c>
      <c r="R18" t="n">
        <v>61.37</v>
      </c>
      <c r="S18" t="n">
        <v>42.11</v>
      </c>
      <c r="T18" t="n">
        <v>8969.4</v>
      </c>
      <c r="U18" t="n">
        <v>0.6899999999999999</v>
      </c>
      <c r="V18" t="n">
        <v>0.89</v>
      </c>
      <c r="W18" t="n">
        <v>3.76</v>
      </c>
      <c r="X18" t="n">
        <v>0.57</v>
      </c>
      <c r="Y18" t="n">
        <v>1</v>
      </c>
      <c r="Z18" t="n">
        <v>10</v>
      </c>
      <c r="AA18" t="n">
        <v>829.4446785364125</v>
      </c>
      <c r="AB18" t="n">
        <v>1134.882801690167</v>
      </c>
      <c r="AC18" t="n">
        <v>1026.571179914873</v>
      </c>
      <c r="AD18" t="n">
        <v>829444.6785364125</v>
      </c>
      <c r="AE18" t="n">
        <v>1134882.801690167</v>
      </c>
      <c r="AF18" t="n">
        <v>3.044042303382881e-06</v>
      </c>
      <c r="AG18" t="n">
        <v>51</v>
      </c>
      <c r="AH18" t="n">
        <v>1026571.179914873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5.1644</v>
      </c>
      <c r="E19" t="n">
        <v>19.36</v>
      </c>
      <c r="F19" t="n">
        <v>15.66</v>
      </c>
      <c r="G19" t="n">
        <v>33.56</v>
      </c>
      <c r="H19" t="n">
        <v>0.44</v>
      </c>
      <c r="I19" t="n">
        <v>28</v>
      </c>
      <c r="J19" t="n">
        <v>210.78</v>
      </c>
      <c r="K19" t="n">
        <v>55.27</v>
      </c>
      <c r="L19" t="n">
        <v>5.25</v>
      </c>
      <c r="M19" t="n">
        <v>26</v>
      </c>
      <c r="N19" t="n">
        <v>45.26</v>
      </c>
      <c r="O19" t="n">
        <v>26230.5</v>
      </c>
      <c r="P19" t="n">
        <v>192.8</v>
      </c>
      <c r="Q19" t="n">
        <v>1732.02</v>
      </c>
      <c r="R19" t="n">
        <v>61.04</v>
      </c>
      <c r="S19" t="n">
        <v>42.11</v>
      </c>
      <c r="T19" t="n">
        <v>8809.51</v>
      </c>
      <c r="U19" t="n">
        <v>0.6899999999999999</v>
      </c>
      <c r="V19" t="n">
        <v>0.89</v>
      </c>
      <c r="W19" t="n">
        <v>3.76</v>
      </c>
      <c r="X19" t="n">
        <v>0.5600000000000001</v>
      </c>
      <c r="Y19" t="n">
        <v>1</v>
      </c>
      <c r="Z19" t="n">
        <v>10</v>
      </c>
      <c r="AA19" t="n">
        <v>827.1259010118528</v>
      </c>
      <c r="AB19" t="n">
        <v>1131.71014798382</v>
      </c>
      <c r="AC19" t="n">
        <v>1023.701319825412</v>
      </c>
      <c r="AD19" t="n">
        <v>827125.9010118528</v>
      </c>
      <c r="AE19" t="n">
        <v>1131710.14798382</v>
      </c>
      <c r="AF19" t="n">
        <v>3.051901937759032e-06</v>
      </c>
      <c r="AG19" t="n">
        <v>51</v>
      </c>
      <c r="AH19" t="n">
        <v>1023701.319825412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5.2065</v>
      </c>
      <c r="E20" t="n">
        <v>19.21</v>
      </c>
      <c r="F20" t="n">
        <v>15.59</v>
      </c>
      <c r="G20" t="n">
        <v>35.97</v>
      </c>
      <c r="H20" t="n">
        <v>0.46</v>
      </c>
      <c r="I20" t="n">
        <v>26</v>
      </c>
      <c r="J20" t="n">
        <v>211.18</v>
      </c>
      <c r="K20" t="n">
        <v>55.27</v>
      </c>
      <c r="L20" t="n">
        <v>5.5</v>
      </c>
      <c r="M20" t="n">
        <v>24</v>
      </c>
      <c r="N20" t="n">
        <v>45.41</v>
      </c>
      <c r="O20" t="n">
        <v>26280.2</v>
      </c>
      <c r="P20" t="n">
        <v>188.13</v>
      </c>
      <c r="Q20" t="n">
        <v>1731.89</v>
      </c>
      <c r="R20" t="n">
        <v>58.86</v>
      </c>
      <c r="S20" t="n">
        <v>42.11</v>
      </c>
      <c r="T20" t="n">
        <v>7730.3</v>
      </c>
      <c r="U20" t="n">
        <v>0.72</v>
      </c>
      <c r="V20" t="n">
        <v>0.89</v>
      </c>
      <c r="W20" t="n">
        <v>3.75</v>
      </c>
      <c r="X20" t="n">
        <v>0.49</v>
      </c>
      <c r="Y20" t="n">
        <v>1</v>
      </c>
      <c r="Z20" t="n">
        <v>10</v>
      </c>
      <c r="AA20" t="n">
        <v>819.1310436830239</v>
      </c>
      <c r="AB20" t="n">
        <v>1120.771231478304</v>
      </c>
      <c r="AC20" t="n">
        <v>1013.806398158317</v>
      </c>
      <c r="AD20" t="n">
        <v>819131.0436830239</v>
      </c>
      <c r="AE20" t="n">
        <v>1120771.231478304</v>
      </c>
      <c r="AF20" t="n">
        <v>3.076780930784293e-06</v>
      </c>
      <c r="AG20" t="n">
        <v>51</v>
      </c>
      <c r="AH20" t="n">
        <v>1013806.398158317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5.2231</v>
      </c>
      <c r="E21" t="n">
        <v>19.15</v>
      </c>
      <c r="F21" t="n">
        <v>15.57</v>
      </c>
      <c r="G21" t="n">
        <v>37.36</v>
      </c>
      <c r="H21" t="n">
        <v>0.48</v>
      </c>
      <c r="I21" t="n">
        <v>25</v>
      </c>
      <c r="J21" t="n">
        <v>211.59</v>
      </c>
      <c r="K21" t="n">
        <v>55.27</v>
      </c>
      <c r="L21" t="n">
        <v>5.75</v>
      </c>
      <c r="M21" t="n">
        <v>23</v>
      </c>
      <c r="N21" t="n">
        <v>45.57</v>
      </c>
      <c r="O21" t="n">
        <v>26329.94</v>
      </c>
      <c r="P21" t="n">
        <v>186.17</v>
      </c>
      <c r="Q21" t="n">
        <v>1731.84</v>
      </c>
      <c r="R21" t="n">
        <v>58.31</v>
      </c>
      <c r="S21" t="n">
        <v>42.11</v>
      </c>
      <c r="T21" t="n">
        <v>7459.01</v>
      </c>
      <c r="U21" t="n">
        <v>0.72</v>
      </c>
      <c r="V21" t="n">
        <v>0.89</v>
      </c>
      <c r="W21" t="n">
        <v>3.74</v>
      </c>
      <c r="X21" t="n">
        <v>0.47</v>
      </c>
      <c r="Y21" t="n">
        <v>1</v>
      </c>
      <c r="Z21" t="n">
        <v>10</v>
      </c>
      <c r="AA21" t="n">
        <v>806.0329685466364</v>
      </c>
      <c r="AB21" t="n">
        <v>1102.849867230406</v>
      </c>
      <c r="AC21" t="n">
        <v>997.5954237614452</v>
      </c>
      <c r="AD21" t="n">
        <v>806032.9685466364</v>
      </c>
      <c r="AE21" t="n">
        <v>1102849.867230406</v>
      </c>
      <c r="AF21" t="n">
        <v>3.086590700005654e-06</v>
      </c>
      <c r="AG21" t="n">
        <v>50</v>
      </c>
      <c r="AH21" t="n">
        <v>997595.4237614452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5.2533</v>
      </c>
      <c r="E22" t="n">
        <v>19.04</v>
      </c>
      <c r="F22" t="n">
        <v>15.54</v>
      </c>
      <c r="G22" t="n">
        <v>40.53</v>
      </c>
      <c r="H22" t="n">
        <v>0.5</v>
      </c>
      <c r="I22" t="n">
        <v>23</v>
      </c>
      <c r="J22" t="n">
        <v>211.99</v>
      </c>
      <c r="K22" t="n">
        <v>55.27</v>
      </c>
      <c r="L22" t="n">
        <v>6</v>
      </c>
      <c r="M22" t="n">
        <v>21</v>
      </c>
      <c r="N22" t="n">
        <v>45.72</v>
      </c>
      <c r="O22" t="n">
        <v>26379.74</v>
      </c>
      <c r="P22" t="n">
        <v>183.28</v>
      </c>
      <c r="Q22" t="n">
        <v>1731.95</v>
      </c>
      <c r="R22" t="n">
        <v>57.36</v>
      </c>
      <c r="S22" t="n">
        <v>42.11</v>
      </c>
      <c r="T22" t="n">
        <v>6994.7</v>
      </c>
      <c r="U22" t="n">
        <v>0.73</v>
      </c>
      <c r="V22" t="n">
        <v>0.9</v>
      </c>
      <c r="W22" t="n">
        <v>3.74</v>
      </c>
      <c r="X22" t="n">
        <v>0.44</v>
      </c>
      <c r="Y22" t="n">
        <v>1</v>
      </c>
      <c r="Z22" t="n">
        <v>10</v>
      </c>
      <c r="AA22" t="n">
        <v>801.0388731239037</v>
      </c>
      <c r="AB22" t="n">
        <v>1096.016725549082</v>
      </c>
      <c r="AC22" t="n">
        <v>991.4144275318129</v>
      </c>
      <c r="AD22" t="n">
        <v>801038.8731239038</v>
      </c>
      <c r="AE22" t="n">
        <v>1096016.725549082</v>
      </c>
      <c r="AF22" t="n">
        <v>3.104437388589096e-06</v>
      </c>
      <c r="AG22" t="n">
        <v>50</v>
      </c>
      <c r="AH22" t="n">
        <v>991414.4275318128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5.272</v>
      </c>
      <c r="E23" t="n">
        <v>18.97</v>
      </c>
      <c r="F23" t="n">
        <v>15.51</v>
      </c>
      <c r="G23" t="n">
        <v>42.3</v>
      </c>
      <c r="H23" t="n">
        <v>0.52</v>
      </c>
      <c r="I23" t="n">
        <v>22</v>
      </c>
      <c r="J23" t="n">
        <v>212.4</v>
      </c>
      <c r="K23" t="n">
        <v>55.27</v>
      </c>
      <c r="L23" t="n">
        <v>6.25</v>
      </c>
      <c r="M23" t="n">
        <v>20</v>
      </c>
      <c r="N23" t="n">
        <v>45.87</v>
      </c>
      <c r="O23" t="n">
        <v>26429.59</v>
      </c>
      <c r="P23" t="n">
        <v>181.87</v>
      </c>
      <c r="Q23" t="n">
        <v>1732</v>
      </c>
      <c r="R23" t="n">
        <v>56.47</v>
      </c>
      <c r="S23" t="n">
        <v>42.11</v>
      </c>
      <c r="T23" t="n">
        <v>6554.71</v>
      </c>
      <c r="U23" t="n">
        <v>0.75</v>
      </c>
      <c r="V23" t="n">
        <v>0.9</v>
      </c>
      <c r="W23" t="n">
        <v>3.74</v>
      </c>
      <c r="X23" t="n">
        <v>0.41</v>
      </c>
      <c r="Y23" t="n">
        <v>1</v>
      </c>
      <c r="Z23" t="n">
        <v>10</v>
      </c>
      <c r="AA23" t="n">
        <v>798.2829692330458</v>
      </c>
      <c r="AB23" t="n">
        <v>1092.245976263712</v>
      </c>
      <c r="AC23" t="n">
        <v>988.0035532659581</v>
      </c>
      <c r="AD23" t="n">
        <v>798282.9692330458</v>
      </c>
      <c r="AE23" t="n">
        <v>1092245.976263712</v>
      </c>
      <c r="AF23" t="n">
        <v>3.115488152711955e-06</v>
      </c>
      <c r="AG23" t="n">
        <v>50</v>
      </c>
      <c r="AH23" t="n">
        <v>988003.5532659581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5.2832</v>
      </c>
      <c r="E24" t="n">
        <v>18.93</v>
      </c>
      <c r="F24" t="n">
        <v>15.51</v>
      </c>
      <c r="G24" t="n">
        <v>44.32</v>
      </c>
      <c r="H24" t="n">
        <v>0.54</v>
      </c>
      <c r="I24" t="n">
        <v>21</v>
      </c>
      <c r="J24" t="n">
        <v>212.8</v>
      </c>
      <c r="K24" t="n">
        <v>55.27</v>
      </c>
      <c r="L24" t="n">
        <v>6.5</v>
      </c>
      <c r="M24" t="n">
        <v>19</v>
      </c>
      <c r="N24" t="n">
        <v>46.03</v>
      </c>
      <c r="O24" t="n">
        <v>26479.5</v>
      </c>
      <c r="P24" t="n">
        <v>179.24</v>
      </c>
      <c r="Q24" t="n">
        <v>1731.86</v>
      </c>
      <c r="R24" t="n">
        <v>56.54</v>
      </c>
      <c r="S24" t="n">
        <v>42.11</v>
      </c>
      <c r="T24" t="n">
        <v>6591.94</v>
      </c>
      <c r="U24" t="n">
        <v>0.74</v>
      </c>
      <c r="V24" t="n">
        <v>0.9</v>
      </c>
      <c r="W24" t="n">
        <v>3.74</v>
      </c>
      <c r="X24" t="n">
        <v>0.41</v>
      </c>
      <c r="Y24" t="n">
        <v>1</v>
      </c>
      <c r="Z24" t="n">
        <v>10</v>
      </c>
      <c r="AA24" t="n">
        <v>794.9343208921658</v>
      </c>
      <c r="AB24" t="n">
        <v>1087.664207871781</v>
      </c>
      <c r="AC24" t="n">
        <v>983.8590624188013</v>
      </c>
      <c r="AD24" t="n">
        <v>794934.3208921659</v>
      </c>
      <c r="AE24" t="n">
        <v>1087664.207871781</v>
      </c>
      <c r="AF24" t="n">
        <v>3.122106792186608e-06</v>
      </c>
      <c r="AG24" t="n">
        <v>50</v>
      </c>
      <c r="AH24" t="n">
        <v>983859.0624188012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5.3045</v>
      </c>
      <c r="E25" t="n">
        <v>18.85</v>
      </c>
      <c r="F25" t="n">
        <v>15.48</v>
      </c>
      <c r="G25" t="n">
        <v>46.43</v>
      </c>
      <c r="H25" t="n">
        <v>0.5600000000000001</v>
      </c>
      <c r="I25" t="n">
        <v>20</v>
      </c>
      <c r="J25" t="n">
        <v>213.21</v>
      </c>
      <c r="K25" t="n">
        <v>55.27</v>
      </c>
      <c r="L25" t="n">
        <v>6.75</v>
      </c>
      <c r="M25" t="n">
        <v>17</v>
      </c>
      <c r="N25" t="n">
        <v>46.18</v>
      </c>
      <c r="O25" t="n">
        <v>26529.46</v>
      </c>
      <c r="P25" t="n">
        <v>176</v>
      </c>
      <c r="Q25" t="n">
        <v>1732.05</v>
      </c>
      <c r="R25" t="n">
        <v>55.28</v>
      </c>
      <c r="S25" t="n">
        <v>42.11</v>
      </c>
      <c r="T25" t="n">
        <v>5966.02</v>
      </c>
      <c r="U25" t="n">
        <v>0.76</v>
      </c>
      <c r="V25" t="n">
        <v>0.9</v>
      </c>
      <c r="W25" t="n">
        <v>3.74</v>
      </c>
      <c r="X25" t="n">
        <v>0.38</v>
      </c>
      <c r="Y25" t="n">
        <v>1</v>
      </c>
      <c r="Z25" t="n">
        <v>10</v>
      </c>
      <c r="AA25" t="n">
        <v>790.1931555620658</v>
      </c>
      <c r="AB25" t="n">
        <v>1081.177136301686</v>
      </c>
      <c r="AC25" t="n">
        <v>977.9911078546941</v>
      </c>
      <c r="AD25" t="n">
        <v>790193.1555620659</v>
      </c>
      <c r="AE25" t="n">
        <v>1081177.136301687</v>
      </c>
      <c r="AF25" t="n">
        <v>3.134694026187512e-06</v>
      </c>
      <c r="AG25" t="n">
        <v>50</v>
      </c>
      <c r="AH25" t="n">
        <v>977991.107854694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5.3175</v>
      </c>
      <c r="E26" t="n">
        <v>18.81</v>
      </c>
      <c r="F26" t="n">
        <v>15.47</v>
      </c>
      <c r="G26" t="n">
        <v>48.85</v>
      </c>
      <c r="H26" t="n">
        <v>0.58</v>
      </c>
      <c r="I26" t="n">
        <v>19</v>
      </c>
      <c r="J26" t="n">
        <v>213.61</v>
      </c>
      <c r="K26" t="n">
        <v>55.27</v>
      </c>
      <c r="L26" t="n">
        <v>7</v>
      </c>
      <c r="M26" t="n">
        <v>12</v>
      </c>
      <c r="N26" t="n">
        <v>46.34</v>
      </c>
      <c r="O26" t="n">
        <v>26579.47</v>
      </c>
      <c r="P26" t="n">
        <v>173.56</v>
      </c>
      <c r="Q26" t="n">
        <v>1731.96</v>
      </c>
      <c r="R26" t="n">
        <v>55.04</v>
      </c>
      <c r="S26" t="n">
        <v>42.11</v>
      </c>
      <c r="T26" t="n">
        <v>5851.85</v>
      </c>
      <c r="U26" t="n">
        <v>0.77</v>
      </c>
      <c r="V26" t="n">
        <v>0.9</v>
      </c>
      <c r="W26" t="n">
        <v>3.74</v>
      </c>
      <c r="X26" t="n">
        <v>0.37</v>
      </c>
      <c r="Y26" t="n">
        <v>1</v>
      </c>
      <c r="Z26" t="n">
        <v>10</v>
      </c>
      <c r="AA26" t="n">
        <v>776.9914113890752</v>
      </c>
      <c r="AB26" t="n">
        <v>1063.113927504353</v>
      </c>
      <c r="AC26" t="n">
        <v>961.6518263531052</v>
      </c>
      <c r="AD26" t="n">
        <v>776991.4113890752</v>
      </c>
      <c r="AE26" t="n">
        <v>1063113.927504353</v>
      </c>
      <c r="AF26" t="n">
        <v>3.142376375577735e-06</v>
      </c>
      <c r="AG26" t="n">
        <v>49</v>
      </c>
      <c r="AH26" t="n">
        <v>961651.8263531053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5.3202</v>
      </c>
      <c r="E27" t="n">
        <v>18.8</v>
      </c>
      <c r="F27" t="n">
        <v>15.46</v>
      </c>
      <c r="G27" t="n">
        <v>48.82</v>
      </c>
      <c r="H27" t="n">
        <v>0.6</v>
      </c>
      <c r="I27" t="n">
        <v>19</v>
      </c>
      <c r="J27" t="n">
        <v>214.02</v>
      </c>
      <c r="K27" t="n">
        <v>55.27</v>
      </c>
      <c r="L27" t="n">
        <v>7.25</v>
      </c>
      <c r="M27" t="n">
        <v>9</v>
      </c>
      <c r="N27" t="n">
        <v>46.49</v>
      </c>
      <c r="O27" t="n">
        <v>26629.54</v>
      </c>
      <c r="P27" t="n">
        <v>171.44</v>
      </c>
      <c r="Q27" t="n">
        <v>1732.05</v>
      </c>
      <c r="R27" t="n">
        <v>54.54</v>
      </c>
      <c r="S27" t="n">
        <v>42.11</v>
      </c>
      <c r="T27" t="n">
        <v>5601.88</v>
      </c>
      <c r="U27" t="n">
        <v>0.77</v>
      </c>
      <c r="V27" t="n">
        <v>0.9</v>
      </c>
      <c r="W27" t="n">
        <v>3.75</v>
      </c>
      <c r="X27" t="n">
        <v>0.36</v>
      </c>
      <c r="Y27" t="n">
        <v>1</v>
      </c>
      <c r="Z27" t="n">
        <v>10</v>
      </c>
      <c r="AA27" t="n">
        <v>774.6027212280893</v>
      </c>
      <c r="AB27" t="n">
        <v>1059.84561624452</v>
      </c>
      <c r="AC27" t="n">
        <v>958.6954381328067</v>
      </c>
      <c r="AD27" t="n">
        <v>774602.7212280893</v>
      </c>
      <c r="AE27" t="n">
        <v>1059845.61624452</v>
      </c>
      <c r="AF27" t="n">
        <v>3.143971940451089e-06</v>
      </c>
      <c r="AG27" t="n">
        <v>49</v>
      </c>
      <c r="AH27" t="n">
        <v>958695.4381328067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5.3355</v>
      </c>
      <c r="E28" t="n">
        <v>18.74</v>
      </c>
      <c r="F28" t="n">
        <v>15.45</v>
      </c>
      <c r="G28" t="n">
        <v>51.49</v>
      </c>
      <c r="H28" t="n">
        <v>0.62</v>
      </c>
      <c r="I28" t="n">
        <v>18</v>
      </c>
      <c r="J28" t="n">
        <v>214.42</v>
      </c>
      <c r="K28" t="n">
        <v>55.27</v>
      </c>
      <c r="L28" t="n">
        <v>7.5</v>
      </c>
      <c r="M28" t="n">
        <v>6</v>
      </c>
      <c r="N28" t="n">
        <v>46.65</v>
      </c>
      <c r="O28" t="n">
        <v>26679.66</v>
      </c>
      <c r="P28" t="n">
        <v>171.38</v>
      </c>
      <c r="Q28" t="n">
        <v>1731.96</v>
      </c>
      <c r="R28" t="n">
        <v>54.01</v>
      </c>
      <c r="S28" t="n">
        <v>42.11</v>
      </c>
      <c r="T28" t="n">
        <v>5341.19</v>
      </c>
      <c r="U28" t="n">
        <v>0.78</v>
      </c>
      <c r="V28" t="n">
        <v>0.9</v>
      </c>
      <c r="W28" t="n">
        <v>3.75</v>
      </c>
      <c r="X28" t="n">
        <v>0.35</v>
      </c>
      <c r="Y28" t="n">
        <v>1</v>
      </c>
      <c r="Z28" t="n">
        <v>10</v>
      </c>
      <c r="AA28" t="n">
        <v>773.6431858518564</v>
      </c>
      <c r="AB28" t="n">
        <v>1058.532737611044</v>
      </c>
      <c r="AC28" t="n">
        <v>957.5078587934737</v>
      </c>
      <c r="AD28" t="n">
        <v>773643.1858518564</v>
      </c>
      <c r="AE28" t="n">
        <v>1058532.737611044</v>
      </c>
      <c r="AF28" t="n">
        <v>3.153013474733428e-06</v>
      </c>
      <c r="AG28" t="n">
        <v>49</v>
      </c>
      <c r="AH28" t="n">
        <v>957507.8587934737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5.3334</v>
      </c>
      <c r="E29" t="n">
        <v>18.75</v>
      </c>
      <c r="F29" t="n">
        <v>15.46</v>
      </c>
      <c r="G29" t="n">
        <v>51.52</v>
      </c>
      <c r="H29" t="n">
        <v>0.64</v>
      </c>
      <c r="I29" t="n">
        <v>18</v>
      </c>
      <c r="J29" t="n">
        <v>214.83</v>
      </c>
      <c r="K29" t="n">
        <v>55.27</v>
      </c>
      <c r="L29" t="n">
        <v>7.75</v>
      </c>
      <c r="M29" t="n">
        <v>2</v>
      </c>
      <c r="N29" t="n">
        <v>46.81</v>
      </c>
      <c r="O29" t="n">
        <v>26729.83</v>
      </c>
      <c r="P29" t="n">
        <v>171.76</v>
      </c>
      <c r="Q29" t="n">
        <v>1731.92</v>
      </c>
      <c r="R29" t="n">
        <v>54.07</v>
      </c>
      <c r="S29" t="n">
        <v>42.11</v>
      </c>
      <c r="T29" t="n">
        <v>5374.05</v>
      </c>
      <c r="U29" t="n">
        <v>0.78</v>
      </c>
      <c r="V29" t="n">
        <v>0.9</v>
      </c>
      <c r="W29" t="n">
        <v>3.76</v>
      </c>
      <c r="X29" t="n">
        <v>0.36</v>
      </c>
      <c r="Y29" t="n">
        <v>1</v>
      </c>
      <c r="Z29" t="n">
        <v>10</v>
      </c>
      <c r="AA29" t="n">
        <v>774.2165661961051</v>
      </c>
      <c r="AB29" t="n">
        <v>1059.317261893801</v>
      </c>
      <c r="AC29" t="n">
        <v>958.2175091797707</v>
      </c>
      <c r="AD29" t="n">
        <v>774216.5661961051</v>
      </c>
      <c r="AE29" t="n">
        <v>1059317.261893801</v>
      </c>
      <c r="AF29" t="n">
        <v>3.151772479831931e-06</v>
      </c>
      <c r="AG29" t="n">
        <v>49</v>
      </c>
      <c r="AH29" t="n">
        <v>958217.5091797707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5.3318</v>
      </c>
      <c r="E30" t="n">
        <v>18.76</v>
      </c>
      <c r="F30" t="n">
        <v>15.46</v>
      </c>
      <c r="G30" t="n">
        <v>51.54</v>
      </c>
      <c r="H30" t="n">
        <v>0.66</v>
      </c>
      <c r="I30" t="n">
        <v>18</v>
      </c>
      <c r="J30" t="n">
        <v>215.24</v>
      </c>
      <c r="K30" t="n">
        <v>55.27</v>
      </c>
      <c r="L30" t="n">
        <v>8</v>
      </c>
      <c r="M30" t="n">
        <v>1</v>
      </c>
      <c r="N30" t="n">
        <v>46.97</v>
      </c>
      <c r="O30" t="n">
        <v>26780.06</v>
      </c>
      <c r="P30" t="n">
        <v>172.09</v>
      </c>
      <c r="Q30" t="n">
        <v>1732.06</v>
      </c>
      <c r="R30" t="n">
        <v>54.15</v>
      </c>
      <c r="S30" t="n">
        <v>42.11</v>
      </c>
      <c r="T30" t="n">
        <v>5412.15</v>
      </c>
      <c r="U30" t="n">
        <v>0.78</v>
      </c>
      <c r="V30" t="n">
        <v>0.9</v>
      </c>
      <c r="W30" t="n">
        <v>3.76</v>
      </c>
      <c r="X30" t="n">
        <v>0.36</v>
      </c>
      <c r="Y30" t="n">
        <v>1</v>
      </c>
      <c r="Z30" t="n">
        <v>10</v>
      </c>
      <c r="AA30" t="n">
        <v>774.6396783167745</v>
      </c>
      <c r="AB30" t="n">
        <v>1059.89618256369</v>
      </c>
      <c r="AC30" t="n">
        <v>958.7411784734462</v>
      </c>
      <c r="AD30" t="n">
        <v>774639.6783167745</v>
      </c>
      <c r="AE30" t="n">
        <v>1059896.18256369</v>
      </c>
      <c r="AF30" t="n">
        <v>3.15082695990698e-06</v>
      </c>
      <c r="AG30" t="n">
        <v>49</v>
      </c>
      <c r="AH30" t="n">
        <v>958741.1784734462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5.3319</v>
      </c>
      <c r="E31" t="n">
        <v>18.76</v>
      </c>
      <c r="F31" t="n">
        <v>15.46</v>
      </c>
      <c r="G31" t="n">
        <v>51.53</v>
      </c>
      <c r="H31" t="n">
        <v>0.68</v>
      </c>
      <c r="I31" t="n">
        <v>18</v>
      </c>
      <c r="J31" t="n">
        <v>215.65</v>
      </c>
      <c r="K31" t="n">
        <v>55.27</v>
      </c>
      <c r="L31" t="n">
        <v>8.25</v>
      </c>
      <c r="M31" t="n">
        <v>0</v>
      </c>
      <c r="N31" t="n">
        <v>47.12</v>
      </c>
      <c r="O31" t="n">
        <v>26830.34</v>
      </c>
      <c r="P31" t="n">
        <v>172.23</v>
      </c>
      <c r="Q31" t="n">
        <v>1732.1</v>
      </c>
      <c r="R31" t="n">
        <v>54.22</v>
      </c>
      <c r="S31" t="n">
        <v>42.11</v>
      </c>
      <c r="T31" t="n">
        <v>5446.59</v>
      </c>
      <c r="U31" t="n">
        <v>0.78</v>
      </c>
      <c r="V31" t="n">
        <v>0.9</v>
      </c>
      <c r="W31" t="n">
        <v>3.76</v>
      </c>
      <c r="X31" t="n">
        <v>0.36</v>
      </c>
      <c r="Y31" t="n">
        <v>1</v>
      </c>
      <c r="Z31" t="n">
        <v>10</v>
      </c>
      <c r="AA31" t="n">
        <v>774.7771669152656</v>
      </c>
      <c r="AB31" t="n">
        <v>1060.084300529715</v>
      </c>
      <c r="AC31" t="n">
        <v>958.9113427248183</v>
      </c>
      <c r="AD31" t="n">
        <v>774777.1669152656</v>
      </c>
      <c r="AE31" t="n">
        <v>1060084.300529715</v>
      </c>
      <c r="AF31" t="n">
        <v>3.15088605490229e-06</v>
      </c>
      <c r="AG31" t="n">
        <v>49</v>
      </c>
      <c r="AH31" t="n">
        <v>958911.3427248183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4.3323</v>
      </c>
      <c r="E2" t="n">
        <v>23.08</v>
      </c>
      <c r="F2" t="n">
        <v>17.68</v>
      </c>
      <c r="G2" t="n">
        <v>8.289999999999999</v>
      </c>
      <c r="H2" t="n">
        <v>0.14</v>
      </c>
      <c r="I2" t="n">
        <v>128</v>
      </c>
      <c r="J2" t="n">
        <v>124.63</v>
      </c>
      <c r="K2" t="n">
        <v>45</v>
      </c>
      <c r="L2" t="n">
        <v>1</v>
      </c>
      <c r="M2" t="n">
        <v>126</v>
      </c>
      <c r="N2" t="n">
        <v>18.64</v>
      </c>
      <c r="O2" t="n">
        <v>15605.44</v>
      </c>
      <c r="P2" t="n">
        <v>177.14</v>
      </c>
      <c r="Q2" t="n">
        <v>1732.3</v>
      </c>
      <c r="R2" t="n">
        <v>124.11</v>
      </c>
      <c r="S2" t="n">
        <v>42.11</v>
      </c>
      <c r="T2" t="n">
        <v>39841.02</v>
      </c>
      <c r="U2" t="n">
        <v>0.34</v>
      </c>
      <c r="V2" t="n">
        <v>0.79</v>
      </c>
      <c r="W2" t="n">
        <v>3.91</v>
      </c>
      <c r="X2" t="n">
        <v>2.58</v>
      </c>
      <c r="Y2" t="n">
        <v>1</v>
      </c>
      <c r="Z2" t="n">
        <v>10</v>
      </c>
      <c r="AA2" t="n">
        <v>938.5267823854233</v>
      </c>
      <c r="AB2" t="n">
        <v>1284.133748539166</v>
      </c>
      <c r="AC2" t="n">
        <v>1161.577825871623</v>
      </c>
      <c r="AD2" t="n">
        <v>938526.7823854233</v>
      </c>
      <c r="AE2" t="n">
        <v>1284133.748539166</v>
      </c>
      <c r="AF2" t="n">
        <v>3.208507061070203e-06</v>
      </c>
      <c r="AG2" t="n">
        <v>61</v>
      </c>
      <c r="AH2" t="n">
        <v>1161577.825871623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4.6192</v>
      </c>
      <c r="E3" t="n">
        <v>21.65</v>
      </c>
      <c r="F3" t="n">
        <v>17.04</v>
      </c>
      <c r="G3" t="n">
        <v>10.54</v>
      </c>
      <c r="H3" t="n">
        <v>0.18</v>
      </c>
      <c r="I3" t="n">
        <v>97</v>
      </c>
      <c r="J3" t="n">
        <v>124.96</v>
      </c>
      <c r="K3" t="n">
        <v>45</v>
      </c>
      <c r="L3" t="n">
        <v>1.25</v>
      </c>
      <c r="M3" t="n">
        <v>95</v>
      </c>
      <c r="N3" t="n">
        <v>18.71</v>
      </c>
      <c r="O3" t="n">
        <v>15645.96</v>
      </c>
      <c r="P3" t="n">
        <v>167.67</v>
      </c>
      <c r="Q3" t="n">
        <v>1732.22</v>
      </c>
      <c r="R3" t="n">
        <v>104.12</v>
      </c>
      <c r="S3" t="n">
        <v>42.11</v>
      </c>
      <c r="T3" t="n">
        <v>30000.98</v>
      </c>
      <c r="U3" t="n">
        <v>0.4</v>
      </c>
      <c r="V3" t="n">
        <v>0.82</v>
      </c>
      <c r="W3" t="n">
        <v>3.86</v>
      </c>
      <c r="X3" t="n">
        <v>1.94</v>
      </c>
      <c r="Y3" t="n">
        <v>1</v>
      </c>
      <c r="Z3" t="n">
        <v>10</v>
      </c>
      <c r="AA3" t="n">
        <v>862.8085659530323</v>
      </c>
      <c r="AB3" t="n">
        <v>1180.532744364417</v>
      </c>
      <c r="AC3" t="n">
        <v>1067.864356130389</v>
      </c>
      <c r="AD3" t="n">
        <v>862808.5659530322</v>
      </c>
      <c r="AE3" t="n">
        <v>1180532.744364417</v>
      </c>
      <c r="AF3" t="n">
        <v>3.420985577290465e-06</v>
      </c>
      <c r="AG3" t="n">
        <v>57</v>
      </c>
      <c r="AH3" t="n">
        <v>1067864.356130389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4.8158</v>
      </c>
      <c r="E4" t="n">
        <v>20.76</v>
      </c>
      <c r="F4" t="n">
        <v>16.64</v>
      </c>
      <c r="G4" t="n">
        <v>12.8</v>
      </c>
      <c r="H4" t="n">
        <v>0.21</v>
      </c>
      <c r="I4" t="n">
        <v>78</v>
      </c>
      <c r="J4" t="n">
        <v>125.29</v>
      </c>
      <c r="K4" t="n">
        <v>45</v>
      </c>
      <c r="L4" t="n">
        <v>1.5</v>
      </c>
      <c r="M4" t="n">
        <v>76</v>
      </c>
      <c r="N4" t="n">
        <v>18.79</v>
      </c>
      <c r="O4" t="n">
        <v>15686.51</v>
      </c>
      <c r="P4" t="n">
        <v>160.44</v>
      </c>
      <c r="Q4" t="n">
        <v>1732.18</v>
      </c>
      <c r="R4" t="n">
        <v>91.3</v>
      </c>
      <c r="S4" t="n">
        <v>42.11</v>
      </c>
      <c r="T4" t="n">
        <v>23689.65</v>
      </c>
      <c r="U4" t="n">
        <v>0.46</v>
      </c>
      <c r="V4" t="n">
        <v>0.84</v>
      </c>
      <c r="W4" t="n">
        <v>3.84</v>
      </c>
      <c r="X4" t="n">
        <v>1.54</v>
      </c>
      <c r="Y4" t="n">
        <v>1</v>
      </c>
      <c r="Z4" t="n">
        <v>10</v>
      </c>
      <c r="AA4" t="n">
        <v>820.0399356694835</v>
      </c>
      <c r="AB4" t="n">
        <v>1122.014817591662</v>
      </c>
      <c r="AC4" t="n">
        <v>1014.9312981584</v>
      </c>
      <c r="AD4" t="n">
        <v>820039.9356694835</v>
      </c>
      <c r="AE4" t="n">
        <v>1122014.817591662</v>
      </c>
      <c r="AF4" t="n">
        <v>3.566587795097727e-06</v>
      </c>
      <c r="AG4" t="n">
        <v>55</v>
      </c>
      <c r="AH4" t="n">
        <v>1014931.2981584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4.957</v>
      </c>
      <c r="E5" t="n">
        <v>20.17</v>
      </c>
      <c r="F5" t="n">
        <v>16.38</v>
      </c>
      <c r="G5" t="n">
        <v>15.12</v>
      </c>
      <c r="H5" t="n">
        <v>0.25</v>
      </c>
      <c r="I5" t="n">
        <v>65</v>
      </c>
      <c r="J5" t="n">
        <v>125.62</v>
      </c>
      <c r="K5" t="n">
        <v>45</v>
      </c>
      <c r="L5" t="n">
        <v>1.75</v>
      </c>
      <c r="M5" t="n">
        <v>63</v>
      </c>
      <c r="N5" t="n">
        <v>18.87</v>
      </c>
      <c r="O5" t="n">
        <v>15727.09</v>
      </c>
      <c r="P5" t="n">
        <v>154.47</v>
      </c>
      <c r="Q5" t="n">
        <v>1732.1</v>
      </c>
      <c r="R5" t="n">
        <v>83.62</v>
      </c>
      <c r="S5" t="n">
        <v>42.11</v>
      </c>
      <c r="T5" t="n">
        <v>19912.02</v>
      </c>
      <c r="U5" t="n">
        <v>0.5</v>
      </c>
      <c r="V5" t="n">
        <v>0.85</v>
      </c>
      <c r="W5" t="n">
        <v>3.81</v>
      </c>
      <c r="X5" t="n">
        <v>1.28</v>
      </c>
      <c r="Y5" t="n">
        <v>1</v>
      </c>
      <c r="Z5" t="n">
        <v>10</v>
      </c>
      <c r="AA5" t="n">
        <v>784.346348675428</v>
      </c>
      <c r="AB5" t="n">
        <v>1073.177277176473</v>
      </c>
      <c r="AC5" t="n">
        <v>970.7547440565185</v>
      </c>
      <c r="AD5" t="n">
        <v>784346.348675428</v>
      </c>
      <c r="AE5" t="n">
        <v>1073177.277176473</v>
      </c>
      <c r="AF5" t="n">
        <v>3.671160700257368e-06</v>
      </c>
      <c r="AG5" t="n">
        <v>53</v>
      </c>
      <c r="AH5" t="n">
        <v>970754.7440565184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5.0689</v>
      </c>
      <c r="E6" t="n">
        <v>19.73</v>
      </c>
      <c r="F6" t="n">
        <v>16.19</v>
      </c>
      <c r="G6" t="n">
        <v>17.66</v>
      </c>
      <c r="H6" t="n">
        <v>0.28</v>
      </c>
      <c r="I6" t="n">
        <v>55</v>
      </c>
      <c r="J6" t="n">
        <v>125.95</v>
      </c>
      <c r="K6" t="n">
        <v>45</v>
      </c>
      <c r="L6" t="n">
        <v>2</v>
      </c>
      <c r="M6" t="n">
        <v>53</v>
      </c>
      <c r="N6" t="n">
        <v>18.95</v>
      </c>
      <c r="O6" t="n">
        <v>15767.7</v>
      </c>
      <c r="P6" t="n">
        <v>149.48</v>
      </c>
      <c r="Q6" t="n">
        <v>1732.15</v>
      </c>
      <c r="R6" t="n">
        <v>77.66</v>
      </c>
      <c r="S6" t="n">
        <v>42.11</v>
      </c>
      <c r="T6" t="n">
        <v>16983.17</v>
      </c>
      <c r="U6" t="n">
        <v>0.54</v>
      </c>
      <c r="V6" t="n">
        <v>0.86</v>
      </c>
      <c r="W6" t="n">
        <v>3.79</v>
      </c>
      <c r="X6" t="n">
        <v>1.09</v>
      </c>
      <c r="Y6" t="n">
        <v>1</v>
      </c>
      <c r="Z6" t="n">
        <v>10</v>
      </c>
      <c r="AA6" t="n">
        <v>762.1760078136034</v>
      </c>
      <c r="AB6" t="n">
        <v>1042.842838722916</v>
      </c>
      <c r="AC6" t="n">
        <v>943.3153818343168</v>
      </c>
      <c r="AD6" t="n">
        <v>762176.0078136034</v>
      </c>
      <c r="AE6" t="n">
        <v>1042842.838722916</v>
      </c>
      <c r="AF6" t="n">
        <v>3.754033986995073e-06</v>
      </c>
      <c r="AG6" t="n">
        <v>52</v>
      </c>
      <c r="AH6" t="n">
        <v>943315.3818343168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5.1638</v>
      </c>
      <c r="E7" t="n">
        <v>19.37</v>
      </c>
      <c r="F7" t="n">
        <v>16.03</v>
      </c>
      <c r="G7" t="n">
        <v>20.47</v>
      </c>
      <c r="H7" t="n">
        <v>0.31</v>
      </c>
      <c r="I7" t="n">
        <v>47</v>
      </c>
      <c r="J7" t="n">
        <v>126.28</v>
      </c>
      <c r="K7" t="n">
        <v>45</v>
      </c>
      <c r="L7" t="n">
        <v>2.25</v>
      </c>
      <c r="M7" t="n">
        <v>45</v>
      </c>
      <c r="N7" t="n">
        <v>19.03</v>
      </c>
      <c r="O7" t="n">
        <v>15808.34</v>
      </c>
      <c r="P7" t="n">
        <v>144.34</v>
      </c>
      <c r="Q7" t="n">
        <v>1732.15</v>
      </c>
      <c r="R7" t="n">
        <v>72.37</v>
      </c>
      <c r="S7" t="n">
        <v>42.11</v>
      </c>
      <c r="T7" t="n">
        <v>14379.54</v>
      </c>
      <c r="U7" t="n">
        <v>0.58</v>
      </c>
      <c r="V7" t="n">
        <v>0.87</v>
      </c>
      <c r="W7" t="n">
        <v>3.79</v>
      </c>
      <c r="X7" t="n">
        <v>0.93</v>
      </c>
      <c r="Y7" t="n">
        <v>1</v>
      </c>
      <c r="Z7" t="n">
        <v>10</v>
      </c>
      <c r="AA7" t="n">
        <v>741.3817967914966</v>
      </c>
      <c r="AB7" t="n">
        <v>1014.391281826625</v>
      </c>
      <c r="AC7" t="n">
        <v>917.5792015961965</v>
      </c>
      <c r="AD7" t="n">
        <v>741381.7967914967</v>
      </c>
      <c r="AE7" t="n">
        <v>1014391.281826625</v>
      </c>
      <c r="AF7" t="n">
        <v>3.824317051440185e-06</v>
      </c>
      <c r="AG7" t="n">
        <v>51</v>
      </c>
      <c r="AH7" t="n">
        <v>917579.2015961965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5.2422</v>
      </c>
      <c r="E8" t="n">
        <v>19.08</v>
      </c>
      <c r="F8" t="n">
        <v>15.9</v>
      </c>
      <c r="G8" t="n">
        <v>23.26</v>
      </c>
      <c r="H8" t="n">
        <v>0.35</v>
      </c>
      <c r="I8" t="n">
        <v>41</v>
      </c>
      <c r="J8" t="n">
        <v>126.61</v>
      </c>
      <c r="K8" t="n">
        <v>45</v>
      </c>
      <c r="L8" t="n">
        <v>2.5</v>
      </c>
      <c r="M8" t="n">
        <v>39</v>
      </c>
      <c r="N8" t="n">
        <v>19.11</v>
      </c>
      <c r="O8" t="n">
        <v>15849</v>
      </c>
      <c r="P8" t="n">
        <v>139.61</v>
      </c>
      <c r="Q8" t="n">
        <v>1731.88</v>
      </c>
      <c r="R8" t="n">
        <v>68.48999999999999</v>
      </c>
      <c r="S8" t="n">
        <v>42.11</v>
      </c>
      <c r="T8" t="n">
        <v>12467.8</v>
      </c>
      <c r="U8" t="n">
        <v>0.61</v>
      </c>
      <c r="V8" t="n">
        <v>0.88</v>
      </c>
      <c r="W8" t="n">
        <v>3.77</v>
      </c>
      <c r="X8" t="n">
        <v>0.8</v>
      </c>
      <c r="Y8" t="n">
        <v>1</v>
      </c>
      <c r="Z8" t="n">
        <v>10</v>
      </c>
      <c r="AA8" t="n">
        <v>722.3392207466376</v>
      </c>
      <c r="AB8" t="n">
        <v>988.3363891828844</v>
      </c>
      <c r="AC8" t="n">
        <v>894.0109513381033</v>
      </c>
      <c r="AD8" t="n">
        <v>722339.2207466376</v>
      </c>
      <c r="AE8" t="n">
        <v>988336.3891828845</v>
      </c>
      <c r="AF8" t="n">
        <v>3.882380194248371e-06</v>
      </c>
      <c r="AG8" t="n">
        <v>50</v>
      </c>
      <c r="AH8" t="n">
        <v>894010.9513381033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5.2894</v>
      </c>
      <c r="E9" t="n">
        <v>18.91</v>
      </c>
      <c r="F9" t="n">
        <v>15.83</v>
      </c>
      <c r="G9" t="n">
        <v>25.67</v>
      </c>
      <c r="H9" t="n">
        <v>0.38</v>
      </c>
      <c r="I9" t="n">
        <v>37</v>
      </c>
      <c r="J9" t="n">
        <v>126.94</v>
      </c>
      <c r="K9" t="n">
        <v>45</v>
      </c>
      <c r="L9" t="n">
        <v>2.75</v>
      </c>
      <c r="M9" t="n">
        <v>34</v>
      </c>
      <c r="N9" t="n">
        <v>19.19</v>
      </c>
      <c r="O9" t="n">
        <v>15889.69</v>
      </c>
      <c r="P9" t="n">
        <v>134.94</v>
      </c>
      <c r="Q9" t="n">
        <v>1731.91</v>
      </c>
      <c r="R9" t="n">
        <v>66.06999999999999</v>
      </c>
      <c r="S9" t="n">
        <v>42.11</v>
      </c>
      <c r="T9" t="n">
        <v>11277.12</v>
      </c>
      <c r="U9" t="n">
        <v>0.64</v>
      </c>
      <c r="V9" t="n">
        <v>0.88</v>
      </c>
      <c r="W9" t="n">
        <v>3.77</v>
      </c>
      <c r="X9" t="n">
        <v>0.73</v>
      </c>
      <c r="Y9" t="n">
        <v>1</v>
      </c>
      <c r="Z9" t="n">
        <v>10</v>
      </c>
      <c r="AA9" t="n">
        <v>714.9953690441707</v>
      </c>
      <c r="AB9" t="n">
        <v>978.2882072956982</v>
      </c>
      <c r="AC9" t="n">
        <v>884.9217538275182</v>
      </c>
      <c r="AD9" t="n">
        <v>714995.3690441707</v>
      </c>
      <c r="AE9" t="n">
        <v>978288.2072956981</v>
      </c>
      <c r="AF9" t="n">
        <v>3.917336576143095e-06</v>
      </c>
      <c r="AG9" t="n">
        <v>50</v>
      </c>
      <c r="AH9" t="n">
        <v>884921.7538275182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5.3386</v>
      </c>
      <c r="E10" t="n">
        <v>18.73</v>
      </c>
      <c r="F10" t="n">
        <v>15.76</v>
      </c>
      <c r="G10" t="n">
        <v>28.65</v>
      </c>
      <c r="H10" t="n">
        <v>0.42</v>
      </c>
      <c r="I10" t="n">
        <v>33</v>
      </c>
      <c r="J10" t="n">
        <v>127.27</v>
      </c>
      <c r="K10" t="n">
        <v>45</v>
      </c>
      <c r="L10" t="n">
        <v>3</v>
      </c>
      <c r="M10" t="n">
        <v>21</v>
      </c>
      <c r="N10" t="n">
        <v>19.27</v>
      </c>
      <c r="O10" t="n">
        <v>15930.42</v>
      </c>
      <c r="P10" t="n">
        <v>130.62</v>
      </c>
      <c r="Q10" t="n">
        <v>1732.16</v>
      </c>
      <c r="R10" t="n">
        <v>63.68</v>
      </c>
      <c r="S10" t="n">
        <v>42.11</v>
      </c>
      <c r="T10" t="n">
        <v>10103.93</v>
      </c>
      <c r="U10" t="n">
        <v>0.66</v>
      </c>
      <c r="V10" t="n">
        <v>0.88</v>
      </c>
      <c r="W10" t="n">
        <v>3.77</v>
      </c>
      <c r="X10" t="n">
        <v>0.66</v>
      </c>
      <c r="Y10" t="n">
        <v>1</v>
      </c>
      <c r="Z10" t="n">
        <v>10</v>
      </c>
      <c r="AA10" t="n">
        <v>698.3988082716251</v>
      </c>
      <c r="AB10" t="n">
        <v>955.580060658115</v>
      </c>
      <c r="AC10" t="n">
        <v>864.3808408339422</v>
      </c>
      <c r="AD10" t="n">
        <v>698398.8082716251</v>
      </c>
      <c r="AE10" t="n">
        <v>955580.0606581151</v>
      </c>
      <c r="AF10" t="n">
        <v>3.953774160660477e-06</v>
      </c>
      <c r="AG10" t="n">
        <v>49</v>
      </c>
      <c r="AH10" t="n">
        <v>864380.8408339422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5.3579</v>
      </c>
      <c r="E11" t="n">
        <v>18.66</v>
      </c>
      <c r="F11" t="n">
        <v>15.74</v>
      </c>
      <c r="G11" t="n">
        <v>30.46</v>
      </c>
      <c r="H11" t="n">
        <v>0.45</v>
      </c>
      <c r="I11" t="n">
        <v>31</v>
      </c>
      <c r="J11" t="n">
        <v>127.6</v>
      </c>
      <c r="K11" t="n">
        <v>45</v>
      </c>
      <c r="L11" t="n">
        <v>3.25</v>
      </c>
      <c r="M11" t="n">
        <v>7</v>
      </c>
      <c r="N11" t="n">
        <v>19.35</v>
      </c>
      <c r="O11" t="n">
        <v>15971.17</v>
      </c>
      <c r="P11" t="n">
        <v>128.94</v>
      </c>
      <c r="Q11" t="n">
        <v>1732.03</v>
      </c>
      <c r="R11" t="n">
        <v>62.55</v>
      </c>
      <c r="S11" t="n">
        <v>42.11</v>
      </c>
      <c r="T11" t="n">
        <v>9545.799999999999</v>
      </c>
      <c r="U11" t="n">
        <v>0.67</v>
      </c>
      <c r="V11" t="n">
        <v>0.88</v>
      </c>
      <c r="W11" t="n">
        <v>3.79</v>
      </c>
      <c r="X11" t="n">
        <v>0.64</v>
      </c>
      <c r="Y11" t="n">
        <v>1</v>
      </c>
      <c r="Z11" t="n">
        <v>10</v>
      </c>
      <c r="AA11" t="n">
        <v>695.7686788152483</v>
      </c>
      <c r="AB11" t="n">
        <v>951.981401502778</v>
      </c>
      <c r="AC11" t="n">
        <v>861.1256326576406</v>
      </c>
      <c r="AD11" t="n">
        <v>695768.6788152483</v>
      </c>
      <c r="AE11" t="n">
        <v>951981.4015027781</v>
      </c>
      <c r="AF11" t="n">
        <v>3.968067765969125e-06</v>
      </c>
      <c r="AG11" t="n">
        <v>49</v>
      </c>
      <c r="AH11" t="n">
        <v>861125.6326576406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5.3663</v>
      </c>
      <c r="E12" t="n">
        <v>18.63</v>
      </c>
      <c r="F12" t="n">
        <v>15.74</v>
      </c>
      <c r="G12" t="n">
        <v>31.47</v>
      </c>
      <c r="H12" t="n">
        <v>0.48</v>
      </c>
      <c r="I12" t="n">
        <v>30</v>
      </c>
      <c r="J12" t="n">
        <v>127.93</v>
      </c>
      <c r="K12" t="n">
        <v>45</v>
      </c>
      <c r="L12" t="n">
        <v>3.5</v>
      </c>
      <c r="M12" t="n">
        <v>3</v>
      </c>
      <c r="N12" t="n">
        <v>19.43</v>
      </c>
      <c r="O12" t="n">
        <v>16011.95</v>
      </c>
      <c r="P12" t="n">
        <v>128.63</v>
      </c>
      <c r="Q12" t="n">
        <v>1732.1</v>
      </c>
      <c r="R12" t="n">
        <v>62.32</v>
      </c>
      <c r="S12" t="n">
        <v>42.11</v>
      </c>
      <c r="T12" t="n">
        <v>9436.610000000001</v>
      </c>
      <c r="U12" t="n">
        <v>0.68</v>
      </c>
      <c r="V12" t="n">
        <v>0.88</v>
      </c>
      <c r="W12" t="n">
        <v>3.79</v>
      </c>
      <c r="X12" t="n">
        <v>0.64</v>
      </c>
      <c r="Y12" t="n">
        <v>1</v>
      </c>
      <c r="Z12" t="n">
        <v>10</v>
      </c>
      <c r="AA12" t="n">
        <v>695.1071456608761</v>
      </c>
      <c r="AB12" t="n">
        <v>951.0762626561828</v>
      </c>
      <c r="AC12" t="n">
        <v>860.3068789921944</v>
      </c>
      <c r="AD12" t="n">
        <v>695107.1456608761</v>
      </c>
      <c r="AE12" t="n">
        <v>951076.2626561829</v>
      </c>
      <c r="AF12" t="n">
        <v>3.974288816984288e-06</v>
      </c>
      <c r="AG12" t="n">
        <v>49</v>
      </c>
      <c r="AH12" t="n">
        <v>860306.8789921943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5.3674</v>
      </c>
      <c r="E13" t="n">
        <v>18.63</v>
      </c>
      <c r="F13" t="n">
        <v>15.73</v>
      </c>
      <c r="G13" t="n">
        <v>31.46</v>
      </c>
      <c r="H13" t="n">
        <v>0.52</v>
      </c>
      <c r="I13" t="n">
        <v>30</v>
      </c>
      <c r="J13" t="n">
        <v>128.26</v>
      </c>
      <c r="K13" t="n">
        <v>45</v>
      </c>
      <c r="L13" t="n">
        <v>3.75</v>
      </c>
      <c r="M13" t="n">
        <v>0</v>
      </c>
      <c r="N13" t="n">
        <v>19.51</v>
      </c>
      <c r="O13" t="n">
        <v>16052.76</v>
      </c>
      <c r="P13" t="n">
        <v>128.89</v>
      </c>
      <c r="Q13" t="n">
        <v>1732.27</v>
      </c>
      <c r="R13" t="n">
        <v>62.26</v>
      </c>
      <c r="S13" t="n">
        <v>42.11</v>
      </c>
      <c r="T13" t="n">
        <v>9406.82</v>
      </c>
      <c r="U13" t="n">
        <v>0.68</v>
      </c>
      <c r="V13" t="n">
        <v>0.89</v>
      </c>
      <c r="W13" t="n">
        <v>3.79</v>
      </c>
      <c r="X13" t="n">
        <v>0.63</v>
      </c>
      <c r="Y13" t="n">
        <v>1</v>
      </c>
      <c r="Z13" t="n">
        <v>10</v>
      </c>
      <c r="AA13" t="n">
        <v>695.2678423167641</v>
      </c>
      <c r="AB13" t="n">
        <v>951.2961349102052</v>
      </c>
      <c r="AC13" t="n">
        <v>860.5057669468853</v>
      </c>
      <c r="AD13" t="n">
        <v>695267.8423167642</v>
      </c>
      <c r="AE13" t="n">
        <v>951296.1349102051</v>
      </c>
      <c r="AF13" t="n">
        <v>3.975103478426749e-06</v>
      </c>
      <c r="AG13" t="n">
        <v>49</v>
      </c>
      <c r="AH13" t="n">
        <v>860505.7669468853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2.8294</v>
      </c>
      <c r="E2" t="n">
        <v>35.34</v>
      </c>
      <c r="F2" t="n">
        <v>20.15</v>
      </c>
      <c r="G2" t="n">
        <v>4.96</v>
      </c>
      <c r="H2" t="n">
        <v>0.07000000000000001</v>
      </c>
      <c r="I2" t="n">
        <v>244</v>
      </c>
      <c r="J2" t="n">
        <v>263.32</v>
      </c>
      <c r="K2" t="n">
        <v>59.89</v>
      </c>
      <c r="L2" t="n">
        <v>1</v>
      </c>
      <c r="M2" t="n">
        <v>242</v>
      </c>
      <c r="N2" t="n">
        <v>67.43000000000001</v>
      </c>
      <c r="O2" t="n">
        <v>32710.1</v>
      </c>
      <c r="P2" t="n">
        <v>338.6</v>
      </c>
      <c r="Q2" t="n">
        <v>1733.41</v>
      </c>
      <c r="R2" t="n">
        <v>201.08</v>
      </c>
      <c r="S2" t="n">
        <v>42.11</v>
      </c>
      <c r="T2" t="n">
        <v>77748.83</v>
      </c>
      <c r="U2" t="n">
        <v>0.21</v>
      </c>
      <c r="V2" t="n">
        <v>0.6899999999999999</v>
      </c>
      <c r="W2" t="n">
        <v>4.11</v>
      </c>
      <c r="X2" t="n">
        <v>5.05</v>
      </c>
      <c r="Y2" t="n">
        <v>1</v>
      </c>
      <c r="Z2" t="n">
        <v>10</v>
      </c>
      <c r="AA2" t="n">
        <v>1892.168493996071</v>
      </c>
      <c r="AB2" t="n">
        <v>2588.948410067897</v>
      </c>
      <c r="AC2" t="n">
        <v>2341.862807422932</v>
      </c>
      <c r="AD2" t="n">
        <v>1892168.493996071</v>
      </c>
      <c r="AE2" t="n">
        <v>2588948.410067897</v>
      </c>
      <c r="AF2" t="n">
        <v>1.510844139185368e-06</v>
      </c>
      <c r="AG2" t="n">
        <v>93</v>
      </c>
      <c r="AH2" t="n">
        <v>2341862.807422932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3.2375</v>
      </c>
      <c r="E3" t="n">
        <v>30.89</v>
      </c>
      <c r="F3" t="n">
        <v>18.83</v>
      </c>
      <c r="G3" t="n">
        <v>6.21</v>
      </c>
      <c r="H3" t="n">
        <v>0.08</v>
      </c>
      <c r="I3" t="n">
        <v>182</v>
      </c>
      <c r="J3" t="n">
        <v>263.79</v>
      </c>
      <c r="K3" t="n">
        <v>59.89</v>
      </c>
      <c r="L3" t="n">
        <v>1.25</v>
      </c>
      <c r="M3" t="n">
        <v>180</v>
      </c>
      <c r="N3" t="n">
        <v>67.65000000000001</v>
      </c>
      <c r="O3" t="n">
        <v>32767.75</v>
      </c>
      <c r="P3" t="n">
        <v>315.08</v>
      </c>
      <c r="Q3" t="n">
        <v>1732.59</v>
      </c>
      <c r="R3" t="n">
        <v>159.71</v>
      </c>
      <c r="S3" t="n">
        <v>42.11</v>
      </c>
      <c r="T3" t="n">
        <v>57372.03</v>
      </c>
      <c r="U3" t="n">
        <v>0.26</v>
      </c>
      <c r="V3" t="n">
        <v>0.74</v>
      </c>
      <c r="W3" t="n">
        <v>4.01</v>
      </c>
      <c r="X3" t="n">
        <v>3.73</v>
      </c>
      <c r="Y3" t="n">
        <v>1</v>
      </c>
      <c r="Z3" t="n">
        <v>10</v>
      </c>
      <c r="AA3" t="n">
        <v>1593.961663490985</v>
      </c>
      <c r="AB3" t="n">
        <v>2180.928668613978</v>
      </c>
      <c r="AC3" t="n">
        <v>1972.78389743407</v>
      </c>
      <c r="AD3" t="n">
        <v>1593961.663490985</v>
      </c>
      <c r="AE3" t="n">
        <v>2180928.668613978</v>
      </c>
      <c r="AF3" t="n">
        <v>1.728761539765544e-06</v>
      </c>
      <c r="AG3" t="n">
        <v>81</v>
      </c>
      <c r="AH3" t="n">
        <v>1972783.89743407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3.5434</v>
      </c>
      <c r="E4" t="n">
        <v>28.22</v>
      </c>
      <c r="F4" t="n">
        <v>18.04</v>
      </c>
      <c r="G4" t="n">
        <v>7.46</v>
      </c>
      <c r="H4" t="n">
        <v>0.1</v>
      </c>
      <c r="I4" t="n">
        <v>145</v>
      </c>
      <c r="J4" t="n">
        <v>264.25</v>
      </c>
      <c r="K4" t="n">
        <v>59.89</v>
      </c>
      <c r="L4" t="n">
        <v>1.5</v>
      </c>
      <c r="M4" t="n">
        <v>143</v>
      </c>
      <c r="N4" t="n">
        <v>67.87</v>
      </c>
      <c r="O4" t="n">
        <v>32825.49</v>
      </c>
      <c r="P4" t="n">
        <v>300.48</v>
      </c>
      <c r="Q4" t="n">
        <v>1732.64</v>
      </c>
      <c r="R4" t="n">
        <v>135.14</v>
      </c>
      <c r="S4" t="n">
        <v>42.11</v>
      </c>
      <c r="T4" t="n">
        <v>45274.24</v>
      </c>
      <c r="U4" t="n">
        <v>0.31</v>
      </c>
      <c r="V4" t="n">
        <v>0.77</v>
      </c>
      <c r="W4" t="n">
        <v>3.94</v>
      </c>
      <c r="X4" t="n">
        <v>2.93</v>
      </c>
      <c r="Y4" t="n">
        <v>1</v>
      </c>
      <c r="Z4" t="n">
        <v>10</v>
      </c>
      <c r="AA4" t="n">
        <v>1424.3750885584</v>
      </c>
      <c r="AB4" t="n">
        <v>1948.892835159556</v>
      </c>
      <c r="AC4" t="n">
        <v>1762.893238260201</v>
      </c>
      <c r="AD4" t="n">
        <v>1424375.0885584</v>
      </c>
      <c r="AE4" t="n">
        <v>1948892.835159556</v>
      </c>
      <c r="AF4" t="n">
        <v>1.892106143630958e-06</v>
      </c>
      <c r="AG4" t="n">
        <v>74</v>
      </c>
      <c r="AH4" t="n">
        <v>1762893.238260201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3.7842</v>
      </c>
      <c r="E5" t="n">
        <v>26.43</v>
      </c>
      <c r="F5" t="n">
        <v>17.51</v>
      </c>
      <c r="G5" t="n">
        <v>8.75</v>
      </c>
      <c r="H5" t="n">
        <v>0.12</v>
      </c>
      <c r="I5" t="n">
        <v>120</v>
      </c>
      <c r="J5" t="n">
        <v>264.72</v>
      </c>
      <c r="K5" t="n">
        <v>59.89</v>
      </c>
      <c r="L5" t="n">
        <v>1.75</v>
      </c>
      <c r="M5" t="n">
        <v>118</v>
      </c>
      <c r="N5" t="n">
        <v>68.09</v>
      </c>
      <c r="O5" t="n">
        <v>32883.31</v>
      </c>
      <c r="P5" t="n">
        <v>290.25</v>
      </c>
      <c r="Q5" t="n">
        <v>1732.66</v>
      </c>
      <c r="R5" t="n">
        <v>118.56</v>
      </c>
      <c r="S5" t="n">
        <v>42.11</v>
      </c>
      <c r="T5" t="n">
        <v>37105.72</v>
      </c>
      <c r="U5" t="n">
        <v>0.36</v>
      </c>
      <c r="V5" t="n">
        <v>0.8</v>
      </c>
      <c r="W5" t="n">
        <v>3.9</v>
      </c>
      <c r="X5" t="n">
        <v>2.4</v>
      </c>
      <c r="Y5" t="n">
        <v>1</v>
      </c>
      <c r="Z5" t="n">
        <v>10</v>
      </c>
      <c r="AA5" t="n">
        <v>1310.150147345127</v>
      </c>
      <c r="AB5" t="n">
        <v>1792.605231342802</v>
      </c>
      <c r="AC5" t="n">
        <v>1621.521504000689</v>
      </c>
      <c r="AD5" t="n">
        <v>1310150.147345127</v>
      </c>
      <c r="AE5" t="n">
        <v>1792605.231342802</v>
      </c>
      <c r="AF5" t="n">
        <v>2.020688623561628e-06</v>
      </c>
      <c r="AG5" t="n">
        <v>69</v>
      </c>
      <c r="AH5" t="n">
        <v>1621521.504000688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3.9605</v>
      </c>
      <c r="E6" t="n">
        <v>25.25</v>
      </c>
      <c r="F6" t="n">
        <v>17.19</v>
      </c>
      <c r="G6" t="n">
        <v>10.01</v>
      </c>
      <c r="H6" t="n">
        <v>0.13</v>
      </c>
      <c r="I6" t="n">
        <v>103</v>
      </c>
      <c r="J6" t="n">
        <v>265.19</v>
      </c>
      <c r="K6" t="n">
        <v>59.89</v>
      </c>
      <c r="L6" t="n">
        <v>2</v>
      </c>
      <c r="M6" t="n">
        <v>101</v>
      </c>
      <c r="N6" t="n">
        <v>68.31</v>
      </c>
      <c r="O6" t="n">
        <v>32941.21</v>
      </c>
      <c r="P6" t="n">
        <v>283.86</v>
      </c>
      <c r="Q6" t="n">
        <v>1732.68</v>
      </c>
      <c r="R6" t="n">
        <v>108.44</v>
      </c>
      <c r="S6" t="n">
        <v>42.11</v>
      </c>
      <c r="T6" t="n">
        <v>32132.01</v>
      </c>
      <c r="U6" t="n">
        <v>0.39</v>
      </c>
      <c r="V6" t="n">
        <v>0.8100000000000001</v>
      </c>
      <c r="W6" t="n">
        <v>3.88</v>
      </c>
      <c r="X6" t="n">
        <v>2.09</v>
      </c>
      <c r="Y6" t="n">
        <v>1</v>
      </c>
      <c r="Z6" t="n">
        <v>10</v>
      </c>
      <c r="AA6" t="n">
        <v>1240.342088361589</v>
      </c>
      <c r="AB6" t="n">
        <v>1697.09076532732</v>
      </c>
      <c r="AC6" t="n">
        <v>1535.122804566328</v>
      </c>
      <c r="AD6" t="n">
        <v>1240342.088361589</v>
      </c>
      <c r="AE6" t="n">
        <v>1697090.76532732</v>
      </c>
      <c r="AF6" t="n">
        <v>2.114829367796582e-06</v>
      </c>
      <c r="AG6" t="n">
        <v>66</v>
      </c>
      <c r="AH6" t="n">
        <v>1535122.804566328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4.1152</v>
      </c>
      <c r="E7" t="n">
        <v>24.3</v>
      </c>
      <c r="F7" t="n">
        <v>16.9</v>
      </c>
      <c r="G7" t="n">
        <v>11.26</v>
      </c>
      <c r="H7" t="n">
        <v>0.15</v>
      </c>
      <c r="I7" t="n">
        <v>90</v>
      </c>
      <c r="J7" t="n">
        <v>265.66</v>
      </c>
      <c r="K7" t="n">
        <v>59.89</v>
      </c>
      <c r="L7" t="n">
        <v>2.25</v>
      </c>
      <c r="M7" t="n">
        <v>88</v>
      </c>
      <c r="N7" t="n">
        <v>68.53</v>
      </c>
      <c r="O7" t="n">
        <v>32999.19</v>
      </c>
      <c r="P7" t="n">
        <v>277.65</v>
      </c>
      <c r="Q7" t="n">
        <v>1732.43</v>
      </c>
      <c r="R7" t="n">
        <v>99.81</v>
      </c>
      <c r="S7" t="n">
        <v>42.11</v>
      </c>
      <c r="T7" t="n">
        <v>27881.6</v>
      </c>
      <c r="U7" t="n">
        <v>0.42</v>
      </c>
      <c r="V7" t="n">
        <v>0.82</v>
      </c>
      <c r="W7" t="n">
        <v>3.84</v>
      </c>
      <c r="X7" t="n">
        <v>1.79</v>
      </c>
      <c r="Y7" t="n">
        <v>1</v>
      </c>
      <c r="Z7" t="n">
        <v>10</v>
      </c>
      <c r="AA7" t="n">
        <v>1187.348881967955</v>
      </c>
      <c r="AB7" t="n">
        <v>1624.583122444283</v>
      </c>
      <c r="AC7" t="n">
        <v>1469.535189354933</v>
      </c>
      <c r="AD7" t="n">
        <v>1187348.881967955</v>
      </c>
      <c r="AE7" t="n">
        <v>1624583.122444283</v>
      </c>
      <c r="AF7" t="n">
        <v>2.19743613542646e-06</v>
      </c>
      <c r="AG7" t="n">
        <v>64</v>
      </c>
      <c r="AH7" t="n">
        <v>1469535.189354933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4.2347</v>
      </c>
      <c r="E8" t="n">
        <v>23.61</v>
      </c>
      <c r="F8" t="n">
        <v>16.72</v>
      </c>
      <c r="G8" t="n">
        <v>12.54</v>
      </c>
      <c r="H8" t="n">
        <v>0.17</v>
      </c>
      <c r="I8" t="n">
        <v>80</v>
      </c>
      <c r="J8" t="n">
        <v>266.13</v>
      </c>
      <c r="K8" t="n">
        <v>59.89</v>
      </c>
      <c r="L8" t="n">
        <v>2.5</v>
      </c>
      <c r="M8" t="n">
        <v>78</v>
      </c>
      <c r="N8" t="n">
        <v>68.75</v>
      </c>
      <c r="O8" t="n">
        <v>33057.26</v>
      </c>
      <c r="P8" t="n">
        <v>273.54</v>
      </c>
      <c r="Q8" t="n">
        <v>1732.69</v>
      </c>
      <c r="R8" t="n">
        <v>93.8</v>
      </c>
      <c r="S8" t="n">
        <v>42.11</v>
      </c>
      <c r="T8" t="n">
        <v>24927.33</v>
      </c>
      <c r="U8" t="n">
        <v>0.45</v>
      </c>
      <c r="V8" t="n">
        <v>0.83</v>
      </c>
      <c r="W8" t="n">
        <v>3.84</v>
      </c>
      <c r="X8" t="n">
        <v>1.61</v>
      </c>
      <c r="Y8" t="n">
        <v>1</v>
      </c>
      <c r="Z8" t="n">
        <v>10</v>
      </c>
      <c r="AA8" t="n">
        <v>1144.813616687119</v>
      </c>
      <c r="AB8" t="n">
        <v>1566.384495963578</v>
      </c>
      <c r="AC8" t="n">
        <v>1416.890958103261</v>
      </c>
      <c r="AD8" t="n">
        <v>1144813.616687119</v>
      </c>
      <c r="AE8" t="n">
        <v>1566384.495963578</v>
      </c>
      <c r="AF8" t="n">
        <v>2.261246793033251e-06</v>
      </c>
      <c r="AG8" t="n">
        <v>62</v>
      </c>
      <c r="AH8" t="n">
        <v>1416890.958103261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4.3392</v>
      </c>
      <c r="E9" t="n">
        <v>23.05</v>
      </c>
      <c r="F9" t="n">
        <v>16.55</v>
      </c>
      <c r="G9" t="n">
        <v>13.79</v>
      </c>
      <c r="H9" t="n">
        <v>0.18</v>
      </c>
      <c r="I9" t="n">
        <v>72</v>
      </c>
      <c r="J9" t="n">
        <v>266.6</v>
      </c>
      <c r="K9" t="n">
        <v>59.89</v>
      </c>
      <c r="L9" t="n">
        <v>2.75</v>
      </c>
      <c r="M9" t="n">
        <v>70</v>
      </c>
      <c r="N9" t="n">
        <v>68.97</v>
      </c>
      <c r="O9" t="n">
        <v>33115.41</v>
      </c>
      <c r="P9" t="n">
        <v>269.6</v>
      </c>
      <c r="Q9" t="n">
        <v>1732.19</v>
      </c>
      <c r="R9" t="n">
        <v>88.89</v>
      </c>
      <c r="S9" t="n">
        <v>42.11</v>
      </c>
      <c r="T9" t="n">
        <v>22511.33</v>
      </c>
      <c r="U9" t="n">
        <v>0.47</v>
      </c>
      <c r="V9" t="n">
        <v>0.84</v>
      </c>
      <c r="W9" t="n">
        <v>3.83</v>
      </c>
      <c r="X9" t="n">
        <v>1.45</v>
      </c>
      <c r="Y9" t="n">
        <v>1</v>
      </c>
      <c r="Z9" t="n">
        <v>10</v>
      </c>
      <c r="AA9" t="n">
        <v>1115.599297138024</v>
      </c>
      <c r="AB9" t="n">
        <v>1526.412175111689</v>
      </c>
      <c r="AC9" t="n">
        <v>1380.733539451972</v>
      </c>
      <c r="AD9" t="n">
        <v>1115599.297138024</v>
      </c>
      <c r="AE9" t="n">
        <v>1526412.175111689</v>
      </c>
      <c r="AF9" t="n">
        <v>2.317047744664292e-06</v>
      </c>
      <c r="AG9" t="n">
        <v>61</v>
      </c>
      <c r="AH9" t="n">
        <v>1380733.539451972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4.4382</v>
      </c>
      <c r="E10" t="n">
        <v>22.53</v>
      </c>
      <c r="F10" t="n">
        <v>16.39</v>
      </c>
      <c r="G10" t="n">
        <v>15.13</v>
      </c>
      <c r="H10" t="n">
        <v>0.2</v>
      </c>
      <c r="I10" t="n">
        <v>65</v>
      </c>
      <c r="J10" t="n">
        <v>267.08</v>
      </c>
      <c r="K10" t="n">
        <v>59.89</v>
      </c>
      <c r="L10" t="n">
        <v>3</v>
      </c>
      <c r="M10" t="n">
        <v>63</v>
      </c>
      <c r="N10" t="n">
        <v>69.19</v>
      </c>
      <c r="O10" t="n">
        <v>33173.65</v>
      </c>
      <c r="P10" t="n">
        <v>265.4</v>
      </c>
      <c r="Q10" t="n">
        <v>1732.09</v>
      </c>
      <c r="R10" t="n">
        <v>83.91</v>
      </c>
      <c r="S10" t="n">
        <v>42.11</v>
      </c>
      <c r="T10" t="n">
        <v>20059.13</v>
      </c>
      <c r="U10" t="n">
        <v>0.5</v>
      </c>
      <c r="V10" t="n">
        <v>0.85</v>
      </c>
      <c r="W10" t="n">
        <v>3.81</v>
      </c>
      <c r="X10" t="n">
        <v>1.29</v>
      </c>
      <c r="Y10" t="n">
        <v>1</v>
      </c>
      <c r="Z10" t="n">
        <v>10</v>
      </c>
      <c r="AA10" t="n">
        <v>1077.612745516076</v>
      </c>
      <c r="AB10" t="n">
        <v>1474.437299334159</v>
      </c>
      <c r="AC10" t="n">
        <v>1333.719072871452</v>
      </c>
      <c r="AD10" t="n">
        <v>1077612.745516076</v>
      </c>
      <c r="AE10" t="n">
        <v>1474437.299334159</v>
      </c>
      <c r="AF10" t="n">
        <v>2.369911804104227e-06</v>
      </c>
      <c r="AG10" t="n">
        <v>59</v>
      </c>
      <c r="AH10" t="n">
        <v>1333719.072871452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4.5231</v>
      </c>
      <c r="E11" t="n">
        <v>22.11</v>
      </c>
      <c r="F11" t="n">
        <v>16.27</v>
      </c>
      <c r="G11" t="n">
        <v>16.55</v>
      </c>
      <c r="H11" t="n">
        <v>0.22</v>
      </c>
      <c r="I11" t="n">
        <v>59</v>
      </c>
      <c r="J11" t="n">
        <v>267.55</v>
      </c>
      <c r="K11" t="n">
        <v>59.89</v>
      </c>
      <c r="L11" t="n">
        <v>3.25</v>
      </c>
      <c r="M11" t="n">
        <v>57</v>
      </c>
      <c r="N11" t="n">
        <v>69.41</v>
      </c>
      <c r="O11" t="n">
        <v>33231.97</v>
      </c>
      <c r="P11" t="n">
        <v>262.35</v>
      </c>
      <c r="Q11" t="n">
        <v>1732.12</v>
      </c>
      <c r="R11" t="n">
        <v>80.23999999999999</v>
      </c>
      <c r="S11" t="n">
        <v>42.11</v>
      </c>
      <c r="T11" t="n">
        <v>18252.93</v>
      </c>
      <c r="U11" t="n">
        <v>0.52</v>
      </c>
      <c r="V11" t="n">
        <v>0.86</v>
      </c>
      <c r="W11" t="n">
        <v>3.8</v>
      </c>
      <c r="X11" t="n">
        <v>1.17</v>
      </c>
      <c r="Y11" t="n">
        <v>1</v>
      </c>
      <c r="Z11" t="n">
        <v>10</v>
      </c>
      <c r="AA11" t="n">
        <v>1053.674679145246</v>
      </c>
      <c r="AB11" t="n">
        <v>1441.684180852634</v>
      </c>
      <c r="AC11" t="n">
        <v>1304.091866048514</v>
      </c>
      <c r="AD11" t="n">
        <v>1053674.679145246</v>
      </c>
      <c r="AE11" t="n">
        <v>1441684.180852634</v>
      </c>
      <c r="AF11" t="n">
        <v>2.415246739926959e-06</v>
      </c>
      <c r="AG11" t="n">
        <v>58</v>
      </c>
      <c r="AH11" t="n">
        <v>1304091.866048514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4.5814</v>
      </c>
      <c r="E12" t="n">
        <v>21.83</v>
      </c>
      <c r="F12" t="n">
        <v>16.19</v>
      </c>
      <c r="G12" t="n">
        <v>17.67</v>
      </c>
      <c r="H12" t="n">
        <v>0.23</v>
      </c>
      <c r="I12" t="n">
        <v>55</v>
      </c>
      <c r="J12" t="n">
        <v>268.02</v>
      </c>
      <c r="K12" t="n">
        <v>59.89</v>
      </c>
      <c r="L12" t="n">
        <v>3.5</v>
      </c>
      <c r="M12" t="n">
        <v>53</v>
      </c>
      <c r="N12" t="n">
        <v>69.64</v>
      </c>
      <c r="O12" t="n">
        <v>33290.38</v>
      </c>
      <c r="P12" t="n">
        <v>259.88</v>
      </c>
      <c r="Q12" t="n">
        <v>1732.14</v>
      </c>
      <c r="R12" t="n">
        <v>77.41</v>
      </c>
      <c r="S12" t="n">
        <v>42.11</v>
      </c>
      <c r="T12" t="n">
        <v>16859.39</v>
      </c>
      <c r="U12" t="n">
        <v>0.54</v>
      </c>
      <c r="V12" t="n">
        <v>0.86</v>
      </c>
      <c r="W12" t="n">
        <v>3.8</v>
      </c>
      <c r="X12" t="n">
        <v>1.09</v>
      </c>
      <c r="Y12" t="n">
        <v>1</v>
      </c>
      <c r="Z12" t="n">
        <v>10</v>
      </c>
      <c r="AA12" t="n">
        <v>1033.962174274266</v>
      </c>
      <c r="AB12" t="n">
        <v>1414.712662033821</v>
      </c>
      <c r="AC12" t="n">
        <v>1279.694471131004</v>
      </c>
      <c r="AD12" t="n">
        <v>1033962.174274266</v>
      </c>
      <c r="AE12" t="n">
        <v>1414712.662033821</v>
      </c>
      <c r="AF12" t="n">
        <v>2.446377797152699e-06</v>
      </c>
      <c r="AG12" t="n">
        <v>57</v>
      </c>
      <c r="AH12" t="n">
        <v>1279694.471131004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4.6606</v>
      </c>
      <c r="E13" t="n">
        <v>21.46</v>
      </c>
      <c r="F13" t="n">
        <v>16.08</v>
      </c>
      <c r="G13" t="n">
        <v>19.29</v>
      </c>
      <c r="H13" t="n">
        <v>0.25</v>
      </c>
      <c r="I13" t="n">
        <v>50</v>
      </c>
      <c r="J13" t="n">
        <v>268.5</v>
      </c>
      <c r="K13" t="n">
        <v>59.89</v>
      </c>
      <c r="L13" t="n">
        <v>3.75</v>
      </c>
      <c r="M13" t="n">
        <v>48</v>
      </c>
      <c r="N13" t="n">
        <v>69.86</v>
      </c>
      <c r="O13" t="n">
        <v>33348.87</v>
      </c>
      <c r="P13" t="n">
        <v>256.55</v>
      </c>
      <c r="Q13" t="n">
        <v>1732.1</v>
      </c>
      <c r="R13" t="n">
        <v>73.95</v>
      </c>
      <c r="S13" t="n">
        <v>42.11</v>
      </c>
      <c r="T13" t="n">
        <v>15154.28</v>
      </c>
      <c r="U13" t="n">
        <v>0.57</v>
      </c>
      <c r="V13" t="n">
        <v>0.87</v>
      </c>
      <c r="W13" t="n">
        <v>3.79</v>
      </c>
      <c r="X13" t="n">
        <v>0.98</v>
      </c>
      <c r="Y13" t="n">
        <v>1</v>
      </c>
      <c r="Z13" t="n">
        <v>10</v>
      </c>
      <c r="AA13" t="n">
        <v>1011.190739135746</v>
      </c>
      <c r="AB13" t="n">
        <v>1383.555779872482</v>
      </c>
      <c r="AC13" t="n">
        <v>1251.511158074185</v>
      </c>
      <c r="AD13" t="n">
        <v>1011190.739135746</v>
      </c>
      <c r="AE13" t="n">
        <v>1383555.779872482</v>
      </c>
      <c r="AF13" t="n">
        <v>2.488669044704646e-06</v>
      </c>
      <c r="AG13" t="n">
        <v>56</v>
      </c>
      <c r="AH13" t="n">
        <v>1251511.158074185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4.7023</v>
      </c>
      <c r="E14" t="n">
        <v>21.27</v>
      </c>
      <c r="F14" t="n">
        <v>16.04</v>
      </c>
      <c r="G14" t="n">
        <v>20.47</v>
      </c>
      <c r="H14" t="n">
        <v>0.26</v>
      </c>
      <c r="I14" t="n">
        <v>47</v>
      </c>
      <c r="J14" t="n">
        <v>268.97</v>
      </c>
      <c r="K14" t="n">
        <v>59.89</v>
      </c>
      <c r="L14" t="n">
        <v>4</v>
      </c>
      <c r="M14" t="n">
        <v>45</v>
      </c>
      <c r="N14" t="n">
        <v>70.09</v>
      </c>
      <c r="O14" t="n">
        <v>33407.45</v>
      </c>
      <c r="P14" t="n">
        <v>254.98</v>
      </c>
      <c r="Q14" t="n">
        <v>1732.35</v>
      </c>
      <c r="R14" t="n">
        <v>72.48</v>
      </c>
      <c r="S14" t="n">
        <v>42.11</v>
      </c>
      <c r="T14" t="n">
        <v>14435.11</v>
      </c>
      <c r="U14" t="n">
        <v>0.58</v>
      </c>
      <c r="V14" t="n">
        <v>0.87</v>
      </c>
      <c r="W14" t="n">
        <v>3.79</v>
      </c>
      <c r="X14" t="n">
        <v>0.9399999999999999</v>
      </c>
      <c r="Y14" t="n">
        <v>1</v>
      </c>
      <c r="Z14" t="n">
        <v>10</v>
      </c>
      <c r="AA14" t="n">
        <v>1005.040633937452</v>
      </c>
      <c r="AB14" t="n">
        <v>1375.140934616683</v>
      </c>
      <c r="AC14" t="n">
        <v>1243.89941383929</v>
      </c>
      <c r="AD14" t="n">
        <v>1005040.633937452</v>
      </c>
      <c r="AE14" t="n">
        <v>1375140.934616683</v>
      </c>
      <c r="AF14" t="n">
        <v>2.510936027317225e-06</v>
      </c>
      <c r="AG14" t="n">
        <v>56</v>
      </c>
      <c r="AH14" t="n">
        <v>1243899.41383929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4.752</v>
      </c>
      <c r="E15" t="n">
        <v>21.04</v>
      </c>
      <c r="F15" t="n">
        <v>15.97</v>
      </c>
      <c r="G15" t="n">
        <v>21.77</v>
      </c>
      <c r="H15" t="n">
        <v>0.28</v>
      </c>
      <c r="I15" t="n">
        <v>44</v>
      </c>
      <c r="J15" t="n">
        <v>269.45</v>
      </c>
      <c r="K15" t="n">
        <v>59.89</v>
      </c>
      <c r="L15" t="n">
        <v>4.25</v>
      </c>
      <c r="M15" t="n">
        <v>42</v>
      </c>
      <c r="N15" t="n">
        <v>70.31</v>
      </c>
      <c r="O15" t="n">
        <v>33466.11</v>
      </c>
      <c r="P15" t="n">
        <v>252.24</v>
      </c>
      <c r="Q15" t="n">
        <v>1732.15</v>
      </c>
      <c r="R15" t="n">
        <v>70.45</v>
      </c>
      <c r="S15" t="n">
        <v>42.11</v>
      </c>
      <c r="T15" t="n">
        <v>13432.28</v>
      </c>
      <c r="U15" t="n">
        <v>0.6</v>
      </c>
      <c r="V15" t="n">
        <v>0.87</v>
      </c>
      <c r="W15" t="n">
        <v>3.78</v>
      </c>
      <c r="X15" t="n">
        <v>0.87</v>
      </c>
      <c r="Y15" t="n">
        <v>1</v>
      </c>
      <c r="Z15" t="n">
        <v>10</v>
      </c>
      <c r="AA15" t="n">
        <v>986.6048289190719</v>
      </c>
      <c r="AB15" t="n">
        <v>1349.916252860221</v>
      </c>
      <c r="AC15" t="n">
        <v>1221.082140306601</v>
      </c>
      <c r="AD15" t="n">
        <v>986604.8289190719</v>
      </c>
      <c r="AE15" t="n">
        <v>1349916.252860221</v>
      </c>
      <c r="AF15" t="n">
        <v>2.537474853116869e-06</v>
      </c>
      <c r="AG15" t="n">
        <v>55</v>
      </c>
      <c r="AH15" t="n">
        <v>1221082.140306601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4.8013</v>
      </c>
      <c r="E16" t="n">
        <v>20.83</v>
      </c>
      <c r="F16" t="n">
        <v>15.9</v>
      </c>
      <c r="G16" t="n">
        <v>23.27</v>
      </c>
      <c r="H16" t="n">
        <v>0.3</v>
      </c>
      <c r="I16" t="n">
        <v>41</v>
      </c>
      <c r="J16" t="n">
        <v>269.92</v>
      </c>
      <c r="K16" t="n">
        <v>59.89</v>
      </c>
      <c r="L16" t="n">
        <v>4.5</v>
      </c>
      <c r="M16" t="n">
        <v>39</v>
      </c>
      <c r="N16" t="n">
        <v>70.54000000000001</v>
      </c>
      <c r="O16" t="n">
        <v>33524.86</v>
      </c>
      <c r="P16" t="n">
        <v>249.87</v>
      </c>
      <c r="Q16" t="n">
        <v>1731.96</v>
      </c>
      <c r="R16" t="n">
        <v>68.56999999999999</v>
      </c>
      <c r="S16" t="n">
        <v>42.11</v>
      </c>
      <c r="T16" t="n">
        <v>12505.62</v>
      </c>
      <c r="U16" t="n">
        <v>0.61</v>
      </c>
      <c r="V16" t="n">
        <v>0.88</v>
      </c>
      <c r="W16" t="n">
        <v>3.77</v>
      </c>
      <c r="X16" t="n">
        <v>0.8</v>
      </c>
      <c r="Y16" t="n">
        <v>1</v>
      </c>
      <c r="Z16" t="n">
        <v>10</v>
      </c>
      <c r="AA16" t="n">
        <v>978.8477796389607</v>
      </c>
      <c r="AB16" t="n">
        <v>1339.302715818311</v>
      </c>
      <c r="AC16" t="n">
        <v>1211.481544343778</v>
      </c>
      <c r="AD16" t="n">
        <v>978847.7796389607</v>
      </c>
      <c r="AE16" t="n">
        <v>1339302.715818311</v>
      </c>
      <c r="AF16" t="n">
        <v>2.56380008675716e-06</v>
      </c>
      <c r="AG16" t="n">
        <v>55</v>
      </c>
      <c r="AH16" t="n">
        <v>1211481.544343778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4.8319</v>
      </c>
      <c r="E17" t="n">
        <v>20.7</v>
      </c>
      <c r="F17" t="n">
        <v>15.87</v>
      </c>
      <c r="G17" t="n">
        <v>24.42</v>
      </c>
      <c r="H17" t="n">
        <v>0.31</v>
      </c>
      <c r="I17" t="n">
        <v>39</v>
      </c>
      <c r="J17" t="n">
        <v>270.4</v>
      </c>
      <c r="K17" t="n">
        <v>59.89</v>
      </c>
      <c r="L17" t="n">
        <v>4.75</v>
      </c>
      <c r="M17" t="n">
        <v>37</v>
      </c>
      <c r="N17" t="n">
        <v>70.76000000000001</v>
      </c>
      <c r="O17" t="n">
        <v>33583.7</v>
      </c>
      <c r="P17" t="n">
        <v>248.36</v>
      </c>
      <c r="Q17" t="n">
        <v>1731.86</v>
      </c>
      <c r="R17" t="n">
        <v>67.53</v>
      </c>
      <c r="S17" t="n">
        <v>42.11</v>
      </c>
      <c r="T17" t="n">
        <v>11996.62</v>
      </c>
      <c r="U17" t="n">
        <v>0.62</v>
      </c>
      <c r="V17" t="n">
        <v>0.88</v>
      </c>
      <c r="W17" t="n">
        <v>3.77</v>
      </c>
      <c r="X17" t="n">
        <v>0.77</v>
      </c>
      <c r="Y17" t="n">
        <v>1</v>
      </c>
      <c r="Z17" t="n">
        <v>10</v>
      </c>
      <c r="AA17" t="n">
        <v>964.1377158532588</v>
      </c>
      <c r="AB17" t="n">
        <v>1319.1757575845</v>
      </c>
      <c r="AC17" t="n">
        <v>1193.275474755439</v>
      </c>
      <c r="AD17" t="n">
        <v>964137.7158532587</v>
      </c>
      <c r="AE17" t="n">
        <v>1319175.7575845</v>
      </c>
      <c r="AF17" t="n">
        <v>2.580139886947685e-06</v>
      </c>
      <c r="AG17" t="n">
        <v>54</v>
      </c>
      <c r="AH17" t="n">
        <v>1193275.474755439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4.8682</v>
      </c>
      <c r="E18" t="n">
        <v>20.54</v>
      </c>
      <c r="F18" t="n">
        <v>15.82</v>
      </c>
      <c r="G18" t="n">
        <v>25.65</v>
      </c>
      <c r="H18" t="n">
        <v>0.33</v>
      </c>
      <c r="I18" t="n">
        <v>37</v>
      </c>
      <c r="J18" t="n">
        <v>270.88</v>
      </c>
      <c r="K18" t="n">
        <v>59.89</v>
      </c>
      <c r="L18" t="n">
        <v>5</v>
      </c>
      <c r="M18" t="n">
        <v>35</v>
      </c>
      <c r="N18" t="n">
        <v>70.98999999999999</v>
      </c>
      <c r="O18" t="n">
        <v>33642.62</v>
      </c>
      <c r="P18" t="n">
        <v>246.21</v>
      </c>
      <c r="Q18" t="n">
        <v>1732.06</v>
      </c>
      <c r="R18" t="n">
        <v>65.92</v>
      </c>
      <c r="S18" t="n">
        <v>42.11</v>
      </c>
      <c r="T18" t="n">
        <v>11204.86</v>
      </c>
      <c r="U18" t="n">
        <v>0.64</v>
      </c>
      <c r="V18" t="n">
        <v>0.88</v>
      </c>
      <c r="W18" t="n">
        <v>3.77</v>
      </c>
      <c r="X18" t="n">
        <v>0.72</v>
      </c>
      <c r="Y18" t="n">
        <v>1</v>
      </c>
      <c r="Z18" t="n">
        <v>10</v>
      </c>
      <c r="AA18" t="n">
        <v>958.1581135201209</v>
      </c>
      <c r="AB18" t="n">
        <v>1310.994201870864</v>
      </c>
      <c r="AC18" t="n">
        <v>1185.874755236227</v>
      </c>
      <c r="AD18" t="n">
        <v>958158.1135201209</v>
      </c>
      <c r="AE18" t="n">
        <v>1310994.201870864</v>
      </c>
      <c r="AF18" t="n">
        <v>2.599523375408995e-06</v>
      </c>
      <c r="AG18" t="n">
        <v>54</v>
      </c>
      <c r="AH18" t="n">
        <v>1185874.755236227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4.8966</v>
      </c>
      <c r="E19" t="n">
        <v>20.42</v>
      </c>
      <c r="F19" t="n">
        <v>15.8</v>
      </c>
      <c r="G19" t="n">
        <v>27.09</v>
      </c>
      <c r="H19" t="n">
        <v>0.34</v>
      </c>
      <c r="I19" t="n">
        <v>35</v>
      </c>
      <c r="J19" t="n">
        <v>271.36</v>
      </c>
      <c r="K19" t="n">
        <v>59.89</v>
      </c>
      <c r="L19" t="n">
        <v>5.25</v>
      </c>
      <c r="M19" t="n">
        <v>33</v>
      </c>
      <c r="N19" t="n">
        <v>71.22</v>
      </c>
      <c r="O19" t="n">
        <v>33701.64</v>
      </c>
      <c r="P19" t="n">
        <v>244.61</v>
      </c>
      <c r="Q19" t="n">
        <v>1732.11</v>
      </c>
      <c r="R19" t="n">
        <v>65.52</v>
      </c>
      <c r="S19" t="n">
        <v>42.11</v>
      </c>
      <c r="T19" t="n">
        <v>11015.13</v>
      </c>
      <c r="U19" t="n">
        <v>0.64</v>
      </c>
      <c r="V19" t="n">
        <v>0.88</v>
      </c>
      <c r="W19" t="n">
        <v>3.76</v>
      </c>
      <c r="X19" t="n">
        <v>0.7</v>
      </c>
      <c r="Y19" t="n">
        <v>1</v>
      </c>
      <c r="Z19" t="n">
        <v>10</v>
      </c>
      <c r="AA19" t="n">
        <v>953.8003221978731</v>
      </c>
      <c r="AB19" t="n">
        <v>1305.03167953158</v>
      </c>
      <c r="AC19" t="n">
        <v>1180.481287660551</v>
      </c>
      <c r="AD19" t="n">
        <v>953800.3221978731</v>
      </c>
      <c r="AE19" t="n">
        <v>1305031.67953158</v>
      </c>
      <c r="AF19" t="n">
        <v>2.614688418723077e-06</v>
      </c>
      <c r="AG19" t="n">
        <v>54</v>
      </c>
      <c r="AH19" t="n">
        <v>1180481.287660551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4.9358</v>
      </c>
      <c r="E20" t="n">
        <v>20.26</v>
      </c>
      <c r="F20" t="n">
        <v>15.74</v>
      </c>
      <c r="G20" t="n">
        <v>28.62</v>
      </c>
      <c r="H20" t="n">
        <v>0.36</v>
      </c>
      <c r="I20" t="n">
        <v>33</v>
      </c>
      <c r="J20" t="n">
        <v>271.84</v>
      </c>
      <c r="K20" t="n">
        <v>59.89</v>
      </c>
      <c r="L20" t="n">
        <v>5.5</v>
      </c>
      <c r="M20" t="n">
        <v>31</v>
      </c>
      <c r="N20" t="n">
        <v>71.45</v>
      </c>
      <c r="O20" t="n">
        <v>33760.74</v>
      </c>
      <c r="P20" t="n">
        <v>241.93</v>
      </c>
      <c r="Q20" t="n">
        <v>1731.87</v>
      </c>
      <c r="R20" t="n">
        <v>63.7</v>
      </c>
      <c r="S20" t="n">
        <v>42.11</v>
      </c>
      <c r="T20" t="n">
        <v>10115.22</v>
      </c>
      <c r="U20" t="n">
        <v>0.66</v>
      </c>
      <c r="V20" t="n">
        <v>0.88</v>
      </c>
      <c r="W20" t="n">
        <v>3.75</v>
      </c>
      <c r="X20" t="n">
        <v>0.64</v>
      </c>
      <c r="Y20" t="n">
        <v>1</v>
      </c>
      <c r="Z20" t="n">
        <v>10</v>
      </c>
      <c r="AA20" t="n">
        <v>937.0159916909429</v>
      </c>
      <c r="AB20" t="n">
        <v>1282.066618059596</v>
      </c>
      <c r="AC20" t="n">
        <v>1159.707979423787</v>
      </c>
      <c r="AD20" t="n">
        <v>937015.9916909429</v>
      </c>
      <c r="AE20" t="n">
        <v>1282066.618059596</v>
      </c>
      <c r="AF20" t="n">
        <v>2.635620450339698e-06</v>
      </c>
      <c r="AG20" t="n">
        <v>53</v>
      </c>
      <c r="AH20" t="n">
        <v>1159707.979423787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4.9741</v>
      </c>
      <c r="E21" t="n">
        <v>20.1</v>
      </c>
      <c r="F21" t="n">
        <v>15.68</v>
      </c>
      <c r="G21" t="n">
        <v>30.36</v>
      </c>
      <c r="H21" t="n">
        <v>0.38</v>
      </c>
      <c r="I21" t="n">
        <v>31</v>
      </c>
      <c r="J21" t="n">
        <v>272.32</v>
      </c>
      <c r="K21" t="n">
        <v>59.89</v>
      </c>
      <c r="L21" t="n">
        <v>5.75</v>
      </c>
      <c r="M21" t="n">
        <v>29</v>
      </c>
      <c r="N21" t="n">
        <v>71.68000000000001</v>
      </c>
      <c r="O21" t="n">
        <v>33820.05</v>
      </c>
      <c r="P21" t="n">
        <v>239.74</v>
      </c>
      <c r="Q21" t="n">
        <v>1731.96</v>
      </c>
      <c r="R21" t="n">
        <v>61.7</v>
      </c>
      <c r="S21" t="n">
        <v>42.11</v>
      </c>
      <c r="T21" t="n">
        <v>9120.65</v>
      </c>
      <c r="U21" t="n">
        <v>0.68</v>
      </c>
      <c r="V21" t="n">
        <v>0.89</v>
      </c>
      <c r="W21" t="n">
        <v>3.76</v>
      </c>
      <c r="X21" t="n">
        <v>0.59</v>
      </c>
      <c r="Y21" t="n">
        <v>1</v>
      </c>
      <c r="Z21" t="n">
        <v>10</v>
      </c>
      <c r="AA21" t="n">
        <v>930.9960854975113</v>
      </c>
      <c r="AB21" t="n">
        <v>1273.829916826226</v>
      </c>
      <c r="AC21" t="n">
        <v>1152.257377395847</v>
      </c>
      <c r="AD21" t="n">
        <v>930996.0854975113</v>
      </c>
      <c r="AE21" t="n">
        <v>1273829.916826226</v>
      </c>
      <c r="AF21" t="n">
        <v>2.656071899597773e-06</v>
      </c>
      <c r="AG21" t="n">
        <v>53</v>
      </c>
      <c r="AH21" t="n">
        <v>1152257.377395847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4.9875</v>
      </c>
      <c r="E22" t="n">
        <v>20.05</v>
      </c>
      <c r="F22" t="n">
        <v>15.68</v>
      </c>
      <c r="G22" t="n">
        <v>31.36</v>
      </c>
      <c r="H22" t="n">
        <v>0.39</v>
      </c>
      <c r="I22" t="n">
        <v>30</v>
      </c>
      <c r="J22" t="n">
        <v>272.8</v>
      </c>
      <c r="K22" t="n">
        <v>59.89</v>
      </c>
      <c r="L22" t="n">
        <v>6</v>
      </c>
      <c r="M22" t="n">
        <v>28</v>
      </c>
      <c r="N22" t="n">
        <v>71.91</v>
      </c>
      <c r="O22" t="n">
        <v>33879.33</v>
      </c>
      <c r="P22" t="n">
        <v>238.72</v>
      </c>
      <c r="Q22" t="n">
        <v>1731.95</v>
      </c>
      <c r="R22" t="n">
        <v>61.42</v>
      </c>
      <c r="S22" t="n">
        <v>42.11</v>
      </c>
      <c r="T22" t="n">
        <v>8986.16</v>
      </c>
      <c r="U22" t="n">
        <v>0.6899999999999999</v>
      </c>
      <c r="V22" t="n">
        <v>0.89</v>
      </c>
      <c r="W22" t="n">
        <v>3.76</v>
      </c>
      <c r="X22" t="n">
        <v>0.58</v>
      </c>
      <c r="Y22" t="n">
        <v>1</v>
      </c>
      <c r="Z22" t="n">
        <v>10</v>
      </c>
      <c r="AA22" t="n">
        <v>928.815296348918</v>
      </c>
      <c r="AB22" t="n">
        <v>1270.846064903493</v>
      </c>
      <c r="AC22" t="n">
        <v>1149.558300112758</v>
      </c>
      <c r="AD22" t="n">
        <v>928815.296348918</v>
      </c>
      <c r="AE22" t="n">
        <v>1270846.064903493</v>
      </c>
      <c r="AF22" t="n">
        <v>2.663227236936108e-06</v>
      </c>
      <c r="AG22" t="n">
        <v>53</v>
      </c>
      <c r="AH22" t="n">
        <v>1149558.300112758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5.0225</v>
      </c>
      <c r="E23" t="n">
        <v>19.91</v>
      </c>
      <c r="F23" t="n">
        <v>15.64</v>
      </c>
      <c r="G23" t="n">
        <v>33.52</v>
      </c>
      <c r="H23" t="n">
        <v>0.41</v>
      </c>
      <c r="I23" t="n">
        <v>28</v>
      </c>
      <c r="J23" t="n">
        <v>273.28</v>
      </c>
      <c r="K23" t="n">
        <v>59.89</v>
      </c>
      <c r="L23" t="n">
        <v>6.25</v>
      </c>
      <c r="M23" t="n">
        <v>26</v>
      </c>
      <c r="N23" t="n">
        <v>72.14</v>
      </c>
      <c r="O23" t="n">
        <v>33938.7</v>
      </c>
      <c r="P23" t="n">
        <v>236.04</v>
      </c>
      <c r="Q23" t="n">
        <v>1732.01</v>
      </c>
      <c r="R23" t="n">
        <v>60.15</v>
      </c>
      <c r="S23" t="n">
        <v>42.11</v>
      </c>
      <c r="T23" t="n">
        <v>8363.42</v>
      </c>
      <c r="U23" t="n">
        <v>0.7</v>
      </c>
      <c r="V23" t="n">
        <v>0.89</v>
      </c>
      <c r="W23" t="n">
        <v>3.76</v>
      </c>
      <c r="X23" t="n">
        <v>0.54</v>
      </c>
      <c r="Y23" t="n">
        <v>1</v>
      </c>
      <c r="Z23" t="n">
        <v>10</v>
      </c>
      <c r="AA23" t="n">
        <v>912.7650565539975</v>
      </c>
      <c r="AB23" t="n">
        <v>1248.885418729478</v>
      </c>
      <c r="AC23" t="n">
        <v>1129.693547187629</v>
      </c>
      <c r="AD23" t="n">
        <v>912765.0565539976</v>
      </c>
      <c r="AE23" t="n">
        <v>1248885.418729478</v>
      </c>
      <c r="AF23" t="n">
        <v>2.681916550879519e-06</v>
      </c>
      <c r="AG23" t="n">
        <v>52</v>
      </c>
      <c r="AH23" t="n">
        <v>1129693.547187629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5.04</v>
      </c>
      <c r="E24" t="n">
        <v>19.84</v>
      </c>
      <c r="F24" t="n">
        <v>15.62</v>
      </c>
      <c r="G24" t="n">
        <v>34.72</v>
      </c>
      <c r="H24" t="n">
        <v>0.42</v>
      </c>
      <c r="I24" t="n">
        <v>27</v>
      </c>
      <c r="J24" t="n">
        <v>273.76</v>
      </c>
      <c r="K24" t="n">
        <v>59.89</v>
      </c>
      <c r="L24" t="n">
        <v>6.5</v>
      </c>
      <c r="M24" t="n">
        <v>25</v>
      </c>
      <c r="N24" t="n">
        <v>72.37</v>
      </c>
      <c r="O24" t="n">
        <v>33998.16</v>
      </c>
      <c r="P24" t="n">
        <v>235.37</v>
      </c>
      <c r="Q24" t="n">
        <v>1731.84</v>
      </c>
      <c r="R24" t="n">
        <v>59.99</v>
      </c>
      <c r="S24" t="n">
        <v>42.11</v>
      </c>
      <c r="T24" t="n">
        <v>8289.25</v>
      </c>
      <c r="U24" t="n">
        <v>0.7</v>
      </c>
      <c r="V24" t="n">
        <v>0.89</v>
      </c>
      <c r="W24" t="n">
        <v>3.75</v>
      </c>
      <c r="X24" t="n">
        <v>0.53</v>
      </c>
      <c r="Y24" t="n">
        <v>1</v>
      </c>
      <c r="Z24" t="n">
        <v>10</v>
      </c>
      <c r="AA24" t="n">
        <v>910.5198270760693</v>
      </c>
      <c r="AB24" t="n">
        <v>1245.813396705242</v>
      </c>
      <c r="AC24" t="n">
        <v>1126.914714633777</v>
      </c>
      <c r="AD24" t="n">
        <v>910519.8270760693</v>
      </c>
      <c r="AE24" t="n">
        <v>1245813.396705242</v>
      </c>
      <c r="AF24" t="n">
        <v>2.691261207851225e-06</v>
      </c>
      <c r="AG24" t="n">
        <v>52</v>
      </c>
      <c r="AH24" t="n">
        <v>1126914.714633777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5.0592</v>
      </c>
      <c r="E25" t="n">
        <v>19.77</v>
      </c>
      <c r="F25" t="n">
        <v>15.6</v>
      </c>
      <c r="G25" t="n">
        <v>36</v>
      </c>
      <c r="H25" t="n">
        <v>0.44</v>
      </c>
      <c r="I25" t="n">
        <v>26</v>
      </c>
      <c r="J25" t="n">
        <v>274.24</v>
      </c>
      <c r="K25" t="n">
        <v>59.89</v>
      </c>
      <c r="L25" t="n">
        <v>6.75</v>
      </c>
      <c r="M25" t="n">
        <v>24</v>
      </c>
      <c r="N25" t="n">
        <v>72.61</v>
      </c>
      <c r="O25" t="n">
        <v>34057.71</v>
      </c>
      <c r="P25" t="n">
        <v>233.11</v>
      </c>
      <c r="Q25" t="n">
        <v>1731.94</v>
      </c>
      <c r="R25" t="n">
        <v>59.15</v>
      </c>
      <c r="S25" t="n">
        <v>42.11</v>
      </c>
      <c r="T25" t="n">
        <v>7873.65</v>
      </c>
      <c r="U25" t="n">
        <v>0.71</v>
      </c>
      <c r="V25" t="n">
        <v>0.89</v>
      </c>
      <c r="W25" t="n">
        <v>3.75</v>
      </c>
      <c r="X25" t="n">
        <v>0.5</v>
      </c>
      <c r="Y25" t="n">
        <v>1</v>
      </c>
      <c r="Z25" t="n">
        <v>10</v>
      </c>
      <c r="AA25" t="n">
        <v>906.4505418901412</v>
      </c>
      <c r="AB25" t="n">
        <v>1240.245621189663</v>
      </c>
      <c r="AC25" t="n">
        <v>1121.878319798983</v>
      </c>
      <c r="AD25" t="n">
        <v>906450.5418901412</v>
      </c>
      <c r="AE25" t="n">
        <v>1240245.621189663</v>
      </c>
      <c r="AF25" t="n">
        <v>2.701513631500182e-06</v>
      </c>
      <c r="AG25" t="n">
        <v>52</v>
      </c>
      <c r="AH25" t="n">
        <v>1121878.319798983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5.0764</v>
      </c>
      <c r="E26" t="n">
        <v>19.7</v>
      </c>
      <c r="F26" t="n">
        <v>15.58</v>
      </c>
      <c r="G26" t="n">
        <v>37.4</v>
      </c>
      <c r="H26" t="n">
        <v>0.45</v>
      </c>
      <c r="I26" t="n">
        <v>25</v>
      </c>
      <c r="J26" t="n">
        <v>274.73</v>
      </c>
      <c r="K26" t="n">
        <v>59.89</v>
      </c>
      <c r="L26" t="n">
        <v>7</v>
      </c>
      <c r="M26" t="n">
        <v>23</v>
      </c>
      <c r="N26" t="n">
        <v>72.84</v>
      </c>
      <c r="O26" t="n">
        <v>34117.35</v>
      </c>
      <c r="P26" t="n">
        <v>231.96</v>
      </c>
      <c r="Q26" t="n">
        <v>1731.91</v>
      </c>
      <c r="R26" t="n">
        <v>58.71</v>
      </c>
      <c r="S26" t="n">
        <v>42.11</v>
      </c>
      <c r="T26" t="n">
        <v>7659.35</v>
      </c>
      <c r="U26" t="n">
        <v>0.72</v>
      </c>
      <c r="V26" t="n">
        <v>0.89</v>
      </c>
      <c r="W26" t="n">
        <v>3.74</v>
      </c>
      <c r="X26" t="n">
        <v>0.48</v>
      </c>
      <c r="Y26" t="n">
        <v>1</v>
      </c>
      <c r="Z26" t="n">
        <v>10</v>
      </c>
      <c r="AA26" t="n">
        <v>903.7512461467202</v>
      </c>
      <c r="AB26" t="n">
        <v>1236.552325668991</v>
      </c>
      <c r="AC26" t="n">
        <v>1118.537507219231</v>
      </c>
      <c r="AD26" t="n">
        <v>903751.2461467201</v>
      </c>
      <c r="AE26" t="n">
        <v>1236552.325668991</v>
      </c>
      <c r="AF26" t="n">
        <v>2.710698094352372e-06</v>
      </c>
      <c r="AG26" t="n">
        <v>52</v>
      </c>
      <c r="AH26" t="n">
        <v>1118537.507219231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5.0949</v>
      </c>
      <c r="E27" t="n">
        <v>19.63</v>
      </c>
      <c r="F27" t="n">
        <v>15.56</v>
      </c>
      <c r="G27" t="n">
        <v>38.9</v>
      </c>
      <c r="H27" t="n">
        <v>0.47</v>
      </c>
      <c r="I27" t="n">
        <v>24</v>
      </c>
      <c r="J27" t="n">
        <v>275.21</v>
      </c>
      <c r="K27" t="n">
        <v>59.89</v>
      </c>
      <c r="L27" t="n">
        <v>7.25</v>
      </c>
      <c r="M27" t="n">
        <v>22</v>
      </c>
      <c r="N27" t="n">
        <v>73.08</v>
      </c>
      <c r="O27" t="n">
        <v>34177.09</v>
      </c>
      <c r="P27" t="n">
        <v>230.28</v>
      </c>
      <c r="Q27" t="n">
        <v>1732.01</v>
      </c>
      <c r="R27" t="n">
        <v>57.92</v>
      </c>
      <c r="S27" t="n">
        <v>42.11</v>
      </c>
      <c r="T27" t="n">
        <v>7269.82</v>
      </c>
      <c r="U27" t="n">
        <v>0.73</v>
      </c>
      <c r="V27" t="n">
        <v>0.89</v>
      </c>
      <c r="W27" t="n">
        <v>3.75</v>
      </c>
      <c r="X27" t="n">
        <v>0.46</v>
      </c>
      <c r="Y27" t="n">
        <v>1</v>
      </c>
      <c r="Z27" t="n">
        <v>10</v>
      </c>
      <c r="AA27" t="n">
        <v>900.4077353905833</v>
      </c>
      <c r="AB27" t="n">
        <v>1231.97758674716</v>
      </c>
      <c r="AC27" t="n">
        <v>1114.399374959414</v>
      </c>
      <c r="AD27" t="n">
        <v>900407.7353905833</v>
      </c>
      <c r="AE27" t="n">
        <v>1231977.58674716</v>
      </c>
      <c r="AF27" t="n">
        <v>2.720576731722461e-06</v>
      </c>
      <c r="AG27" t="n">
        <v>52</v>
      </c>
      <c r="AH27" t="n">
        <v>1114399.374959413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5.1135</v>
      </c>
      <c r="E28" t="n">
        <v>19.56</v>
      </c>
      <c r="F28" t="n">
        <v>15.54</v>
      </c>
      <c r="G28" t="n">
        <v>40.54</v>
      </c>
      <c r="H28" t="n">
        <v>0.48</v>
      </c>
      <c r="I28" t="n">
        <v>23</v>
      </c>
      <c r="J28" t="n">
        <v>275.7</v>
      </c>
      <c r="K28" t="n">
        <v>59.89</v>
      </c>
      <c r="L28" t="n">
        <v>7.5</v>
      </c>
      <c r="M28" t="n">
        <v>21</v>
      </c>
      <c r="N28" t="n">
        <v>73.31</v>
      </c>
      <c r="O28" t="n">
        <v>34236.91</v>
      </c>
      <c r="P28" t="n">
        <v>227.74</v>
      </c>
      <c r="Q28" t="n">
        <v>1732.01</v>
      </c>
      <c r="R28" t="n">
        <v>57.32</v>
      </c>
      <c r="S28" t="n">
        <v>42.11</v>
      </c>
      <c r="T28" t="n">
        <v>6970.84</v>
      </c>
      <c r="U28" t="n">
        <v>0.73</v>
      </c>
      <c r="V28" t="n">
        <v>0.9</v>
      </c>
      <c r="W28" t="n">
        <v>3.74</v>
      </c>
      <c r="X28" t="n">
        <v>0.44</v>
      </c>
      <c r="Y28" t="n">
        <v>1</v>
      </c>
      <c r="Z28" t="n">
        <v>10</v>
      </c>
      <c r="AA28" t="n">
        <v>886.115458208462</v>
      </c>
      <c r="AB28" t="n">
        <v>1212.422262575814</v>
      </c>
      <c r="AC28" t="n">
        <v>1096.71038348091</v>
      </c>
      <c r="AD28" t="n">
        <v>886115.458208462</v>
      </c>
      <c r="AE28" t="n">
        <v>1212422.262575814</v>
      </c>
      <c r="AF28" t="n">
        <v>2.730508767132388e-06</v>
      </c>
      <c r="AG28" t="n">
        <v>51</v>
      </c>
      <c r="AH28" t="n">
        <v>1096710.38348091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5.1312</v>
      </c>
      <c r="E29" t="n">
        <v>19.49</v>
      </c>
      <c r="F29" t="n">
        <v>15.52</v>
      </c>
      <c r="G29" t="n">
        <v>42.34</v>
      </c>
      <c r="H29" t="n">
        <v>0.5</v>
      </c>
      <c r="I29" t="n">
        <v>22</v>
      </c>
      <c r="J29" t="n">
        <v>276.18</v>
      </c>
      <c r="K29" t="n">
        <v>59.89</v>
      </c>
      <c r="L29" t="n">
        <v>7.75</v>
      </c>
      <c r="M29" t="n">
        <v>20</v>
      </c>
      <c r="N29" t="n">
        <v>73.55</v>
      </c>
      <c r="O29" t="n">
        <v>34296.82</v>
      </c>
      <c r="P29" t="n">
        <v>226.39</v>
      </c>
      <c r="Q29" t="n">
        <v>1732.12</v>
      </c>
      <c r="R29" t="n">
        <v>56.74</v>
      </c>
      <c r="S29" t="n">
        <v>42.11</v>
      </c>
      <c r="T29" t="n">
        <v>6690.15</v>
      </c>
      <c r="U29" t="n">
        <v>0.74</v>
      </c>
      <c r="V29" t="n">
        <v>0.9</v>
      </c>
      <c r="W29" t="n">
        <v>3.74</v>
      </c>
      <c r="X29" t="n">
        <v>0.42</v>
      </c>
      <c r="Y29" t="n">
        <v>1</v>
      </c>
      <c r="Z29" t="n">
        <v>10</v>
      </c>
      <c r="AA29" t="n">
        <v>883.2310378871048</v>
      </c>
      <c r="AB29" t="n">
        <v>1208.475671440489</v>
      </c>
      <c r="AC29" t="n">
        <v>1093.140449464466</v>
      </c>
      <c r="AD29" t="n">
        <v>883231.0378871048</v>
      </c>
      <c r="AE29" t="n">
        <v>1208475.671440489</v>
      </c>
      <c r="AF29" t="n">
        <v>2.73996022018377e-06</v>
      </c>
      <c r="AG29" t="n">
        <v>51</v>
      </c>
      <c r="AH29" t="n">
        <v>1093140.449464465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5.1513</v>
      </c>
      <c r="E30" t="n">
        <v>19.41</v>
      </c>
      <c r="F30" t="n">
        <v>15.5</v>
      </c>
      <c r="G30" t="n">
        <v>44.28</v>
      </c>
      <c r="H30" t="n">
        <v>0.51</v>
      </c>
      <c r="I30" t="n">
        <v>21</v>
      </c>
      <c r="J30" t="n">
        <v>276.67</v>
      </c>
      <c r="K30" t="n">
        <v>59.89</v>
      </c>
      <c r="L30" t="n">
        <v>8</v>
      </c>
      <c r="M30" t="n">
        <v>19</v>
      </c>
      <c r="N30" t="n">
        <v>73.78</v>
      </c>
      <c r="O30" t="n">
        <v>34356.83</v>
      </c>
      <c r="P30" t="n">
        <v>223.34</v>
      </c>
      <c r="Q30" t="n">
        <v>1731.9</v>
      </c>
      <c r="R30" t="n">
        <v>56</v>
      </c>
      <c r="S30" t="n">
        <v>42.11</v>
      </c>
      <c r="T30" t="n">
        <v>6323.44</v>
      </c>
      <c r="U30" t="n">
        <v>0.75</v>
      </c>
      <c r="V30" t="n">
        <v>0.9</v>
      </c>
      <c r="W30" t="n">
        <v>3.74</v>
      </c>
      <c r="X30" t="n">
        <v>0.4</v>
      </c>
      <c r="Y30" t="n">
        <v>1</v>
      </c>
      <c r="Z30" t="n">
        <v>10</v>
      </c>
      <c r="AA30" t="n">
        <v>878.399576089696</v>
      </c>
      <c r="AB30" t="n">
        <v>1201.865052260223</v>
      </c>
      <c r="AC30" t="n">
        <v>1087.160738500702</v>
      </c>
      <c r="AD30" t="n">
        <v>878399.576089696</v>
      </c>
      <c r="AE30" t="n">
        <v>1201865.052260223</v>
      </c>
      <c r="AF30" t="n">
        <v>2.750693226191273e-06</v>
      </c>
      <c r="AG30" t="n">
        <v>51</v>
      </c>
      <c r="AH30" t="n">
        <v>1087160.738500702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5.1506</v>
      </c>
      <c r="E31" t="n">
        <v>19.42</v>
      </c>
      <c r="F31" t="n">
        <v>15.5</v>
      </c>
      <c r="G31" t="n">
        <v>44.29</v>
      </c>
      <c r="H31" t="n">
        <v>0.53</v>
      </c>
      <c r="I31" t="n">
        <v>21</v>
      </c>
      <c r="J31" t="n">
        <v>277.16</v>
      </c>
      <c r="K31" t="n">
        <v>59.89</v>
      </c>
      <c r="L31" t="n">
        <v>8.25</v>
      </c>
      <c r="M31" t="n">
        <v>19</v>
      </c>
      <c r="N31" t="n">
        <v>74.02</v>
      </c>
      <c r="O31" t="n">
        <v>34416.93</v>
      </c>
      <c r="P31" t="n">
        <v>222.59</v>
      </c>
      <c r="Q31" t="n">
        <v>1732.04</v>
      </c>
      <c r="R31" t="n">
        <v>56.04</v>
      </c>
      <c r="S31" t="n">
        <v>42.11</v>
      </c>
      <c r="T31" t="n">
        <v>6342.41</v>
      </c>
      <c r="U31" t="n">
        <v>0.75</v>
      </c>
      <c r="V31" t="n">
        <v>0.9</v>
      </c>
      <c r="W31" t="n">
        <v>3.74</v>
      </c>
      <c r="X31" t="n">
        <v>0.4</v>
      </c>
      <c r="Y31" t="n">
        <v>1</v>
      </c>
      <c r="Z31" t="n">
        <v>10</v>
      </c>
      <c r="AA31" t="n">
        <v>877.6567504253387</v>
      </c>
      <c r="AB31" t="n">
        <v>1200.848685415094</v>
      </c>
      <c r="AC31" t="n">
        <v>1086.241372280792</v>
      </c>
      <c r="AD31" t="n">
        <v>877656.7504253387</v>
      </c>
      <c r="AE31" t="n">
        <v>1200848.685415094</v>
      </c>
      <c r="AF31" t="n">
        <v>2.750319439912404e-06</v>
      </c>
      <c r="AG31" t="n">
        <v>51</v>
      </c>
      <c r="AH31" t="n">
        <v>1086241.372280792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5.1712</v>
      </c>
      <c r="E32" t="n">
        <v>19.34</v>
      </c>
      <c r="F32" t="n">
        <v>15.47</v>
      </c>
      <c r="G32" t="n">
        <v>46.42</v>
      </c>
      <c r="H32" t="n">
        <v>0.55</v>
      </c>
      <c r="I32" t="n">
        <v>20</v>
      </c>
      <c r="J32" t="n">
        <v>277.65</v>
      </c>
      <c r="K32" t="n">
        <v>59.89</v>
      </c>
      <c r="L32" t="n">
        <v>8.5</v>
      </c>
      <c r="M32" t="n">
        <v>18</v>
      </c>
      <c r="N32" t="n">
        <v>74.26000000000001</v>
      </c>
      <c r="O32" t="n">
        <v>34477.13</v>
      </c>
      <c r="P32" t="n">
        <v>221.36</v>
      </c>
      <c r="Q32" t="n">
        <v>1731.87</v>
      </c>
      <c r="R32" t="n">
        <v>55.34</v>
      </c>
      <c r="S32" t="n">
        <v>42.11</v>
      </c>
      <c r="T32" t="n">
        <v>5995.63</v>
      </c>
      <c r="U32" t="n">
        <v>0.76</v>
      </c>
      <c r="V32" t="n">
        <v>0.9</v>
      </c>
      <c r="W32" t="n">
        <v>3.74</v>
      </c>
      <c r="X32" t="n">
        <v>0.38</v>
      </c>
      <c r="Y32" t="n">
        <v>1</v>
      </c>
      <c r="Z32" t="n">
        <v>10</v>
      </c>
      <c r="AA32" t="n">
        <v>874.662709120899</v>
      </c>
      <c r="AB32" t="n">
        <v>1196.752106014579</v>
      </c>
      <c r="AC32" t="n">
        <v>1082.535764668677</v>
      </c>
      <c r="AD32" t="n">
        <v>874662.709120899</v>
      </c>
      <c r="AE32" t="n">
        <v>1196752.106014579</v>
      </c>
      <c r="AF32" t="n">
        <v>2.761319436119098e-06</v>
      </c>
      <c r="AG32" t="n">
        <v>51</v>
      </c>
      <c r="AH32" t="n">
        <v>1082535.764668677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5.1892</v>
      </c>
      <c r="E33" t="n">
        <v>19.27</v>
      </c>
      <c r="F33" t="n">
        <v>15.46</v>
      </c>
      <c r="G33" t="n">
        <v>48.81</v>
      </c>
      <c r="H33" t="n">
        <v>0.5600000000000001</v>
      </c>
      <c r="I33" t="n">
        <v>19</v>
      </c>
      <c r="J33" t="n">
        <v>278.13</v>
      </c>
      <c r="K33" t="n">
        <v>59.89</v>
      </c>
      <c r="L33" t="n">
        <v>8.75</v>
      </c>
      <c r="M33" t="n">
        <v>17</v>
      </c>
      <c r="N33" t="n">
        <v>74.5</v>
      </c>
      <c r="O33" t="n">
        <v>34537.41</v>
      </c>
      <c r="P33" t="n">
        <v>218.76</v>
      </c>
      <c r="Q33" t="n">
        <v>1731.98</v>
      </c>
      <c r="R33" t="n">
        <v>54.77</v>
      </c>
      <c r="S33" t="n">
        <v>42.11</v>
      </c>
      <c r="T33" t="n">
        <v>5720.36</v>
      </c>
      <c r="U33" t="n">
        <v>0.77</v>
      </c>
      <c r="V33" t="n">
        <v>0.9</v>
      </c>
      <c r="W33" t="n">
        <v>3.74</v>
      </c>
      <c r="X33" t="n">
        <v>0.36</v>
      </c>
      <c r="Y33" t="n">
        <v>1</v>
      </c>
      <c r="Z33" t="n">
        <v>10</v>
      </c>
      <c r="AA33" t="n">
        <v>870.6004525982434</v>
      </c>
      <c r="AB33" t="n">
        <v>1191.193947426172</v>
      </c>
      <c r="AC33" t="n">
        <v>1077.508068935023</v>
      </c>
      <c r="AD33" t="n">
        <v>870600.4525982434</v>
      </c>
      <c r="AE33" t="n">
        <v>1191193.947426172</v>
      </c>
      <c r="AF33" t="n">
        <v>2.770931083289995e-06</v>
      </c>
      <c r="AG33" t="n">
        <v>51</v>
      </c>
      <c r="AH33" t="n">
        <v>1077508.068935023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5.1882</v>
      </c>
      <c r="E34" t="n">
        <v>19.27</v>
      </c>
      <c r="F34" t="n">
        <v>15.46</v>
      </c>
      <c r="G34" t="n">
        <v>48.82</v>
      </c>
      <c r="H34" t="n">
        <v>0.58</v>
      </c>
      <c r="I34" t="n">
        <v>19</v>
      </c>
      <c r="J34" t="n">
        <v>278.62</v>
      </c>
      <c r="K34" t="n">
        <v>59.89</v>
      </c>
      <c r="L34" t="n">
        <v>9</v>
      </c>
      <c r="M34" t="n">
        <v>17</v>
      </c>
      <c r="N34" t="n">
        <v>74.73999999999999</v>
      </c>
      <c r="O34" t="n">
        <v>34597.8</v>
      </c>
      <c r="P34" t="n">
        <v>217.16</v>
      </c>
      <c r="Q34" t="n">
        <v>1731.89</v>
      </c>
      <c r="R34" t="n">
        <v>54.83</v>
      </c>
      <c r="S34" t="n">
        <v>42.11</v>
      </c>
      <c r="T34" t="n">
        <v>5747.07</v>
      </c>
      <c r="U34" t="n">
        <v>0.77</v>
      </c>
      <c r="V34" t="n">
        <v>0.9</v>
      </c>
      <c r="W34" t="n">
        <v>3.74</v>
      </c>
      <c r="X34" t="n">
        <v>0.36</v>
      </c>
      <c r="Y34" t="n">
        <v>1</v>
      </c>
      <c r="Z34" t="n">
        <v>10</v>
      </c>
      <c r="AA34" t="n">
        <v>868.9910361964477</v>
      </c>
      <c r="AB34" t="n">
        <v>1188.991872902795</v>
      </c>
      <c r="AC34" t="n">
        <v>1075.516157313526</v>
      </c>
      <c r="AD34" t="n">
        <v>868991.0361964477</v>
      </c>
      <c r="AE34" t="n">
        <v>1188991.872902795</v>
      </c>
      <c r="AF34" t="n">
        <v>2.770397102891612e-06</v>
      </c>
      <c r="AG34" t="n">
        <v>51</v>
      </c>
      <c r="AH34" t="n">
        <v>1075516.157313526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5.2047</v>
      </c>
      <c r="E35" t="n">
        <v>19.21</v>
      </c>
      <c r="F35" t="n">
        <v>15.45</v>
      </c>
      <c r="G35" t="n">
        <v>51.5</v>
      </c>
      <c r="H35" t="n">
        <v>0.59</v>
      </c>
      <c r="I35" t="n">
        <v>18</v>
      </c>
      <c r="J35" t="n">
        <v>279.11</v>
      </c>
      <c r="K35" t="n">
        <v>59.89</v>
      </c>
      <c r="L35" t="n">
        <v>9.25</v>
      </c>
      <c r="M35" t="n">
        <v>16</v>
      </c>
      <c r="N35" t="n">
        <v>74.98</v>
      </c>
      <c r="O35" t="n">
        <v>34658.27</v>
      </c>
      <c r="P35" t="n">
        <v>216.08</v>
      </c>
      <c r="Q35" t="n">
        <v>1731.98</v>
      </c>
      <c r="R35" t="n">
        <v>54.67</v>
      </c>
      <c r="S35" t="n">
        <v>42.11</v>
      </c>
      <c r="T35" t="n">
        <v>5671.18</v>
      </c>
      <c r="U35" t="n">
        <v>0.77</v>
      </c>
      <c r="V35" t="n">
        <v>0.9</v>
      </c>
      <c r="W35" t="n">
        <v>3.73</v>
      </c>
      <c r="X35" t="n">
        <v>0.35</v>
      </c>
      <c r="Y35" t="n">
        <v>1</v>
      </c>
      <c r="Z35" t="n">
        <v>10</v>
      </c>
      <c r="AA35" t="n">
        <v>866.652252166524</v>
      </c>
      <c r="AB35" t="n">
        <v>1185.791845413184</v>
      </c>
      <c r="AC35" t="n">
        <v>1072.621535956257</v>
      </c>
      <c r="AD35" t="n">
        <v>866652.2521665241</v>
      </c>
      <c r="AE35" t="n">
        <v>1185791.845413184</v>
      </c>
      <c r="AF35" t="n">
        <v>2.779207779464935e-06</v>
      </c>
      <c r="AG35" t="n">
        <v>51</v>
      </c>
      <c r="AH35" t="n">
        <v>1072621.535956257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5.2307</v>
      </c>
      <c r="E36" t="n">
        <v>19.12</v>
      </c>
      <c r="F36" t="n">
        <v>15.41</v>
      </c>
      <c r="G36" t="n">
        <v>54.37</v>
      </c>
      <c r="H36" t="n">
        <v>0.6</v>
      </c>
      <c r="I36" t="n">
        <v>17</v>
      </c>
      <c r="J36" t="n">
        <v>279.61</v>
      </c>
      <c r="K36" t="n">
        <v>59.89</v>
      </c>
      <c r="L36" t="n">
        <v>9.5</v>
      </c>
      <c r="M36" t="n">
        <v>15</v>
      </c>
      <c r="N36" t="n">
        <v>75.22</v>
      </c>
      <c r="O36" t="n">
        <v>34718.84</v>
      </c>
      <c r="P36" t="n">
        <v>212.15</v>
      </c>
      <c r="Q36" t="n">
        <v>1731.88</v>
      </c>
      <c r="R36" t="n">
        <v>53.17</v>
      </c>
      <c r="S36" t="n">
        <v>42.11</v>
      </c>
      <c r="T36" t="n">
        <v>4928.3</v>
      </c>
      <c r="U36" t="n">
        <v>0.79</v>
      </c>
      <c r="V36" t="n">
        <v>0.9</v>
      </c>
      <c r="W36" t="n">
        <v>3.73</v>
      </c>
      <c r="X36" t="n">
        <v>0.31</v>
      </c>
      <c r="Y36" t="n">
        <v>1</v>
      </c>
      <c r="Z36" t="n">
        <v>10</v>
      </c>
      <c r="AA36" t="n">
        <v>850.4295298027232</v>
      </c>
      <c r="AB36" t="n">
        <v>1163.595200979033</v>
      </c>
      <c r="AC36" t="n">
        <v>1052.543308113714</v>
      </c>
      <c r="AD36" t="n">
        <v>850429.5298027232</v>
      </c>
      <c r="AE36" t="n">
        <v>1163595.200979033</v>
      </c>
      <c r="AF36" t="n">
        <v>2.793091269822897e-06</v>
      </c>
      <c r="AG36" t="n">
        <v>50</v>
      </c>
      <c r="AH36" t="n">
        <v>1052543.308113714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5.2255</v>
      </c>
      <c r="E37" t="n">
        <v>19.14</v>
      </c>
      <c r="F37" t="n">
        <v>15.42</v>
      </c>
      <c r="G37" t="n">
        <v>54.44</v>
      </c>
      <c r="H37" t="n">
        <v>0.62</v>
      </c>
      <c r="I37" t="n">
        <v>17</v>
      </c>
      <c r="J37" t="n">
        <v>280.1</v>
      </c>
      <c r="K37" t="n">
        <v>59.89</v>
      </c>
      <c r="L37" t="n">
        <v>9.75</v>
      </c>
      <c r="M37" t="n">
        <v>15</v>
      </c>
      <c r="N37" t="n">
        <v>75.45999999999999</v>
      </c>
      <c r="O37" t="n">
        <v>34779.51</v>
      </c>
      <c r="P37" t="n">
        <v>212.61</v>
      </c>
      <c r="Q37" t="n">
        <v>1731.87</v>
      </c>
      <c r="R37" t="n">
        <v>53.69</v>
      </c>
      <c r="S37" t="n">
        <v>42.11</v>
      </c>
      <c r="T37" t="n">
        <v>5187.32</v>
      </c>
      <c r="U37" t="n">
        <v>0.78</v>
      </c>
      <c r="V37" t="n">
        <v>0.9</v>
      </c>
      <c r="W37" t="n">
        <v>3.74</v>
      </c>
      <c r="X37" t="n">
        <v>0.33</v>
      </c>
      <c r="Y37" t="n">
        <v>1</v>
      </c>
      <c r="Z37" t="n">
        <v>10</v>
      </c>
      <c r="AA37" t="n">
        <v>851.3359848678974</v>
      </c>
      <c r="AB37" t="n">
        <v>1164.835452789179</v>
      </c>
      <c r="AC37" t="n">
        <v>1053.665192031805</v>
      </c>
      <c r="AD37" t="n">
        <v>851335.9848678975</v>
      </c>
      <c r="AE37" t="n">
        <v>1164835.452789179</v>
      </c>
      <c r="AF37" t="n">
        <v>2.790314571751304e-06</v>
      </c>
      <c r="AG37" t="n">
        <v>50</v>
      </c>
      <c r="AH37" t="n">
        <v>1053665.192031805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5.2498</v>
      </c>
      <c r="E38" t="n">
        <v>19.05</v>
      </c>
      <c r="F38" t="n">
        <v>15.39</v>
      </c>
      <c r="G38" t="n">
        <v>57.7</v>
      </c>
      <c r="H38" t="n">
        <v>0.63</v>
      </c>
      <c r="I38" t="n">
        <v>16</v>
      </c>
      <c r="J38" t="n">
        <v>280.59</v>
      </c>
      <c r="K38" t="n">
        <v>59.89</v>
      </c>
      <c r="L38" t="n">
        <v>10</v>
      </c>
      <c r="M38" t="n">
        <v>14</v>
      </c>
      <c r="N38" t="n">
        <v>75.7</v>
      </c>
      <c r="O38" t="n">
        <v>34840.27</v>
      </c>
      <c r="P38" t="n">
        <v>208.94</v>
      </c>
      <c r="Q38" t="n">
        <v>1731.84</v>
      </c>
      <c r="R38" t="n">
        <v>52.48</v>
      </c>
      <c r="S38" t="n">
        <v>42.11</v>
      </c>
      <c r="T38" t="n">
        <v>4585.92</v>
      </c>
      <c r="U38" t="n">
        <v>0.8</v>
      </c>
      <c r="V38" t="n">
        <v>0.91</v>
      </c>
      <c r="W38" t="n">
        <v>3.73</v>
      </c>
      <c r="X38" t="n">
        <v>0.29</v>
      </c>
      <c r="Y38" t="n">
        <v>1</v>
      </c>
      <c r="Z38" t="n">
        <v>10</v>
      </c>
      <c r="AA38" t="n">
        <v>845.6760751017233</v>
      </c>
      <c r="AB38" t="n">
        <v>1157.091314549503</v>
      </c>
      <c r="AC38" t="n">
        <v>1046.660143476758</v>
      </c>
      <c r="AD38" t="n">
        <v>845676.0751017233</v>
      </c>
      <c r="AE38" t="n">
        <v>1157091.314549503</v>
      </c>
      <c r="AF38" t="n">
        <v>2.803290295432016e-06</v>
      </c>
      <c r="AG38" t="n">
        <v>50</v>
      </c>
      <c r="AH38" t="n">
        <v>1046660.143476758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5.246</v>
      </c>
      <c r="E39" t="n">
        <v>19.06</v>
      </c>
      <c r="F39" t="n">
        <v>15.4</v>
      </c>
      <c r="G39" t="n">
        <v>57.75</v>
      </c>
      <c r="H39" t="n">
        <v>0.65</v>
      </c>
      <c r="I39" t="n">
        <v>16</v>
      </c>
      <c r="J39" t="n">
        <v>281.08</v>
      </c>
      <c r="K39" t="n">
        <v>59.89</v>
      </c>
      <c r="L39" t="n">
        <v>10.25</v>
      </c>
      <c r="M39" t="n">
        <v>14</v>
      </c>
      <c r="N39" t="n">
        <v>75.95</v>
      </c>
      <c r="O39" t="n">
        <v>34901.13</v>
      </c>
      <c r="P39" t="n">
        <v>206.8</v>
      </c>
      <c r="Q39" t="n">
        <v>1731.89</v>
      </c>
      <c r="R39" t="n">
        <v>52.96</v>
      </c>
      <c r="S39" t="n">
        <v>42.11</v>
      </c>
      <c r="T39" t="n">
        <v>4825.56</v>
      </c>
      <c r="U39" t="n">
        <v>0.8</v>
      </c>
      <c r="V39" t="n">
        <v>0.9</v>
      </c>
      <c r="W39" t="n">
        <v>3.73</v>
      </c>
      <c r="X39" t="n">
        <v>0.3</v>
      </c>
      <c r="Y39" t="n">
        <v>1</v>
      </c>
      <c r="Z39" t="n">
        <v>10</v>
      </c>
      <c r="AA39" t="n">
        <v>843.7858103116677</v>
      </c>
      <c r="AB39" t="n">
        <v>1154.504970871152</v>
      </c>
      <c r="AC39" t="n">
        <v>1044.320636809112</v>
      </c>
      <c r="AD39" t="n">
        <v>843785.8103116676</v>
      </c>
      <c r="AE39" t="n">
        <v>1154504.970871152</v>
      </c>
      <c r="AF39" t="n">
        <v>2.80126116991816e-06</v>
      </c>
      <c r="AG39" t="n">
        <v>50</v>
      </c>
      <c r="AH39" t="n">
        <v>1044320.636809112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5.2408</v>
      </c>
      <c r="E40" t="n">
        <v>19.08</v>
      </c>
      <c r="F40" t="n">
        <v>15.42</v>
      </c>
      <c r="G40" t="n">
        <v>57.82</v>
      </c>
      <c r="H40" t="n">
        <v>0.66</v>
      </c>
      <c r="I40" t="n">
        <v>16</v>
      </c>
      <c r="J40" t="n">
        <v>281.58</v>
      </c>
      <c r="K40" t="n">
        <v>59.89</v>
      </c>
      <c r="L40" t="n">
        <v>10.5</v>
      </c>
      <c r="M40" t="n">
        <v>14</v>
      </c>
      <c r="N40" t="n">
        <v>76.19</v>
      </c>
      <c r="O40" t="n">
        <v>34962.08</v>
      </c>
      <c r="P40" t="n">
        <v>206.34</v>
      </c>
      <c r="Q40" t="n">
        <v>1731.92</v>
      </c>
      <c r="R40" t="n">
        <v>53.71</v>
      </c>
      <c r="S40" t="n">
        <v>42.11</v>
      </c>
      <c r="T40" t="n">
        <v>5201.14</v>
      </c>
      <c r="U40" t="n">
        <v>0.78</v>
      </c>
      <c r="V40" t="n">
        <v>0.9</v>
      </c>
      <c r="W40" t="n">
        <v>3.73</v>
      </c>
      <c r="X40" t="n">
        <v>0.32</v>
      </c>
      <c r="Y40" t="n">
        <v>1</v>
      </c>
      <c r="Z40" t="n">
        <v>10</v>
      </c>
      <c r="AA40" t="n">
        <v>843.8095297460868</v>
      </c>
      <c r="AB40" t="n">
        <v>1154.537424847752</v>
      </c>
      <c r="AC40" t="n">
        <v>1044.349993423735</v>
      </c>
      <c r="AD40" t="n">
        <v>843809.5297460868</v>
      </c>
      <c r="AE40" t="n">
        <v>1154537.424847752</v>
      </c>
      <c r="AF40" t="n">
        <v>2.798484471846567e-06</v>
      </c>
      <c r="AG40" t="n">
        <v>50</v>
      </c>
      <c r="AH40" t="n">
        <v>1044349.993423735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5.2647</v>
      </c>
      <c r="E41" t="n">
        <v>18.99</v>
      </c>
      <c r="F41" t="n">
        <v>15.38</v>
      </c>
      <c r="G41" t="n">
        <v>61.53</v>
      </c>
      <c r="H41" t="n">
        <v>0.68</v>
      </c>
      <c r="I41" t="n">
        <v>15</v>
      </c>
      <c r="J41" t="n">
        <v>282.07</v>
      </c>
      <c r="K41" t="n">
        <v>59.89</v>
      </c>
      <c r="L41" t="n">
        <v>10.75</v>
      </c>
      <c r="M41" t="n">
        <v>9</v>
      </c>
      <c r="N41" t="n">
        <v>76.44</v>
      </c>
      <c r="O41" t="n">
        <v>35023.13</v>
      </c>
      <c r="P41" t="n">
        <v>205.46</v>
      </c>
      <c r="Q41" t="n">
        <v>1731.92</v>
      </c>
      <c r="R41" t="n">
        <v>52.32</v>
      </c>
      <c r="S41" t="n">
        <v>42.11</v>
      </c>
      <c r="T41" t="n">
        <v>4512.1</v>
      </c>
      <c r="U41" t="n">
        <v>0.8</v>
      </c>
      <c r="V41" t="n">
        <v>0.91</v>
      </c>
      <c r="W41" t="n">
        <v>3.74</v>
      </c>
      <c r="X41" t="n">
        <v>0.28</v>
      </c>
      <c r="Y41" t="n">
        <v>1</v>
      </c>
      <c r="Z41" t="n">
        <v>10</v>
      </c>
      <c r="AA41" t="n">
        <v>841.0287356813725</v>
      </c>
      <c r="AB41" t="n">
        <v>1150.732619728434</v>
      </c>
      <c r="AC41" t="n">
        <v>1040.908313564927</v>
      </c>
      <c r="AD41" t="n">
        <v>841028.7356813725</v>
      </c>
      <c r="AE41" t="n">
        <v>1150732.619728434</v>
      </c>
      <c r="AF41" t="n">
        <v>2.811246603367925e-06</v>
      </c>
      <c r="AG41" t="n">
        <v>50</v>
      </c>
      <c r="AH41" t="n">
        <v>1040908.313564927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5.2644</v>
      </c>
      <c r="E42" t="n">
        <v>19</v>
      </c>
      <c r="F42" t="n">
        <v>15.38</v>
      </c>
      <c r="G42" t="n">
        <v>61.54</v>
      </c>
      <c r="H42" t="n">
        <v>0.6899999999999999</v>
      </c>
      <c r="I42" t="n">
        <v>15</v>
      </c>
      <c r="J42" t="n">
        <v>282.57</v>
      </c>
      <c r="K42" t="n">
        <v>59.89</v>
      </c>
      <c r="L42" t="n">
        <v>11</v>
      </c>
      <c r="M42" t="n">
        <v>6</v>
      </c>
      <c r="N42" t="n">
        <v>76.68000000000001</v>
      </c>
      <c r="O42" t="n">
        <v>35084.28</v>
      </c>
      <c r="P42" t="n">
        <v>202.8</v>
      </c>
      <c r="Q42" t="n">
        <v>1731.88</v>
      </c>
      <c r="R42" t="n">
        <v>52.36</v>
      </c>
      <c r="S42" t="n">
        <v>42.11</v>
      </c>
      <c r="T42" t="n">
        <v>4533.6</v>
      </c>
      <c r="U42" t="n">
        <v>0.8</v>
      </c>
      <c r="V42" t="n">
        <v>0.91</v>
      </c>
      <c r="W42" t="n">
        <v>3.74</v>
      </c>
      <c r="X42" t="n">
        <v>0.29</v>
      </c>
      <c r="Y42" t="n">
        <v>1</v>
      </c>
      <c r="Z42" t="n">
        <v>10</v>
      </c>
      <c r="AA42" t="n">
        <v>838.2982595929345</v>
      </c>
      <c r="AB42" t="n">
        <v>1146.99666188413</v>
      </c>
      <c r="AC42" t="n">
        <v>1037.528910293833</v>
      </c>
      <c r="AD42" t="n">
        <v>838298.2595929345</v>
      </c>
      <c r="AE42" t="n">
        <v>1146996.66188413</v>
      </c>
      <c r="AF42" t="n">
        <v>2.81108640924841e-06</v>
      </c>
      <c r="AG42" t="n">
        <v>50</v>
      </c>
      <c r="AH42" t="n">
        <v>1037528.910293833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5.2642</v>
      </c>
      <c r="E43" t="n">
        <v>19</v>
      </c>
      <c r="F43" t="n">
        <v>15.38</v>
      </c>
      <c r="G43" t="n">
        <v>61.54</v>
      </c>
      <c r="H43" t="n">
        <v>0.71</v>
      </c>
      <c r="I43" t="n">
        <v>15</v>
      </c>
      <c r="J43" t="n">
        <v>283.06</v>
      </c>
      <c r="K43" t="n">
        <v>59.89</v>
      </c>
      <c r="L43" t="n">
        <v>11.25</v>
      </c>
      <c r="M43" t="n">
        <v>6</v>
      </c>
      <c r="N43" t="n">
        <v>76.93000000000001</v>
      </c>
      <c r="O43" t="n">
        <v>35145.53</v>
      </c>
      <c r="P43" t="n">
        <v>202.42</v>
      </c>
      <c r="Q43" t="n">
        <v>1731.89</v>
      </c>
      <c r="R43" t="n">
        <v>52.32</v>
      </c>
      <c r="S43" t="n">
        <v>42.11</v>
      </c>
      <c r="T43" t="n">
        <v>4515.31</v>
      </c>
      <c r="U43" t="n">
        <v>0.8</v>
      </c>
      <c r="V43" t="n">
        <v>0.91</v>
      </c>
      <c r="W43" t="n">
        <v>3.74</v>
      </c>
      <c r="X43" t="n">
        <v>0.29</v>
      </c>
      <c r="Y43" t="n">
        <v>1</v>
      </c>
      <c r="Z43" t="n">
        <v>10</v>
      </c>
      <c r="AA43" t="n">
        <v>837.9181519402547</v>
      </c>
      <c r="AB43" t="n">
        <v>1146.476581824567</v>
      </c>
      <c r="AC43" t="n">
        <v>1037.058465945219</v>
      </c>
      <c r="AD43" t="n">
        <v>837918.1519402547</v>
      </c>
      <c r="AE43" t="n">
        <v>1146476.581824567</v>
      </c>
      <c r="AF43" t="n">
        <v>2.810979613168734e-06</v>
      </c>
      <c r="AG43" t="n">
        <v>50</v>
      </c>
      <c r="AH43" t="n">
        <v>1037058.465945219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5.2606</v>
      </c>
      <c r="E44" t="n">
        <v>19.01</v>
      </c>
      <c r="F44" t="n">
        <v>15.4</v>
      </c>
      <c r="G44" t="n">
        <v>61.59</v>
      </c>
      <c r="H44" t="n">
        <v>0.72</v>
      </c>
      <c r="I44" t="n">
        <v>15</v>
      </c>
      <c r="J44" t="n">
        <v>283.56</v>
      </c>
      <c r="K44" t="n">
        <v>59.89</v>
      </c>
      <c r="L44" t="n">
        <v>11.5</v>
      </c>
      <c r="M44" t="n">
        <v>5</v>
      </c>
      <c r="N44" t="n">
        <v>77.18000000000001</v>
      </c>
      <c r="O44" t="n">
        <v>35206.88</v>
      </c>
      <c r="P44" t="n">
        <v>202.2</v>
      </c>
      <c r="Q44" t="n">
        <v>1731.9</v>
      </c>
      <c r="R44" t="n">
        <v>52.54</v>
      </c>
      <c r="S44" t="n">
        <v>42.11</v>
      </c>
      <c r="T44" t="n">
        <v>4622.83</v>
      </c>
      <c r="U44" t="n">
        <v>0.8</v>
      </c>
      <c r="V44" t="n">
        <v>0.9</v>
      </c>
      <c r="W44" t="n">
        <v>3.74</v>
      </c>
      <c r="X44" t="n">
        <v>0.3</v>
      </c>
      <c r="Y44" t="n">
        <v>1</v>
      </c>
      <c r="Z44" t="n">
        <v>10</v>
      </c>
      <c r="AA44" t="n">
        <v>838.0825101532017</v>
      </c>
      <c r="AB44" t="n">
        <v>1146.701463982494</v>
      </c>
      <c r="AC44" t="n">
        <v>1037.261885665617</v>
      </c>
      <c r="AD44" t="n">
        <v>838082.5101532018</v>
      </c>
      <c r="AE44" t="n">
        <v>1146701.463982494</v>
      </c>
      <c r="AF44" t="n">
        <v>2.809057283734554e-06</v>
      </c>
      <c r="AG44" t="n">
        <v>50</v>
      </c>
      <c r="AH44" t="n">
        <v>1037261.885665617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5.2817</v>
      </c>
      <c r="E45" t="n">
        <v>18.93</v>
      </c>
      <c r="F45" t="n">
        <v>15.37</v>
      </c>
      <c r="G45" t="n">
        <v>65.88</v>
      </c>
      <c r="H45" t="n">
        <v>0.74</v>
      </c>
      <c r="I45" t="n">
        <v>14</v>
      </c>
      <c r="J45" t="n">
        <v>284.06</v>
      </c>
      <c r="K45" t="n">
        <v>59.89</v>
      </c>
      <c r="L45" t="n">
        <v>11.75</v>
      </c>
      <c r="M45" t="n">
        <v>3</v>
      </c>
      <c r="N45" t="n">
        <v>77.42</v>
      </c>
      <c r="O45" t="n">
        <v>35268.32</v>
      </c>
      <c r="P45" t="n">
        <v>202.12</v>
      </c>
      <c r="Q45" t="n">
        <v>1731.88</v>
      </c>
      <c r="R45" t="n">
        <v>51.82</v>
      </c>
      <c r="S45" t="n">
        <v>42.11</v>
      </c>
      <c r="T45" t="n">
        <v>4265.67</v>
      </c>
      <c r="U45" t="n">
        <v>0.8100000000000001</v>
      </c>
      <c r="V45" t="n">
        <v>0.91</v>
      </c>
      <c r="W45" t="n">
        <v>3.74</v>
      </c>
      <c r="X45" t="n">
        <v>0.27</v>
      </c>
      <c r="Y45" t="n">
        <v>1</v>
      </c>
      <c r="Z45" t="n">
        <v>10</v>
      </c>
      <c r="AA45" t="n">
        <v>836.4194681034061</v>
      </c>
      <c r="AB45" t="n">
        <v>1144.426016481726</v>
      </c>
      <c r="AC45" t="n">
        <v>1035.203603680712</v>
      </c>
      <c r="AD45" t="n">
        <v>836419.468103406</v>
      </c>
      <c r="AE45" t="n">
        <v>1144426.016481726</v>
      </c>
      <c r="AF45" t="n">
        <v>2.820324270140439e-06</v>
      </c>
      <c r="AG45" t="n">
        <v>50</v>
      </c>
      <c r="AH45" t="n">
        <v>1035203.603680712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5.2815</v>
      </c>
      <c r="E46" t="n">
        <v>18.93</v>
      </c>
      <c r="F46" t="n">
        <v>15.37</v>
      </c>
      <c r="G46" t="n">
        <v>65.89</v>
      </c>
      <c r="H46" t="n">
        <v>0.75</v>
      </c>
      <c r="I46" t="n">
        <v>14</v>
      </c>
      <c r="J46" t="n">
        <v>284.56</v>
      </c>
      <c r="K46" t="n">
        <v>59.89</v>
      </c>
      <c r="L46" t="n">
        <v>12</v>
      </c>
      <c r="M46" t="n">
        <v>2</v>
      </c>
      <c r="N46" t="n">
        <v>77.67</v>
      </c>
      <c r="O46" t="n">
        <v>35329.87</v>
      </c>
      <c r="P46" t="n">
        <v>202.78</v>
      </c>
      <c r="Q46" t="n">
        <v>1731.84</v>
      </c>
      <c r="R46" t="n">
        <v>51.81</v>
      </c>
      <c r="S46" t="n">
        <v>42.11</v>
      </c>
      <c r="T46" t="n">
        <v>4261.77</v>
      </c>
      <c r="U46" t="n">
        <v>0.8100000000000001</v>
      </c>
      <c r="V46" t="n">
        <v>0.91</v>
      </c>
      <c r="W46" t="n">
        <v>3.74</v>
      </c>
      <c r="X46" t="n">
        <v>0.28</v>
      </c>
      <c r="Y46" t="n">
        <v>1</v>
      </c>
      <c r="Z46" t="n">
        <v>10</v>
      </c>
      <c r="AA46" t="n">
        <v>837.1121308783946</v>
      </c>
      <c r="AB46" t="n">
        <v>1145.373748248591</v>
      </c>
      <c r="AC46" t="n">
        <v>1036.060885257896</v>
      </c>
      <c r="AD46" t="n">
        <v>837112.1308783946</v>
      </c>
      <c r="AE46" t="n">
        <v>1145373.748248591</v>
      </c>
      <c r="AF46" t="n">
        <v>2.820217474060763e-06</v>
      </c>
      <c r="AG46" t="n">
        <v>50</v>
      </c>
      <c r="AH46" t="n">
        <v>1036060.885257897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5.2825</v>
      </c>
      <c r="E47" t="n">
        <v>18.93</v>
      </c>
      <c r="F47" t="n">
        <v>15.37</v>
      </c>
      <c r="G47" t="n">
        <v>65.87</v>
      </c>
      <c r="H47" t="n">
        <v>0.77</v>
      </c>
      <c r="I47" t="n">
        <v>14</v>
      </c>
      <c r="J47" t="n">
        <v>285.06</v>
      </c>
      <c r="K47" t="n">
        <v>59.89</v>
      </c>
      <c r="L47" t="n">
        <v>12.25</v>
      </c>
      <c r="M47" t="n">
        <v>1</v>
      </c>
      <c r="N47" t="n">
        <v>77.92</v>
      </c>
      <c r="O47" t="n">
        <v>35391.51</v>
      </c>
      <c r="P47" t="n">
        <v>203.01</v>
      </c>
      <c r="Q47" t="n">
        <v>1731.86</v>
      </c>
      <c r="R47" t="n">
        <v>51.73</v>
      </c>
      <c r="S47" t="n">
        <v>42.11</v>
      </c>
      <c r="T47" t="n">
        <v>4223.5</v>
      </c>
      <c r="U47" t="n">
        <v>0.8100000000000001</v>
      </c>
      <c r="V47" t="n">
        <v>0.91</v>
      </c>
      <c r="W47" t="n">
        <v>3.74</v>
      </c>
      <c r="X47" t="n">
        <v>0.27</v>
      </c>
      <c r="Y47" t="n">
        <v>1</v>
      </c>
      <c r="Z47" t="n">
        <v>10</v>
      </c>
      <c r="AA47" t="n">
        <v>837.2858987625553</v>
      </c>
      <c r="AB47" t="n">
        <v>1145.611505133797</v>
      </c>
      <c r="AC47" t="n">
        <v>1036.275950959673</v>
      </c>
      <c r="AD47" t="n">
        <v>837285.8987625553</v>
      </c>
      <c r="AE47" t="n">
        <v>1145611.505133797</v>
      </c>
      <c r="AF47" t="n">
        <v>2.820751454459146e-06</v>
      </c>
      <c r="AG47" t="n">
        <v>50</v>
      </c>
      <c r="AH47" t="n">
        <v>1036275.950959673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5.2818</v>
      </c>
      <c r="E48" t="n">
        <v>18.93</v>
      </c>
      <c r="F48" t="n">
        <v>15.37</v>
      </c>
      <c r="G48" t="n">
        <v>65.88</v>
      </c>
      <c r="H48" t="n">
        <v>0.78</v>
      </c>
      <c r="I48" t="n">
        <v>14</v>
      </c>
      <c r="J48" t="n">
        <v>285.56</v>
      </c>
      <c r="K48" t="n">
        <v>59.89</v>
      </c>
      <c r="L48" t="n">
        <v>12.5</v>
      </c>
      <c r="M48" t="n">
        <v>0</v>
      </c>
      <c r="N48" t="n">
        <v>78.17</v>
      </c>
      <c r="O48" t="n">
        <v>35453.26</v>
      </c>
      <c r="P48" t="n">
        <v>203.37</v>
      </c>
      <c r="Q48" t="n">
        <v>1731.84</v>
      </c>
      <c r="R48" t="n">
        <v>51.73</v>
      </c>
      <c r="S48" t="n">
        <v>42.11</v>
      </c>
      <c r="T48" t="n">
        <v>4225.36</v>
      </c>
      <c r="U48" t="n">
        <v>0.8100000000000001</v>
      </c>
      <c r="V48" t="n">
        <v>0.91</v>
      </c>
      <c r="W48" t="n">
        <v>3.74</v>
      </c>
      <c r="X48" t="n">
        <v>0.27</v>
      </c>
      <c r="Y48" t="n">
        <v>1</v>
      </c>
      <c r="Z48" t="n">
        <v>10</v>
      </c>
      <c r="AA48" t="n">
        <v>837.7010662920432</v>
      </c>
      <c r="AB48" t="n">
        <v>1146.179555663542</v>
      </c>
      <c r="AC48" t="n">
        <v>1036.789787544122</v>
      </c>
      <c r="AD48" t="n">
        <v>837701.0662920432</v>
      </c>
      <c r="AE48" t="n">
        <v>1146179.555663542</v>
      </c>
      <c r="AF48" t="n">
        <v>2.820377668180277e-06</v>
      </c>
      <c r="AG48" t="n">
        <v>50</v>
      </c>
      <c r="AH48" t="n">
        <v>1036789.787544122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3.8769</v>
      </c>
      <c r="E2" t="n">
        <v>25.79</v>
      </c>
      <c r="F2" t="n">
        <v>18.35</v>
      </c>
      <c r="G2" t="n">
        <v>6.92</v>
      </c>
      <c r="H2" t="n">
        <v>0.11</v>
      </c>
      <c r="I2" t="n">
        <v>159</v>
      </c>
      <c r="J2" t="n">
        <v>159.12</v>
      </c>
      <c r="K2" t="n">
        <v>50.28</v>
      </c>
      <c r="L2" t="n">
        <v>1</v>
      </c>
      <c r="M2" t="n">
        <v>157</v>
      </c>
      <c r="N2" t="n">
        <v>27.84</v>
      </c>
      <c r="O2" t="n">
        <v>19859.16</v>
      </c>
      <c r="P2" t="n">
        <v>219.81</v>
      </c>
      <c r="Q2" t="n">
        <v>1732.41</v>
      </c>
      <c r="R2" t="n">
        <v>144.41</v>
      </c>
      <c r="S2" t="n">
        <v>42.11</v>
      </c>
      <c r="T2" t="n">
        <v>49838.16</v>
      </c>
      <c r="U2" t="n">
        <v>0.29</v>
      </c>
      <c r="V2" t="n">
        <v>0.76</v>
      </c>
      <c r="W2" t="n">
        <v>3.98</v>
      </c>
      <c r="X2" t="n">
        <v>3.24</v>
      </c>
      <c r="Y2" t="n">
        <v>1</v>
      </c>
      <c r="Z2" t="n">
        <v>10</v>
      </c>
      <c r="AA2" t="n">
        <v>1138.85540690545</v>
      </c>
      <c r="AB2" t="n">
        <v>1558.232210482635</v>
      </c>
      <c r="AC2" t="n">
        <v>1409.516715306815</v>
      </c>
      <c r="AD2" t="n">
        <v>1138855.40690545</v>
      </c>
      <c r="AE2" t="n">
        <v>1558232.210482635</v>
      </c>
      <c r="AF2" t="n">
        <v>2.556658877565776e-06</v>
      </c>
      <c r="AG2" t="n">
        <v>68</v>
      </c>
      <c r="AH2" t="n">
        <v>1409516.715306815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4.2184</v>
      </c>
      <c r="E3" t="n">
        <v>23.71</v>
      </c>
      <c r="F3" t="n">
        <v>17.51</v>
      </c>
      <c r="G3" t="n">
        <v>8.76</v>
      </c>
      <c r="H3" t="n">
        <v>0.14</v>
      </c>
      <c r="I3" t="n">
        <v>120</v>
      </c>
      <c r="J3" t="n">
        <v>159.48</v>
      </c>
      <c r="K3" t="n">
        <v>50.28</v>
      </c>
      <c r="L3" t="n">
        <v>1.25</v>
      </c>
      <c r="M3" t="n">
        <v>118</v>
      </c>
      <c r="N3" t="n">
        <v>27.95</v>
      </c>
      <c r="O3" t="n">
        <v>19902.91</v>
      </c>
      <c r="P3" t="n">
        <v>207.34</v>
      </c>
      <c r="Q3" t="n">
        <v>1732.6</v>
      </c>
      <c r="R3" t="n">
        <v>118.6</v>
      </c>
      <c r="S3" t="n">
        <v>42.11</v>
      </c>
      <c r="T3" t="n">
        <v>37126.57</v>
      </c>
      <c r="U3" t="n">
        <v>0.36</v>
      </c>
      <c r="V3" t="n">
        <v>0.8</v>
      </c>
      <c r="W3" t="n">
        <v>3.9</v>
      </c>
      <c r="X3" t="n">
        <v>2.41</v>
      </c>
      <c r="Y3" t="n">
        <v>1</v>
      </c>
      <c r="Z3" t="n">
        <v>10</v>
      </c>
      <c r="AA3" t="n">
        <v>1018.887164788836</v>
      </c>
      <c r="AB3" t="n">
        <v>1394.086368993375</v>
      </c>
      <c r="AC3" t="n">
        <v>1261.036722549154</v>
      </c>
      <c r="AD3" t="n">
        <v>1018887.164788836</v>
      </c>
      <c r="AE3" t="n">
        <v>1394086.368993375</v>
      </c>
      <c r="AF3" t="n">
        <v>2.781864326942524e-06</v>
      </c>
      <c r="AG3" t="n">
        <v>62</v>
      </c>
      <c r="AH3" t="n">
        <v>1261036.722549154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4.4419</v>
      </c>
      <c r="E4" t="n">
        <v>22.51</v>
      </c>
      <c r="F4" t="n">
        <v>17.06</v>
      </c>
      <c r="G4" t="n">
        <v>10.55</v>
      </c>
      <c r="H4" t="n">
        <v>0.17</v>
      </c>
      <c r="I4" t="n">
        <v>97</v>
      </c>
      <c r="J4" t="n">
        <v>159.83</v>
      </c>
      <c r="K4" t="n">
        <v>50.28</v>
      </c>
      <c r="L4" t="n">
        <v>1.5</v>
      </c>
      <c r="M4" t="n">
        <v>95</v>
      </c>
      <c r="N4" t="n">
        <v>28.05</v>
      </c>
      <c r="O4" t="n">
        <v>19946.71</v>
      </c>
      <c r="P4" t="n">
        <v>199.68</v>
      </c>
      <c r="Q4" t="n">
        <v>1732.08</v>
      </c>
      <c r="R4" t="n">
        <v>104.34</v>
      </c>
      <c r="S4" t="n">
        <v>42.11</v>
      </c>
      <c r="T4" t="n">
        <v>30114.21</v>
      </c>
      <c r="U4" t="n">
        <v>0.4</v>
      </c>
      <c r="V4" t="n">
        <v>0.82</v>
      </c>
      <c r="W4" t="n">
        <v>3.88</v>
      </c>
      <c r="X4" t="n">
        <v>1.96</v>
      </c>
      <c r="Y4" t="n">
        <v>1</v>
      </c>
      <c r="Z4" t="n">
        <v>10</v>
      </c>
      <c r="AA4" t="n">
        <v>955.9323001334983</v>
      </c>
      <c r="AB4" t="n">
        <v>1307.948745799331</v>
      </c>
      <c r="AC4" t="n">
        <v>1183.119953217836</v>
      </c>
      <c r="AD4" t="n">
        <v>955932.3001334983</v>
      </c>
      <c r="AE4" t="n">
        <v>1307948.745799331</v>
      </c>
      <c r="AF4" t="n">
        <v>2.929253544909444e-06</v>
      </c>
      <c r="AG4" t="n">
        <v>59</v>
      </c>
      <c r="AH4" t="n">
        <v>1183119.953217836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4.631</v>
      </c>
      <c r="E5" t="n">
        <v>21.59</v>
      </c>
      <c r="F5" t="n">
        <v>16.69</v>
      </c>
      <c r="G5" t="n">
        <v>12.52</v>
      </c>
      <c r="H5" t="n">
        <v>0.19</v>
      </c>
      <c r="I5" t="n">
        <v>80</v>
      </c>
      <c r="J5" t="n">
        <v>160.19</v>
      </c>
      <c r="K5" t="n">
        <v>50.28</v>
      </c>
      <c r="L5" t="n">
        <v>1.75</v>
      </c>
      <c r="M5" t="n">
        <v>78</v>
      </c>
      <c r="N5" t="n">
        <v>28.16</v>
      </c>
      <c r="O5" t="n">
        <v>19990.53</v>
      </c>
      <c r="P5" t="n">
        <v>193.08</v>
      </c>
      <c r="Q5" t="n">
        <v>1732.07</v>
      </c>
      <c r="R5" t="n">
        <v>93.23</v>
      </c>
      <c r="S5" t="n">
        <v>42.11</v>
      </c>
      <c r="T5" t="n">
        <v>24641.07</v>
      </c>
      <c r="U5" t="n">
        <v>0.45</v>
      </c>
      <c r="V5" t="n">
        <v>0.83</v>
      </c>
      <c r="W5" t="n">
        <v>3.84</v>
      </c>
      <c r="X5" t="n">
        <v>1.59</v>
      </c>
      <c r="Y5" t="n">
        <v>1</v>
      </c>
      <c r="Z5" t="n">
        <v>10</v>
      </c>
      <c r="AA5" t="n">
        <v>910.4062270375796</v>
      </c>
      <c r="AB5" t="n">
        <v>1245.657964120901</v>
      </c>
      <c r="AC5" t="n">
        <v>1126.774116317134</v>
      </c>
      <c r="AD5" t="n">
        <v>910406.2270375796</v>
      </c>
      <c r="AE5" t="n">
        <v>1245657.964120901</v>
      </c>
      <c r="AF5" t="n">
        <v>3.053957353041633e-06</v>
      </c>
      <c r="AG5" t="n">
        <v>57</v>
      </c>
      <c r="AH5" t="n">
        <v>1126774.116317134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4.7558</v>
      </c>
      <c r="E6" t="n">
        <v>21.03</v>
      </c>
      <c r="F6" t="n">
        <v>16.48</v>
      </c>
      <c r="G6" t="n">
        <v>14.33</v>
      </c>
      <c r="H6" t="n">
        <v>0.22</v>
      </c>
      <c r="I6" t="n">
        <v>69</v>
      </c>
      <c r="J6" t="n">
        <v>160.54</v>
      </c>
      <c r="K6" t="n">
        <v>50.28</v>
      </c>
      <c r="L6" t="n">
        <v>2</v>
      </c>
      <c r="M6" t="n">
        <v>67</v>
      </c>
      <c r="N6" t="n">
        <v>28.26</v>
      </c>
      <c r="O6" t="n">
        <v>20034.4</v>
      </c>
      <c r="P6" t="n">
        <v>188.21</v>
      </c>
      <c r="Q6" t="n">
        <v>1732.14</v>
      </c>
      <c r="R6" t="n">
        <v>86.3</v>
      </c>
      <c r="S6" t="n">
        <v>42.11</v>
      </c>
      <c r="T6" t="n">
        <v>21231.56</v>
      </c>
      <c r="U6" t="n">
        <v>0.49</v>
      </c>
      <c r="V6" t="n">
        <v>0.85</v>
      </c>
      <c r="W6" t="n">
        <v>3.83</v>
      </c>
      <c r="X6" t="n">
        <v>1.38</v>
      </c>
      <c r="Y6" t="n">
        <v>1</v>
      </c>
      <c r="Z6" t="n">
        <v>10</v>
      </c>
      <c r="AA6" t="n">
        <v>874.5009357652282</v>
      </c>
      <c r="AB6" t="n">
        <v>1196.530760572414</v>
      </c>
      <c r="AC6" t="n">
        <v>1082.335544124852</v>
      </c>
      <c r="AD6" t="n">
        <v>874500.9357652282</v>
      </c>
      <c r="AE6" t="n">
        <v>1196530.760572414</v>
      </c>
      <c r="AF6" t="n">
        <v>3.136257909651349e-06</v>
      </c>
      <c r="AG6" t="n">
        <v>55</v>
      </c>
      <c r="AH6" t="n">
        <v>1082335.544124852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4.8674</v>
      </c>
      <c r="E7" t="n">
        <v>20.54</v>
      </c>
      <c r="F7" t="n">
        <v>16.29</v>
      </c>
      <c r="G7" t="n">
        <v>16.29</v>
      </c>
      <c r="H7" t="n">
        <v>0.25</v>
      </c>
      <c r="I7" t="n">
        <v>60</v>
      </c>
      <c r="J7" t="n">
        <v>160.9</v>
      </c>
      <c r="K7" t="n">
        <v>50.28</v>
      </c>
      <c r="L7" t="n">
        <v>2.25</v>
      </c>
      <c r="M7" t="n">
        <v>58</v>
      </c>
      <c r="N7" t="n">
        <v>28.37</v>
      </c>
      <c r="O7" t="n">
        <v>20078.3</v>
      </c>
      <c r="P7" t="n">
        <v>183.53</v>
      </c>
      <c r="Q7" t="n">
        <v>1732.21</v>
      </c>
      <c r="R7" t="n">
        <v>80.45</v>
      </c>
      <c r="S7" t="n">
        <v>42.11</v>
      </c>
      <c r="T7" t="n">
        <v>18351.29</v>
      </c>
      <c r="U7" t="n">
        <v>0.52</v>
      </c>
      <c r="V7" t="n">
        <v>0.86</v>
      </c>
      <c r="W7" t="n">
        <v>3.81</v>
      </c>
      <c r="X7" t="n">
        <v>1.19</v>
      </c>
      <c r="Y7" t="n">
        <v>1</v>
      </c>
      <c r="Z7" t="n">
        <v>10</v>
      </c>
      <c r="AA7" t="n">
        <v>850.4358379529101</v>
      </c>
      <c r="AB7" t="n">
        <v>1163.603832068414</v>
      </c>
      <c r="AC7" t="n">
        <v>1052.551115464039</v>
      </c>
      <c r="AD7" t="n">
        <v>850435.8379529101</v>
      </c>
      <c r="AE7" t="n">
        <v>1163603.832068414</v>
      </c>
      <c r="AF7" t="n">
        <v>3.209853599696577e-06</v>
      </c>
      <c r="AG7" t="n">
        <v>54</v>
      </c>
      <c r="AH7" t="n">
        <v>1052551.115464039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4.9553</v>
      </c>
      <c r="E8" t="n">
        <v>20.18</v>
      </c>
      <c r="F8" t="n">
        <v>16.15</v>
      </c>
      <c r="G8" t="n">
        <v>18.28</v>
      </c>
      <c r="H8" t="n">
        <v>0.27</v>
      </c>
      <c r="I8" t="n">
        <v>53</v>
      </c>
      <c r="J8" t="n">
        <v>161.26</v>
      </c>
      <c r="K8" t="n">
        <v>50.28</v>
      </c>
      <c r="L8" t="n">
        <v>2.5</v>
      </c>
      <c r="M8" t="n">
        <v>51</v>
      </c>
      <c r="N8" t="n">
        <v>28.48</v>
      </c>
      <c r="O8" t="n">
        <v>20122.23</v>
      </c>
      <c r="P8" t="n">
        <v>179.27</v>
      </c>
      <c r="Q8" t="n">
        <v>1732.41</v>
      </c>
      <c r="R8" t="n">
        <v>76.20999999999999</v>
      </c>
      <c r="S8" t="n">
        <v>42.11</v>
      </c>
      <c r="T8" t="n">
        <v>16270.17</v>
      </c>
      <c r="U8" t="n">
        <v>0.55</v>
      </c>
      <c r="V8" t="n">
        <v>0.86</v>
      </c>
      <c r="W8" t="n">
        <v>3.79</v>
      </c>
      <c r="X8" t="n">
        <v>1.05</v>
      </c>
      <c r="Y8" t="n">
        <v>1</v>
      </c>
      <c r="Z8" t="n">
        <v>10</v>
      </c>
      <c r="AA8" t="n">
        <v>829.2945209629409</v>
      </c>
      <c r="AB8" t="n">
        <v>1134.677349473659</v>
      </c>
      <c r="AC8" t="n">
        <v>1026.385335769554</v>
      </c>
      <c r="AD8" t="n">
        <v>829294.5209629409</v>
      </c>
      <c r="AE8" t="n">
        <v>1134677.349473658</v>
      </c>
      <c r="AF8" t="n">
        <v>3.267820097501016e-06</v>
      </c>
      <c r="AG8" t="n">
        <v>53</v>
      </c>
      <c r="AH8" t="n">
        <v>1026385.335769554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5.034</v>
      </c>
      <c r="E9" t="n">
        <v>19.86</v>
      </c>
      <c r="F9" t="n">
        <v>16.03</v>
      </c>
      <c r="G9" t="n">
        <v>20.46</v>
      </c>
      <c r="H9" t="n">
        <v>0.3</v>
      </c>
      <c r="I9" t="n">
        <v>47</v>
      </c>
      <c r="J9" t="n">
        <v>161.61</v>
      </c>
      <c r="K9" t="n">
        <v>50.28</v>
      </c>
      <c r="L9" t="n">
        <v>2.75</v>
      </c>
      <c r="M9" t="n">
        <v>45</v>
      </c>
      <c r="N9" t="n">
        <v>28.58</v>
      </c>
      <c r="O9" t="n">
        <v>20166.2</v>
      </c>
      <c r="P9" t="n">
        <v>175.55</v>
      </c>
      <c r="Q9" t="n">
        <v>1732.13</v>
      </c>
      <c r="R9" t="n">
        <v>72.31999999999999</v>
      </c>
      <c r="S9" t="n">
        <v>42.11</v>
      </c>
      <c r="T9" t="n">
        <v>14352.36</v>
      </c>
      <c r="U9" t="n">
        <v>0.58</v>
      </c>
      <c r="V9" t="n">
        <v>0.87</v>
      </c>
      <c r="W9" t="n">
        <v>3.79</v>
      </c>
      <c r="X9" t="n">
        <v>0.93</v>
      </c>
      <c r="Y9" t="n">
        <v>1</v>
      </c>
      <c r="Z9" t="n">
        <v>10</v>
      </c>
      <c r="AA9" t="n">
        <v>809.8174758662004</v>
      </c>
      <c r="AB9" t="n">
        <v>1108.027997105713</v>
      </c>
      <c r="AC9" t="n">
        <v>1002.279360189004</v>
      </c>
      <c r="AD9" t="n">
        <v>809817.4758662004</v>
      </c>
      <c r="AE9" t="n">
        <v>1108027.997105713</v>
      </c>
      <c r="AF9" t="n">
        <v>3.319719567093842e-06</v>
      </c>
      <c r="AG9" t="n">
        <v>52</v>
      </c>
      <c r="AH9" t="n">
        <v>1002279.360189004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5.103</v>
      </c>
      <c r="E10" t="n">
        <v>19.6</v>
      </c>
      <c r="F10" t="n">
        <v>15.92</v>
      </c>
      <c r="G10" t="n">
        <v>22.74</v>
      </c>
      <c r="H10" t="n">
        <v>0.33</v>
      </c>
      <c r="I10" t="n">
        <v>42</v>
      </c>
      <c r="J10" t="n">
        <v>161.97</v>
      </c>
      <c r="K10" t="n">
        <v>50.28</v>
      </c>
      <c r="L10" t="n">
        <v>3</v>
      </c>
      <c r="M10" t="n">
        <v>40</v>
      </c>
      <c r="N10" t="n">
        <v>28.69</v>
      </c>
      <c r="O10" t="n">
        <v>20210.21</v>
      </c>
      <c r="P10" t="n">
        <v>171.62</v>
      </c>
      <c r="Q10" t="n">
        <v>1732.33</v>
      </c>
      <c r="R10" t="n">
        <v>69.23</v>
      </c>
      <c r="S10" t="n">
        <v>42.11</v>
      </c>
      <c r="T10" t="n">
        <v>12832.45</v>
      </c>
      <c r="U10" t="n">
        <v>0.61</v>
      </c>
      <c r="V10" t="n">
        <v>0.87</v>
      </c>
      <c r="W10" t="n">
        <v>3.77</v>
      </c>
      <c r="X10" t="n">
        <v>0.82</v>
      </c>
      <c r="Y10" t="n">
        <v>1</v>
      </c>
      <c r="Z10" t="n">
        <v>10</v>
      </c>
      <c r="AA10" t="n">
        <v>800.8170696122254</v>
      </c>
      <c r="AB10" t="n">
        <v>1095.713244199124</v>
      </c>
      <c r="AC10" t="n">
        <v>991.1399100159556</v>
      </c>
      <c r="AD10" t="n">
        <v>800817.0696122254</v>
      </c>
      <c r="AE10" t="n">
        <v>1095713.244199124</v>
      </c>
      <c r="AF10" t="n">
        <v>3.365222278680945e-06</v>
      </c>
      <c r="AG10" t="n">
        <v>52</v>
      </c>
      <c r="AH10" t="n">
        <v>991139.9100159556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5.1398</v>
      </c>
      <c r="E11" t="n">
        <v>19.46</v>
      </c>
      <c r="F11" t="n">
        <v>15.87</v>
      </c>
      <c r="G11" t="n">
        <v>24.42</v>
      </c>
      <c r="H11" t="n">
        <v>0.35</v>
      </c>
      <c r="I11" t="n">
        <v>39</v>
      </c>
      <c r="J11" t="n">
        <v>162.33</v>
      </c>
      <c r="K11" t="n">
        <v>50.28</v>
      </c>
      <c r="L11" t="n">
        <v>3.25</v>
      </c>
      <c r="M11" t="n">
        <v>37</v>
      </c>
      <c r="N11" t="n">
        <v>28.8</v>
      </c>
      <c r="O11" t="n">
        <v>20254.26</v>
      </c>
      <c r="P11" t="n">
        <v>168.9</v>
      </c>
      <c r="Q11" t="n">
        <v>1732.03</v>
      </c>
      <c r="R11" t="n">
        <v>67.54000000000001</v>
      </c>
      <c r="S11" t="n">
        <v>42.11</v>
      </c>
      <c r="T11" t="n">
        <v>12004.93</v>
      </c>
      <c r="U11" t="n">
        <v>0.62</v>
      </c>
      <c r="V11" t="n">
        <v>0.88</v>
      </c>
      <c r="W11" t="n">
        <v>3.78</v>
      </c>
      <c r="X11" t="n">
        <v>0.78</v>
      </c>
      <c r="Y11" t="n">
        <v>1</v>
      </c>
      <c r="Z11" t="n">
        <v>10</v>
      </c>
      <c r="AA11" t="n">
        <v>785.7324986914504</v>
      </c>
      <c r="AB11" t="n">
        <v>1075.073868781018</v>
      </c>
      <c r="AC11" t="n">
        <v>972.4703276202083</v>
      </c>
      <c r="AD11" t="n">
        <v>785732.4986914503</v>
      </c>
      <c r="AE11" t="n">
        <v>1075073.868781018</v>
      </c>
      <c r="AF11" t="n">
        <v>3.389490391527399e-06</v>
      </c>
      <c r="AG11" t="n">
        <v>51</v>
      </c>
      <c r="AH11" t="n">
        <v>972470.3276202083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5.2012</v>
      </c>
      <c r="E12" t="n">
        <v>19.23</v>
      </c>
      <c r="F12" t="n">
        <v>15.77</v>
      </c>
      <c r="G12" t="n">
        <v>27.04</v>
      </c>
      <c r="H12" t="n">
        <v>0.38</v>
      </c>
      <c r="I12" t="n">
        <v>35</v>
      </c>
      <c r="J12" t="n">
        <v>162.68</v>
      </c>
      <c r="K12" t="n">
        <v>50.28</v>
      </c>
      <c r="L12" t="n">
        <v>3.5</v>
      </c>
      <c r="M12" t="n">
        <v>33</v>
      </c>
      <c r="N12" t="n">
        <v>28.9</v>
      </c>
      <c r="O12" t="n">
        <v>20298.34</v>
      </c>
      <c r="P12" t="n">
        <v>164.46</v>
      </c>
      <c r="Q12" t="n">
        <v>1732.08</v>
      </c>
      <c r="R12" t="n">
        <v>64.76000000000001</v>
      </c>
      <c r="S12" t="n">
        <v>42.11</v>
      </c>
      <c r="T12" t="n">
        <v>10634.06</v>
      </c>
      <c r="U12" t="n">
        <v>0.65</v>
      </c>
      <c r="V12" t="n">
        <v>0.88</v>
      </c>
      <c r="W12" t="n">
        <v>3.76</v>
      </c>
      <c r="X12" t="n">
        <v>0.68</v>
      </c>
      <c r="Y12" t="n">
        <v>1</v>
      </c>
      <c r="Z12" t="n">
        <v>10</v>
      </c>
      <c r="AA12" t="n">
        <v>777.0428738604307</v>
      </c>
      <c r="AB12" t="n">
        <v>1063.184340728026</v>
      </c>
      <c r="AC12" t="n">
        <v>961.7155194375362</v>
      </c>
      <c r="AD12" t="n">
        <v>777042.8738604308</v>
      </c>
      <c r="AE12" t="n">
        <v>1063184.340728025</v>
      </c>
      <c r="AF12" t="n">
        <v>3.429981210244039e-06</v>
      </c>
      <c r="AG12" t="n">
        <v>51</v>
      </c>
      <c r="AH12" t="n">
        <v>961715.5194375361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5.2345</v>
      </c>
      <c r="E13" t="n">
        <v>19.1</v>
      </c>
      <c r="F13" t="n">
        <v>15.75</v>
      </c>
      <c r="G13" t="n">
        <v>29.53</v>
      </c>
      <c r="H13" t="n">
        <v>0.41</v>
      </c>
      <c r="I13" t="n">
        <v>32</v>
      </c>
      <c r="J13" t="n">
        <v>163.04</v>
      </c>
      <c r="K13" t="n">
        <v>50.28</v>
      </c>
      <c r="L13" t="n">
        <v>3.75</v>
      </c>
      <c r="M13" t="n">
        <v>30</v>
      </c>
      <c r="N13" t="n">
        <v>29.01</v>
      </c>
      <c r="O13" t="n">
        <v>20342.46</v>
      </c>
      <c r="P13" t="n">
        <v>161.33</v>
      </c>
      <c r="Q13" t="n">
        <v>1731.87</v>
      </c>
      <c r="R13" t="n">
        <v>63.71</v>
      </c>
      <c r="S13" t="n">
        <v>42.11</v>
      </c>
      <c r="T13" t="n">
        <v>10122.85</v>
      </c>
      <c r="U13" t="n">
        <v>0.66</v>
      </c>
      <c r="V13" t="n">
        <v>0.88</v>
      </c>
      <c r="W13" t="n">
        <v>3.77</v>
      </c>
      <c r="X13" t="n">
        <v>0.65</v>
      </c>
      <c r="Y13" t="n">
        <v>1</v>
      </c>
      <c r="Z13" t="n">
        <v>10</v>
      </c>
      <c r="AA13" t="n">
        <v>762.1108023389771</v>
      </c>
      <c r="AB13" t="n">
        <v>1042.753621715869</v>
      </c>
      <c r="AC13" t="n">
        <v>943.2346795732062</v>
      </c>
      <c r="AD13" t="n">
        <v>762110.8023389771</v>
      </c>
      <c r="AE13" t="n">
        <v>1042753.62171587</v>
      </c>
      <c r="AF13" t="n">
        <v>3.451941214531727e-06</v>
      </c>
      <c r="AG13" t="n">
        <v>50</v>
      </c>
      <c r="AH13" t="n">
        <v>943234.6795732062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5.2672</v>
      </c>
      <c r="E14" t="n">
        <v>18.99</v>
      </c>
      <c r="F14" t="n">
        <v>15.69</v>
      </c>
      <c r="G14" t="n">
        <v>31.39</v>
      </c>
      <c r="H14" t="n">
        <v>0.43</v>
      </c>
      <c r="I14" t="n">
        <v>30</v>
      </c>
      <c r="J14" t="n">
        <v>163.4</v>
      </c>
      <c r="K14" t="n">
        <v>50.28</v>
      </c>
      <c r="L14" t="n">
        <v>4</v>
      </c>
      <c r="M14" t="n">
        <v>28</v>
      </c>
      <c r="N14" t="n">
        <v>29.12</v>
      </c>
      <c r="O14" t="n">
        <v>20386.62</v>
      </c>
      <c r="P14" t="n">
        <v>158.13</v>
      </c>
      <c r="Q14" t="n">
        <v>1732.07</v>
      </c>
      <c r="R14" t="n">
        <v>62.14</v>
      </c>
      <c r="S14" t="n">
        <v>42.11</v>
      </c>
      <c r="T14" t="n">
        <v>9349.73</v>
      </c>
      <c r="U14" t="n">
        <v>0.68</v>
      </c>
      <c r="V14" t="n">
        <v>0.89</v>
      </c>
      <c r="W14" t="n">
        <v>3.76</v>
      </c>
      <c r="X14" t="n">
        <v>0.59</v>
      </c>
      <c r="Y14" t="n">
        <v>1</v>
      </c>
      <c r="Z14" t="n">
        <v>10</v>
      </c>
      <c r="AA14" t="n">
        <v>756.7193192383048</v>
      </c>
      <c r="AB14" t="n">
        <v>1035.376756682082</v>
      </c>
      <c r="AC14" t="n">
        <v>936.5618521847488</v>
      </c>
      <c r="AD14" t="n">
        <v>756719.3192383049</v>
      </c>
      <c r="AE14" t="n">
        <v>1035376.756682083</v>
      </c>
      <c r="AF14" t="n">
        <v>3.473505543066485e-06</v>
      </c>
      <c r="AG14" t="n">
        <v>50</v>
      </c>
      <c r="AH14" t="n">
        <v>936561.8521847487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5.2982</v>
      </c>
      <c r="E15" t="n">
        <v>18.87</v>
      </c>
      <c r="F15" t="n">
        <v>15.65</v>
      </c>
      <c r="G15" t="n">
        <v>33.53</v>
      </c>
      <c r="H15" t="n">
        <v>0.46</v>
      </c>
      <c r="I15" t="n">
        <v>28</v>
      </c>
      <c r="J15" t="n">
        <v>163.76</v>
      </c>
      <c r="K15" t="n">
        <v>50.28</v>
      </c>
      <c r="L15" t="n">
        <v>4.25</v>
      </c>
      <c r="M15" t="n">
        <v>26</v>
      </c>
      <c r="N15" t="n">
        <v>29.23</v>
      </c>
      <c r="O15" t="n">
        <v>20430.81</v>
      </c>
      <c r="P15" t="n">
        <v>155.16</v>
      </c>
      <c r="Q15" t="n">
        <v>1731.94</v>
      </c>
      <c r="R15" t="n">
        <v>60.8</v>
      </c>
      <c r="S15" t="n">
        <v>42.11</v>
      </c>
      <c r="T15" t="n">
        <v>8686.690000000001</v>
      </c>
      <c r="U15" t="n">
        <v>0.6899999999999999</v>
      </c>
      <c r="V15" t="n">
        <v>0.89</v>
      </c>
      <c r="W15" t="n">
        <v>3.75</v>
      </c>
      <c r="X15" t="n">
        <v>0.55</v>
      </c>
      <c r="Y15" t="n">
        <v>1</v>
      </c>
      <c r="Z15" t="n">
        <v>10</v>
      </c>
      <c r="AA15" t="n">
        <v>751.8455643107525</v>
      </c>
      <c r="AB15" t="n">
        <v>1028.708270175313</v>
      </c>
      <c r="AC15" t="n">
        <v>930.5297966709055</v>
      </c>
      <c r="AD15" t="n">
        <v>751845.5643107524</v>
      </c>
      <c r="AE15" t="n">
        <v>1028708.270175313</v>
      </c>
      <c r="AF15" t="n">
        <v>3.49394879030127e-06</v>
      </c>
      <c r="AG15" t="n">
        <v>50</v>
      </c>
      <c r="AH15" t="n">
        <v>930529.7966709055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5.3254</v>
      </c>
      <c r="E16" t="n">
        <v>18.78</v>
      </c>
      <c r="F16" t="n">
        <v>15.62</v>
      </c>
      <c r="G16" t="n">
        <v>36.04</v>
      </c>
      <c r="H16" t="n">
        <v>0.49</v>
      </c>
      <c r="I16" t="n">
        <v>26</v>
      </c>
      <c r="J16" t="n">
        <v>164.12</v>
      </c>
      <c r="K16" t="n">
        <v>50.28</v>
      </c>
      <c r="L16" t="n">
        <v>4.5</v>
      </c>
      <c r="M16" t="n">
        <v>21</v>
      </c>
      <c r="N16" t="n">
        <v>29.34</v>
      </c>
      <c r="O16" t="n">
        <v>20475.04</v>
      </c>
      <c r="P16" t="n">
        <v>151.47</v>
      </c>
      <c r="Q16" t="n">
        <v>1732.1</v>
      </c>
      <c r="R16" t="n">
        <v>59.37</v>
      </c>
      <c r="S16" t="n">
        <v>42.11</v>
      </c>
      <c r="T16" t="n">
        <v>7982.2</v>
      </c>
      <c r="U16" t="n">
        <v>0.71</v>
      </c>
      <c r="V16" t="n">
        <v>0.89</v>
      </c>
      <c r="W16" t="n">
        <v>3.76</v>
      </c>
      <c r="X16" t="n">
        <v>0.52</v>
      </c>
      <c r="Y16" t="n">
        <v>1</v>
      </c>
      <c r="Z16" t="n">
        <v>10</v>
      </c>
      <c r="AA16" t="n">
        <v>736.7603858323423</v>
      </c>
      <c r="AB16" t="n">
        <v>1008.068063470047</v>
      </c>
      <c r="AC16" t="n">
        <v>911.8594623248785</v>
      </c>
      <c r="AD16" t="n">
        <v>736760.3858323423</v>
      </c>
      <c r="AE16" t="n">
        <v>1008068.063470047</v>
      </c>
      <c r="AF16" t="n">
        <v>3.511886091100824e-06</v>
      </c>
      <c r="AG16" t="n">
        <v>49</v>
      </c>
      <c r="AH16" t="n">
        <v>911859.4623248784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5.3552</v>
      </c>
      <c r="E17" t="n">
        <v>18.67</v>
      </c>
      <c r="F17" t="n">
        <v>15.58</v>
      </c>
      <c r="G17" t="n">
        <v>38.94</v>
      </c>
      <c r="H17" t="n">
        <v>0.51</v>
      </c>
      <c r="I17" t="n">
        <v>24</v>
      </c>
      <c r="J17" t="n">
        <v>164.48</v>
      </c>
      <c r="K17" t="n">
        <v>50.28</v>
      </c>
      <c r="L17" t="n">
        <v>4.75</v>
      </c>
      <c r="M17" t="n">
        <v>13</v>
      </c>
      <c r="N17" t="n">
        <v>29.45</v>
      </c>
      <c r="O17" t="n">
        <v>20519.3</v>
      </c>
      <c r="P17" t="n">
        <v>148.93</v>
      </c>
      <c r="Q17" t="n">
        <v>1731.87</v>
      </c>
      <c r="R17" t="n">
        <v>57.94</v>
      </c>
      <c r="S17" t="n">
        <v>42.11</v>
      </c>
      <c r="T17" t="n">
        <v>7278.09</v>
      </c>
      <c r="U17" t="n">
        <v>0.73</v>
      </c>
      <c r="V17" t="n">
        <v>0.89</v>
      </c>
      <c r="W17" t="n">
        <v>3.76</v>
      </c>
      <c r="X17" t="n">
        <v>0.48</v>
      </c>
      <c r="Y17" t="n">
        <v>1</v>
      </c>
      <c r="Z17" t="n">
        <v>10</v>
      </c>
      <c r="AA17" t="n">
        <v>732.4918941757537</v>
      </c>
      <c r="AB17" t="n">
        <v>1002.227724872941</v>
      </c>
      <c r="AC17" t="n">
        <v>906.5765174465135</v>
      </c>
      <c r="AD17" t="n">
        <v>732491.8941757537</v>
      </c>
      <c r="AE17" t="n">
        <v>1002227.724872941</v>
      </c>
      <c r="AF17" t="n">
        <v>3.531537986829747e-06</v>
      </c>
      <c r="AG17" t="n">
        <v>49</v>
      </c>
      <c r="AH17" t="n">
        <v>906576.5174465135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5.3554</v>
      </c>
      <c r="E18" t="n">
        <v>18.67</v>
      </c>
      <c r="F18" t="n">
        <v>15.57</v>
      </c>
      <c r="G18" t="n">
        <v>38.94</v>
      </c>
      <c r="H18" t="n">
        <v>0.54</v>
      </c>
      <c r="I18" t="n">
        <v>24</v>
      </c>
      <c r="J18" t="n">
        <v>164.83</v>
      </c>
      <c r="K18" t="n">
        <v>50.28</v>
      </c>
      <c r="L18" t="n">
        <v>5</v>
      </c>
      <c r="M18" t="n">
        <v>6</v>
      </c>
      <c r="N18" t="n">
        <v>29.55</v>
      </c>
      <c r="O18" t="n">
        <v>20563.61</v>
      </c>
      <c r="P18" t="n">
        <v>147.59</v>
      </c>
      <c r="Q18" t="n">
        <v>1731.98</v>
      </c>
      <c r="R18" t="n">
        <v>57.65</v>
      </c>
      <c r="S18" t="n">
        <v>42.11</v>
      </c>
      <c r="T18" t="n">
        <v>7135.49</v>
      </c>
      <c r="U18" t="n">
        <v>0.73</v>
      </c>
      <c r="V18" t="n">
        <v>0.89</v>
      </c>
      <c r="W18" t="n">
        <v>3.77</v>
      </c>
      <c r="X18" t="n">
        <v>0.48</v>
      </c>
      <c r="Y18" t="n">
        <v>1</v>
      </c>
      <c r="Z18" t="n">
        <v>10</v>
      </c>
      <c r="AA18" t="n">
        <v>731.0559816295779</v>
      </c>
      <c r="AB18" t="n">
        <v>1000.263045979273</v>
      </c>
      <c r="AC18" t="n">
        <v>904.7993447490126</v>
      </c>
      <c r="AD18" t="n">
        <v>731055.9816295779</v>
      </c>
      <c r="AE18" t="n">
        <v>1000263.045979273</v>
      </c>
      <c r="AF18" t="n">
        <v>3.53166987874739e-06</v>
      </c>
      <c r="AG18" t="n">
        <v>49</v>
      </c>
      <c r="AH18" t="n">
        <v>904799.3447490126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5.369</v>
      </c>
      <c r="E19" t="n">
        <v>18.63</v>
      </c>
      <c r="F19" t="n">
        <v>15.56</v>
      </c>
      <c r="G19" t="n">
        <v>40.59</v>
      </c>
      <c r="H19" t="n">
        <v>0.5600000000000001</v>
      </c>
      <c r="I19" t="n">
        <v>23</v>
      </c>
      <c r="J19" t="n">
        <v>165.19</v>
      </c>
      <c r="K19" t="n">
        <v>50.28</v>
      </c>
      <c r="L19" t="n">
        <v>5.25</v>
      </c>
      <c r="M19" t="n">
        <v>2</v>
      </c>
      <c r="N19" t="n">
        <v>29.66</v>
      </c>
      <c r="O19" t="n">
        <v>20607.95</v>
      </c>
      <c r="P19" t="n">
        <v>147.45</v>
      </c>
      <c r="Q19" t="n">
        <v>1732.15</v>
      </c>
      <c r="R19" t="n">
        <v>56.97</v>
      </c>
      <c r="S19" t="n">
        <v>42.11</v>
      </c>
      <c r="T19" t="n">
        <v>6795.69</v>
      </c>
      <c r="U19" t="n">
        <v>0.74</v>
      </c>
      <c r="V19" t="n">
        <v>0.9</v>
      </c>
      <c r="W19" t="n">
        <v>3.77</v>
      </c>
      <c r="X19" t="n">
        <v>0.46</v>
      </c>
      <c r="Y19" t="n">
        <v>1</v>
      </c>
      <c r="Z19" t="n">
        <v>10</v>
      </c>
      <c r="AA19" t="n">
        <v>730.213828061289</v>
      </c>
      <c r="AB19" t="n">
        <v>999.1107743139465</v>
      </c>
      <c r="AC19" t="n">
        <v>903.7570442742016</v>
      </c>
      <c r="AD19" t="n">
        <v>730213.8280612889</v>
      </c>
      <c r="AE19" t="n">
        <v>999110.7743139465</v>
      </c>
      <c r="AF19" t="n">
        <v>3.540638529147167e-06</v>
      </c>
      <c r="AG19" t="n">
        <v>49</v>
      </c>
      <c r="AH19" t="n">
        <v>903757.0442742016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5.3671</v>
      </c>
      <c r="E20" t="n">
        <v>18.63</v>
      </c>
      <c r="F20" t="n">
        <v>15.57</v>
      </c>
      <c r="G20" t="n">
        <v>40.61</v>
      </c>
      <c r="H20" t="n">
        <v>0.59</v>
      </c>
      <c r="I20" t="n">
        <v>23</v>
      </c>
      <c r="J20" t="n">
        <v>165.55</v>
      </c>
      <c r="K20" t="n">
        <v>50.28</v>
      </c>
      <c r="L20" t="n">
        <v>5.5</v>
      </c>
      <c r="M20" t="n">
        <v>1</v>
      </c>
      <c r="N20" t="n">
        <v>29.77</v>
      </c>
      <c r="O20" t="n">
        <v>20652.33</v>
      </c>
      <c r="P20" t="n">
        <v>147.89</v>
      </c>
      <c r="Q20" t="n">
        <v>1731.89</v>
      </c>
      <c r="R20" t="n">
        <v>57.12</v>
      </c>
      <c r="S20" t="n">
        <v>42.11</v>
      </c>
      <c r="T20" t="n">
        <v>6870.98</v>
      </c>
      <c r="U20" t="n">
        <v>0.74</v>
      </c>
      <c r="V20" t="n">
        <v>0.89</v>
      </c>
      <c r="W20" t="n">
        <v>3.78</v>
      </c>
      <c r="X20" t="n">
        <v>0.47</v>
      </c>
      <c r="Y20" t="n">
        <v>1</v>
      </c>
      <c r="Z20" t="n">
        <v>10</v>
      </c>
      <c r="AA20" t="n">
        <v>730.8131821267054</v>
      </c>
      <c r="AB20" t="n">
        <v>999.9308369878845</v>
      </c>
      <c r="AC20" t="n">
        <v>904.4988413175043</v>
      </c>
      <c r="AD20" t="n">
        <v>730813.1821267054</v>
      </c>
      <c r="AE20" t="n">
        <v>999930.8369878845</v>
      </c>
      <c r="AF20" t="n">
        <v>3.539385555929551e-06</v>
      </c>
      <c r="AG20" t="n">
        <v>49</v>
      </c>
      <c r="AH20" t="n">
        <v>904498.8413175043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5.3666</v>
      </c>
      <c r="E21" t="n">
        <v>18.63</v>
      </c>
      <c r="F21" t="n">
        <v>15.57</v>
      </c>
      <c r="G21" t="n">
        <v>40.61</v>
      </c>
      <c r="H21" t="n">
        <v>0.61</v>
      </c>
      <c r="I21" t="n">
        <v>23</v>
      </c>
      <c r="J21" t="n">
        <v>165.91</v>
      </c>
      <c r="K21" t="n">
        <v>50.28</v>
      </c>
      <c r="L21" t="n">
        <v>5.75</v>
      </c>
      <c r="M21" t="n">
        <v>0</v>
      </c>
      <c r="N21" t="n">
        <v>29.88</v>
      </c>
      <c r="O21" t="n">
        <v>20696.74</v>
      </c>
      <c r="P21" t="n">
        <v>148.27</v>
      </c>
      <c r="Q21" t="n">
        <v>1732.12</v>
      </c>
      <c r="R21" t="n">
        <v>57.16</v>
      </c>
      <c r="S21" t="n">
        <v>42.11</v>
      </c>
      <c r="T21" t="n">
        <v>6890.7</v>
      </c>
      <c r="U21" t="n">
        <v>0.74</v>
      </c>
      <c r="V21" t="n">
        <v>0.89</v>
      </c>
      <c r="W21" t="n">
        <v>3.78</v>
      </c>
      <c r="X21" t="n">
        <v>0.47</v>
      </c>
      <c r="Y21" t="n">
        <v>1</v>
      </c>
      <c r="Z21" t="n">
        <v>10</v>
      </c>
      <c r="AA21" t="n">
        <v>731.2218730740142</v>
      </c>
      <c r="AB21" t="n">
        <v>1000.490025972165</v>
      </c>
      <c r="AC21" t="n">
        <v>905.0046620899512</v>
      </c>
      <c r="AD21" t="n">
        <v>731221.8730740142</v>
      </c>
      <c r="AE21" t="n">
        <v>1000490.025972165</v>
      </c>
      <c r="AF21" t="n">
        <v>3.539055826135441e-06</v>
      </c>
      <c r="AG21" t="n">
        <v>49</v>
      </c>
      <c r="AH21" t="n">
        <v>905004.6620899512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3.1885</v>
      </c>
      <c r="E2" t="n">
        <v>31.36</v>
      </c>
      <c r="F2" t="n">
        <v>19.44</v>
      </c>
      <c r="G2" t="n">
        <v>5.53</v>
      </c>
      <c r="H2" t="n">
        <v>0.08</v>
      </c>
      <c r="I2" t="n">
        <v>211</v>
      </c>
      <c r="J2" t="n">
        <v>222.93</v>
      </c>
      <c r="K2" t="n">
        <v>56.94</v>
      </c>
      <c r="L2" t="n">
        <v>1</v>
      </c>
      <c r="M2" t="n">
        <v>209</v>
      </c>
      <c r="N2" t="n">
        <v>49.99</v>
      </c>
      <c r="O2" t="n">
        <v>27728.69</v>
      </c>
      <c r="P2" t="n">
        <v>292.96</v>
      </c>
      <c r="Q2" t="n">
        <v>1732.78</v>
      </c>
      <c r="R2" t="n">
        <v>179.08</v>
      </c>
      <c r="S2" t="n">
        <v>42.11</v>
      </c>
      <c r="T2" t="n">
        <v>66910.7</v>
      </c>
      <c r="U2" t="n">
        <v>0.24</v>
      </c>
      <c r="V2" t="n">
        <v>0.72</v>
      </c>
      <c r="W2" t="n">
        <v>4.05</v>
      </c>
      <c r="X2" t="n">
        <v>4.34</v>
      </c>
      <c r="Y2" t="n">
        <v>1</v>
      </c>
      <c r="Z2" t="n">
        <v>10</v>
      </c>
      <c r="AA2" t="n">
        <v>1562.789712812204</v>
      </c>
      <c r="AB2" t="n">
        <v>2138.277830485863</v>
      </c>
      <c r="AC2" t="n">
        <v>1934.203595436075</v>
      </c>
      <c r="AD2" t="n">
        <v>1562789.712812203</v>
      </c>
      <c r="AE2" t="n">
        <v>2138277.830485863</v>
      </c>
      <c r="AF2" t="n">
        <v>1.816354616809191e-06</v>
      </c>
      <c r="AG2" t="n">
        <v>82</v>
      </c>
      <c r="AH2" t="n">
        <v>1934203.595436075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3.573</v>
      </c>
      <c r="E3" t="n">
        <v>27.99</v>
      </c>
      <c r="F3" t="n">
        <v>18.35</v>
      </c>
      <c r="G3" t="n">
        <v>6.92</v>
      </c>
      <c r="H3" t="n">
        <v>0.1</v>
      </c>
      <c r="I3" t="n">
        <v>159</v>
      </c>
      <c r="J3" t="n">
        <v>223.35</v>
      </c>
      <c r="K3" t="n">
        <v>56.94</v>
      </c>
      <c r="L3" t="n">
        <v>1.25</v>
      </c>
      <c r="M3" t="n">
        <v>157</v>
      </c>
      <c r="N3" t="n">
        <v>50.15</v>
      </c>
      <c r="O3" t="n">
        <v>27780.03</v>
      </c>
      <c r="P3" t="n">
        <v>274.94</v>
      </c>
      <c r="Q3" t="n">
        <v>1732.66</v>
      </c>
      <c r="R3" t="n">
        <v>144.6</v>
      </c>
      <c r="S3" t="n">
        <v>42.11</v>
      </c>
      <c r="T3" t="n">
        <v>49934.16</v>
      </c>
      <c r="U3" t="n">
        <v>0.29</v>
      </c>
      <c r="V3" t="n">
        <v>0.76</v>
      </c>
      <c r="W3" t="n">
        <v>3.97</v>
      </c>
      <c r="X3" t="n">
        <v>3.24</v>
      </c>
      <c r="Y3" t="n">
        <v>1</v>
      </c>
      <c r="Z3" t="n">
        <v>10</v>
      </c>
      <c r="AA3" t="n">
        <v>1353.249317189809</v>
      </c>
      <c r="AB3" t="n">
        <v>1851.575416925476</v>
      </c>
      <c r="AC3" t="n">
        <v>1674.863657836527</v>
      </c>
      <c r="AD3" t="n">
        <v>1353249.317189809</v>
      </c>
      <c r="AE3" t="n">
        <v>1851575.416925475</v>
      </c>
      <c r="AF3" t="n">
        <v>2.03538812791571e-06</v>
      </c>
      <c r="AG3" t="n">
        <v>73</v>
      </c>
      <c r="AH3" t="n">
        <v>1674863.657836527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3.8616</v>
      </c>
      <c r="E4" t="n">
        <v>25.9</v>
      </c>
      <c r="F4" t="n">
        <v>17.66</v>
      </c>
      <c r="G4" t="n">
        <v>8.34</v>
      </c>
      <c r="H4" t="n">
        <v>0.12</v>
      </c>
      <c r="I4" t="n">
        <v>127</v>
      </c>
      <c r="J4" t="n">
        <v>223.76</v>
      </c>
      <c r="K4" t="n">
        <v>56.94</v>
      </c>
      <c r="L4" t="n">
        <v>1.5</v>
      </c>
      <c r="M4" t="n">
        <v>125</v>
      </c>
      <c r="N4" t="n">
        <v>50.32</v>
      </c>
      <c r="O4" t="n">
        <v>27831.42</v>
      </c>
      <c r="P4" t="n">
        <v>262.94</v>
      </c>
      <c r="Q4" t="n">
        <v>1732.31</v>
      </c>
      <c r="R4" t="n">
        <v>124.05</v>
      </c>
      <c r="S4" t="n">
        <v>42.11</v>
      </c>
      <c r="T4" t="n">
        <v>39816.37</v>
      </c>
      <c r="U4" t="n">
        <v>0.34</v>
      </c>
      <c r="V4" t="n">
        <v>0.79</v>
      </c>
      <c r="W4" t="n">
        <v>3.89</v>
      </c>
      <c r="X4" t="n">
        <v>2.56</v>
      </c>
      <c r="Y4" t="n">
        <v>1</v>
      </c>
      <c r="Z4" t="n">
        <v>10</v>
      </c>
      <c r="AA4" t="n">
        <v>1232.625168910051</v>
      </c>
      <c r="AB4" t="n">
        <v>1686.532135687266</v>
      </c>
      <c r="AC4" t="n">
        <v>1525.571875719992</v>
      </c>
      <c r="AD4" t="n">
        <v>1232625.168910051</v>
      </c>
      <c r="AE4" t="n">
        <v>1686532.135687266</v>
      </c>
      <c r="AF4" t="n">
        <v>2.199791434301513e-06</v>
      </c>
      <c r="AG4" t="n">
        <v>68</v>
      </c>
      <c r="AH4" t="n">
        <v>1525571.875719992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4.0712</v>
      </c>
      <c r="E5" t="n">
        <v>24.56</v>
      </c>
      <c r="F5" t="n">
        <v>17.25</v>
      </c>
      <c r="G5" t="n">
        <v>9.76</v>
      </c>
      <c r="H5" t="n">
        <v>0.14</v>
      </c>
      <c r="I5" t="n">
        <v>106</v>
      </c>
      <c r="J5" t="n">
        <v>224.18</v>
      </c>
      <c r="K5" t="n">
        <v>56.94</v>
      </c>
      <c r="L5" t="n">
        <v>1.75</v>
      </c>
      <c r="M5" t="n">
        <v>104</v>
      </c>
      <c r="N5" t="n">
        <v>50.49</v>
      </c>
      <c r="O5" t="n">
        <v>27882.87</v>
      </c>
      <c r="P5" t="n">
        <v>255.27</v>
      </c>
      <c r="Q5" t="n">
        <v>1732.45</v>
      </c>
      <c r="R5" t="n">
        <v>110.12</v>
      </c>
      <c r="S5" t="n">
        <v>42.11</v>
      </c>
      <c r="T5" t="n">
        <v>32956.96</v>
      </c>
      <c r="U5" t="n">
        <v>0.38</v>
      </c>
      <c r="V5" t="n">
        <v>0.8100000000000001</v>
      </c>
      <c r="W5" t="n">
        <v>3.89</v>
      </c>
      <c r="X5" t="n">
        <v>2.15</v>
      </c>
      <c r="Y5" t="n">
        <v>1</v>
      </c>
      <c r="Z5" t="n">
        <v>10</v>
      </c>
      <c r="AA5" t="n">
        <v>1149.937797060267</v>
      </c>
      <c r="AB5" t="n">
        <v>1573.395625613001</v>
      </c>
      <c r="AC5" t="n">
        <v>1423.232955379126</v>
      </c>
      <c r="AD5" t="n">
        <v>1149937.797060267</v>
      </c>
      <c r="AE5" t="n">
        <v>1573395.625613001</v>
      </c>
      <c r="AF5" t="n">
        <v>2.319191756610814e-06</v>
      </c>
      <c r="AG5" t="n">
        <v>64</v>
      </c>
      <c r="AH5" t="n">
        <v>1423232.955379126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4.2533</v>
      </c>
      <c r="E6" t="n">
        <v>23.51</v>
      </c>
      <c r="F6" t="n">
        <v>16.9</v>
      </c>
      <c r="G6" t="n">
        <v>11.27</v>
      </c>
      <c r="H6" t="n">
        <v>0.16</v>
      </c>
      <c r="I6" t="n">
        <v>90</v>
      </c>
      <c r="J6" t="n">
        <v>224.6</v>
      </c>
      <c r="K6" t="n">
        <v>56.94</v>
      </c>
      <c r="L6" t="n">
        <v>2</v>
      </c>
      <c r="M6" t="n">
        <v>88</v>
      </c>
      <c r="N6" t="n">
        <v>50.65</v>
      </c>
      <c r="O6" t="n">
        <v>27934.37</v>
      </c>
      <c r="P6" t="n">
        <v>248.47</v>
      </c>
      <c r="Q6" t="n">
        <v>1732.14</v>
      </c>
      <c r="R6" t="n">
        <v>99.73</v>
      </c>
      <c r="S6" t="n">
        <v>42.11</v>
      </c>
      <c r="T6" t="n">
        <v>27844.65</v>
      </c>
      <c r="U6" t="n">
        <v>0.42</v>
      </c>
      <c r="V6" t="n">
        <v>0.82</v>
      </c>
      <c r="W6" t="n">
        <v>3.85</v>
      </c>
      <c r="X6" t="n">
        <v>1.8</v>
      </c>
      <c r="Y6" t="n">
        <v>1</v>
      </c>
      <c r="Z6" t="n">
        <v>10</v>
      </c>
      <c r="AA6" t="n">
        <v>1096.10658046302</v>
      </c>
      <c r="AB6" t="n">
        <v>1499.741380198983</v>
      </c>
      <c r="AC6" t="n">
        <v>1356.608167773038</v>
      </c>
      <c r="AD6" t="n">
        <v>1096106.58046302</v>
      </c>
      <c r="AE6" t="n">
        <v>1499741.380198983</v>
      </c>
      <c r="AF6" t="n">
        <v>2.422926483197282e-06</v>
      </c>
      <c r="AG6" t="n">
        <v>62</v>
      </c>
      <c r="AH6" t="n">
        <v>1356608.167773038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4.3843</v>
      </c>
      <c r="E7" t="n">
        <v>22.81</v>
      </c>
      <c r="F7" t="n">
        <v>16.68</v>
      </c>
      <c r="G7" t="n">
        <v>12.67</v>
      </c>
      <c r="H7" t="n">
        <v>0.18</v>
      </c>
      <c r="I7" t="n">
        <v>79</v>
      </c>
      <c r="J7" t="n">
        <v>225.01</v>
      </c>
      <c r="K7" t="n">
        <v>56.94</v>
      </c>
      <c r="L7" t="n">
        <v>2.25</v>
      </c>
      <c r="M7" t="n">
        <v>77</v>
      </c>
      <c r="N7" t="n">
        <v>50.82</v>
      </c>
      <c r="O7" t="n">
        <v>27985.94</v>
      </c>
      <c r="P7" t="n">
        <v>243.8</v>
      </c>
      <c r="Q7" t="n">
        <v>1732.21</v>
      </c>
      <c r="R7" t="n">
        <v>92.84</v>
      </c>
      <c r="S7" t="n">
        <v>42.11</v>
      </c>
      <c r="T7" t="n">
        <v>24450.61</v>
      </c>
      <c r="U7" t="n">
        <v>0.45</v>
      </c>
      <c r="V7" t="n">
        <v>0.83</v>
      </c>
      <c r="W7" t="n">
        <v>3.83</v>
      </c>
      <c r="X7" t="n">
        <v>1.58</v>
      </c>
      <c r="Y7" t="n">
        <v>1</v>
      </c>
      <c r="Z7" t="n">
        <v>10</v>
      </c>
      <c r="AA7" t="n">
        <v>1054.099071892584</v>
      </c>
      <c r="AB7" t="n">
        <v>1442.264853732429</v>
      </c>
      <c r="AC7" t="n">
        <v>1304.617120323641</v>
      </c>
      <c r="AD7" t="n">
        <v>1054099.071892584</v>
      </c>
      <c r="AE7" t="n">
        <v>1442264.853732429</v>
      </c>
      <c r="AF7" t="n">
        <v>2.497551684640595e-06</v>
      </c>
      <c r="AG7" t="n">
        <v>60</v>
      </c>
      <c r="AH7" t="n">
        <v>1304617.120323641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4.495</v>
      </c>
      <c r="E8" t="n">
        <v>22.25</v>
      </c>
      <c r="F8" t="n">
        <v>16.51</v>
      </c>
      <c r="G8" t="n">
        <v>14.15</v>
      </c>
      <c r="H8" t="n">
        <v>0.2</v>
      </c>
      <c r="I8" t="n">
        <v>70</v>
      </c>
      <c r="J8" t="n">
        <v>225.43</v>
      </c>
      <c r="K8" t="n">
        <v>56.94</v>
      </c>
      <c r="L8" t="n">
        <v>2.5</v>
      </c>
      <c r="M8" t="n">
        <v>68</v>
      </c>
      <c r="N8" t="n">
        <v>50.99</v>
      </c>
      <c r="O8" t="n">
        <v>28037.57</v>
      </c>
      <c r="P8" t="n">
        <v>239.75</v>
      </c>
      <c r="Q8" t="n">
        <v>1732.11</v>
      </c>
      <c r="R8" t="n">
        <v>87.44</v>
      </c>
      <c r="S8" t="n">
        <v>42.11</v>
      </c>
      <c r="T8" t="n">
        <v>21798.67</v>
      </c>
      <c r="U8" t="n">
        <v>0.48</v>
      </c>
      <c r="V8" t="n">
        <v>0.84</v>
      </c>
      <c r="W8" t="n">
        <v>3.83</v>
      </c>
      <c r="X8" t="n">
        <v>1.41</v>
      </c>
      <c r="Y8" t="n">
        <v>1</v>
      </c>
      <c r="Z8" t="n">
        <v>10</v>
      </c>
      <c r="AA8" t="n">
        <v>1016.533940991491</v>
      </c>
      <c r="AB8" t="n">
        <v>1390.866584376941</v>
      </c>
      <c r="AC8" t="n">
        <v>1258.124229657517</v>
      </c>
      <c r="AD8" t="n">
        <v>1016533.940991491</v>
      </c>
      <c r="AE8" t="n">
        <v>1390866.584376941</v>
      </c>
      <c r="AF8" t="n">
        <v>2.560612828150326e-06</v>
      </c>
      <c r="AG8" t="n">
        <v>58</v>
      </c>
      <c r="AH8" t="n">
        <v>1258124.229657517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4.5871</v>
      </c>
      <c r="E9" t="n">
        <v>21.8</v>
      </c>
      <c r="F9" t="n">
        <v>16.37</v>
      </c>
      <c r="G9" t="n">
        <v>15.59</v>
      </c>
      <c r="H9" t="n">
        <v>0.22</v>
      </c>
      <c r="I9" t="n">
        <v>63</v>
      </c>
      <c r="J9" t="n">
        <v>225.85</v>
      </c>
      <c r="K9" t="n">
        <v>56.94</v>
      </c>
      <c r="L9" t="n">
        <v>2.75</v>
      </c>
      <c r="M9" t="n">
        <v>61</v>
      </c>
      <c r="N9" t="n">
        <v>51.16</v>
      </c>
      <c r="O9" t="n">
        <v>28089.25</v>
      </c>
      <c r="P9" t="n">
        <v>236.15</v>
      </c>
      <c r="Q9" t="n">
        <v>1732.13</v>
      </c>
      <c r="R9" t="n">
        <v>83.16</v>
      </c>
      <c r="S9" t="n">
        <v>42.11</v>
      </c>
      <c r="T9" t="n">
        <v>19691.55</v>
      </c>
      <c r="U9" t="n">
        <v>0.51</v>
      </c>
      <c r="V9" t="n">
        <v>0.85</v>
      </c>
      <c r="W9" t="n">
        <v>3.82</v>
      </c>
      <c r="X9" t="n">
        <v>1.27</v>
      </c>
      <c r="Y9" t="n">
        <v>1</v>
      </c>
      <c r="Z9" t="n">
        <v>10</v>
      </c>
      <c r="AA9" t="n">
        <v>992.2827792379766</v>
      </c>
      <c r="AB9" t="n">
        <v>1357.685074980035</v>
      </c>
      <c r="AC9" t="n">
        <v>1228.10951694691</v>
      </c>
      <c r="AD9" t="n">
        <v>992282.7792379765</v>
      </c>
      <c r="AE9" t="n">
        <v>1357685.074980035</v>
      </c>
      <c r="AF9" t="n">
        <v>2.613078332371159e-06</v>
      </c>
      <c r="AG9" t="n">
        <v>57</v>
      </c>
      <c r="AH9" t="n">
        <v>1228109.51694691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4.6767</v>
      </c>
      <c r="E10" t="n">
        <v>21.38</v>
      </c>
      <c r="F10" t="n">
        <v>16.22</v>
      </c>
      <c r="G10" t="n">
        <v>17.07</v>
      </c>
      <c r="H10" t="n">
        <v>0.24</v>
      </c>
      <c r="I10" t="n">
        <v>57</v>
      </c>
      <c r="J10" t="n">
        <v>226.27</v>
      </c>
      <c r="K10" t="n">
        <v>56.94</v>
      </c>
      <c r="L10" t="n">
        <v>3</v>
      </c>
      <c r="M10" t="n">
        <v>55</v>
      </c>
      <c r="N10" t="n">
        <v>51.33</v>
      </c>
      <c r="O10" t="n">
        <v>28140.99</v>
      </c>
      <c r="P10" t="n">
        <v>232.15</v>
      </c>
      <c r="Q10" t="n">
        <v>1732.07</v>
      </c>
      <c r="R10" t="n">
        <v>78.41</v>
      </c>
      <c r="S10" t="n">
        <v>42.11</v>
      </c>
      <c r="T10" t="n">
        <v>17348.87</v>
      </c>
      <c r="U10" t="n">
        <v>0.54</v>
      </c>
      <c r="V10" t="n">
        <v>0.86</v>
      </c>
      <c r="W10" t="n">
        <v>3.8</v>
      </c>
      <c r="X10" t="n">
        <v>1.12</v>
      </c>
      <c r="Y10" t="n">
        <v>1</v>
      </c>
      <c r="Z10" t="n">
        <v>10</v>
      </c>
      <c r="AA10" t="n">
        <v>968.2618364957538</v>
      </c>
      <c r="AB10" t="n">
        <v>1324.818561390924</v>
      </c>
      <c r="AC10" t="n">
        <v>1198.379737286302</v>
      </c>
      <c r="AD10" t="n">
        <v>968261.8364957537</v>
      </c>
      <c r="AE10" t="n">
        <v>1324818.561390924</v>
      </c>
      <c r="AF10" t="n">
        <v>2.664119691526281e-06</v>
      </c>
      <c r="AG10" t="n">
        <v>56</v>
      </c>
      <c r="AH10" t="n">
        <v>1198379.737286302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4.7495</v>
      </c>
      <c r="E11" t="n">
        <v>21.06</v>
      </c>
      <c r="F11" t="n">
        <v>16.11</v>
      </c>
      <c r="G11" t="n">
        <v>18.59</v>
      </c>
      <c r="H11" t="n">
        <v>0.25</v>
      </c>
      <c r="I11" t="n">
        <v>52</v>
      </c>
      <c r="J11" t="n">
        <v>226.69</v>
      </c>
      <c r="K11" t="n">
        <v>56.94</v>
      </c>
      <c r="L11" t="n">
        <v>3.25</v>
      </c>
      <c r="M11" t="n">
        <v>50</v>
      </c>
      <c r="N11" t="n">
        <v>51.5</v>
      </c>
      <c r="O11" t="n">
        <v>28192.8</v>
      </c>
      <c r="P11" t="n">
        <v>229.24</v>
      </c>
      <c r="Q11" t="n">
        <v>1732.06</v>
      </c>
      <c r="R11" t="n">
        <v>75.17</v>
      </c>
      <c r="S11" t="n">
        <v>42.11</v>
      </c>
      <c r="T11" t="n">
        <v>15752.84</v>
      </c>
      <c r="U11" t="n">
        <v>0.5600000000000001</v>
      </c>
      <c r="V11" t="n">
        <v>0.86</v>
      </c>
      <c r="W11" t="n">
        <v>3.79</v>
      </c>
      <c r="X11" t="n">
        <v>1.01</v>
      </c>
      <c r="Y11" t="n">
        <v>1</v>
      </c>
      <c r="Z11" t="n">
        <v>10</v>
      </c>
      <c r="AA11" t="n">
        <v>947.7576466966779</v>
      </c>
      <c r="AB11" t="n">
        <v>1296.763824326817</v>
      </c>
      <c r="AC11" t="n">
        <v>1173.002504952523</v>
      </c>
      <c r="AD11" t="n">
        <v>947757.6466966779</v>
      </c>
      <c r="AE11" t="n">
        <v>1296763.824326816</v>
      </c>
      <c r="AF11" t="n">
        <v>2.705590795839816e-06</v>
      </c>
      <c r="AG11" t="n">
        <v>55</v>
      </c>
      <c r="AH11" t="n">
        <v>1173002.504952523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4.8058</v>
      </c>
      <c r="E12" t="n">
        <v>20.81</v>
      </c>
      <c r="F12" t="n">
        <v>16.04</v>
      </c>
      <c r="G12" t="n">
        <v>20.05</v>
      </c>
      <c r="H12" t="n">
        <v>0.27</v>
      </c>
      <c r="I12" t="n">
        <v>48</v>
      </c>
      <c r="J12" t="n">
        <v>227.11</v>
      </c>
      <c r="K12" t="n">
        <v>56.94</v>
      </c>
      <c r="L12" t="n">
        <v>3.5</v>
      </c>
      <c r="M12" t="n">
        <v>46</v>
      </c>
      <c r="N12" t="n">
        <v>51.67</v>
      </c>
      <c r="O12" t="n">
        <v>28244.66</v>
      </c>
      <c r="P12" t="n">
        <v>226.55</v>
      </c>
      <c r="Q12" t="n">
        <v>1731.94</v>
      </c>
      <c r="R12" t="n">
        <v>73.05</v>
      </c>
      <c r="S12" t="n">
        <v>42.11</v>
      </c>
      <c r="T12" t="n">
        <v>14713.86</v>
      </c>
      <c r="U12" t="n">
        <v>0.58</v>
      </c>
      <c r="V12" t="n">
        <v>0.87</v>
      </c>
      <c r="W12" t="n">
        <v>3.78</v>
      </c>
      <c r="X12" t="n">
        <v>0.9399999999999999</v>
      </c>
      <c r="Y12" t="n">
        <v>1</v>
      </c>
      <c r="Z12" t="n">
        <v>10</v>
      </c>
      <c r="AA12" t="n">
        <v>939.4519379900333</v>
      </c>
      <c r="AB12" t="n">
        <v>1285.399587252378</v>
      </c>
      <c r="AC12" t="n">
        <v>1162.722854714662</v>
      </c>
      <c r="AD12" t="n">
        <v>939451.9379900333</v>
      </c>
      <c r="AE12" t="n">
        <v>1285399.587252378</v>
      </c>
      <c r="AF12" t="n">
        <v>2.737662542719652e-06</v>
      </c>
      <c r="AG12" t="n">
        <v>55</v>
      </c>
      <c r="AH12" t="n">
        <v>1162722.854714662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4.8656</v>
      </c>
      <c r="E13" t="n">
        <v>20.55</v>
      </c>
      <c r="F13" t="n">
        <v>15.96</v>
      </c>
      <c r="G13" t="n">
        <v>21.76</v>
      </c>
      <c r="H13" t="n">
        <v>0.29</v>
      </c>
      <c r="I13" t="n">
        <v>44</v>
      </c>
      <c r="J13" t="n">
        <v>227.53</v>
      </c>
      <c r="K13" t="n">
        <v>56.94</v>
      </c>
      <c r="L13" t="n">
        <v>3.75</v>
      </c>
      <c r="M13" t="n">
        <v>42</v>
      </c>
      <c r="N13" t="n">
        <v>51.84</v>
      </c>
      <c r="O13" t="n">
        <v>28296.58</v>
      </c>
      <c r="P13" t="n">
        <v>223.64</v>
      </c>
      <c r="Q13" t="n">
        <v>1732</v>
      </c>
      <c r="R13" t="n">
        <v>70.34</v>
      </c>
      <c r="S13" t="n">
        <v>42.11</v>
      </c>
      <c r="T13" t="n">
        <v>13376.12</v>
      </c>
      <c r="U13" t="n">
        <v>0.6</v>
      </c>
      <c r="V13" t="n">
        <v>0.87</v>
      </c>
      <c r="W13" t="n">
        <v>3.78</v>
      </c>
      <c r="X13" t="n">
        <v>0.86</v>
      </c>
      <c r="Y13" t="n">
        <v>1</v>
      </c>
      <c r="Z13" t="n">
        <v>10</v>
      </c>
      <c r="AA13" t="n">
        <v>920.7729729296153</v>
      </c>
      <c r="AB13" t="n">
        <v>1259.842203198935</v>
      </c>
      <c r="AC13" t="n">
        <v>1139.604631525265</v>
      </c>
      <c r="AD13" t="n">
        <v>920772.9729296153</v>
      </c>
      <c r="AE13" t="n">
        <v>1259842.203198935</v>
      </c>
      <c r="AF13" t="n">
        <v>2.771728092691485e-06</v>
      </c>
      <c r="AG13" t="n">
        <v>54</v>
      </c>
      <c r="AH13" t="n">
        <v>1139604.631525265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4.9079</v>
      </c>
      <c r="E14" t="n">
        <v>20.38</v>
      </c>
      <c r="F14" t="n">
        <v>15.91</v>
      </c>
      <c r="G14" t="n">
        <v>23.29</v>
      </c>
      <c r="H14" t="n">
        <v>0.31</v>
      </c>
      <c r="I14" t="n">
        <v>41</v>
      </c>
      <c r="J14" t="n">
        <v>227.95</v>
      </c>
      <c r="K14" t="n">
        <v>56.94</v>
      </c>
      <c r="L14" t="n">
        <v>4</v>
      </c>
      <c r="M14" t="n">
        <v>39</v>
      </c>
      <c r="N14" t="n">
        <v>52.01</v>
      </c>
      <c r="O14" t="n">
        <v>28348.56</v>
      </c>
      <c r="P14" t="n">
        <v>221.44</v>
      </c>
      <c r="Q14" t="n">
        <v>1732.18</v>
      </c>
      <c r="R14" t="n">
        <v>69.03</v>
      </c>
      <c r="S14" t="n">
        <v>42.11</v>
      </c>
      <c r="T14" t="n">
        <v>12739.12</v>
      </c>
      <c r="U14" t="n">
        <v>0.61</v>
      </c>
      <c r="V14" t="n">
        <v>0.88</v>
      </c>
      <c r="W14" t="n">
        <v>3.77</v>
      </c>
      <c r="X14" t="n">
        <v>0.82</v>
      </c>
      <c r="Y14" t="n">
        <v>1</v>
      </c>
      <c r="Z14" t="n">
        <v>10</v>
      </c>
      <c r="AA14" t="n">
        <v>914.632014005324</v>
      </c>
      <c r="AB14" t="n">
        <v>1251.439872278732</v>
      </c>
      <c r="AC14" t="n">
        <v>1132.004207275341</v>
      </c>
      <c r="AD14" t="n">
        <v>914632.014005324</v>
      </c>
      <c r="AE14" t="n">
        <v>1251439.872278732</v>
      </c>
      <c r="AF14" t="n">
        <v>2.795824627203334e-06</v>
      </c>
      <c r="AG14" t="n">
        <v>54</v>
      </c>
      <c r="AH14" t="n">
        <v>1132004.207275341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4.9564</v>
      </c>
      <c r="E15" t="n">
        <v>20.18</v>
      </c>
      <c r="F15" t="n">
        <v>15.85</v>
      </c>
      <c r="G15" t="n">
        <v>25.02</v>
      </c>
      <c r="H15" t="n">
        <v>0.33</v>
      </c>
      <c r="I15" t="n">
        <v>38</v>
      </c>
      <c r="J15" t="n">
        <v>228.38</v>
      </c>
      <c r="K15" t="n">
        <v>56.94</v>
      </c>
      <c r="L15" t="n">
        <v>4.25</v>
      </c>
      <c r="M15" t="n">
        <v>36</v>
      </c>
      <c r="N15" t="n">
        <v>52.18</v>
      </c>
      <c r="O15" t="n">
        <v>28400.61</v>
      </c>
      <c r="P15" t="n">
        <v>219.08</v>
      </c>
      <c r="Q15" t="n">
        <v>1732.12</v>
      </c>
      <c r="R15" t="n">
        <v>66.87</v>
      </c>
      <c r="S15" t="n">
        <v>42.11</v>
      </c>
      <c r="T15" t="n">
        <v>11671.42</v>
      </c>
      <c r="U15" t="n">
        <v>0.63</v>
      </c>
      <c r="V15" t="n">
        <v>0.88</v>
      </c>
      <c r="W15" t="n">
        <v>3.77</v>
      </c>
      <c r="X15" t="n">
        <v>0.75</v>
      </c>
      <c r="Y15" t="n">
        <v>1</v>
      </c>
      <c r="Z15" t="n">
        <v>10</v>
      </c>
      <c r="AA15" t="n">
        <v>897.914921066723</v>
      </c>
      <c r="AB15" t="n">
        <v>1228.566808214048</v>
      </c>
      <c r="AC15" t="n">
        <v>1111.314116342444</v>
      </c>
      <c r="AD15" t="n">
        <v>897914.9210667229</v>
      </c>
      <c r="AE15" t="n">
        <v>1228566.808214048</v>
      </c>
      <c r="AF15" t="n">
        <v>2.823453041478148e-06</v>
      </c>
      <c r="AG15" t="n">
        <v>53</v>
      </c>
      <c r="AH15" t="n">
        <v>1111314.116342444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4.9917</v>
      </c>
      <c r="E16" t="n">
        <v>20.03</v>
      </c>
      <c r="F16" t="n">
        <v>15.79</v>
      </c>
      <c r="G16" t="n">
        <v>26.32</v>
      </c>
      <c r="H16" t="n">
        <v>0.35</v>
      </c>
      <c r="I16" t="n">
        <v>36</v>
      </c>
      <c r="J16" t="n">
        <v>228.8</v>
      </c>
      <c r="K16" t="n">
        <v>56.94</v>
      </c>
      <c r="L16" t="n">
        <v>4.5</v>
      </c>
      <c r="M16" t="n">
        <v>34</v>
      </c>
      <c r="N16" t="n">
        <v>52.36</v>
      </c>
      <c r="O16" t="n">
        <v>28452.71</v>
      </c>
      <c r="P16" t="n">
        <v>216.58</v>
      </c>
      <c r="Q16" t="n">
        <v>1732.12</v>
      </c>
      <c r="R16" t="n">
        <v>65.16</v>
      </c>
      <c r="S16" t="n">
        <v>42.11</v>
      </c>
      <c r="T16" t="n">
        <v>10826.03</v>
      </c>
      <c r="U16" t="n">
        <v>0.65</v>
      </c>
      <c r="V16" t="n">
        <v>0.88</v>
      </c>
      <c r="W16" t="n">
        <v>3.77</v>
      </c>
      <c r="X16" t="n">
        <v>0.6899999999999999</v>
      </c>
      <c r="Y16" t="n">
        <v>1</v>
      </c>
      <c r="Z16" t="n">
        <v>10</v>
      </c>
      <c r="AA16" t="n">
        <v>892.0963222197109</v>
      </c>
      <c r="AB16" t="n">
        <v>1220.605544573102</v>
      </c>
      <c r="AC16" t="n">
        <v>1104.112664529686</v>
      </c>
      <c r="AD16" t="n">
        <v>892096.3222197109</v>
      </c>
      <c r="AE16" t="n">
        <v>1220605.544573102</v>
      </c>
      <c r="AF16" t="n">
        <v>2.843561969806003e-06</v>
      </c>
      <c r="AG16" t="n">
        <v>53</v>
      </c>
      <c r="AH16" t="n">
        <v>1104112.664529686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5.0202</v>
      </c>
      <c r="E17" t="n">
        <v>19.92</v>
      </c>
      <c r="F17" t="n">
        <v>15.77</v>
      </c>
      <c r="G17" t="n">
        <v>27.82</v>
      </c>
      <c r="H17" t="n">
        <v>0.37</v>
      </c>
      <c r="I17" t="n">
        <v>34</v>
      </c>
      <c r="J17" t="n">
        <v>229.22</v>
      </c>
      <c r="K17" t="n">
        <v>56.94</v>
      </c>
      <c r="L17" t="n">
        <v>4.75</v>
      </c>
      <c r="M17" t="n">
        <v>32</v>
      </c>
      <c r="N17" t="n">
        <v>52.53</v>
      </c>
      <c r="O17" t="n">
        <v>28504.87</v>
      </c>
      <c r="P17" t="n">
        <v>213.89</v>
      </c>
      <c r="Q17" t="n">
        <v>1731.91</v>
      </c>
      <c r="R17" t="n">
        <v>64.15000000000001</v>
      </c>
      <c r="S17" t="n">
        <v>42.11</v>
      </c>
      <c r="T17" t="n">
        <v>10331.9</v>
      </c>
      <c r="U17" t="n">
        <v>0.66</v>
      </c>
      <c r="V17" t="n">
        <v>0.88</v>
      </c>
      <c r="W17" t="n">
        <v>3.77</v>
      </c>
      <c r="X17" t="n">
        <v>0.67</v>
      </c>
      <c r="Y17" t="n">
        <v>1</v>
      </c>
      <c r="Z17" t="n">
        <v>10</v>
      </c>
      <c r="AA17" t="n">
        <v>876.9962475316595</v>
      </c>
      <c r="AB17" t="n">
        <v>1199.944956216631</v>
      </c>
      <c r="AC17" t="n">
        <v>1085.423893728638</v>
      </c>
      <c r="AD17" t="n">
        <v>876996.2475316594</v>
      </c>
      <c r="AE17" t="n">
        <v>1199944.956216631</v>
      </c>
      <c r="AF17" t="n">
        <v>2.859797223555121e-06</v>
      </c>
      <c r="AG17" t="n">
        <v>52</v>
      </c>
      <c r="AH17" t="n">
        <v>1085423.893728638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5.0478</v>
      </c>
      <c r="E18" t="n">
        <v>19.81</v>
      </c>
      <c r="F18" t="n">
        <v>15.75</v>
      </c>
      <c r="G18" t="n">
        <v>29.52</v>
      </c>
      <c r="H18" t="n">
        <v>0.39</v>
      </c>
      <c r="I18" t="n">
        <v>32</v>
      </c>
      <c r="J18" t="n">
        <v>229.65</v>
      </c>
      <c r="K18" t="n">
        <v>56.94</v>
      </c>
      <c r="L18" t="n">
        <v>5</v>
      </c>
      <c r="M18" t="n">
        <v>30</v>
      </c>
      <c r="N18" t="n">
        <v>52.7</v>
      </c>
      <c r="O18" t="n">
        <v>28557.1</v>
      </c>
      <c r="P18" t="n">
        <v>212.3</v>
      </c>
      <c r="Q18" t="n">
        <v>1731.91</v>
      </c>
      <c r="R18" t="n">
        <v>63.72</v>
      </c>
      <c r="S18" t="n">
        <v>42.11</v>
      </c>
      <c r="T18" t="n">
        <v>10126.55</v>
      </c>
      <c r="U18" t="n">
        <v>0.66</v>
      </c>
      <c r="V18" t="n">
        <v>0.88</v>
      </c>
      <c r="W18" t="n">
        <v>3.76</v>
      </c>
      <c r="X18" t="n">
        <v>0.65</v>
      </c>
      <c r="Y18" t="n">
        <v>1</v>
      </c>
      <c r="Z18" t="n">
        <v>10</v>
      </c>
      <c r="AA18" t="n">
        <v>873.1647654721064</v>
      </c>
      <c r="AB18" t="n">
        <v>1194.702553429692</v>
      </c>
      <c r="AC18" t="n">
        <v>1080.681818505926</v>
      </c>
      <c r="AD18" t="n">
        <v>873164.7654721064</v>
      </c>
      <c r="AE18" t="n">
        <v>1194702.553429692</v>
      </c>
      <c r="AF18" t="n">
        <v>2.875519785080582e-06</v>
      </c>
      <c r="AG18" t="n">
        <v>52</v>
      </c>
      <c r="AH18" t="n">
        <v>1080681.818505926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5.0905</v>
      </c>
      <c r="E19" t="n">
        <v>19.64</v>
      </c>
      <c r="F19" t="n">
        <v>15.67</v>
      </c>
      <c r="G19" t="n">
        <v>31.33</v>
      </c>
      <c r="H19" t="n">
        <v>0.41</v>
      </c>
      <c r="I19" t="n">
        <v>30</v>
      </c>
      <c r="J19" t="n">
        <v>230.07</v>
      </c>
      <c r="K19" t="n">
        <v>56.94</v>
      </c>
      <c r="L19" t="n">
        <v>5.25</v>
      </c>
      <c r="M19" t="n">
        <v>28</v>
      </c>
      <c r="N19" t="n">
        <v>52.88</v>
      </c>
      <c r="O19" t="n">
        <v>28609.38</v>
      </c>
      <c r="P19" t="n">
        <v>209.33</v>
      </c>
      <c r="Q19" t="n">
        <v>1732.01</v>
      </c>
      <c r="R19" t="n">
        <v>61.36</v>
      </c>
      <c r="S19" t="n">
        <v>42.11</v>
      </c>
      <c r="T19" t="n">
        <v>8960.290000000001</v>
      </c>
      <c r="U19" t="n">
        <v>0.6899999999999999</v>
      </c>
      <c r="V19" t="n">
        <v>0.89</v>
      </c>
      <c r="W19" t="n">
        <v>3.75</v>
      </c>
      <c r="X19" t="n">
        <v>0.57</v>
      </c>
      <c r="Y19" t="n">
        <v>1</v>
      </c>
      <c r="Z19" t="n">
        <v>10</v>
      </c>
      <c r="AA19" t="n">
        <v>866.3862685048822</v>
      </c>
      <c r="AB19" t="n">
        <v>1185.427914832955</v>
      </c>
      <c r="AC19" t="n">
        <v>1072.292338399825</v>
      </c>
      <c r="AD19" t="n">
        <v>866386.2685048822</v>
      </c>
      <c r="AE19" t="n">
        <v>1185427.914832955</v>
      </c>
      <c r="AF19" t="n">
        <v>2.899844182802944e-06</v>
      </c>
      <c r="AG19" t="n">
        <v>52</v>
      </c>
      <c r="AH19" t="n">
        <v>1072292.338399825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5.12</v>
      </c>
      <c r="E20" t="n">
        <v>19.53</v>
      </c>
      <c r="F20" t="n">
        <v>15.64</v>
      </c>
      <c r="G20" t="n">
        <v>33.52</v>
      </c>
      <c r="H20" t="n">
        <v>0.42</v>
      </c>
      <c r="I20" t="n">
        <v>28</v>
      </c>
      <c r="J20" t="n">
        <v>230.49</v>
      </c>
      <c r="K20" t="n">
        <v>56.94</v>
      </c>
      <c r="L20" t="n">
        <v>5.5</v>
      </c>
      <c r="M20" t="n">
        <v>26</v>
      </c>
      <c r="N20" t="n">
        <v>53.05</v>
      </c>
      <c r="O20" t="n">
        <v>28661.73</v>
      </c>
      <c r="P20" t="n">
        <v>206.61</v>
      </c>
      <c r="Q20" t="n">
        <v>1731.96</v>
      </c>
      <c r="R20" t="n">
        <v>60.32</v>
      </c>
      <c r="S20" t="n">
        <v>42.11</v>
      </c>
      <c r="T20" t="n">
        <v>8445.690000000001</v>
      </c>
      <c r="U20" t="n">
        <v>0.7</v>
      </c>
      <c r="V20" t="n">
        <v>0.89</v>
      </c>
      <c r="W20" t="n">
        <v>3.76</v>
      </c>
      <c r="X20" t="n">
        <v>0.54</v>
      </c>
      <c r="Y20" t="n">
        <v>1</v>
      </c>
      <c r="Z20" t="n">
        <v>10</v>
      </c>
      <c r="AA20" t="n">
        <v>851.2957534010885</v>
      </c>
      <c r="AB20" t="n">
        <v>1164.780406321404</v>
      </c>
      <c r="AC20" t="n">
        <v>1053.615399121656</v>
      </c>
      <c r="AD20" t="n">
        <v>851295.7534010885</v>
      </c>
      <c r="AE20" t="n">
        <v>1164780.406321404</v>
      </c>
      <c r="AF20" t="n">
        <v>2.916649094578347e-06</v>
      </c>
      <c r="AG20" t="n">
        <v>51</v>
      </c>
      <c r="AH20" t="n">
        <v>1053615.399121656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5.1377</v>
      </c>
      <c r="E21" t="n">
        <v>19.46</v>
      </c>
      <c r="F21" t="n">
        <v>15.62</v>
      </c>
      <c r="G21" t="n">
        <v>34.71</v>
      </c>
      <c r="H21" t="n">
        <v>0.44</v>
      </c>
      <c r="I21" t="n">
        <v>27</v>
      </c>
      <c r="J21" t="n">
        <v>230.92</v>
      </c>
      <c r="K21" t="n">
        <v>56.94</v>
      </c>
      <c r="L21" t="n">
        <v>5.75</v>
      </c>
      <c r="M21" t="n">
        <v>25</v>
      </c>
      <c r="N21" t="n">
        <v>53.23</v>
      </c>
      <c r="O21" t="n">
        <v>28714.14</v>
      </c>
      <c r="P21" t="n">
        <v>204.88</v>
      </c>
      <c r="Q21" t="n">
        <v>1731.98</v>
      </c>
      <c r="R21" t="n">
        <v>59.61</v>
      </c>
      <c r="S21" t="n">
        <v>42.11</v>
      </c>
      <c r="T21" t="n">
        <v>8097.05</v>
      </c>
      <c r="U21" t="n">
        <v>0.71</v>
      </c>
      <c r="V21" t="n">
        <v>0.89</v>
      </c>
      <c r="W21" t="n">
        <v>3.75</v>
      </c>
      <c r="X21" t="n">
        <v>0.52</v>
      </c>
      <c r="Y21" t="n">
        <v>1</v>
      </c>
      <c r="Z21" t="n">
        <v>10</v>
      </c>
      <c r="AA21" t="n">
        <v>848.1273108555472</v>
      </c>
      <c r="AB21" t="n">
        <v>1160.445203448775</v>
      </c>
      <c r="AC21" t="n">
        <v>1049.693941926695</v>
      </c>
      <c r="AD21" t="n">
        <v>848127.3108555472</v>
      </c>
      <c r="AE21" t="n">
        <v>1160445.203448775</v>
      </c>
      <c r="AF21" t="n">
        <v>2.926732041643589e-06</v>
      </c>
      <c r="AG21" t="n">
        <v>51</v>
      </c>
      <c r="AH21" t="n">
        <v>1049693.941926695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5.1532</v>
      </c>
      <c r="E22" t="n">
        <v>19.41</v>
      </c>
      <c r="F22" t="n">
        <v>15.6</v>
      </c>
      <c r="G22" t="n">
        <v>36.01</v>
      </c>
      <c r="H22" t="n">
        <v>0.46</v>
      </c>
      <c r="I22" t="n">
        <v>26</v>
      </c>
      <c r="J22" t="n">
        <v>231.34</v>
      </c>
      <c r="K22" t="n">
        <v>56.94</v>
      </c>
      <c r="L22" t="n">
        <v>6</v>
      </c>
      <c r="M22" t="n">
        <v>24</v>
      </c>
      <c r="N22" t="n">
        <v>53.4</v>
      </c>
      <c r="O22" t="n">
        <v>28766.61</v>
      </c>
      <c r="P22" t="n">
        <v>202.66</v>
      </c>
      <c r="Q22" t="n">
        <v>1731.98</v>
      </c>
      <c r="R22" t="n">
        <v>59.44</v>
      </c>
      <c r="S22" t="n">
        <v>42.11</v>
      </c>
      <c r="T22" t="n">
        <v>8019.2</v>
      </c>
      <c r="U22" t="n">
        <v>0.71</v>
      </c>
      <c r="V22" t="n">
        <v>0.89</v>
      </c>
      <c r="W22" t="n">
        <v>3.74</v>
      </c>
      <c r="X22" t="n">
        <v>0.5</v>
      </c>
      <c r="Y22" t="n">
        <v>1</v>
      </c>
      <c r="Z22" t="n">
        <v>10</v>
      </c>
      <c r="AA22" t="n">
        <v>844.6066389128636</v>
      </c>
      <c r="AB22" t="n">
        <v>1155.628064775711</v>
      </c>
      <c r="AC22" t="n">
        <v>1045.336544207692</v>
      </c>
      <c r="AD22" t="n">
        <v>844606.6389128636</v>
      </c>
      <c r="AE22" t="n">
        <v>1155628.064775711</v>
      </c>
      <c r="AF22" t="n">
        <v>2.935561741051004e-06</v>
      </c>
      <c r="AG22" t="n">
        <v>51</v>
      </c>
      <c r="AH22" t="n">
        <v>1045336.544207692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5.1896</v>
      </c>
      <c r="E23" t="n">
        <v>19.27</v>
      </c>
      <c r="F23" t="n">
        <v>15.55</v>
      </c>
      <c r="G23" t="n">
        <v>38.89</v>
      </c>
      <c r="H23" t="n">
        <v>0.48</v>
      </c>
      <c r="I23" t="n">
        <v>24</v>
      </c>
      <c r="J23" t="n">
        <v>231.77</v>
      </c>
      <c r="K23" t="n">
        <v>56.94</v>
      </c>
      <c r="L23" t="n">
        <v>6.25</v>
      </c>
      <c r="M23" t="n">
        <v>22</v>
      </c>
      <c r="N23" t="n">
        <v>53.58</v>
      </c>
      <c r="O23" t="n">
        <v>28819.14</v>
      </c>
      <c r="P23" t="n">
        <v>200.38</v>
      </c>
      <c r="Q23" t="n">
        <v>1731.95</v>
      </c>
      <c r="R23" t="n">
        <v>57.69</v>
      </c>
      <c r="S23" t="n">
        <v>42.11</v>
      </c>
      <c r="T23" t="n">
        <v>7155.16</v>
      </c>
      <c r="U23" t="n">
        <v>0.73</v>
      </c>
      <c r="V23" t="n">
        <v>0.9</v>
      </c>
      <c r="W23" t="n">
        <v>3.75</v>
      </c>
      <c r="X23" t="n">
        <v>0.46</v>
      </c>
      <c r="Y23" t="n">
        <v>1</v>
      </c>
      <c r="Z23" t="n">
        <v>10</v>
      </c>
      <c r="AA23" t="n">
        <v>839.474004509059</v>
      </c>
      <c r="AB23" t="n">
        <v>1148.605367948576</v>
      </c>
      <c r="AC23" t="n">
        <v>1038.984083709322</v>
      </c>
      <c r="AD23" t="n">
        <v>839474.004509059</v>
      </c>
      <c r="AE23" t="n">
        <v>1148605.367948576</v>
      </c>
      <c r="AF23" t="n">
        <v>2.956297293207772e-06</v>
      </c>
      <c r="AG23" t="n">
        <v>51</v>
      </c>
      <c r="AH23" t="n">
        <v>1038984.083709322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5.2061</v>
      </c>
      <c r="E24" t="n">
        <v>19.21</v>
      </c>
      <c r="F24" t="n">
        <v>15.54</v>
      </c>
      <c r="G24" t="n">
        <v>40.53</v>
      </c>
      <c r="H24" t="n">
        <v>0.5</v>
      </c>
      <c r="I24" t="n">
        <v>23</v>
      </c>
      <c r="J24" t="n">
        <v>232.2</v>
      </c>
      <c r="K24" t="n">
        <v>56.94</v>
      </c>
      <c r="L24" t="n">
        <v>6.5</v>
      </c>
      <c r="M24" t="n">
        <v>21</v>
      </c>
      <c r="N24" t="n">
        <v>53.75</v>
      </c>
      <c r="O24" t="n">
        <v>28871.74</v>
      </c>
      <c r="P24" t="n">
        <v>197.86</v>
      </c>
      <c r="Q24" t="n">
        <v>1731.9</v>
      </c>
      <c r="R24" t="n">
        <v>57.26</v>
      </c>
      <c r="S24" t="n">
        <v>42.11</v>
      </c>
      <c r="T24" t="n">
        <v>6941.44</v>
      </c>
      <c r="U24" t="n">
        <v>0.74</v>
      </c>
      <c r="V24" t="n">
        <v>0.9</v>
      </c>
      <c r="W24" t="n">
        <v>3.74</v>
      </c>
      <c r="X24" t="n">
        <v>0.44</v>
      </c>
      <c r="Y24" t="n">
        <v>1</v>
      </c>
      <c r="Z24" t="n">
        <v>10</v>
      </c>
      <c r="AA24" t="n">
        <v>835.7149871204206</v>
      </c>
      <c r="AB24" t="n">
        <v>1143.462114521298</v>
      </c>
      <c r="AC24" t="n">
        <v>1034.331695170542</v>
      </c>
      <c r="AD24" t="n">
        <v>835714.9871204206</v>
      </c>
      <c r="AE24" t="n">
        <v>1143462.114521298</v>
      </c>
      <c r="AF24" t="n">
        <v>2.965696650641471e-06</v>
      </c>
      <c r="AG24" t="n">
        <v>51</v>
      </c>
      <c r="AH24" t="n">
        <v>1034331.695170542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5.2251</v>
      </c>
      <c r="E25" t="n">
        <v>19.14</v>
      </c>
      <c r="F25" t="n">
        <v>15.51</v>
      </c>
      <c r="G25" t="n">
        <v>42.31</v>
      </c>
      <c r="H25" t="n">
        <v>0.52</v>
      </c>
      <c r="I25" t="n">
        <v>22</v>
      </c>
      <c r="J25" t="n">
        <v>232.62</v>
      </c>
      <c r="K25" t="n">
        <v>56.94</v>
      </c>
      <c r="L25" t="n">
        <v>6.75</v>
      </c>
      <c r="M25" t="n">
        <v>20</v>
      </c>
      <c r="N25" t="n">
        <v>53.93</v>
      </c>
      <c r="O25" t="n">
        <v>28924.39</v>
      </c>
      <c r="P25" t="n">
        <v>196.77</v>
      </c>
      <c r="Q25" t="n">
        <v>1731.84</v>
      </c>
      <c r="R25" t="n">
        <v>56.53</v>
      </c>
      <c r="S25" t="n">
        <v>42.11</v>
      </c>
      <c r="T25" t="n">
        <v>6581.01</v>
      </c>
      <c r="U25" t="n">
        <v>0.75</v>
      </c>
      <c r="V25" t="n">
        <v>0.9</v>
      </c>
      <c r="W25" t="n">
        <v>3.74</v>
      </c>
      <c r="X25" t="n">
        <v>0.41</v>
      </c>
      <c r="Y25" t="n">
        <v>1</v>
      </c>
      <c r="Z25" t="n">
        <v>10</v>
      </c>
      <c r="AA25" t="n">
        <v>823.1989143390265</v>
      </c>
      <c r="AB25" t="n">
        <v>1126.337071571634</v>
      </c>
      <c r="AC25" t="n">
        <v>1018.841042284845</v>
      </c>
      <c r="AD25" t="n">
        <v>823198.9143390264</v>
      </c>
      <c r="AE25" t="n">
        <v>1126337.071571634</v>
      </c>
      <c r="AF25" t="n">
        <v>2.976520153140884e-06</v>
      </c>
      <c r="AG25" t="n">
        <v>50</v>
      </c>
      <c r="AH25" t="n">
        <v>1018841.042284845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5.2393</v>
      </c>
      <c r="E26" t="n">
        <v>19.09</v>
      </c>
      <c r="F26" t="n">
        <v>15.5</v>
      </c>
      <c r="G26" t="n">
        <v>44.3</v>
      </c>
      <c r="H26" t="n">
        <v>0.53</v>
      </c>
      <c r="I26" t="n">
        <v>21</v>
      </c>
      <c r="J26" t="n">
        <v>233.05</v>
      </c>
      <c r="K26" t="n">
        <v>56.94</v>
      </c>
      <c r="L26" t="n">
        <v>7</v>
      </c>
      <c r="M26" t="n">
        <v>19</v>
      </c>
      <c r="N26" t="n">
        <v>54.11</v>
      </c>
      <c r="O26" t="n">
        <v>28977.11</v>
      </c>
      <c r="P26" t="n">
        <v>194.08</v>
      </c>
      <c r="Q26" t="n">
        <v>1731.92</v>
      </c>
      <c r="R26" t="n">
        <v>56.44</v>
      </c>
      <c r="S26" t="n">
        <v>42.11</v>
      </c>
      <c r="T26" t="n">
        <v>6544.89</v>
      </c>
      <c r="U26" t="n">
        <v>0.75</v>
      </c>
      <c r="V26" t="n">
        <v>0.9</v>
      </c>
      <c r="W26" t="n">
        <v>3.74</v>
      </c>
      <c r="X26" t="n">
        <v>0.41</v>
      </c>
      <c r="Y26" t="n">
        <v>1</v>
      </c>
      <c r="Z26" t="n">
        <v>10</v>
      </c>
      <c r="AA26" t="n">
        <v>819.4493625450208</v>
      </c>
      <c r="AB26" t="n">
        <v>1121.206769388525</v>
      </c>
      <c r="AC26" t="n">
        <v>1014.200368941668</v>
      </c>
      <c r="AD26" t="n">
        <v>819449.3625450208</v>
      </c>
      <c r="AE26" t="n">
        <v>1121206.769388525</v>
      </c>
      <c r="AF26" t="n">
        <v>2.984609297114128e-06</v>
      </c>
      <c r="AG26" t="n">
        <v>50</v>
      </c>
      <c r="AH26" t="n">
        <v>1014200.368941667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5.2612</v>
      </c>
      <c r="E27" t="n">
        <v>19.01</v>
      </c>
      <c r="F27" t="n">
        <v>15.47</v>
      </c>
      <c r="G27" t="n">
        <v>46.41</v>
      </c>
      <c r="H27" t="n">
        <v>0.55</v>
      </c>
      <c r="I27" t="n">
        <v>20</v>
      </c>
      <c r="J27" t="n">
        <v>233.48</v>
      </c>
      <c r="K27" t="n">
        <v>56.94</v>
      </c>
      <c r="L27" t="n">
        <v>7.25</v>
      </c>
      <c r="M27" t="n">
        <v>18</v>
      </c>
      <c r="N27" t="n">
        <v>54.29</v>
      </c>
      <c r="O27" t="n">
        <v>29029.89</v>
      </c>
      <c r="P27" t="n">
        <v>190.93</v>
      </c>
      <c r="Q27" t="n">
        <v>1731.88</v>
      </c>
      <c r="R27" t="n">
        <v>55.24</v>
      </c>
      <c r="S27" t="n">
        <v>42.11</v>
      </c>
      <c r="T27" t="n">
        <v>5946.15</v>
      </c>
      <c r="U27" t="n">
        <v>0.76</v>
      </c>
      <c r="V27" t="n">
        <v>0.9</v>
      </c>
      <c r="W27" t="n">
        <v>3.74</v>
      </c>
      <c r="X27" t="n">
        <v>0.37</v>
      </c>
      <c r="Y27" t="n">
        <v>1</v>
      </c>
      <c r="Z27" t="n">
        <v>10</v>
      </c>
      <c r="AA27" t="n">
        <v>814.6278919782304</v>
      </c>
      <c r="AB27" t="n">
        <v>1114.609820650773</v>
      </c>
      <c r="AC27" t="n">
        <v>1008.233023732571</v>
      </c>
      <c r="AD27" t="n">
        <v>814627.8919782304</v>
      </c>
      <c r="AE27" t="n">
        <v>1114609.820650773</v>
      </c>
      <c r="AF27" t="n">
        <v>2.997084807889765e-06</v>
      </c>
      <c r="AG27" t="n">
        <v>50</v>
      </c>
      <c r="AH27" t="n">
        <v>1008233.023732571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5.2753</v>
      </c>
      <c r="E28" t="n">
        <v>18.96</v>
      </c>
      <c r="F28" t="n">
        <v>15.46</v>
      </c>
      <c r="G28" t="n">
        <v>48.83</v>
      </c>
      <c r="H28" t="n">
        <v>0.57</v>
      </c>
      <c r="I28" t="n">
        <v>19</v>
      </c>
      <c r="J28" t="n">
        <v>233.91</v>
      </c>
      <c r="K28" t="n">
        <v>56.94</v>
      </c>
      <c r="L28" t="n">
        <v>7.5</v>
      </c>
      <c r="M28" t="n">
        <v>17</v>
      </c>
      <c r="N28" t="n">
        <v>54.46</v>
      </c>
      <c r="O28" t="n">
        <v>29082.74</v>
      </c>
      <c r="P28" t="n">
        <v>188.71</v>
      </c>
      <c r="Q28" t="n">
        <v>1731.94</v>
      </c>
      <c r="R28" t="n">
        <v>54.91</v>
      </c>
      <c r="S28" t="n">
        <v>42.11</v>
      </c>
      <c r="T28" t="n">
        <v>5786.5</v>
      </c>
      <c r="U28" t="n">
        <v>0.77</v>
      </c>
      <c r="V28" t="n">
        <v>0.9</v>
      </c>
      <c r="W28" t="n">
        <v>3.74</v>
      </c>
      <c r="X28" t="n">
        <v>0.36</v>
      </c>
      <c r="Y28" t="n">
        <v>1</v>
      </c>
      <c r="Z28" t="n">
        <v>10</v>
      </c>
      <c r="AA28" t="n">
        <v>811.417831776915</v>
      </c>
      <c r="AB28" t="n">
        <v>1110.217674665472</v>
      </c>
      <c r="AC28" t="n">
        <v>1004.260057995692</v>
      </c>
      <c r="AD28" t="n">
        <v>811417.831776915</v>
      </c>
      <c r="AE28" t="n">
        <v>1110217.674665472</v>
      </c>
      <c r="AF28" t="n">
        <v>3.005116986060381e-06</v>
      </c>
      <c r="AG28" t="n">
        <v>50</v>
      </c>
      <c r="AH28" t="n">
        <v>1004260.057995692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5.2776</v>
      </c>
      <c r="E29" t="n">
        <v>18.95</v>
      </c>
      <c r="F29" t="n">
        <v>15.45</v>
      </c>
      <c r="G29" t="n">
        <v>48.8</v>
      </c>
      <c r="H29" t="n">
        <v>0.59</v>
      </c>
      <c r="I29" t="n">
        <v>19</v>
      </c>
      <c r="J29" t="n">
        <v>234.34</v>
      </c>
      <c r="K29" t="n">
        <v>56.94</v>
      </c>
      <c r="L29" t="n">
        <v>7.75</v>
      </c>
      <c r="M29" t="n">
        <v>17</v>
      </c>
      <c r="N29" t="n">
        <v>54.64</v>
      </c>
      <c r="O29" t="n">
        <v>29135.65</v>
      </c>
      <c r="P29" t="n">
        <v>186.39</v>
      </c>
      <c r="Q29" t="n">
        <v>1731.9</v>
      </c>
      <c r="R29" t="n">
        <v>54.5</v>
      </c>
      <c r="S29" t="n">
        <v>42.11</v>
      </c>
      <c r="T29" t="n">
        <v>5582.66</v>
      </c>
      <c r="U29" t="n">
        <v>0.77</v>
      </c>
      <c r="V29" t="n">
        <v>0.9</v>
      </c>
      <c r="W29" t="n">
        <v>3.74</v>
      </c>
      <c r="X29" t="n">
        <v>0.36</v>
      </c>
      <c r="Y29" t="n">
        <v>1</v>
      </c>
      <c r="Z29" t="n">
        <v>10</v>
      </c>
      <c r="AA29" t="n">
        <v>808.8132526807168</v>
      </c>
      <c r="AB29" t="n">
        <v>1106.653974640134</v>
      </c>
      <c r="AC29" t="n">
        <v>1001.036472499087</v>
      </c>
      <c r="AD29" t="n">
        <v>808813.2526807168</v>
      </c>
      <c r="AE29" t="n">
        <v>1106653.974640134</v>
      </c>
      <c r="AF29" t="n">
        <v>3.006427199520837e-06</v>
      </c>
      <c r="AG29" t="n">
        <v>50</v>
      </c>
      <c r="AH29" t="n">
        <v>1001036.472499087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5.2894</v>
      </c>
      <c r="E30" t="n">
        <v>18.91</v>
      </c>
      <c r="F30" t="n">
        <v>15.46</v>
      </c>
      <c r="G30" t="n">
        <v>51.52</v>
      </c>
      <c r="H30" t="n">
        <v>0.61</v>
      </c>
      <c r="I30" t="n">
        <v>18</v>
      </c>
      <c r="J30" t="n">
        <v>234.77</v>
      </c>
      <c r="K30" t="n">
        <v>56.94</v>
      </c>
      <c r="L30" t="n">
        <v>8</v>
      </c>
      <c r="M30" t="n">
        <v>13</v>
      </c>
      <c r="N30" t="n">
        <v>54.82</v>
      </c>
      <c r="O30" t="n">
        <v>29188.62</v>
      </c>
      <c r="P30" t="n">
        <v>185</v>
      </c>
      <c r="Q30" t="n">
        <v>1731.92</v>
      </c>
      <c r="R30" t="n">
        <v>54.63</v>
      </c>
      <c r="S30" t="n">
        <v>42.11</v>
      </c>
      <c r="T30" t="n">
        <v>5651.4</v>
      </c>
      <c r="U30" t="n">
        <v>0.77</v>
      </c>
      <c r="V30" t="n">
        <v>0.9</v>
      </c>
      <c r="W30" t="n">
        <v>3.74</v>
      </c>
      <c r="X30" t="n">
        <v>0.36</v>
      </c>
      <c r="Y30" t="n">
        <v>1</v>
      </c>
      <c r="Z30" t="n">
        <v>10</v>
      </c>
      <c r="AA30" t="n">
        <v>806.767897158142</v>
      </c>
      <c r="AB30" t="n">
        <v>1103.85542897943</v>
      </c>
      <c r="AC30" t="n">
        <v>998.5050161084571</v>
      </c>
      <c r="AD30" t="n">
        <v>806767.8971581419</v>
      </c>
      <c r="AE30" t="n">
        <v>1103855.42897943</v>
      </c>
      <c r="AF30" t="n">
        <v>3.013149164230998e-06</v>
      </c>
      <c r="AG30" t="n">
        <v>50</v>
      </c>
      <c r="AH30" t="n">
        <v>998505.0161084571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5.3099</v>
      </c>
      <c r="E31" t="n">
        <v>18.83</v>
      </c>
      <c r="F31" t="n">
        <v>15.43</v>
      </c>
      <c r="G31" t="n">
        <v>54.44</v>
      </c>
      <c r="H31" t="n">
        <v>0.62</v>
      </c>
      <c r="I31" t="n">
        <v>17</v>
      </c>
      <c r="J31" t="n">
        <v>235.2</v>
      </c>
      <c r="K31" t="n">
        <v>56.94</v>
      </c>
      <c r="L31" t="n">
        <v>8.25</v>
      </c>
      <c r="M31" t="n">
        <v>9</v>
      </c>
      <c r="N31" t="n">
        <v>55</v>
      </c>
      <c r="O31" t="n">
        <v>29241.66</v>
      </c>
      <c r="P31" t="n">
        <v>181.92</v>
      </c>
      <c r="Q31" t="n">
        <v>1731.88</v>
      </c>
      <c r="R31" t="n">
        <v>53.49</v>
      </c>
      <c r="S31" t="n">
        <v>42.11</v>
      </c>
      <c r="T31" t="n">
        <v>5086.28</v>
      </c>
      <c r="U31" t="n">
        <v>0.79</v>
      </c>
      <c r="V31" t="n">
        <v>0.9</v>
      </c>
      <c r="W31" t="n">
        <v>3.74</v>
      </c>
      <c r="X31" t="n">
        <v>0.33</v>
      </c>
      <c r="Y31" t="n">
        <v>1</v>
      </c>
      <c r="Z31" t="n">
        <v>10</v>
      </c>
      <c r="AA31" t="n">
        <v>802.1958478761736</v>
      </c>
      <c r="AB31" t="n">
        <v>1097.599749447262</v>
      </c>
      <c r="AC31" t="n">
        <v>992.846369850938</v>
      </c>
      <c r="AD31" t="n">
        <v>802195.8478761736</v>
      </c>
      <c r="AE31" t="n">
        <v>1097599.749447262</v>
      </c>
      <c r="AF31" t="n">
        <v>3.024827153769837e-06</v>
      </c>
      <c r="AG31" t="n">
        <v>50</v>
      </c>
      <c r="AH31" t="n">
        <v>992846.369850938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5.3053</v>
      </c>
      <c r="E32" t="n">
        <v>18.85</v>
      </c>
      <c r="F32" t="n">
        <v>15.44</v>
      </c>
      <c r="G32" t="n">
        <v>54.5</v>
      </c>
      <c r="H32" t="n">
        <v>0.64</v>
      </c>
      <c r="I32" t="n">
        <v>17</v>
      </c>
      <c r="J32" t="n">
        <v>235.63</v>
      </c>
      <c r="K32" t="n">
        <v>56.94</v>
      </c>
      <c r="L32" t="n">
        <v>8.5</v>
      </c>
      <c r="M32" t="n">
        <v>6</v>
      </c>
      <c r="N32" t="n">
        <v>55.18</v>
      </c>
      <c r="O32" t="n">
        <v>29294.76</v>
      </c>
      <c r="P32" t="n">
        <v>182.22</v>
      </c>
      <c r="Q32" t="n">
        <v>1732.13</v>
      </c>
      <c r="R32" t="n">
        <v>53.82</v>
      </c>
      <c r="S32" t="n">
        <v>42.11</v>
      </c>
      <c r="T32" t="n">
        <v>5251.35</v>
      </c>
      <c r="U32" t="n">
        <v>0.78</v>
      </c>
      <c r="V32" t="n">
        <v>0.9</v>
      </c>
      <c r="W32" t="n">
        <v>3.75</v>
      </c>
      <c r="X32" t="n">
        <v>0.34</v>
      </c>
      <c r="Y32" t="n">
        <v>1</v>
      </c>
      <c r="Z32" t="n">
        <v>10</v>
      </c>
      <c r="AA32" t="n">
        <v>802.8422597937381</v>
      </c>
      <c r="AB32" t="n">
        <v>1098.484198750555</v>
      </c>
      <c r="AC32" t="n">
        <v>993.6464085540571</v>
      </c>
      <c r="AD32" t="n">
        <v>802842.2597937381</v>
      </c>
      <c r="AE32" t="n">
        <v>1098484.198750555</v>
      </c>
      <c r="AF32" t="n">
        <v>3.022206726848927e-06</v>
      </c>
      <c r="AG32" t="n">
        <v>50</v>
      </c>
      <c r="AH32" t="n">
        <v>993646.4085540571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5.3063</v>
      </c>
      <c r="E33" t="n">
        <v>18.85</v>
      </c>
      <c r="F33" t="n">
        <v>15.44</v>
      </c>
      <c r="G33" t="n">
        <v>54.49</v>
      </c>
      <c r="H33" t="n">
        <v>0.66</v>
      </c>
      <c r="I33" t="n">
        <v>17</v>
      </c>
      <c r="J33" t="n">
        <v>236.06</v>
      </c>
      <c r="K33" t="n">
        <v>56.94</v>
      </c>
      <c r="L33" t="n">
        <v>8.75</v>
      </c>
      <c r="M33" t="n">
        <v>3</v>
      </c>
      <c r="N33" t="n">
        <v>55.36</v>
      </c>
      <c r="O33" t="n">
        <v>29347.92</v>
      </c>
      <c r="P33" t="n">
        <v>182.76</v>
      </c>
      <c r="Q33" t="n">
        <v>1731.97</v>
      </c>
      <c r="R33" t="n">
        <v>53.6</v>
      </c>
      <c r="S33" t="n">
        <v>42.11</v>
      </c>
      <c r="T33" t="n">
        <v>5144.39</v>
      </c>
      <c r="U33" t="n">
        <v>0.79</v>
      </c>
      <c r="V33" t="n">
        <v>0.9</v>
      </c>
      <c r="W33" t="n">
        <v>3.75</v>
      </c>
      <c r="X33" t="n">
        <v>0.34</v>
      </c>
      <c r="Y33" t="n">
        <v>1</v>
      </c>
      <c r="Z33" t="n">
        <v>10</v>
      </c>
      <c r="AA33" t="n">
        <v>803.3387964303663</v>
      </c>
      <c r="AB33" t="n">
        <v>1099.16358208244</v>
      </c>
      <c r="AC33" t="n">
        <v>994.2609524942676</v>
      </c>
      <c r="AD33" t="n">
        <v>803338.7964303663</v>
      </c>
      <c r="AE33" t="n">
        <v>1099163.58208244</v>
      </c>
      <c r="AF33" t="n">
        <v>3.022776384875212e-06</v>
      </c>
      <c r="AG33" t="n">
        <v>50</v>
      </c>
      <c r="AH33" t="n">
        <v>994260.9524942676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5.3058</v>
      </c>
      <c r="E34" t="n">
        <v>18.85</v>
      </c>
      <c r="F34" t="n">
        <v>15.44</v>
      </c>
      <c r="G34" t="n">
        <v>54.5</v>
      </c>
      <c r="H34" t="n">
        <v>0.68</v>
      </c>
      <c r="I34" t="n">
        <v>17</v>
      </c>
      <c r="J34" t="n">
        <v>236.49</v>
      </c>
      <c r="K34" t="n">
        <v>56.94</v>
      </c>
      <c r="L34" t="n">
        <v>9</v>
      </c>
      <c r="M34" t="n">
        <v>2</v>
      </c>
      <c r="N34" t="n">
        <v>55.55</v>
      </c>
      <c r="O34" t="n">
        <v>29401.15</v>
      </c>
      <c r="P34" t="n">
        <v>182.58</v>
      </c>
      <c r="Q34" t="n">
        <v>1731.97</v>
      </c>
      <c r="R34" t="n">
        <v>53.76</v>
      </c>
      <c r="S34" t="n">
        <v>42.11</v>
      </c>
      <c r="T34" t="n">
        <v>5222.66</v>
      </c>
      <c r="U34" t="n">
        <v>0.78</v>
      </c>
      <c r="V34" t="n">
        <v>0.9</v>
      </c>
      <c r="W34" t="n">
        <v>3.75</v>
      </c>
      <c r="X34" t="n">
        <v>0.34</v>
      </c>
      <c r="Y34" t="n">
        <v>1</v>
      </c>
      <c r="Z34" t="n">
        <v>10</v>
      </c>
      <c r="AA34" t="n">
        <v>803.1828611071116</v>
      </c>
      <c r="AB34" t="n">
        <v>1098.950224493782</v>
      </c>
      <c r="AC34" t="n">
        <v>994.0679574544218</v>
      </c>
      <c r="AD34" t="n">
        <v>803182.8611071117</v>
      </c>
      <c r="AE34" t="n">
        <v>1098950.224493782</v>
      </c>
      <c r="AF34" t="n">
        <v>3.022491555862069e-06</v>
      </c>
      <c r="AG34" t="n">
        <v>50</v>
      </c>
      <c r="AH34" t="n">
        <v>994067.9574544218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5.3059</v>
      </c>
      <c r="E35" t="n">
        <v>18.85</v>
      </c>
      <c r="F35" t="n">
        <v>15.44</v>
      </c>
      <c r="G35" t="n">
        <v>54.49</v>
      </c>
      <c r="H35" t="n">
        <v>0.6899999999999999</v>
      </c>
      <c r="I35" t="n">
        <v>17</v>
      </c>
      <c r="J35" t="n">
        <v>236.92</v>
      </c>
      <c r="K35" t="n">
        <v>56.94</v>
      </c>
      <c r="L35" t="n">
        <v>9.25</v>
      </c>
      <c r="M35" t="n">
        <v>2</v>
      </c>
      <c r="N35" t="n">
        <v>55.73</v>
      </c>
      <c r="O35" t="n">
        <v>29454.44</v>
      </c>
      <c r="P35" t="n">
        <v>182.25</v>
      </c>
      <c r="Q35" t="n">
        <v>1732.02</v>
      </c>
      <c r="R35" t="n">
        <v>53.71</v>
      </c>
      <c r="S35" t="n">
        <v>42.11</v>
      </c>
      <c r="T35" t="n">
        <v>5198.24</v>
      </c>
      <c r="U35" t="n">
        <v>0.78</v>
      </c>
      <c r="V35" t="n">
        <v>0.9</v>
      </c>
      <c r="W35" t="n">
        <v>3.75</v>
      </c>
      <c r="X35" t="n">
        <v>0.34</v>
      </c>
      <c r="Y35" t="n">
        <v>1</v>
      </c>
      <c r="Z35" t="n">
        <v>10</v>
      </c>
      <c r="AA35" t="n">
        <v>802.8386652281185</v>
      </c>
      <c r="AB35" t="n">
        <v>1098.479280507293</v>
      </c>
      <c r="AC35" t="n">
        <v>993.6419597010294</v>
      </c>
      <c r="AD35" t="n">
        <v>802838.6652281185</v>
      </c>
      <c r="AE35" t="n">
        <v>1098479.280507293</v>
      </c>
      <c r="AF35" t="n">
        <v>3.022548521664698e-06</v>
      </c>
      <c r="AG35" t="n">
        <v>50</v>
      </c>
      <c r="AH35" t="n">
        <v>993641.9597010294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5.306</v>
      </c>
      <c r="E36" t="n">
        <v>18.85</v>
      </c>
      <c r="F36" t="n">
        <v>15.44</v>
      </c>
      <c r="G36" t="n">
        <v>54.49</v>
      </c>
      <c r="H36" t="n">
        <v>0.71</v>
      </c>
      <c r="I36" t="n">
        <v>17</v>
      </c>
      <c r="J36" t="n">
        <v>237.35</v>
      </c>
      <c r="K36" t="n">
        <v>56.94</v>
      </c>
      <c r="L36" t="n">
        <v>9.5</v>
      </c>
      <c r="M36" t="n">
        <v>1</v>
      </c>
      <c r="N36" t="n">
        <v>55.91</v>
      </c>
      <c r="O36" t="n">
        <v>29507.8</v>
      </c>
      <c r="P36" t="n">
        <v>181.67</v>
      </c>
      <c r="Q36" t="n">
        <v>1731.88</v>
      </c>
      <c r="R36" t="n">
        <v>53.58</v>
      </c>
      <c r="S36" t="n">
        <v>42.11</v>
      </c>
      <c r="T36" t="n">
        <v>5134.11</v>
      </c>
      <c r="U36" t="n">
        <v>0.79</v>
      </c>
      <c r="V36" t="n">
        <v>0.9</v>
      </c>
      <c r="W36" t="n">
        <v>3.76</v>
      </c>
      <c r="X36" t="n">
        <v>0.34</v>
      </c>
      <c r="Y36" t="n">
        <v>1</v>
      </c>
      <c r="Z36" t="n">
        <v>10</v>
      </c>
      <c r="AA36" t="n">
        <v>802.2380764349596</v>
      </c>
      <c r="AB36" t="n">
        <v>1097.657528424385</v>
      </c>
      <c r="AC36" t="n">
        <v>992.8986344835781</v>
      </c>
      <c r="AD36" t="n">
        <v>802238.0764349595</v>
      </c>
      <c r="AE36" t="n">
        <v>1097657.528424385</v>
      </c>
      <c r="AF36" t="n">
        <v>3.022605487467326e-06</v>
      </c>
      <c r="AG36" t="n">
        <v>50</v>
      </c>
      <c r="AH36" t="n">
        <v>992898.6344835781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5.3051</v>
      </c>
      <c r="E37" t="n">
        <v>18.85</v>
      </c>
      <c r="F37" t="n">
        <v>15.44</v>
      </c>
      <c r="G37" t="n">
        <v>54.5</v>
      </c>
      <c r="H37" t="n">
        <v>0.73</v>
      </c>
      <c r="I37" t="n">
        <v>17</v>
      </c>
      <c r="J37" t="n">
        <v>237.79</v>
      </c>
      <c r="K37" t="n">
        <v>56.94</v>
      </c>
      <c r="L37" t="n">
        <v>9.75</v>
      </c>
      <c r="M37" t="n">
        <v>0</v>
      </c>
      <c r="N37" t="n">
        <v>56.09</v>
      </c>
      <c r="O37" t="n">
        <v>29561.22</v>
      </c>
      <c r="P37" t="n">
        <v>182.01</v>
      </c>
      <c r="Q37" t="n">
        <v>1732.03</v>
      </c>
      <c r="R37" t="n">
        <v>53.59</v>
      </c>
      <c r="S37" t="n">
        <v>42.11</v>
      </c>
      <c r="T37" t="n">
        <v>5138.19</v>
      </c>
      <c r="U37" t="n">
        <v>0.79</v>
      </c>
      <c r="V37" t="n">
        <v>0.9</v>
      </c>
      <c r="W37" t="n">
        <v>3.76</v>
      </c>
      <c r="X37" t="n">
        <v>0.34</v>
      </c>
      <c r="Y37" t="n">
        <v>1</v>
      </c>
      <c r="Z37" t="n">
        <v>10</v>
      </c>
      <c r="AA37" t="n">
        <v>802.638298653549</v>
      </c>
      <c r="AB37" t="n">
        <v>1098.205130120418</v>
      </c>
      <c r="AC37" t="n">
        <v>993.3939738423047</v>
      </c>
      <c r="AD37" t="n">
        <v>802638.2986535489</v>
      </c>
      <c r="AE37" t="n">
        <v>1098205.130120418</v>
      </c>
      <c r="AF37" t="n">
        <v>3.02209279524367e-06</v>
      </c>
      <c r="AG37" t="n">
        <v>50</v>
      </c>
      <c r="AH37" t="n">
        <v>993393.9738423047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4.9596</v>
      </c>
      <c r="E2" t="n">
        <v>20.16</v>
      </c>
      <c r="F2" t="n">
        <v>16.81</v>
      </c>
      <c r="G2" t="n">
        <v>11.86</v>
      </c>
      <c r="H2" t="n">
        <v>0.22</v>
      </c>
      <c r="I2" t="n">
        <v>85</v>
      </c>
      <c r="J2" t="n">
        <v>80.84</v>
      </c>
      <c r="K2" t="n">
        <v>35.1</v>
      </c>
      <c r="L2" t="n">
        <v>1</v>
      </c>
      <c r="M2" t="n">
        <v>83</v>
      </c>
      <c r="N2" t="n">
        <v>9.74</v>
      </c>
      <c r="O2" t="n">
        <v>10204.21</v>
      </c>
      <c r="P2" t="n">
        <v>116.58</v>
      </c>
      <c r="Q2" t="n">
        <v>1732.55</v>
      </c>
      <c r="R2" t="n">
        <v>96.66</v>
      </c>
      <c r="S2" t="n">
        <v>42.11</v>
      </c>
      <c r="T2" t="n">
        <v>26330.72</v>
      </c>
      <c r="U2" t="n">
        <v>0.44</v>
      </c>
      <c r="V2" t="n">
        <v>0.83</v>
      </c>
      <c r="W2" t="n">
        <v>3.85</v>
      </c>
      <c r="X2" t="n">
        <v>1.7</v>
      </c>
      <c r="Y2" t="n">
        <v>1</v>
      </c>
      <c r="Z2" t="n">
        <v>10</v>
      </c>
      <c r="AA2" t="n">
        <v>714.262408170079</v>
      </c>
      <c r="AB2" t="n">
        <v>977.285337891814</v>
      </c>
      <c r="AC2" t="n">
        <v>884.0145968720052</v>
      </c>
      <c r="AD2" t="n">
        <v>714262.408170079</v>
      </c>
      <c r="AE2" t="n">
        <v>977285.3378918141</v>
      </c>
      <c r="AF2" t="n">
        <v>4.565126381810858e-06</v>
      </c>
      <c r="AG2" t="n">
        <v>53</v>
      </c>
      <c r="AH2" t="n">
        <v>884014.5968720051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5.169</v>
      </c>
      <c r="E3" t="n">
        <v>19.35</v>
      </c>
      <c r="F3" t="n">
        <v>16.37</v>
      </c>
      <c r="G3" t="n">
        <v>15.59</v>
      </c>
      <c r="H3" t="n">
        <v>0.27</v>
      </c>
      <c r="I3" t="n">
        <v>63</v>
      </c>
      <c r="J3" t="n">
        <v>81.14</v>
      </c>
      <c r="K3" t="n">
        <v>35.1</v>
      </c>
      <c r="L3" t="n">
        <v>1.25</v>
      </c>
      <c r="M3" t="n">
        <v>59</v>
      </c>
      <c r="N3" t="n">
        <v>9.789999999999999</v>
      </c>
      <c r="O3" t="n">
        <v>10241.25</v>
      </c>
      <c r="P3" t="n">
        <v>107.67</v>
      </c>
      <c r="Q3" t="n">
        <v>1732.3</v>
      </c>
      <c r="R3" t="n">
        <v>83.37</v>
      </c>
      <c r="S3" t="n">
        <v>42.11</v>
      </c>
      <c r="T3" t="n">
        <v>19800.08</v>
      </c>
      <c r="U3" t="n">
        <v>0.51</v>
      </c>
      <c r="V3" t="n">
        <v>0.85</v>
      </c>
      <c r="W3" t="n">
        <v>3.8</v>
      </c>
      <c r="X3" t="n">
        <v>1.27</v>
      </c>
      <c r="Y3" t="n">
        <v>1</v>
      </c>
      <c r="Z3" t="n">
        <v>10</v>
      </c>
      <c r="AA3" t="n">
        <v>675.2551497872897</v>
      </c>
      <c r="AB3" t="n">
        <v>923.9138860936955</v>
      </c>
      <c r="AC3" t="n">
        <v>835.7368415261959</v>
      </c>
      <c r="AD3" t="n">
        <v>675255.1497872897</v>
      </c>
      <c r="AE3" t="n">
        <v>923913.8860936955</v>
      </c>
      <c r="AF3" t="n">
        <v>4.757871253242263e-06</v>
      </c>
      <c r="AG3" t="n">
        <v>51</v>
      </c>
      <c r="AH3" t="n">
        <v>835736.8415261959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5.2655</v>
      </c>
      <c r="E4" t="n">
        <v>18.99</v>
      </c>
      <c r="F4" t="n">
        <v>16.19</v>
      </c>
      <c r="G4" t="n">
        <v>18.32</v>
      </c>
      <c r="H4" t="n">
        <v>0.32</v>
      </c>
      <c r="I4" t="n">
        <v>53</v>
      </c>
      <c r="J4" t="n">
        <v>81.44</v>
      </c>
      <c r="K4" t="n">
        <v>35.1</v>
      </c>
      <c r="L4" t="n">
        <v>1.5</v>
      </c>
      <c r="M4" t="n">
        <v>18</v>
      </c>
      <c r="N4" t="n">
        <v>9.84</v>
      </c>
      <c r="O4" t="n">
        <v>10278.32</v>
      </c>
      <c r="P4" t="n">
        <v>102.72</v>
      </c>
      <c r="Q4" t="n">
        <v>1731.88</v>
      </c>
      <c r="R4" t="n">
        <v>76.27</v>
      </c>
      <c r="S4" t="n">
        <v>42.11</v>
      </c>
      <c r="T4" t="n">
        <v>16295.79</v>
      </c>
      <c r="U4" t="n">
        <v>0.55</v>
      </c>
      <c r="V4" t="n">
        <v>0.86</v>
      </c>
      <c r="W4" t="n">
        <v>3.83</v>
      </c>
      <c r="X4" t="n">
        <v>1.09</v>
      </c>
      <c r="Y4" t="n">
        <v>1</v>
      </c>
      <c r="Z4" t="n">
        <v>10</v>
      </c>
      <c r="AA4" t="n">
        <v>656.3118214123231</v>
      </c>
      <c r="AB4" t="n">
        <v>897.9947884904004</v>
      </c>
      <c r="AC4" t="n">
        <v>812.2914262204773</v>
      </c>
      <c r="AD4" t="n">
        <v>656311.821412323</v>
      </c>
      <c r="AE4" t="n">
        <v>897994.7884904004</v>
      </c>
      <c r="AF4" t="n">
        <v>4.846695895520824e-06</v>
      </c>
      <c r="AG4" t="n">
        <v>50</v>
      </c>
      <c r="AH4" t="n">
        <v>812291.4262204773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5.2794</v>
      </c>
      <c r="E5" t="n">
        <v>18.94</v>
      </c>
      <c r="F5" t="n">
        <v>16.17</v>
      </c>
      <c r="G5" t="n">
        <v>19.03</v>
      </c>
      <c r="H5" t="n">
        <v>0.38</v>
      </c>
      <c r="I5" t="n">
        <v>51</v>
      </c>
      <c r="J5" t="n">
        <v>81.73999999999999</v>
      </c>
      <c r="K5" t="n">
        <v>35.1</v>
      </c>
      <c r="L5" t="n">
        <v>1.75</v>
      </c>
      <c r="M5" t="n">
        <v>2</v>
      </c>
      <c r="N5" t="n">
        <v>9.890000000000001</v>
      </c>
      <c r="O5" t="n">
        <v>10315.41</v>
      </c>
      <c r="P5" t="n">
        <v>101.59</v>
      </c>
      <c r="Q5" t="n">
        <v>1732.27</v>
      </c>
      <c r="R5" t="n">
        <v>74.93000000000001</v>
      </c>
      <c r="S5" t="n">
        <v>42.11</v>
      </c>
      <c r="T5" t="n">
        <v>15638.14</v>
      </c>
      <c r="U5" t="n">
        <v>0.5600000000000001</v>
      </c>
      <c r="V5" t="n">
        <v>0.86</v>
      </c>
      <c r="W5" t="n">
        <v>3.85</v>
      </c>
      <c r="X5" t="n">
        <v>1.07</v>
      </c>
      <c r="Y5" t="n">
        <v>1</v>
      </c>
      <c r="Z5" t="n">
        <v>10</v>
      </c>
      <c r="AA5" t="n">
        <v>654.5719167392386</v>
      </c>
      <c r="AB5" t="n">
        <v>895.6141741575095</v>
      </c>
      <c r="AC5" t="n">
        <v>810.1380143783043</v>
      </c>
      <c r="AD5" t="n">
        <v>654571.9167392387</v>
      </c>
      <c r="AE5" t="n">
        <v>895614.1741575096</v>
      </c>
      <c r="AF5" t="n">
        <v>4.859490325859393e-06</v>
      </c>
      <c r="AG5" t="n">
        <v>50</v>
      </c>
      <c r="AH5" t="n">
        <v>810138.0143783044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5.2783</v>
      </c>
      <c r="E6" t="n">
        <v>18.95</v>
      </c>
      <c r="F6" t="n">
        <v>16.18</v>
      </c>
      <c r="G6" t="n">
        <v>19.03</v>
      </c>
      <c r="H6" t="n">
        <v>0.43</v>
      </c>
      <c r="I6" t="n">
        <v>51</v>
      </c>
      <c r="J6" t="n">
        <v>82.04000000000001</v>
      </c>
      <c r="K6" t="n">
        <v>35.1</v>
      </c>
      <c r="L6" t="n">
        <v>2</v>
      </c>
      <c r="M6" t="n">
        <v>0</v>
      </c>
      <c r="N6" t="n">
        <v>9.94</v>
      </c>
      <c r="O6" t="n">
        <v>10352.53</v>
      </c>
      <c r="P6" t="n">
        <v>101.78</v>
      </c>
      <c r="Q6" t="n">
        <v>1732.38</v>
      </c>
      <c r="R6" t="n">
        <v>75.08</v>
      </c>
      <c r="S6" t="n">
        <v>42.11</v>
      </c>
      <c r="T6" t="n">
        <v>15712.12</v>
      </c>
      <c r="U6" t="n">
        <v>0.5600000000000001</v>
      </c>
      <c r="V6" t="n">
        <v>0.86</v>
      </c>
      <c r="W6" t="n">
        <v>3.85</v>
      </c>
      <c r="X6" t="n">
        <v>1.07</v>
      </c>
      <c r="Y6" t="n">
        <v>1</v>
      </c>
      <c r="Z6" t="n">
        <v>10</v>
      </c>
      <c r="AA6" t="n">
        <v>654.8526339631794</v>
      </c>
      <c r="AB6" t="n">
        <v>895.9982638476752</v>
      </c>
      <c r="AC6" t="n">
        <v>810.4854470875138</v>
      </c>
      <c r="AD6" t="n">
        <v>654852.6339631794</v>
      </c>
      <c r="AE6" t="n">
        <v>895998.2638476752</v>
      </c>
      <c r="AF6" t="n">
        <v>4.858477816983678e-06</v>
      </c>
      <c r="AG6" t="n">
        <v>50</v>
      </c>
      <c r="AH6" t="n">
        <v>810485.4470875137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4.5696</v>
      </c>
      <c r="E2" t="n">
        <v>21.88</v>
      </c>
      <c r="F2" t="n">
        <v>17.36</v>
      </c>
      <c r="G2" t="n">
        <v>9.300000000000001</v>
      </c>
      <c r="H2" t="n">
        <v>0.16</v>
      </c>
      <c r="I2" t="n">
        <v>112</v>
      </c>
      <c r="J2" t="n">
        <v>107.41</v>
      </c>
      <c r="K2" t="n">
        <v>41.65</v>
      </c>
      <c r="L2" t="n">
        <v>1</v>
      </c>
      <c r="M2" t="n">
        <v>110</v>
      </c>
      <c r="N2" t="n">
        <v>14.77</v>
      </c>
      <c r="O2" t="n">
        <v>13481.73</v>
      </c>
      <c r="P2" t="n">
        <v>154.76</v>
      </c>
      <c r="Q2" t="n">
        <v>1732.52</v>
      </c>
      <c r="R2" t="n">
        <v>114.24</v>
      </c>
      <c r="S2" t="n">
        <v>42.11</v>
      </c>
      <c r="T2" t="n">
        <v>34988.35</v>
      </c>
      <c r="U2" t="n">
        <v>0.37</v>
      </c>
      <c r="V2" t="n">
        <v>0.8</v>
      </c>
      <c r="W2" t="n">
        <v>3.88</v>
      </c>
      <c r="X2" t="n">
        <v>2.26</v>
      </c>
      <c r="Y2" t="n">
        <v>1</v>
      </c>
      <c r="Z2" t="n">
        <v>10</v>
      </c>
      <c r="AA2" t="n">
        <v>840.5279292059813</v>
      </c>
      <c r="AB2" t="n">
        <v>1150.047394214782</v>
      </c>
      <c r="AC2" t="n">
        <v>1040.288485012578</v>
      </c>
      <c r="AD2" t="n">
        <v>840527.9292059813</v>
      </c>
      <c r="AE2" t="n">
        <v>1150047.394214782</v>
      </c>
      <c r="AF2" t="n">
        <v>3.642519153762658e-06</v>
      </c>
      <c r="AG2" t="n">
        <v>57</v>
      </c>
      <c r="AH2" t="n">
        <v>1040288.485012578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4.8227</v>
      </c>
      <c r="E3" t="n">
        <v>20.74</v>
      </c>
      <c r="F3" t="n">
        <v>16.81</v>
      </c>
      <c r="G3" t="n">
        <v>11.87</v>
      </c>
      <c r="H3" t="n">
        <v>0.2</v>
      </c>
      <c r="I3" t="n">
        <v>85</v>
      </c>
      <c r="J3" t="n">
        <v>107.73</v>
      </c>
      <c r="K3" t="n">
        <v>41.65</v>
      </c>
      <c r="L3" t="n">
        <v>1.25</v>
      </c>
      <c r="M3" t="n">
        <v>83</v>
      </c>
      <c r="N3" t="n">
        <v>14.83</v>
      </c>
      <c r="O3" t="n">
        <v>13520.81</v>
      </c>
      <c r="P3" t="n">
        <v>146.06</v>
      </c>
      <c r="Q3" t="n">
        <v>1732.08</v>
      </c>
      <c r="R3" t="n">
        <v>96.7</v>
      </c>
      <c r="S3" t="n">
        <v>42.11</v>
      </c>
      <c r="T3" t="n">
        <v>26354.67</v>
      </c>
      <c r="U3" t="n">
        <v>0.44</v>
      </c>
      <c r="V3" t="n">
        <v>0.83</v>
      </c>
      <c r="W3" t="n">
        <v>3.85</v>
      </c>
      <c r="X3" t="n">
        <v>1.71</v>
      </c>
      <c r="Y3" t="n">
        <v>1</v>
      </c>
      <c r="Z3" t="n">
        <v>10</v>
      </c>
      <c r="AA3" t="n">
        <v>792.8698002530974</v>
      </c>
      <c r="AB3" t="n">
        <v>1084.839439653186</v>
      </c>
      <c r="AC3" t="n">
        <v>981.3038861144012</v>
      </c>
      <c r="AD3" t="n">
        <v>792869.8002530974</v>
      </c>
      <c r="AE3" t="n">
        <v>1084839.439653186</v>
      </c>
      <c r="AF3" t="n">
        <v>3.844270203705175e-06</v>
      </c>
      <c r="AG3" t="n">
        <v>55</v>
      </c>
      <c r="AH3" t="n">
        <v>981303.8861144012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4.9985</v>
      </c>
      <c r="E4" t="n">
        <v>20.01</v>
      </c>
      <c r="F4" t="n">
        <v>16.46</v>
      </c>
      <c r="G4" t="n">
        <v>14.52</v>
      </c>
      <c r="H4" t="n">
        <v>0.24</v>
      </c>
      <c r="I4" t="n">
        <v>68</v>
      </c>
      <c r="J4" t="n">
        <v>108.05</v>
      </c>
      <c r="K4" t="n">
        <v>41.65</v>
      </c>
      <c r="L4" t="n">
        <v>1.5</v>
      </c>
      <c r="M4" t="n">
        <v>66</v>
      </c>
      <c r="N4" t="n">
        <v>14.9</v>
      </c>
      <c r="O4" t="n">
        <v>13559.91</v>
      </c>
      <c r="P4" t="n">
        <v>139.03</v>
      </c>
      <c r="Q4" t="n">
        <v>1732.13</v>
      </c>
      <c r="R4" t="n">
        <v>85.83</v>
      </c>
      <c r="S4" t="n">
        <v>42.11</v>
      </c>
      <c r="T4" t="n">
        <v>21004.57</v>
      </c>
      <c r="U4" t="n">
        <v>0.49</v>
      </c>
      <c r="V4" t="n">
        <v>0.85</v>
      </c>
      <c r="W4" t="n">
        <v>3.82</v>
      </c>
      <c r="X4" t="n">
        <v>1.36</v>
      </c>
      <c r="Y4" t="n">
        <v>1</v>
      </c>
      <c r="Z4" t="n">
        <v>10</v>
      </c>
      <c r="AA4" t="n">
        <v>754.7209708298885</v>
      </c>
      <c r="AB4" t="n">
        <v>1032.642528228778</v>
      </c>
      <c r="AC4" t="n">
        <v>934.0885746575135</v>
      </c>
      <c r="AD4" t="n">
        <v>754720.9708298885</v>
      </c>
      <c r="AE4" t="n">
        <v>1032642.528228778</v>
      </c>
      <c r="AF4" t="n">
        <v>3.984403884384331e-06</v>
      </c>
      <c r="AG4" t="n">
        <v>53</v>
      </c>
      <c r="AH4" t="n">
        <v>934088.5746575135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5.1287</v>
      </c>
      <c r="E5" t="n">
        <v>19.5</v>
      </c>
      <c r="F5" t="n">
        <v>16.22</v>
      </c>
      <c r="G5" t="n">
        <v>17.38</v>
      </c>
      <c r="H5" t="n">
        <v>0.28</v>
      </c>
      <c r="I5" t="n">
        <v>56</v>
      </c>
      <c r="J5" t="n">
        <v>108.37</v>
      </c>
      <c r="K5" t="n">
        <v>41.65</v>
      </c>
      <c r="L5" t="n">
        <v>1.75</v>
      </c>
      <c r="M5" t="n">
        <v>54</v>
      </c>
      <c r="N5" t="n">
        <v>14.97</v>
      </c>
      <c r="O5" t="n">
        <v>13599.17</v>
      </c>
      <c r="P5" t="n">
        <v>133.15</v>
      </c>
      <c r="Q5" t="n">
        <v>1732.05</v>
      </c>
      <c r="R5" t="n">
        <v>78.3</v>
      </c>
      <c r="S5" t="n">
        <v>42.11</v>
      </c>
      <c r="T5" t="n">
        <v>17297.97</v>
      </c>
      <c r="U5" t="n">
        <v>0.54</v>
      </c>
      <c r="V5" t="n">
        <v>0.86</v>
      </c>
      <c r="W5" t="n">
        <v>3.8</v>
      </c>
      <c r="X5" t="n">
        <v>1.12</v>
      </c>
      <c r="Y5" t="n">
        <v>1</v>
      </c>
      <c r="Z5" t="n">
        <v>10</v>
      </c>
      <c r="AA5" t="n">
        <v>721.7278016171434</v>
      </c>
      <c r="AB5" t="n">
        <v>987.4998185560023</v>
      </c>
      <c r="AC5" t="n">
        <v>893.2542218377168</v>
      </c>
      <c r="AD5" t="n">
        <v>721727.8016171434</v>
      </c>
      <c r="AE5" t="n">
        <v>987499.8185560023</v>
      </c>
      <c r="AF5" t="n">
        <v>4.088188897037496e-06</v>
      </c>
      <c r="AG5" t="n">
        <v>51</v>
      </c>
      <c r="AH5" t="n">
        <v>893254.2218377169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5.2367</v>
      </c>
      <c r="E6" t="n">
        <v>19.1</v>
      </c>
      <c r="F6" t="n">
        <v>16.02</v>
      </c>
      <c r="G6" t="n">
        <v>20.45</v>
      </c>
      <c r="H6" t="n">
        <v>0.32</v>
      </c>
      <c r="I6" t="n">
        <v>47</v>
      </c>
      <c r="J6" t="n">
        <v>108.68</v>
      </c>
      <c r="K6" t="n">
        <v>41.65</v>
      </c>
      <c r="L6" t="n">
        <v>2</v>
      </c>
      <c r="M6" t="n">
        <v>45</v>
      </c>
      <c r="N6" t="n">
        <v>15.03</v>
      </c>
      <c r="O6" t="n">
        <v>13638.32</v>
      </c>
      <c r="P6" t="n">
        <v>127.29</v>
      </c>
      <c r="Q6" t="n">
        <v>1732.03</v>
      </c>
      <c r="R6" t="n">
        <v>72.34999999999999</v>
      </c>
      <c r="S6" t="n">
        <v>42.11</v>
      </c>
      <c r="T6" t="n">
        <v>14370.46</v>
      </c>
      <c r="U6" t="n">
        <v>0.58</v>
      </c>
      <c r="V6" t="n">
        <v>0.87</v>
      </c>
      <c r="W6" t="n">
        <v>3.77</v>
      </c>
      <c r="X6" t="n">
        <v>0.92</v>
      </c>
      <c r="Y6" t="n">
        <v>1</v>
      </c>
      <c r="Z6" t="n">
        <v>10</v>
      </c>
      <c r="AA6" t="n">
        <v>700.1708480138735</v>
      </c>
      <c r="AB6" t="n">
        <v>958.0046436103356</v>
      </c>
      <c r="AC6" t="n">
        <v>866.5740249921263</v>
      </c>
      <c r="AD6" t="n">
        <v>700170.8480138736</v>
      </c>
      <c r="AE6" t="n">
        <v>958004.6436103357</v>
      </c>
      <c r="AF6" t="n">
        <v>4.174277847625374e-06</v>
      </c>
      <c r="AG6" t="n">
        <v>50</v>
      </c>
      <c r="AH6" t="n">
        <v>866574.0249921263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5.3137</v>
      </c>
      <c r="E7" t="n">
        <v>18.82</v>
      </c>
      <c r="F7" t="n">
        <v>15.89</v>
      </c>
      <c r="G7" t="n">
        <v>23.84</v>
      </c>
      <c r="H7" t="n">
        <v>0.36</v>
      </c>
      <c r="I7" t="n">
        <v>40</v>
      </c>
      <c r="J7" t="n">
        <v>109</v>
      </c>
      <c r="K7" t="n">
        <v>41.65</v>
      </c>
      <c r="L7" t="n">
        <v>2.25</v>
      </c>
      <c r="M7" t="n">
        <v>27</v>
      </c>
      <c r="N7" t="n">
        <v>15.1</v>
      </c>
      <c r="O7" t="n">
        <v>13677.51</v>
      </c>
      <c r="P7" t="n">
        <v>121.34</v>
      </c>
      <c r="Q7" t="n">
        <v>1731.88</v>
      </c>
      <c r="R7" t="n">
        <v>67.93000000000001</v>
      </c>
      <c r="S7" t="n">
        <v>42.11</v>
      </c>
      <c r="T7" t="n">
        <v>12193.2</v>
      </c>
      <c r="U7" t="n">
        <v>0.62</v>
      </c>
      <c r="V7" t="n">
        <v>0.88</v>
      </c>
      <c r="W7" t="n">
        <v>3.78</v>
      </c>
      <c r="X7" t="n">
        <v>0.8</v>
      </c>
      <c r="Y7" t="n">
        <v>1</v>
      </c>
      <c r="Z7" t="n">
        <v>10</v>
      </c>
      <c r="AA7" t="n">
        <v>690.1843739216974</v>
      </c>
      <c r="AB7" t="n">
        <v>944.3407091852774</v>
      </c>
      <c r="AC7" t="n">
        <v>854.2141572911434</v>
      </c>
      <c r="AD7" t="n">
        <v>690184.3739216975</v>
      </c>
      <c r="AE7" t="n">
        <v>944340.7091852775</v>
      </c>
      <c r="AF7" t="n">
        <v>4.235656080914878e-06</v>
      </c>
      <c r="AG7" t="n">
        <v>50</v>
      </c>
      <c r="AH7" t="n">
        <v>854214.1572911433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5.3393</v>
      </c>
      <c r="E8" t="n">
        <v>18.73</v>
      </c>
      <c r="F8" t="n">
        <v>15.87</v>
      </c>
      <c r="G8" t="n">
        <v>25.74</v>
      </c>
      <c r="H8" t="n">
        <v>0.4</v>
      </c>
      <c r="I8" t="n">
        <v>37</v>
      </c>
      <c r="J8" t="n">
        <v>109.32</v>
      </c>
      <c r="K8" t="n">
        <v>41.65</v>
      </c>
      <c r="L8" t="n">
        <v>2.5</v>
      </c>
      <c r="M8" t="n">
        <v>13</v>
      </c>
      <c r="N8" t="n">
        <v>15.17</v>
      </c>
      <c r="O8" t="n">
        <v>13716.72</v>
      </c>
      <c r="P8" t="n">
        <v>119.17</v>
      </c>
      <c r="Q8" t="n">
        <v>1732.06</v>
      </c>
      <c r="R8" t="n">
        <v>66.47</v>
      </c>
      <c r="S8" t="n">
        <v>42.11</v>
      </c>
      <c r="T8" t="n">
        <v>11479.91</v>
      </c>
      <c r="U8" t="n">
        <v>0.63</v>
      </c>
      <c r="V8" t="n">
        <v>0.88</v>
      </c>
      <c r="W8" t="n">
        <v>3.8</v>
      </c>
      <c r="X8" t="n">
        <v>0.77</v>
      </c>
      <c r="Y8" t="n">
        <v>1</v>
      </c>
      <c r="Z8" t="n">
        <v>10</v>
      </c>
      <c r="AA8" t="n">
        <v>677.2743636817804</v>
      </c>
      <c r="AB8" t="n">
        <v>926.6766636255677</v>
      </c>
      <c r="AC8" t="n">
        <v>838.2359434480087</v>
      </c>
      <c r="AD8" t="n">
        <v>677274.3636817804</v>
      </c>
      <c r="AE8" t="n">
        <v>926676.6636255677</v>
      </c>
      <c r="AF8" t="n">
        <v>4.256062350683857e-06</v>
      </c>
      <c r="AG8" t="n">
        <v>49</v>
      </c>
      <c r="AH8" t="n">
        <v>838235.9434480087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5.3478</v>
      </c>
      <c r="E9" t="n">
        <v>18.7</v>
      </c>
      <c r="F9" t="n">
        <v>15.86</v>
      </c>
      <c r="G9" t="n">
        <v>26.44</v>
      </c>
      <c r="H9" t="n">
        <v>0.44</v>
      </c>
      <c r="I9" t="n">
        <v>36</v>
      </c>
      <c r="J9" t="n">
        <v>109.64</v>
      </c>
      <c r="K9" t="n">
        <v>41.65</v>
      </c>
      <c r="L9" t="n">
        <v>2.75</v>
      </c>
      <c r="M9" t="n">
        <v>2</v>
      </c>
      <c r="N9" t="n">
        <v>15.24</v>
      </c>
      <c r="O9" t="n">
        <v>13755.95</v>
      </c>
      <c r="P9" t="n">
        <v>118.63</v>
      </c>
      <c r="Q9" t="n">
        <v>1732.19</v>
      </c>
      <c r="R9" t="n">
        <v>66.04000000000001</v>
      </c>
      <c r="S9" t="n">
        <v>42.11</v>
      </c>
      <c r="T9" t="n">
        <v>11267.49</v>
      </c>
      <c r="U9" t="n">
        <v>0.64</v>
      </c>
      <c r="V9" t="n">
        <v>0.88</v>
      </c>
      <c r="W9" t="n">
        <v>3.81</v>
      </c>
      <c r="X9" t="n">
        <v>0.76</v>
      </c>
      <c r="Y9" t="n">
        <v>1</v>
      </c>
      <c r="Z9" t="n">
        <v>10</v>
      </c>
      <c r="AA9" t="n">
        <v>676.3423935066186</v>
      </c>
      <c r="AB9" t="n">
        <v>925.4015009162889</v>
      </c>
      <c r="AC9" t="n">
        <v>837.0824804780016</v>
      </c>
      <c r="AD9" t="n">
        <v>676342.3935066186</v>
      </c>
      <c r="AE9" t="n">
        <v>925401.5009162889</v>
      </c>
      <c r="AF9" t="n">
        <v>4.262837869943089e-06</v>
      </c>
      <c r="AG9" t="n">
        <v>49</v>
      </c>
      <c r="AH9" t="n">
        <v>837082.4804780015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5.3481</v>
      </c>
      <c r="E10" t="n">
        <v>18.7</v>
      </c>
      <c r="F10" t="n">
        <v>15.86</v>
      </c>
      <c r="G10" t="n">
        <v>26.44</v>
      </c>
      <c r="H10" t="n">
        <v>0.48</v>
      </c>
      <c r="I10" t="n">
        <v>36</v>
      </c>
      <c r="J10" t="n">
        <v>109.96</v>
      </c>
      <c r="K10" t="n">
        <v>41.65</v>
      </c>
      <c r="L10" t="n">
        <v>3</v>
      </c>
      <c r="M10" t="n">
        <v>0</v>
      </c>
      <c r="N10" t="n">
        <v>15.31</v>
      </c>
      <c r="O10" t="n">
        <v>13795.21</v>
      </c>
      <c r="P10" t="n">
        <v>118.69</v>
      </c>
      <c r="Q10" t="n">
        <v>1732.09</v>
      </c>
      <c r="R10" t="n">
        <v>65.97</v>
      </c>
      <c r="S10" t="n">
        <v>42.11</v>
      </c>
      <c r="T10" t="n">
        <v>11230.89</v>
      </c>
      <c r="U10" t="n">
        <v>0.64</v>
      </c>
      <c r="V10" t="n">
        <v>0.88</v>
      </c>
      <c r="W10" t="n">
        <v>3.81</v>
      </c>
      <c r="X10" t="n">
        <v>0.76</v>
      </c>
      <c r="Y10" t="n">
        <v>1</v>
      </c>
      <c r="Z10" t="n">
        <v>10</v>
      </c>
      <c r="AA10" t="n">
        <v>676.39189641598</v>
      </c>
      <c r="AB10" t="n">
        <v>925.4692329807915</v>
      </c>
      <c r="AC10" t="n">
        <v>837.1437482893303</v>
      </c>
      <c r="AD10" t="n">
        <v>676391.89641598</v>
      </c>
      <c r="AE10" t="n">
        <v>925469.2329807915</v>
      </c>
      <c r="AF10" t="n">
        <v>4.263077005916944e-06</v>
      </c>
      <c r="AG10" t="n">
        <v>49</v>
      </c>
      <c r="AH10" t="n">
        <v>837143.7482893304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2.7485</v>
      </c>
      <c r="E2" t="n">
        <v>36.38</v>
      </c>
      <c r="F2" t="n">
        <v>20.32</v>
      </c>
      <c r="G2" t="n">
        <v>4.84</v>
      </c>
      <c r="H2" t="n">
        <v>0.06</v>
      </c>
      <c r="I2" t="n">
        <v>252</v>
      </c>
      <c r="J2" t="n">
        <v>274.09</v>
      </c>
      <c r="K2" t="n">
        <v>60.56</v>
      </c>
      <c r="L2" t="n">
        <v>1</v>
      </c>
      <c r="M2" t="n">
        <v>250</v>
      </c>
      <c r="N2" t="n">
        <v>72.53</v>
      </c>
      <c r="O2" t="n">
        <v>34038.11</v>
      </c>
      <c r="P2" t="n">
        <v>350.34</v>
      </c>
      <c r="Q2" t="n">
        <v>1732.82</v>
      </c>
      <c r="R2" t="n">
        <v>206.45</v>
      </c>
      <c r="S2" t="n">
        <v>42.11</v>
      </c>
      <c r="T2" t="n">
        <v>80394.59</v>
      </c>
      <c r="U2" t="n">
        <v>0.2</v>
      </c>
      <c r="V2" t="n">
        <v>0.6899999999999999</v>
      </c>
      <c r="W2" t="n">
        <v>4.12</v>
      </c>
      <c r="X2" t="n">
        <v>5.22</v>
      </c>
      <c r="Y2" t="n">
        <v>1</v>
      </c>
      <c r="Z2" t="n">
        <v>10</v>
      </c>
      <c r="AA2" t="n">
        <v>1972.995488188387</v>
      </c>
      <c r="AB2" t="n">
        <v>2699.539469357143</v>
      </c>
      <c r="AC2" t="n">
        <v>2441.899211229138</v>
      </c>
      <c r="AD2" t="n">
        <v>1972995.488188387</v>
      </c>
      <c r="AE2" t="n">
        <v>2699539.469357143</v>
      </c>
      <c r="AF2" t="n">
        <v>1.446272585790813e-06</v>
      </c>
      <c r="AG2" t="n">
        <v>95</v>
      </c>
      <c r="AH2" t="n">
        <v>2441899.211229139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3.1583</v>
      </c>
      <c r="E3" t="n">
        <v>31.66</v>
      </c>
      <c r="F3" t="n">
        <v>18.94</v>
      </c>
      <c r="G3" t="n">
        <v>6.05</v>
      </c>
      <c r="H3" t="n">
        <v>0.08</v>
      </c>
      <c r="I3" t="n">
        <v>188</v>
      </c>
      <c r="J3" t="n">
        <v>274.57</v>
      </c>
      <c r="K3" t="n">
        <v>60.56</v>
      </c>
      <c r="L3" t="n">
        <v>1.25</v>
      </c>
      <c r="M3" t="n">
        <v>186</v>
      </c>
      <c r="N3" t="n">
        <v>72.76000000000001</v>
      </c>
      <c r="O3" t="n">
        <v>34097.72</v>
      </c>
      <c r="P3" t="n">
        <v>325.36</v>
      </c>
      <c r="Q3" t="n">
        <v>1732.78</v>
      </c>
      <c r="R3" t="n">
        <v>163.3</v>
      </c>
      <c r="S3" t="n">
        <v>42.11</v>
      </c>
      <c r="T3" t="n">
        <v>59136.17</v>
      </c>
      <c r="U3" t="n">
        <v>0.26</v>
      </c>
      <c r="V3" t="n">
        <v>0.74</v>
      </c>
      <c r="W3" t="n">
        <v>4.02</v>
      </c>
      <c r="X3" t="n">
        <v>3.84</v>
      </c>
      <c r="Y3" t="n">
        <v>1</v>
      </c>
      <c r="Z3" t="n">
        <v>10</v>
      </c>
      <c r="AA3" t="n">
        <v>1658.340363890585</v>
      </c>
      <c r="AB3" t="n">
        <v>2269.014446688523</v>
      </c>
      <c r="AC3" t="n">
        <v>2052.462892478346</v>
      </c>
      <c r="AD3" t="n">
        <v>1658340.363890585</v>
      </c>
      <c r="AE3" t="n">
        <v>2269014.446688523</v>
      </c>
      <c r="AF3" t="n">
        <v>1.661911117956385e-06</v>
      </c>
      <c r="AG3" t="n">
        <v>83</v>
      </c>
      <c r="AH3" t="n">
        <v>2052462.892478347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3.4601</v>
      </c>
      <c r="E4" t="n">
        <v>28.9</v>
      </c>
      <c r="F4" t="n">
        <v>18.17</v>
      </c>
      <c r="G4" t="n">
        <v>7.27</v>
      </c>
      <c r="H4" t="n">
        <v>0.1</v>
      </c>
      <c r="I4" t="n">
        <v>150</v>
      </c>
      <c r="J4" t="n">
        <v>275.05</v>
      </c>
      <c r="K4" t="n">
        <v>60.56</v>
      </c>
      <c r="L4" t="n">
        <v>1.5</v>
      </c>
      <c r="M4" t="n">
        <v>148</v>
      </c>
      <c r="N4" t="n">
        <v>73</v>
      </c>
      <c r="O4" t="n">
        <v>34157.42</v>
      </c>
      <c r="P4" t="n">
        <v>310.76</v>
      </c>
      <c r="Q4" t="n">
        <v>1732.29</v>
      </c>
      <c r="R4" t="n">
        <v>138.87</v>
      </c>
      <c r="S4" t="n">
        <v>42.11</v>
      </c>
      <c r="T4" t="n">
        <v>47111.12</v>
      </c>
      <c r="U4" t="n">
        <v>0.3</v>
      </c>
      <c r="V4" t="n">
        <v>0.77</v>
      </c>
      <c r="W4" t="n">
        <v>3.96</v>
      </c>
      <c r="X4" t="n">
        <v>3.06</v>
      </c>
      <c r="Y4" t="n">
        <v>1</v>
      </c>
      <c r="Z4" t="n">
        <v>10</v>
      </c>
      <c r="AA4" t="n">
        <v>1483.537668227998</v>
      </c>
      <c r="AB4" t="n">
        <v>2029.841686732306</v>
      </c>
      <c r="AC4" t="n">
        <v>1836.116445051274</v>
      </c>
      <c r="AD4" t="n">
        <v>1483537.668227998</v>
      </c>
      <c r="AE4" t="n">
        <v>2029841.686732306</v>
      </c>
      <c r="AF4" t="n">
        <v>1.820719583079786e-06</v>
      </c>
      <c r="AG4" t="n">
        <v>76</v>
      </c>
      <c r="AH4" t="n">
        <v>1836116.445051274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3.7051</v>
      </c>
      <c r="E5" t="n">
        <v>26.99</v>
      </c>
      <c r="F5" t="n">
        <v>17.61</v>
      </c>
      <c r="G5" t="n">
        <v>8.52</v>
      </c>
      <c r="H5" t="n">
        <v>0.11</v>
      </c>
      <c r="I5" t="n">
        <v>124</v>
      </c>
      <c r="J5" t="n">
        <v>275.54</v>
      </c>
      <c r="K5" t="n">
        <v>60.56</v>
      </c>
      <c r="L5" t="n">
        <v>1.75</v>
      </c>
      <c r="M5" t="n">
        <v>122</v>
      </c>
      <c r="N5" t="n">
        <v>73.23</v>
      </c>
      <c r="O5" t="n">
        <v>34217.22</v>
      </c>
      <c r="P5" t="n">
        <v>300.06</v>
      </c>
      <c r="Q5" t="n">
        <v>1732.28</v>
      </c>
      <c r="R5" t="n">
        <v>121.57</v>
      </c>
      <c r="S5" t="n">
        <v>42.11</v>
      </c>
      <c r="T5" t="n">
        <v>38592.55</v>
      </c>
      <c r="U5" t="n">
        <v>0.35</v>
      </c>
      <c r="V5" t="n">
        <v>0.79</v>
      </c>
      <c r="W5" t="n">
        <v>3.92</v>
      </c>
      <c r="X5" t="n">
        <v>2.51</v>
      </c>
      <c r="Y5" t="n">
        <v>1</v>
      </c>
      <c r="Z5" t="n">
        <v>10</v>
      </c>
      <c r="AA5" t="n">
        <v>1363.460699536709</v>
      </c>
      <c r="AB5" t="n">
        <v>1865.547080746899</v>
      </c>
      <c r="AC5" t="n">
        <v>1687.501885672187</v>
      </c>
      <c r="AD5" t="n">
        <v>1363460.699536709</v>
      </c>
      <c r="AE5" t="n">
        <v>1865547.080746899</v>
      </c>
      <c r="AF5" t="n">
        <v>1.9496396425736e-06</v>
      </c>
      <c r="AG5" t="n">
        <v>71</v>
      </c>
      <c r="AH5" t="n">
        <v>1687501.885672187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3.8951</v>
      </c>
      <c r="E6" t="n">
        <v>25.67</v>
      </c>
      <c r="F6" t="n">
        <v>17.24</v>
      </c>
      <c r="G6" t="n">
        <v>9.76</v>
      </c>
      <c r="H6" t="n">
        <v>0.13</v>
      </c>
      <c r="I6" t="n">
        <v>106</v>
      </c>
      <c r="J6" t="n">
        <v>276.02</v>
      </c>
      <c r="K6" t="n">
        <v>60.56</v>
      </c>
      <c r="L6" t="n">
        <v>2</v>
      </c>
      <c r="M6" t="n">
        <v>104</v>
      </c>
      <c r="N6" t="n">
        <v>73.47</v>
      </c>
      <c r="O6" t="n">
        <v>34277.1</v>
      </c>
      <c r="P6" t="n">
        <v>292.41</v>
      </c>
      <c r="Q6" t="n">
        <v>1732.25</v>
      </c>
      <c r="R6" t="n">
        <v>110.19</v>
      </c>
      <c r="S6" t="n">
        <v>42.11</v>
      </c>
      <c r="T6" t="n">
        <v>32995.02</v>
      </c>
      <c r="U6" t="n">
        <v>0.38</v>
      </c>
      <c r="V6" t="n">
        <v>0.8100000000000001</v>
      </c>
      <c r="W6" t="n">
        <v>3.88</v>
      </c>
      <c r="X6" t="n">
        <v>2.14</v>
      </c>
      <c r="Y6" t="n">
        <v>1</v>
      </c>
      <c r="Z6" t="n">
        <v>10</v>
      </c>
      <c r="AA6" t="n">
        <v>1276.768302803522</v>
      </c>
      <c r="AB6" t="n">
        <v>1746.930718937936</v>
      </c>
      <c r="AC6" t="n">
        <v>1580.206102955162</v>
      </c>
      <c r="AD6" t="n">
        <v>1276768.302803522</v>
      </c>
      <c r="AE6" t="n">
        <v>1746930.718937936</v>
      </c>
      <c r="AF6" t="n">
        <v>2.049618464221864e-06</v>
      </c>
      <c r="AG6" t="n">
        <v>67</v>
      </c>
      <c r="AH6" t="n">
        <v>1580206.102955162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4.0574</v>
      </c>
      <c r="E7" t="n">
        <v>24.65</v>
      </c>
      <c r="F7" t="n">
        <v>16.94</v>
      </c>
      <c r="G7" t="n">
        <v>11.05</v>
      </c>
      <c r="H7" t="n">
        <v>0.14</v>
      </c>
      <c r="I7" t="n">
        <v>92</v>
      </c>
      <c r="J7" t="n">
        <v>276.51</v>
      </c>
      <c r="K7" t="n">
        <v>60.56</v>
      </c>
      <c r="L7" t="n">
        <v>2.25</v>
      </c>
      <c r="M7" t="n">
        <v>90</v>
      </c>
      <c r="N7" t="n">
        <v>73.70999999999999</v>
      </c>
      <c r="O7" t="n">
        <v>34337.08</v>
      </c>
      <c r="P7" t="n">
        <v>286.11</v>
      </c>
      <c r="Q7" t="n">
        <v>1732.47</v>
      </c>
      <c r="R7" t="n">
        <v>101.04</v>
      </c>
      <c r="S7" t="n">
        <v>42.11</v>
      </c>
      <c r="T7" t="n">
        <v>28488.1</v>
      </c>
      <c r="U7" t="n">
        <v>0.42</v>
      </c>
      <c r="V7" t="n">
        <v>0.82</v>
      </c>
      <c r="W7" t="n">
        <v>3.85</v>
      </c>
      <c r="X7" t="n">
        <v>1.84</v>
      </c>
      <c r="Y7" t="n">
        <v>1</v>
      </c>
      <c r="Z7" t="n">
        <v>10</v>
      </c>
      <c r="AA7" t="n">
        <v>1220.913266866969</v>
      </c>
      <c r="AB7" t="n">
        <v>1670.507394619269</v>
      </c>
      <c r="AC7" t="n">
        <v>1511.076513448659</v>
      </c>
      <c r="AD7" t="n">
        <v>1220913.266866969</v>
      </c>
      <c r="AE7" t="n">
        <v>1670507.394619269</v>
      </c>
      <c r="AF7" t="n">
        <v>2.135021426082462e-06</v>
      </c>
      <c r="AG7" t="n">
        <v>65</v>
      </c>
      <c r="AH7" t="n">
        <v>1511076.513448659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4.1786</v>
      </c>
      <c r="E8" t="n">
        <v>23.93</v>
      </c>
      <c r="F8" t="n">
        <v>16.75</v>
      </c>
      <c r="G8" t="n">
        <v>12.25</v>
      </c>
      <c r="H8" t="n">
        <v>0.16</v>
      </c>
      <c r="I8" t="n">
        <v>82</v>
      </c>
      <c r="J8" t="n">
        <v>277</v>
      </c>
      <c r="K8" t="n">
        <v>60.56</v>
      </c>
      <c r="L8" t="n">
        <v>2.5</v>
      </c>
      <c r="M8" t="n">
        <v>80</v>
      </c>
      <c r="N8" t="n">
        <v>73.94</v>
      </c>
      <c r="O8" t="n">
        <v>34397.15</v>
      </c>
      <c r="P8" t="n">
        <v>281.77</v>
      </c>
      <c r="Q8" t="n">
        <v>1732.17</v>
      </c>
      <c r="R8" t="n">
        <v>94.81</v>
      </c>
      <c r="S8" t="n">
        <v>42.11</v>
      </c>
      <c r="T8" t="n">
        <v>25423.6</v>
      </c>
      <c r="U8" t="n">
        <v>0.44</v>
      </c>
      <c r="V8" t="n">
        <v>0.83</v>
      </c>
      <c r="W8" t="n">
        <v>3.84</v>
      </c>
      <c r="X8" t="n">
        <v>1.65</v>
      </c>
      <c r="Y8" t="n">
        <v>1</v>
      </c>
      <c r="Z8" t="n">
        <v>10</v>
      </c>
      <c r="AA8" t="n">
        <v>1176.740410407607</v>
      </c>
      <c r="AB8" t="n">
        <v>1610.068143642681</v>
      </c>
      <c r="AC8" t="n">
        <v>1456.405499758255</v>
      </c>
      <c r="AD8" t="n">
        <v>1176740.410407607</v>
      </c>
      <c r="AE8" t="n">
        <v>1610068.143642681</v>
      </c>
      <c r="AF8" t="n">
        <v>2.198797390207565e-06</v>
      </c>
      <c r="AG8" t="n">
        <v>63</v>
      </c>
      <c r="AH8" t="n">
        <v>1456405.499758255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4.2846</v>
      </c>
      <c r="E9" t="n">
        <v>23.34</v>
      </c>
      <c r="F9" t="n">
        <v>16.57</v>
      </c>
      <c r="G9" t="n">
        <v>13.44</v>
      </c>
      <c r="H9" t="n">
        <v>0.18</v>
      </c>
      <c r="I9" t="n">
        <v>74</v>
      </c>
      <c r="J9" t="n">
        <v>277.48</v>
      </c>
      <c r="K9" t="n">
        <v>60.56</v>
      </c>
      <c r="L9" t="n">
        <v>2.75</v>
      </c>
      <c r="M9" t="n">
        <v>72</v>
      </c>
      <c r="N9" t="n">
        <v>74.18000000000001</v>
      </c>
      <c r="O9" t="n">
        <v>34457.31</v>
      </c>
      <c r="P9" t="n">
        <v>277.72</v>
      </c>
      <c r="Q9" t="n">
        <v>1732.2</v>
      </c>
      <c r="R9" t="n">
        <v>89.37</v>
      </c>
      <c r="S9" t="n">
        <v>42.11</v>
      </c>
      <c r="T9" t="n">
        <v>22742.32</v>
      </c>
      <c r="U9" t="n">
        <v>0.47</v>
      </c>
      <c r="V9" t="n">
        <v>0.84</v>
      </c>
      <c r="W9" t="n">
        <v>3.83</v>
      </c>
      <c r="X9" t="n">
        <v>1.47</v>
      </c>
      <c r="Y9" t="n">
        <v>1</v>
      </c>
      <c r="Z9" t="n">
        <v>10</v>
      </c>
      <c r="AA9" t="n">
        <v>1136.232274569294</v>
      </c>
      <c r="AB9" t="n">
        <v>1554.643125095874</v>
      </c>
      <c r="AC9" t="n">
        <v>1406.270167192054</v>
      </c>
      <c r="AD9" t="n">
        <v>1136232.274569294</v>
      </c>
      <c r="AE9" t="n">
        <v>1554643.125095875</v>
      </c>
      <c r="AF9" t="n">
        <v>2.254575048600806e-06</v>
      </c>
      <c r="AG9" t="n">
        <v>61</v>
      </c>
      <c r="AH9" t="n">
        <v>1406270.167192054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4.3816</v>
      </c>
      <c r="E10" t="n">
        <v>22.82</v>
      </c>
      <c r="F10" t="n">
        <v>16.42</v>
      </c>
      <c r="G10" t="n">
        <v>14.71</v>
      </c>
      <c r="H10" t="n">
        <v>0.19</v>
      </c>
      <c r="I10" t="n">
        <v>67</v>
      </c>
      <c r="J10" t="n">
        <v>277.97</v>
      </c>
      <c r="K10" t="n">
        <v>60.56</v>
      </c>
      <c r="L10" t="n">
        <v>3</v>
      </c>
      <c r="M10" t="n">
        <v>65</v>
      </c>
      <c r="N10" t="n">
        <v>74.42</v>
      </c>
      <c r="O10" t="n">
        <v>34517.57</v>
      </c>
      <c r="P10" t="n">
        <v>273.91</v>
      </c>
      <c r="Q10" t="n">
        <v>1732.01</v>
      </c>
      <c r="R10" t="n">
        <v>84.91</v>
      </c>
      <c r="S10" t="n">
        <v>42.11</v>
      </c>
      <c r="T10" t="n">
        <v>20547.63</v>
      </c>
      <c r="U10" t="n">
        <v>0.5</v>
      </c>
      <c r="V10" t="n">
        <v>0.85</v>
      </c>
      <c r="W10" t="n">
        <v>3.81</v>
      </c>
      <c r="X10" t="n">
        <v>1.32</v>
      </c>
      <c r="Y10" t="n">
        <v>1</v>
      </c>
      <c r="Z10" t="n">
        <v>10</v>
      </c>
      <c r="AA10" t="n">
        <v>1108.405181943601</v>
      </c>
      <c r="AB10" t="n">
        <v>1516.568869320716</v>
      </c>
      <c r="AC10" t="n">
        <v>1371.829664950523</v>
      </c>
      <c r="AD10" t="n">
        <v>1108405.181943601</v>
      </c>
      <c r="AE10" t="n">
        <v>1516568.869320716</v>
      </c>
      <c r="AF10" t="n">
        <v>2.305616868073868e-06</v>
      </c>
      <c r="AG10" t="n">
        <v>60</v>
      </c>
      <c r="AH10" t="n">
        <v>1371829.664950523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4.4672</v>
      </c>
      <c r="E11" t="n">
        <v>22.39</v>
      </c>
      <c r="F11" t="n">
        <v>16.3</v>
      </c>
      <c r="G11" t="n">
        <v>16.03</v>
      </c>
      <c r="H11" t="n">
        <v>0.21</v>
      </c>
      <c r="I11" t="n">
        <v>61</v>
      </c>
      <c r="J11" t="n">
        <v>278.46</v>
      </c>
      <c r="K11" t="n">
        <v>60.56</v>
      </c>
      <c r="L11" t="n">
        <v>3.25</v>
      </c>
      <c r="M11" t="n">
        <v>59</v>
      </c>
      <c r="N11" t="n">
        <v>74.66</v>
      </c>
      <c r="O11" t="n">
        <v>34577.92</v>
      </c>
      <c r="P11" t="n">
        <v>270.65</v>
      </c>
      <c r="Q11" t="n">
        <v>1732.02</v>
      </c>
      <c r="R11" t="n">
        <v>81.04000000000001</v>
      </c>
      <c r="S11" t="n">
        <v>42.11</v>
      </c>
      <c r="T11" t="n">
        <v>18643.38</v>
      </c>
      <c r="U11" t="n">
        <v>0.52</v>
      </c>
      <c r="V11" t="n">
        <v>0.85</v>
      </c>
      <c r="W11" t="n">
        <v>3.8</v>
      </c>
      <c r="X11" t="n">
        <v>1.2</v>
      </c>
      <c r="Y11" t="n">
        <v>1</v>
      </c>
      <c r="Z11" t="n">
        <v>10</v>
      </c>
      <c r="AA11" t="n">
        <v>1083.550360193744</v>
      </c>
      <c r="AB11" t="n">
        <v>1482.561405685216</v>
      </c>
      <c r="AC11" t="n">
        <v>1341.06782591462</v>
      </c>
      <c r="AD11" t="n">
        <v>1083550.360193744</v>
      </c>
      <c r="AE11" t="n">
        <v>1482561.405685216</v>
      </c>
      <c r="AF11" t="n">
        <v>2.350659958248033e-06</v>
      </c>
      <c r="AG11" t="n">
        <v>59</v>
      </c>
      <c r="AH11" t="n">
        <v>1341067.82591462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4.5403</v>
      </c>
      <c r="E12" t="n">
        <v>22.02</v>
      </c>
      <c r="F12" t="n">
        <v>16.2</v>
      </c>
      <c r="G12" t="n">
        <v>17.36</v>
      </c>
      <c r="H12" t="n">
        <v>0.22</v>
      </c>
      <c r="I12" t="n">
        <v>56</v>
      </c>
      <c r="J12" t="n">
        <v>278.95</v>
      </c>
      <c r="K12" t="n">
        <v>60.56</v>
      </c>
      <c r="L12" t="n">
        <v>3.5</v>
      </c>
      <c r="M12" t="n">
        <v>54</v>
      </c>
      <c r="N12" t="n">
        <v>74.90000000000001</v>
      </c>
      <c r="O12" t="n">
        <v>34638.36</v>
      </c>
      <c r="P12" t="n">
        <v>267.54</v>
      </c>
      <c r="Q12" t="n">
        <v>1731.94</v>
      </c>
      <c r="R12" t="n">
        <v>77.88</v>
      </c>
      <c r="S12" t="n">
        <v>42.11</v>
      </c>
      <c r="T12" t="n">
        <v>17085.68</v>
      </c>
      <c r="U12" t="n">
        <v>0.54</v>
      </c>
      <c r="V12" t="n">
        <v>0.86</v>
      </c>
      <c r="W12" t="n">
        <v>3.8</v>
      </c>
      <c r="X12" t="n">
        <v>1.1</v>
      </c>
      <c r="Y12" t="n">
        <v>1</v>
      </c>
      <c r="Z12" t="n">
        <v>10</v>
      </c>
      <c r="AA12" t="n">
        <v>1060.928553172118</v>
      </c>
      <c r="AB12" t="n">
        <v>1451.609251314537</v>
      </c>
      <c r="AC12" t="n">
        <v>1313.069701715457</v>
      </c>
      <c r="AD12" t="n">
        <v>1060928.553172118</v>
      </c>
      <c r="AE12" t="n">
        <v>1451609.251314537</v>
      </c>
      <c r="AF12" t="n">
        <v>2.389125494366392e-06</v>
      </c>
      <c r="AG12" t="n">
        <v>58</v>
      </c>
      <c r="AH12" t="n">
        <v>1313069.701715457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4.5995</v>
      </c>
      <c r="E13" t="n">
        <v>21.74</v>
      </c>
      <c r="F13" t="n">
        <v>16.12</v>
      </c>
      <c r="G13" t="n">
        <v>18.61</v>
      </c>
      <c r="H13" t="n">
        <v>0.24</v>
      </c>
      <c r="I13" t="n">
        <v>52</v>
      </c>
      <c r="J13" t="n">
        <v>279.44</v>
      </c>
      <c r="K13" t="n">
        <v>60.56</v>
      </c>
      <c r="L13" t="n">
        <v>3.75</v>
      </c>
      <c r="M13" t="n">
        <v>50</v>
      </c>
      <c r="N13" t="n">
        <v>75.14</v>
      </c>
      <c r="O13" t="n">
        <v>34698.9</v>
      </c>
      <c r="P13" t="n">
        <v>265.43</v>
      </c>
      <c r="Q13" t="n">
        <v>1731.96</v>
      </c>
      <c r="R13" t="n">
        <v>75.5</v>
      </c>
      <c r="S13" t="n">
        <v>42.11</v>
      </c>
      <c r="T13" t="n">
        <v>15918.62</v>
      </c>
      <c r="U13" t="n">
        <v>0.5600000000000001</v>
      </c>
      <c r="V13" t="n">
        <v>0.86</v>
      </c>
      <c r="W13" t="n">
        <v>3.79</v>
      </c>
      <c r="X13" t="n">
        <v>1.03</v>
      </c>
      <c r="Y13" t="n">
        <v>1</v>
      </c>
      <c r="Z13" t="n">
        <v>10</v>
      </c>
      <c r="AA13" t="n">
        <v>1041.47837752703</v>
      </c>
      <c r="AB13" t="n">
        <v>1424.996662915738</v>
      </c>
      <c r="AC13" t="n">
        <v>1288.996981402437</v>
      </c>
      <c r="AD13" t="n">
        <v>1041478.37752703</v>
      </c>
      <c r="AE13" t="n">
        <v>1424996.662915738</v>
      </c>
      <c r="AF13" t="n">
        <v>2.420276790374693e-06</v>
      </c>
      <c r="AG13" t="n">
        <v>57</v>
      </c>
      <c r="AH13" t="n">
        <v>1288996.981402437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4.6596</v>
      </c>
      <c r="E14" t="n">
        <v>21.46</v>
      </c>
      <c r="F14" t="n">
        <v>16.05</v>
      </c>
      <c r="G14" t="n">
        <v>20.07</v>
      </c>
      <c r="H14" t="n">
        <v>0.25</v>
      </c>
      <c r="I14" t="n">
        <v>48</v>
      </c>
      <c r="J14" t="n">
        <v>279.94</v>
      </c>
      <c r="K14" t="n">
        <v>60.56</v>
      </c>
      <c r="L14" t="n">
        <v>4</v>
      </c>
      <c r="M14" t="n">
        <v>46</v>
      </c>
      <c r="N14" t="n">
        <v>75.38</v>
      </c>
      <c r="O14" t="n">
        <v>34759.54</v>
      </c>
      <c r="P14" t="n">
        <v>262.83</v>
      </c>
      <c r="Q14" t="n">
        <v>1732.29</v>
      </c>
      <c r="R14" t="n">
        <v>73.16</v>
      </c>
      <c r="S14" t="n">
        <v>42.11</v>
      </c>
      <c r="T14" t="n">
        <v>14766.61</v>
      </c>
      <c r="U14" t="n">
        <v>0.58</v>
      </c>
      <c r="V14" t="n">
        <v>0.87</v>
      </c>
      <c r="W14" t="n">
        <v>3.79</v>
      </c>
      <c r="X14" t="n">
        <v>0.95</v>
      </c>
      <c r="Y14" t="n">
        <v>1</v>
      </c>
      <c r="Z14" t="n">
        <v>10</v>
      </c>
      <c r="AA14" t="n">
        <v>1021.699324137563</v>
      </c>
      <c r="AB14" t="n">
        <v>1397.934089478018</v>
      </c>
      <c r="AC14" t="n">
        <v>1264.517221991052</v>
      </c>
      <c r="AD14" t="n">
        <v>1021699.324137563</v>
      </c>
      <c r="AE14" t="n">
        <v>1397934.089478018</v>
      </c>
      <c r="AF14" t="n">
        <v>2.451901670275013e-06</v>
      </c>
      <c r="AG14" t="n">
        <v>56</v>
      </c>
      <c r="AH14" t="n">
        <v>1264517.221991052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4.7051</v>
      </c>
      <c r="E15" t="n">
        <v>21.25</v>
      </c>
      <c r="F15" t="n">
        <v>16</v>
      </c>
      <c r="G15" t="n">
        <v>21.34</v>
      </c>
      <c r="H15" t="n">
        <v>0.27</v>
      </c>
      <c r="I15" t="n">
        <v>45</v>
      </c>
      <c r="J15" t="n">
        <v>280.43</v>
      </c>
      <c r="K15" t="n">
        <v>60.56</v>
      </c>
      <c r="L15" t="n">
        <v>4.25</v>
      </c>
      <c r="M15" t="n">
        <v>43</v>
      </c>
      <c r="N15" t="n">
        <v>75.62</v>
      </c>
      <c r="O15" t="n">
        <v>34820.27</v>
      </c>
      <c r="P15" t="n">
        <v>260.93</v>
      </c>
      <c r="Q15" t="n">
        <v>1732.12</v>
      </c>
      <c r="R15" t="n">
        <v>71.52</v>
      </c>
      <c r="S15" t="n">
        <v>42.11</v>
      </c>
      <c r="T15" t="n">
        <v>13960.7</v>
      </c>
      <c r="U15" t="n">
        <v>0.59</v>
      </c>
      <c r="V15" t="n">
        <v>0.87</v>
      </c>
      <c r="W15" t="n">
        <v>3.79</v>
      </c>
      <c r="X15" t="n">
        <v>0.9</v>
      </c>
      <c r="Y15" t="n">
        <v>1</v>
      </c>
      <c r="Z15" t="n">
        <v>10</v>
      </c>
      <c r="AA15" t="n">
        <v>1014.621628107346</v>
      </c>
      <c r="AB15" t="n">
        <v>1388.250073523564</v>
      </c>
      <c r="AC15" t="n">
        <v>1255.75743492769</v>
      </c>
      <c r="AD15" t="n">
        <v>1014621.628107346</v>
      </c>
      <c r="AE15" t="n">
        <v>1388250.073523564</v>
      </c>
      <c r="AF15" t="n">
        <v>2.47584396703815e-06</v>
      </c>
      <c r="AG15" t="n">
        <v>56</v>
      </c>
      <c r="AH15" t="n">
        <v>1255757.43492769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4.742</v>
      </c>
      <c r="E16" t="n">
        <v>21.09</v>
      </c>
      <c r="F16" t="n">
        <v>15.94</v>
      </c>
      <c r="G16" t="n">
        <v>22.24</v>
      </c>
      <c r="H16" t="n">
        <v>0.29</v>
      </c>
      <c r="I16" t="n">
        <v>43</v>
      </c>
      <c r="J16" t="n">
        <v>280.92</v>
      </c>
      <c r="K16" t="n">
        <v>60.56</v>
      </c>
      <c r="L16" t="n">
        <v>4.5</v>
      </c>
      <c r="M16" t="n">
        <v>41</v>
      </c>
      <c r="N16" t="n">
        <v>75.87</v>
      </c>
      <c r="O16" t="n">
        <v>34881.09</v>
      </c>
      <c r="P16" t="n">
        <v>258.69</v>
      </c>
      <c r="Q16" t="n">
        <v>1732.02</v>
      </c>
      <c r="R16" t="n">
        <v>69.98</v>
      </c>
      <c r="S16" t="n">
        <v>42.11</v>
      </c>
      <c r="T16" t="n">
        <v>13201.45</v>
      </c>
      <c r="U16" t="n">
        <v>0.6</v>
      </c>
      <c r="V16" t="n">
        <v>0.87</v>
      </c>
      <c r="W16" t="n">
        <v>3.77</v>
      </c>
      <c r="X16" t="n">
        <v>0.84</v>
      </c>
      <c r="Y16" t="n">
        <v>1</v>
      </c>
      <c r="Z16" t="n">
        <v>10</v>
      </c>
      <c r="AA16" t="n">
        <v>997.9293104055981</v>
      </c>
      <c r="AB16" t="n">
        <v>1365.410908030949</v>
      </c>
      <c r="AC16" t="n">
        <v>1235.09800733472</v>
      </c>
      <c r="AD16" t="n">
        <v>997929.3104055981</v>
      </c>
      <c r="AE16" t="n">
        <v>1365410.908030949</v>
      </c>
      <c r="AF16" t="n">
        <v>2.495260906610892e-06</v>
      </c>
      <c r="AG16" t="n">
        <v>55</v>
      </c>
      <c r="AH16" t="n">
        <v>1235098.00733472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4.7906</v>
      </c>
      <c r="E17" t="n">
        <v>20.87</v>
      </c>
      <c r="F17" t="n">
        <v>15.88</v>
      </c>
      <c r="G17" t="n">
        <v>23.83</v>
      </c>
      <c r="H17" t="n">
        <v>0.3</v>
      </c>
      <c r="I17" t="n">
        <v>40</v>
      </c>
      <c r="J17" t="n">
        <v>281.41</v>
      </c>
      <c r="K17" t="n">
        <v>60.56</v>
      </c>
      <c r="L17" t="n">
        <v>4.75</v>
      </c>
      <c r="M17" t="n">
        <v>38</v>
      </c>
      <c r="N17" t="n">
        <v>76.11</v>
      </c>
      <c r="O17" t="n">
        <v>34942.02</v>
      </c>
      <c r="P17" t="n">
        <v>256.26</v>
      </c>
      <c r="Q17" t="n">
        <v>1732</v>
      </c>
      <c r="R17" t="n">
        <v>68.16</v>
      </c>
      <c r="S17" t="n">
        <v>42.11</v>
      </c>
      <c r="T17" t="n">
        <v>12307.09</v>
      </c>
      <c r="U17" t="n">
        <v>0.62</v>
      </c>
      <c r="V17" t="n">
        <v>0.88</v>
      </c>
      <c r="W17" t="n">
        <v>3.77</v>
      </c>
      <c r="X17" t="n">
        <v>0.78</v>
      </c>
      <c r="Y17" t="n">
        <v>1</v>
      </c>
      <c r="Z17" t="n">
        <v>10</v>
      </c>
      <c r="AA17" t="n">
        <v>990.1283980262714</v>
      </c>
      <c r="AB17" t="n">
        <v>1354.737355561589</v>
      </c>
      <c r="AC17" t="n">
        <v>1225.44312373261</v>
      </c>
      <c r="AD17" t="n">
        <v>990128.3980262714</v>
      </c>
      <c r="AE17" t="n">
        <v>1354737.355561589</v>
      </c>
      <c r="AF17" t="n">
        <v>2.520834436779868e-06</v>
      </c>
      <c r="AG17" t="n">
        <v>55</v>
      </c>
      <c r="AH17" t="n">
        <v>1225443.12373261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4.825</v>
      </c>
      <c r="E18" t="n">
        <v>20.73</v>
      </c>
      <c r="F18" t="n">
        <v>15.84</v>
      </c>
      <c r="G18" t="n">
        <v>25.01</v>
      </c>
      <c r="H18" t="n">
        <v>0.32</v>
      </c>
      <c r="I18" t="n">
        <v>38</v>
      </c>
      <c r="J18" t="n">
        <v>281.91</v>
      </c>
      <c r="K18" t="n">
        <v>60.56</v>
      </c>
      <c r="L18" t="n">
        <v>5</v>
      </c>
      <c r="M18" t="n">
        <v>36</v>
      </c>
      <c r="N18" t="n">
        <v>76.34999999999999</v>
      </c>
      <c r="O18" t="n">
        <v>35003.04</v>
      </c>
      <c r="P18" t="n">
        <v>254.36</v>
      </c>
      <c r="Q18" t="n">
        <v>1731.9</v>
      </c>
      <c r="R18" t="n">
        <v>66.70999999999999</v>
      </c>
      <c r="S18" t="n">
        <v>42.11</v>
      </c>
      <c r="T18" t="n">
        <v>11591.52</v>
      </c>
      <c r="U18" t="n">
        <v>0.63</v>
      </c>
      <c r="V18" t="n">
        <v>0.88</v>
      </c>
      <c r="W18" t="n">
        <v>3.77</v>
      </c>
      <c r="X18" t="n">
        <v>0.74</v>
      </c>
      <c r="Y18" t="n">
        <v>1</v>
      </c>
      <c r="Z18" t="n">
        <v>10</v>
      </c>
      <c r="AA18" t="n">
        <v>974.4496637589734</v>
      </c>
      <c r="AB18" t="n">
        <v>1333.285019640133</v>
      </c>
      <c r="AC18" t="n">
        <v>1206.038168642956</v>
      </c>
      <c r="AD18" t="n">
        <v>974449.6637589735</v>
      </c>
      <c r="AE18" t="n">
        <v>1333285.019640133</v>
      </c>
      <c r="AF18" t="n">
        <v>2.538935865541449e-06</v>
      </c>
      <c r="AG18" t="n">
        <v>54</v>
      </c>
      <c r="AH18" t="n">
        <v>1206038.168642956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4.8614</v>
      </c>
      <c r="E19" t="n">
        <v>20.57</v>
      </c>
      <c r="F19" t="n">
        <v>15.79</v>
      </c>
      <c r="G19" t="n">
        <v>26.32</v>
      </c>
      <c r="H19" t="n">
        <v>0.33</v>
      </c>
      <c r="I19" t="n">
        <v>36</v>
      </c>
      <c r="J19" t="n">
        <v>282.4</v>
      </c>
      <c r="K19" t="n">
        <v>60.56</v>
      </c>
      <c r="L19" t="n">
        <v>5.25</v>
      </c>
      <c r="M19" t="n">
        <v>34</v>
      </c>
      <c r="N19" t="n">
        <v>76.59999999999999</v>
      </c>
      <c r="O19" t="n">
        <v>35064.15</v>
      </c>
      <c r="P19" t="n">
        <v>252.67</v>
      </c>
      <c r="Q19" t="n">
        <v>1731.96</v>
      </c>
      <c r="R19" t="n">
        <v>65.19</v>
      </c>
      <c r="S19" t="n">
        <v>42.11</v>
      </c>
      <c r="T19" t="n">
        <v>10843.26</v>
      </c>
      <c r="U19" t="n">
        <v>0.65</v>
      </c>
      <c r="V19" t="n">
        <v>0.88</v>
      </c>
      <c r="W19" t="n">
        <v>3.76</v>
      </c>
      <c r="X19" t="n">
        <v>0.6899999999999999</v>
      </c>
      <c r="Y19" t="n">
        <v>1</v>
      </c>
      <c r="Z19" t="n">
        <v>10</v>
      </c>
      <c r="AA19" t="n">
        <v>968.8927118571447</v>
      </c>
      <c r="AB19" t="n">
        <v>1325.681752892636</v>
      </c>
      <c r="AC19" t="n">
        <v>1199.160547002587</v>
      </c>
      <c r="AD19" t="n">
        <v>968892.7118571447</v>
      </c>
      <c r="AE19" t="n">
        <v>1325681.752892636</v>
      </c>
      <c r="AF19" t="n">
        <v>2.558089702951958e-06</v>
      </c>
      <c r="AG19" t="n">
        <v>54</v>
      </c>
      <c r="AH19" t="n">
        <v>1199160.547002587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4.8966</v>
      </c>
      <c r="E20" t="n">
        <v>20.42</v>
      </c>
      <c r="F20" t="n">
        <v>15.75</v>
      </c>
      <c r="G20" t="n">
        <v>27.79</v>
      </c>
      <c r="H20" t="n">
        <v>0.35</v>
      </c>
      <c r="I20" t="n">
        <v>34</v>
      </c>
      <c r="J20" t="n">
        <v>282.9</v>
      </c>
      <c r="K20" t="n">
        <v>60.56</v>
      </c>
      <c r="L20" t="n">
        <v>5.5</v>
      </c>
      <c r="M20" t="n">
        <v>32</v>
      </c>
      <c r="N20" t="n">
        <v>76.84999999999999</v>
      </c>
      <c r="O20" t="n">
        <v>35125.37</v>
      </c>
      <c r="P20" t="n">
        <v>250.42</v>
      </c>
      <c r="Q20" t="n">
        <v>1732.02</v>
      </c>
      <c r="R20" t="n">
        <v>63.93</v>
      </c>
      <c r="S20" t="n">
        <v>42.11</v>
      </c>
      <c r="T20" t="n">
        <v>10221.6</v>
      </c>
      <c r="U20" t="n">
        <v>0.66</v>
      </c>
      <c r="V20" t="n">
        <v>0.88</v>
      </c>
      <c r="W20" t="n">
        <v>3.75</v>
      </c>
      <c r="X20" t="n">
        <v>0.65</v>
      </c>
      <c r="Y20" t="n">
        <v>1</v>
      </c>
      <c r="Z20" t="n">
        <v>10</v>
      </c>
      <c r="AA20" t="n">
        <v>962.9874569073331</v>
      </c>
      <c r="AB20" t="n">
        <v>1317.601922548842</v>
      </c>
      <c r="AC20" t="n">
        <v>1191.851844326692</v>
      </c>
      <c r="AD20" t="n">
        <v>962987.4569073331</v>
      </c>
      <c r="AE20" t="n">
        <v>1317601.922548842</v>
      </c>
      <c r="AF20" t="n">
        <v>2.576612095173111e-06</v>
      </c>
      <c r="AG20" t="n">
        <v>54</v>
      </c>
      <c r="AH20" t="n">
        <v>1191851.844326692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4.931</v>
      </c>
      <c r="E21" t="n">
        <v>20.28</v>
      </c>
      <c r="F21" t="n">
        <v>15.71</v>
      </c>
      <c r="G21" t="n">
        <v>29.45</v>
      </c>
      <c r="H21" t="n">
        <v>0.36</v>
      </c>
      <c r="I21" t="n">
        <v>32</v>
      </c>
      <c r="J21" t="n">
        <v>283.4</v>
      </c>
      <c r="K21" t="n">
        <v>60.56</v>
      </c>
      <c r="L21" t="n">
        <v>5.75</v>
      </c>
      <c r="M21" t="n">
        <v>30</v>
      </c>
      <c r="N21" t="n">
        <v>77.09</v>
      </c>
      <c r="O21" t="n">
        <v>35186.68</v>
      </c>
      <c r="P21" t="n">
        <v>248.48</v>
      </c>
      <c r="Q21" t="n">
        <v>1731.93</v>
      </c>
      <c r="R21" t="n">
        <v>62.64</v>
      </c>
      <c r="S21" t="n">
        <v>42.11</v>
      </c>
      <c r="T21" t="n">
        <v>9587.530000000001</v>
      </c>
      <c r="U21" t="n">
        <v>0.67</v>
      </c>
      <c r="V21" t="n">
        <v>0.89</v>
      </c>
      <c r="W21" t="n">
        <v>3.76</v>
      </c>
      <c r="X21" t="n">
        <v>0.61</v>
      </c>
      <c r="Y21" t="n">
        <v>1</v>
      </c>
      <c r="Z21" t="n">
        <v>10</v>
      </c>
      <c r="AA21" t="n">
        <v>947.5042003268888</v>
      </c>
      <c r="AB21" t="n">
        <v>1296.417047822406</v>
      </c>
      <c r="AC21" t="n">
        <v>1172.68882431099</v>
      </c>
      <c r="AD21" t="n">
        <v>947504.2003268888</v>
      </c>
      <c r="AE21" t="n">
        <v>1296417.047822406</v>
      </c>
      <c r="AF21" t="n">
        <v>2.594713523934691e-06</v>
      </c>
      <c r="AG21" t="n">
        <v>53</v>
      </c>
      <c r="AH21" t="n">
        <v>1172688.82431099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4.9485</v>
      </c>
      <c r="E22" t="n">
        <v>20.21</v>
      </c>
      <c r="F22" t="n">
        <v>15.69</v>
      </c>
      <c r="G22" t="n">
        <v>30.36</v>
      </c>
      <c r="H22" t="n">
        <v>0.38</v>
      </c>
      <c r="I22" t="n">
        <v>31</v>
      </c>
      <c r="J22" t="n">
        <v>283.9</v>
      </c>
      <c r="K22" t="n">
        <v>60.56</v>
      </c>
      <c r="L22" t="n">
        <v>6</v>
      </c>
      <c r="M22" t="n">
        <v>29</v>
      </c>
      <c r="N22" t="n">
        <v>77.34</v>
      </c>
      <c r="O22" t="n">
        <v>35248.1</v>
      </c>
      <c r="P22" t="n">
        <v>247.36</v>
      </c>
      <c r="Q22" t="n">
        <v>1732.09</v>
      </c>
      <c r="R22" t="n">
        <v>61.78</v>
      </c>
      <c r="S22" t="n">
        <v>42.11</v>
      </c>
      <c r="T22" t="n">
        <v>9162.84</v>
      </c>
      <c r="U22" t="n">
        <v>0.68</v>
      </c>
      <c r="V22" t="n">
        <v>0.89</v>
      </c>
      <c r="W22" t="n">
        <v>3.76</v>
      </c>
      <c r="X22" t="n">
        <v>0.59</v>
      </c>
      <c r="Y22" t="n">
        <v>1</v>
      </c>
      <c r="Z22" t="n">
        <v>10</v>
      </c>
      <c r="AA22" t="n">
        <v>944.6366327347844</v>
      </c>
      <c r="AB22" t="n">
        <v>1292.493515334735</v>
      </c>
      <c r="AC22" t="n">
        <v>1169.139748257229</v>
      </c>
      <c r="AD22" t="n">
        <v>944636.6327347844</v>
      </c>
      <c r="AE22" t="n">
        <v>1292493.515334735</v>
      </c>
      <c r="AF22" t="n">
        <v>2.603922099612821e-06</v>
      </c>
      <c r="AG22" t="n">
        <v>53</v>
      </c>
      <c r="AH22" t="n">
        <v>1169139.74825723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4.9613</v>
      </c>
      <c r="E23" t="n">
        <v>20.16</v>
      </c>
      <c r="F23" t="n">
        <v>15.69</v>
      </c>
      <c r="G23" t="n">
        <v>31.38</v>
      </c>
      <c r="H23" t="n">
        <v>0.39</v>
      </c>
      <c r="I23" t="n">
        <v>30</v>
      </c>
      <c r="J23" t="n">
        <v>284.4</v>
      </c>
      <c r="K23" t="n">
        <v>60.56</v>
      </c>
      <c r="L23" t="n">
        <v>6.25</v>
      </c>
      <c r="M23" t="n">
        <v>28</v>
      </c>
      <c r="N23" t="n">
        <v>77.59</v>
      </c>
      <c r="O23" t="n">
        <v>35309.61</v>
      </c>
      <c r="P23" t="n">
        <v>245.93</v>
      </c>
      <c r="Q23" t="n">
        <v>1731.93</v>
      </c>
      <c r="R23" t="n">
        <v>62.06</v>
      </c>
      <c r="S23" t="n">
        <v>42.11</v>
      </c>
      <c r="T23" t="n">
        <v>9309.27</v>
      </c>
      <c r="U23" t="n">
        <v>0.68</v>
      </c>
      <c r="V23" t="n">
        <v>0.89</v>
      </c>
      <c r="W23" t="n">
        <v>3.75</v>
      </c>
      <c r="X23" t="n">
        <v>0.59</v>
      </c>
      <c r="Y23" t="n">
        <v>1</v>
      </c>
      <c r="Z23" t="n">
        <v>10</v>
      </c>
      <c r="AA23" t="n">
        <v>942.0103408721849</v>
      </c>
      <c r="AB23" t="n">
        <v>1288.900106944507</v>
      </c>
      <c r="AC23" t="n">
        <v>1165.889289720384</v>
      </c>
      <c r="AD23" t="n">
        <v>942010.3408721848</v>
      </c>
      <c r="AE23" t="n">
        <v>1288900.106944507</v>
      </c>
      <c r="AF23" t="n">
        <v>2.610657514965967e-06</v>
      </c>
      <c r="AG23" t="n">
        <v>53</v>
      </c>
      <c r="AH23" t="n">
        <v>1165889.289720384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4.9994</v>
      </c>
      <c r="E24" t="n">
        <v>20</v>
      </c>
      <c r="F24" t="n">
        <v>15.64</v>
      </c>
      <c r="G24" t="n">
        <v>33.51</v>
      </c>
      <c r="H24" t="n">
        <v>0.41</v>
      </c>
      <c r="I24" t="n">
        <v>28</v>
      </c>
      <c r="J24" t="n">
        <v>284.89</v>
      </c>
      <c r="K24" t="n">
        <v>60.56</v>
      </c>
      <c r="L24" t="n">
        <v>6.5</v>
      </c>
      <c r="M24" t="n">
        <v>26</v>
      </c>
      <c r="N24" t="n">
        <v>77.84</v>
      </c>
      <c r="O24" t="n">
        <v>35371.22</v>
      </c>
      <c r="P24" t="n">
        <v>243.07</v>
      </c>
      <c r="Q24" t="n">
        <v>1731.95</v>
      </c>
      <c r="R24" t="n">
        <v>60.5</v>
      </c>
      <c r="S24" t="n">
        <v>42.11</v>
      </c>
      <c r="T24" t="n">
        <v>8537</v>
      </c>
      <c r="U24" t="n">
        <v>0.7</v>
      </c>
      <c r="V24" t="n">
        <v>0.89</v>
      </c>
      <c r="W24" t="n">
        <v>3.75</v>
      </c>
      <c r="X24" t="n">
        <v>0.54</v>
      </c>
      <c r="Y24" t="n">
        <v>1</v>
      </c>
      <c r="Z24" t="n">
        <v>10</v>
      </c>
      <c r="AA24" t="n">
        <v>935.3575476834438</v>
      </c>
      <c r="AB24" t="n">
        <v>1279.79746180315</v>
      </c>
      <c r="AC24" t="n">
        <v>1157.655388255676</v>
      </c>
      <c r="AD24" t="n">
        <v>935357.5476834439</v>
      </c>
      <c r="AE24" t="n">
        <v>1279797.46180315</v>
      </c>
      <c r="AF24" t="n">
        <v>2.630705899728066e-06</v>
      </c>
      <c r="AG24" t="n">
        <v>53</v>
      </c>
      <c r="AH24" t="n">
        <v>1157655.388255676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5.0195</v>
      </c>
      <c r="E25" t="n">
        <v>19.92</v>
      </c>
      <c r="F25" t="n">
        <v>15.61</v>
      </c>
      <c r="G25" t="n">
        <v>34.69</v>
      </c>
      <c r="H25" t="n">
        <v>0.42</v>
      </c>
      <c r="I25" t="n">
        <v>27</v>
      </c>
      <c r="J25" t="n">
        <v>285.39</v>
      </c>
      <c r="K25" t="n">
        <v>60.56</v>
      </c>
      <c r="L25" t="n">
        <v>6.75</v>
      </c>
      <c r="M25" t="n">
        <v>25</v>
      </c>
      <c r="N25" t="n">
        <v>78.09</v>
      </c>
      <c r="O25" t="n">
        <v>35432.93</v>
      </c>
      <c r="P25" t="n">
        <v>241.78</v>
      </c>
      <c r="Q25" t="n">
        <v>1731.97</v>
      </c>
      <c r="R25" t="n">
        <v>59.42</v>
      </c>
      <c r="S25" t="n">
        <v>42.11</v>
      </c>
      <c r="T25" t="n">
        <v>8000.7</v>
      </c>
      <c r="U25" t="n">
        <v>0.71</v>
      </c>
      <c r="V25" t="n">
        <v>0.89</v>
      </c>
      <c r="W25" t="n">
        <v>3.75</v>
      </c>
      <c r="X25" t="n">
        <v>0.51</v>
      </c>
      <c r="Y25" t="n">
        <v>1</v>
      </c>
      <c r="Z25" t="n">
        <v>10</v>
      </c>
      <c r="AA25" t="n">
        <v>922.0230042657481</v>
      </c>
      <c r="AB25" t="n">
        <v>1261.552551220522</v>
      </c>
      <c r="AC25" t="n">
        <v>1141.151746332161</v>
      </c>
      <c r="AD25" t="n">
        <v>922023.0042657481</v>
      </c>
      <c r="AE25" t="n">
        <v>1261552.551220522</v>
      </c>
      <c r="AF25" t="n">
        <v>2.641282606649803e-06</v>
      </c>
      <c r="AG25" t="n">
        <v>52</v>
      </c>
      <c r="AH25" t="n">
        <v>1141151.746332161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5.0381</v>
      </c>
      <c r="E26" t="n">
        <v>19.85</v>
      </c>
      <c r="F26" t="n">
        <v>15.59</v>
      </c>
      <c r="G26" t="n">
        <v>35.98</v>
      </c>
      <c r="H26" t="n">
        <v>0.44</v>
      </c>
      <c r="I26" t="n">
        <v>26</v>
      </c>
      <c r="J26" t="n">
        <v>285.9</v>
      </c>
      <c r="K26" t="n">
        <v>60.56</v>
      </c>
      <c r="L26" t="n">
        <v>7</v>
      </c>
      <c r="M26" t="n">
        <v>24</v>
      </c>
      <c r="N26" t="n">
        <v>78.34</v>
      </c>
      <c r="O26" t="n">
        <v>35494.74</v>
      </c>
      <c r="P26" t="n">
        <v>240.07</v>
      </c>
      <c r="Q26" t="n">
        <v>1732.1</v>
      </c>
      <c r="R26" t="n">
        <v>58.79</v>
      </c>
      <c r="S26" t="n">
        <v>42.11</v>
      </c>
      <c r="T26" t="n">
        <v>7692.51</v>
      </c>
      <c r="U26" t="n">
        <v>0.72</v>
      </c>
      <c r="V26" t="n">
        <v>0.89</v>
      </c>
      <c r="W26" t="n">
        <v>3.75</v>
      </c>
      <c r="X26" t="n">
        <v>0.49</v>
      </c>
      <c r="Y26" t="n">
        <v>1</v>
      </c>
      <c r="Z26" t="n">
        <v>10</v>
      </c>
      <c r="AA26" t="n">
        <v>918.5358902128681</v>
      </c>
      <c r="AB26" t="n">
        <v>1256.781327932757</v>
      </c>
      <c r="AC26" t="n">
        <v>1136.835881898526</v>
      </c>
      <c r="AD26" t="n">
        <v>918535.8902128681</v>
      </c>
      <c r="AE26" t="n">
        <v>1256781.327932757</v>
      </c>
      <c r="AF26" t="n">
        <v>2.651070007084844e-06</v>
      </c>
      <c r="AG26" t="n">
        <v>52</v>
      </c>
      <c r="AH26" t="n">
        <v>1136835.881898526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5.0533</v>
      </c>
      <c r="E27" t="n">
        <v>19.79</v>
      </c>
      <c r="F27" t="n">
        <v>15.58</v>
      </c>
      <c r="G27" t="n">
        <v>37.4</v>
      </c>
      <c r="H27" t="n">
        <v>0.45</v>
      </c>
      <c r="I27" t="n">
        <v>25</v>
      </c>
      <c r="J27" t="n">
        <v>286.4</v>
      </c>
      <c r="K27" t="n">
        <v>60.56</v>
      </c>
      <c r="L27" t="n">
        <v>7.25</v>
      </c>
      <c r="M27" t="n">
        <v>23</v>
      </c>
      <c r="N27" t="n">
        <v>78.59</v>
      </c>
      <c r="O27" t="n">
        <v>35556.78</v>
      </c>
      <c r="P27" t="n">
        <v>238.85</v>
      </c>
      <c r="Q27" t="n">
        <v>1731.91</v>
      </c>
      <c r="R27" t="n">
        <v>58.63</v>
      </c>
      <c r="S27" t="n">
        <v>42.11</v>
      </c>
      <c r="T27" t="n">
        <v>7618.93</v>
      </c>
      <c r="U27" t="n">
        <v>0.72</v>
      </c>
      <c r="V27" t="n">
        <v>0.89</v>
      </c>
      <c r="W27" t="n">
        <v>3.75</v>
      </c>
      <c r="X27" t="n">
        <v>0.48</v>
      </c>
      <c r="Y27" t="n">
        <v>1</v>
      </c>
      <c r="Z27" t="n">
        <v>10</v>
      </c>
      <c r="AA27" t="n">
        <v>915.9509569241093</v>
      </c>
      <c r="AB27" t="n">
        <v>1253.244508167869</v>
      </c>
      <c r="AC27" t="n">
        <v>1133.636611248041</v>
      </c>
      <c r="AD27" t="n">
        <v>915950.9569241093</v>
      </c>
      <c r="AE27" t="n">
        <v>1253244.508167869</v>
      </c>
      <c r="AF27" t="n">
        <v>2.659068312816705e-06</v>
      </c>
      <c r="AG27" t="n">
        <v>52</v>
      </c>
      <c r="AH27" t="n">
        <v>1133636.611248041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5.0736</v>
      </c>
      <c r="E28" t="n">
        <v>19.71</v>
      </c>
      <c r="F28" t="n">
        <v>15.56</v>
      </c>
      <c r="G28" t="n">
        <v>38.89</v>
      </c>
      <c r="H28" t="n">
        <v>0.47</v>
      </c>
      <c r="I28" t="n">
        <v>24</v>
      </c>
      <c r="J28" t="n">
        <v>286.9</v>
      </c>
      <c r="K28" t="n">
        <v>60.56</v>
      </c>
      <c r="L28" t="n">
        <v>7.5</v>
      </c>
      <c r="M28" t="n">
        <v>22</v>
      </c>
      <c r="N28" t="n">
        <v>78.84999999999999</v>
      </c>
      <c r="O28" t="n">
        <v>35618.8</v>
      </c>
      <c r="P28" t="n">
        <v>237.73</v>
      </c>
      <c r="Q28" t="n">
        <v>1731.95</v>
      </c>
      <c r="R28" t="n">
        <v>57.99</v>
      </c>
      <c r="S28" t="n">
        <v>42.11</v>
      </c>
      <c r="T28" t="n">
        <v>7303.06</v>
      </c>
      <c r="U28" t="n">
        <v>0.73</v>
      </c>
      <c r="V28" t="n">
        <v>0.9</v>
      </c>
      <c r="W28" t="n">
        <v>3.74</v>
      </c>
      <c r="X28" t="n">
        <v>0.46</v>
      </c>
      <c r="Y28" t="n">
        <v>1</v>
      </c>
      <c r="Z28" t="n">
        <v>10</v>
      </c>
      <c r="AA28" t="n">
        <v>913.0122022863118</v>
      </c>
      <c r="AB28" t="n">
        <v>1249.22357442373</v>
      </c>
      <c r="AC28" t="n">
        <v>1129.999429777027</v>
      </c>
      <c r="AD28" t="n">
        <v>913012.2022863118</v>
      </c>
      <c r="AE28" t="n">
        <v>1249223.57442373</v>
      </c>
      <c r="AF28" t="n">
        <v>2.669750260603336e-06</v>
      </c>
      <c r="AG28" t="n">
        <v>52</v>
      </c>
      <c r="AH28" t="n">
        <v>1129999.429777027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5.0907</v>
      </c>
      <c r="E29" t="n">
        <v>19.64</v>
      </c>
      <c r="F29" t="n">
        <v>15.54</v>
      </c>
      <c r="G29" t="n">
        <v>40.54</v>
      </c>
      <c r="H29" t="n">
        <v>0.48</v>
      </c>
      <c r="I29" t="n">
        <v>23</v>
      </c>
      <c r="J29" t="n">
        <v>287.41</v>
      </c>
      <c r="K29" t="n">
        <v>60.56</v>
      </c>
      <c r="L29" t="n">
        <v>7.75</v>
      </c>
      <c r="M29" t="n">
        <v>21</v>
      </c>
      <c r="N29" t="n">
        <v>79.09999999999999</v>
      </c>
      <c r="O29" t="n">
        <v>35680.92</v>
      </c>
      <c r="P29" t="n">
        <v>235.36</v>
      </c>
      <c r="Q29" t="n">
        <v>1731.98</v>
      </c>
      <c r="R29" t="n">
        <v>57.33</v>
      </c>
      <c r="S29" t="n">
        <v>42.11</v>
      </c>
      <c r="T29" t="n">
        <v>6976.23</v>
      </c>
      <c r="U29" t="n">
        <v>0.73</v>
      </c>
      <c r="V29" t="n">
        <v>0.9</v>
      </c>
      <c r="W29" t="n">
        <v>3.75</v>
      </c>
      <c r="X29" t="n">
        <v>0.44</v>
      </c>
      <c r="Y29" t="n">
        <v>1</v>
      </c>
      <c r="Z29" t="n">
        <v>10</v>
      </c>
      <c r="AA29" t="n">
        <v>909.0029556877064</v>
      </c>
      <c r="AB29" t="n">
        <v>1243.737946352041</v>
      </c>
      <c r="AC29" t="n">
        <v>1125.037342349373</v>
      </c>
      <c r="AD29" t="n">
        <v>909002.9556877064</v>
      </c>
      <c r="AE29" t="n">
        <v>1243737.946352041</v>
      </c>
      <c r="AF29" t="n">
        <v>2.678748354551679e-06</v>
      </c>
      <c r="AG29" t="n">
        <v>52</v>
      </c>
      <c r="AH29" t="n">
        <v>1125037.342349373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5.112</v>
      </c>
      <c r="E30" t="n">
        <v>19.56</v>
      </c>
      <c r="F30" t="n">
        <v>15.51</v>
      </c>
      <c r="G30" t="n">
        <v>42.3</v>
      </c>
      <c r="H30" t="n">
        <v>0.49</v>
      </c>
      <c r="I30" t="n">
        <v>22</v>
      </c>
      <c r="J30" t="n">
        <v>287.91</v>
      </c>
      <c r="K30" t="n">
        <v>60.56</v>
      </c>
      <c r="L30" t="n">
        <v>8</v>
      </c>
      <c r="M30" t="n">
        <v>20</v>
      </c>
      <c r="N30" t="n">
        <v>79.36</v>
      </c>
      <c r="O30" t="n">
        <v>35743.15</v>
      </c>
      <c r="P30" t="n">
        <v>233.77</v>
      </c>
      <c r="Q30" t="n">
        <v>1731.97</v>
      </c>
      <c r="R30" t="n">
        <v>56.71</v>
      </c>
      <c r="S30" t="n">
        <v>42.11</v>
      </c>
      <c r="T30" t="n">
        <v>6672.99</v>
      </c>
      <c r="U30" t="n">
        <v>0.74</v>
      </c>
      <c r="V30" t="n">
        <v>0.9</v>
      </c>
      <c r="W30" t="n">
        <v>3.74</v>
      </c>
      <c r="X30" t="n">
        <v>0.41</v>
      </c>
      <c r="Y30" t="n">
        <v>1</v>
      </c>
      <c r="Z30" t="n">
        <v>10</v>
      </c>
      <c r="AA30" t="n">
        <v>895.3818794638714</v>
      </c>
      <c r="AB30" t="n">
        <v>1225.100988943118</v>
      </c>
      <c r="AC30" t="n">
        <v>1108.179069998424</v>
      </c>
      <c r="AD30" t="n">
        <v>895381.8794638715</v>
      </c>
      <c r="AE30" t="n">
        <v>1225100.988943118</v>
      </c>
      <c r="AF30" t="n">
        <v>2.689956506662774e-06</v>
      </c>
      <c r="AG30" t="n">
        <v>51</v>
      </c>
      <c r="AH30" t="n">
        <v>1108179.069998424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5.1095</v>
      </c>
      <c r="E31" t="n">
        <v>19.57</v>
      </c>
      <c r="F31" t="n">
        <v>15.52</v>
      </c>
      <c r="G31" t="n">
        <v>42.33</v>
      </c>
      <c r="H31" t="n">
        <v>0.51</v>
      </c>
      <c r="I31" t="n">
        <v>22</v>
      </c>
      <c r="J31" t="n">
        <v>288.42</v>
      </c>
      <c r="K31" t="n">
        <v>60.56</v>
      </c>
      <c r="L31" t="n">
        <v>8.25</v>
      </c>
      <c r="M31" t="n">
        <v>20</v>
      </c>
      <c r="N31" t="n">
        <v>79.61</v>
      </c>
      <c r="O31" t="n">
        <v>35805.48</v>
      </c>
      <c r="P31" t="n">
        <v>231.46</v>
      </c>
      <c r="Q31" t="n">
        <v>1731.98</v>
      </c>
      <c r="R31" t="n">
        <v>56.84</v>
      </c>
      <c r="S31" t="n">
        <v>42.11</v>
      </c>
      <c r="T31" t="n">
        <v>6736.1</v>
      </c>
      <c r="U31" t="n">
        <v>0.74</v>
      </c>
      <c r="V31" t="n">
        <v>0.9</v>
      </c>
      <c r="W31" t="n">
        <v>3.74</v>
      </c>
      <c r="X31" t="n">
        <v>0.42</v>
      </c>
      <c r="Y31" t="n">
        <v>1</v>
      </c>
      <c r="Z31" t="n">
        <v>10</v>
      </c>
      <c r="AA31" t="n">
        <v>893.1930887741712</v>
      </c>
      <c r="AB31" t="n">
        <v>1222.10618895884</v>
      </c>
      <c r="AC31" t="n">
        <v>1105.470089521416</v>
      </c>
      <c r="AD31" t="n">
        <v>893193.0887741712</v>
      </c>
      <c r="AE31" t="n">
        <v>1222106.18895884</v>
      </c>
      <c r="AF31" t="n">
        <v>2.688640995851613e-06</v>
      </c>
      <c r="AG31" t="n">
        <v>51</v>
      </c>
      <c r="AH31" t="n">
        <v>1105470.089521416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5.1275</v>
      </c>
      <c r="E32" t="n">
        <v>19.5</v>
      </c>
      <c r="F32" t="n">
        <v>15.51</v>
      </c>
      <c r="G32" t="n">
        <v>44.3</v>
      </c>
      <c r="H32" t="n">
        <v>0.52</v>
      </c>
      <c r="I32" t="n">
        <v>21</v>
      </c>
      <c r="J32" t="n">
        <v>288.92</v>
      </c>
      <c r="K32" t="n">
        <v>60.56</v>
      </c>
      <c r="L32" t="n">
        <v>8.5</v>
      </c>
      <c r="M32" t="n">
        <v>19</v>
      </c>
      <c r="N32" t="n">
        <v>79.87</v>
      </c>
      <c r="O32" t="n">
        <v>35867.91</v>
      </c>
      <c r="P32" t="n">
        <v>231.6</v>
      </c>
      <c r="Q32" t="n">
        <v>1731.85</v>
      </c>
      <c r="R32" t="n">
        <v>56.14</v>
      </c>
      <c r="S32" t="n">
        <v>42.11</v>
      </c>
      <c r="T32" t="n">
        <v>6392.18</v>
      </c>
      <c r="U32" t="n">
        <v>0.75</v>
      </c>
      <c r="V32" t="n">
        <v>0.9</v>
      </c>
      <c r="W32" t="n">
        <v>3.74</v>
      </c>
      <c r="X32" t="n">
        <v>0.41</v>
      </c>
      <c r="Y32" t="n">
        <v>1</v>
      </c>
      <c r="Z32" t="n">
        <v>10</v>
      </c>
      <c r="AA32" t="n">
        <v>891.9274482374519</v>
      </c>
      <c r="AB32" t="n">
        <v>1220.374483740381</v>
      </c>
      <c r="AC32" t="n">
        <v>1103.903655818544</v>
      </c>
      <c r="AD32" t="n">
        <v>891927.448237452</v>
      </c>
      <c r="AE32" t="n">
        <v>1220374.483740381</v>
      </c>
      <c r="AF32" t="n">
        <v>2.698112673691975e-06</v>
      </c>
      <c r="AG32" t="n">
        <v>51</v>
      </c>
      <c r="AH32" t="n">
        <v>1103903.655818544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5.1493</v>
      </c>
      <c r="E33" t="n">
        <v>19.42</v>
      </c>
      <c r="F33" t="n">
        <v>15.47</v>
      </c>
      <c r="G33" t="n">
        <v>46.42</v>
      </c>
      <c r="H33" t="n">
        <v>0.54</v>
      </c>
      <c r="I33" t="n">
        <v>20</v>
      </c>
      <c r="J33" t="n">
        <v>289.43</v>
      </c>
      <c r="K33" t="n">
        <v>60.56</v>
      </c>
      <c r="L33" t="n">
        <v>8.75</v>
      </c>
      <c r="M33" t="n">
        <v>18</v>
      </c>
      <c r="N33" t="n">
        <v>80.12</v>
      </c>
      <c r="O33" t="n">
        <v>35930.44</v>
      </c>
      <c r="P33" t="n">
        <v>229.4</v>
      </c>
      <c r="Q33" t="n">
        <v>1731.89</v>
      </c>
      <c r="R33" t="n">
        <v>55.26</v>
      </c>
      <c r="S33" t="n">
        <v>42.11</v>
      </c>
      <c r="T33" t="n">
        <v>5959.27</v>
      </c>
      <c r="U33" t="n">
        <v>0.76</v>
      </c>
      <c r="V33" t="n">
        <v>0.9</v>
      </c>
      <c r="W33" t="n">
        <v>3.74</v>
      </c>
      <c r="X33" t="n">
        <v>0.38</v>
      </c>
      <c r="Y33" t="n">
        <v>1</v>
      </c>
      <c r="Z33" t="n">
        <v>10</v>
      </c>
      <c r="AA33" t="n">
        <v>887.6665763236928</v>
      </c>
      <c r="AB33" t="n">
        <v>1214.544570811574</v>
      </c>
      <c r="AC33" t="n">
        <v>1098.630141597328</v>
      </c>
      <c r="AD33" t="n">
        <v>887666.5763236928</v>
      </c>
      <c r="AE33" t="n">
        <v>1214544.570811574</v>
      </c>
      <c r="AF33" t="n">
        <v>2.709583927965302e-06</v>
      </c>
      <c r="AG33" t="n">
        <v>51</v>
      </c>
      <c r="AH33" t="n">
        <v>1098630.141597328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5.1473</v>
      </c>
      <c r="E34" t="n">
        <v>19.43</v>
      </c>
      <c r="F34" t="n">
        <v>15.48</v>
      </c>
      <c r="G34" t="n">
        <v>46.45</v>
      </c>
      <c r="H34" t="n">
        <v>0.55</v>
      </c>
      <c r="I34" t="n">
        <v>20</v>
      </c>
      <c r="J34" t="n">
        <v>289.94</v>
      </c>
      <c r="K34" t="n">
        <v>60.56</v>
      </c>
      <c r="L34" t="n">
        <v>9</v>
      </c>
      <c r="M34" t="n">
        <v>18</v>
      </c>
      <c r="N34" t="n">
        <v>80.38</v>
      </c>
      <c r="O34" t="n">
        <v>35993.08</v>
      </c>
      <c r="P34" t="n">
        <v>227.29</v>
      </c>
      <c r="Q34" t="n">
        <v>1731.84</v>
      </c>
      <c r="R34" t="n">
        <v>55.56</v>
      </c>
      <c r="S34" t="n">
        <v>42.11</v>
      </c>
      <c r="T34" t="n">
        <v>6109.59</v>
      </c>
      <c r="U34" t="n">
        <v>0.76</v>
      </c>
      <c r="V34" t="n">
        <v>0.9</v>
      </c>
      <c r="W34" t="n">
        <v>3.74</v>
      </c>
      <c r="X34" t="n">
        <v>0.38</v>
      </c>
      <c r="Y34" t="n">
        <v>1</v>
      </c>
      <c r="Z34" t="n">
        <v>10</v>
      </c>
      <c r="AA34" t="n">
        <v>885.6653131584602</v>
      </c>
      <c r="AB34" t="n">
        <v>1211.806354259403</v>
      </c>
      <c r="AC34" t="n">
        <v>1096.153256589785</v>
      </c>
      <c r="AD34" t="n">
        <v>885665.3131584602</v>
      </c>
      <c r="AE34" t="n">
        <v>1211806.354259403</v>
      </c>
      <c r="AF34" t="n">
        <v>2.708531519316373e-06</v>
      </c>
      <c r="AG34" t="n">
        <v>51</v>
      </c>
      <c r="AH34" t="n">
        <v>1096153.256589785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5.1655</v>
      </c>
      <c r="E35" t="n">
        <v>19.36</v>
      </c>
      <c r="F35" t="n">
        <v>15.47</v>
      </c>
      <c r="G35" t="n">
        <v>48.84</v>
      </c>
      <c r="H35" t="n">
        <v>0.57</v>
      </c>
      <c r="I35" t="n">
        <v>19</v>
      </c>
      <c r="J35" t="n">
        <v>290.45</v>
      </c>
      <c r="K35" t="n">
        <v>60.56</v>
      </c>
      <c r="L35" t="n">
        <v>9.25</v>
      </c>
      <c r="M35" t="n">
        <v>17</v>
      </c>
      <c r="N35" t="n">
        <v>80.64</v>
      </c>
      <c r="O35" t="n">
        <v>36055.83</v>
      </c>
      <c r="P35" t="n">
        <v>225.78</v>
      </c>
      <c r="Q35" t="n">
        <v>1731.91</v>
      </c>
      <c r="R35" t="n">
        <v>54.91</v>
      </c>
      <c r="S35" t="n">
        <v>42.11</v>
      </c>
      <c r="T35" t="n">
        <v>5787.86</v>
      </c>
      <c r="U35" t="n">
        <v>0.77</v>
      </c>
      <c r="V35" t="n">
        <v>0.9</v>
      </c>
      <c r="W35" t="n">
        <v>3.74</v>
      </c>
      <c r="X35" t="n">
        <v>0.37</v>
      </c>
      <c r="Y35" t="n">
        <v>1</v>
      </c>
      <c r="Z35" t="n">
        <v>10</v>
      </c>
      <c r="AA35" t="n">
        <v>882.6825360796568</v>
      </c>
      <c r="AB35" t="n">
        <v>1207.725187069346</v>
      </c>
      <c r="AC35" t="n">
        <v>1092.461590268393</v>
      </c>
      <c r="AD35" t="n">
        <v>882682.5360796568</v>
      </c>
      <c r="AE35" t="n">
        <v>1207725.187069346</v>
      </c>
      <c r="AF35" t="n">
        <v>2.718108438021628e-06</v>
      </c>
      <c r="AG35" t="n">
        <v>51</v>
      </c>
      <c r="AH35" t="n">
        <v>1092461.590268393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5.1869</v>
      </c>
      <c r="E36" t="n">
        <v>19.28</v>
      </c>
      <c r="F36" t="n">
        <v>15.44</v>
      </c>
      <c r="G36" t="n">
        <v>51.46</v>
      </c>
      <c r="H36" t="n">
        <v>0.58</v>
      </c>
      <c r="I36" t="n">
        <v>18</v>
      </c>
      <c r="J36" t="n">
        <v>290.96</v>
      </c>
      <c r="K36" t="n">
        <v>60.56</v>
      </c>
      <c r="L36" t="n">
        <v>9.5</v>
      </c>
      <c r="M36" t="n">
        <v>16</v>
      </c>
      <c r="N36" t="n">
        <v>80.90000000000001</v>
      </c>
      <c r="O36" t="n">
        <v>36118.68</v>
      </c>
      <c r="P36" t="n">
        <v>223.79</v>
      </c>
      <c r="Q36" t="n">
        <v>1731.9</v>
      </c>
      <c r="R36" t="n">
        <v>54.25</v>
      </c>
      <c r="S36" t="n">
        <v>42.11</v>
      </c>
      <c r="T36" t="n">
        <v>5465.1</v>
      </c>
      <c r="U36" t="n">
        <v>0.78</v>
      </c>
      <c r="V36" t="n">
        <v>0.9</v>
      </c>
      <c r="W36" t="n">
        <v>3.73</v>
      </c>
      <c r="X36" t="n">
        <v>0.34</v>
      </c>
      <c r="Y36" t="n">
        <v>1</v>
      </c>
      <c r="Z36" t="n">
        <v>10</v>
      </c>
      <c r="AA36" t="n">
        <v>878.8240128565799</v>
      </c>
      <c r="AB36" t="n">
        <v>1202.445785369502</v>
      </c>
      <c r="AC36" t="n">
        <v>1087.686047257095</v>
      </c>
      <c r="AD36" t="n">
        <v>878824.0128565799</v>
      </c>
      <c r="AE36" t="n">
        <v>1202445.785369502</v>
      </c>
      <c r="AF36" t="n">
        <v>2.729369210565169e-06</v>
      </c>
      <c r="AG36" t="n">
        <v>51</v>
      </c>
      <c r="AH36" t="n">
        <v>1087686.047257095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5.1883</v>
      </c>
      <c r="E37" t="n">
        <v>19.27</v>
      </c>
      <c r="F37" t="n">
        <v>15.43</v>
      </c>
      <c r="G37" t="n">
        <v>51.44</v>
      </c>
      <c r="H37" t="n">
        <v>0.6</v>
      </c>
      <c r="I37" t="n">
        <v>18</v>
      </c>
      <c r="J37" t="n">
        <v>291.47</v>
      </c>
      <c r="K37" t="n">
        <v>60.56</v>
      </c>
      <c r="L37" t="n">
        <v>9.75</v>
      </c>
      <c r="M37" t="n">
        <v>16</v>
      </c>
      <c r="N37" t="n">
        <v>81.16</v>
      </c>
      <c r="O37" t="n">
        <v>36181.64</v>
      </c>
      <c r="P37" t="n">
        <v>219.39</v>
      </c>
      <c r="Q37" t="n">
        <v>1731.86</v>
      </c>
      <c r="R37" t="n">
        <v>53.93</v>
      </c>
      <c r="S37" t="n">
        <v>42.11</v>
      </c>
      <c r="T37" t="n">
        <v>5302.64</v>
      </c>
      <c r="U37" t="n">
        <v>0.78</v>
      </c>
      <c r="V37" t="n">
        <v>0.9</v>
      </c>
      <c r="W37" t="n">
        <v>3.74</v>
      </c>
      <c r="X37" t="n">
        <v>0.34</v>
      </c>
      <c r="Y37" t="n">
        <v>1</v>
      </c>
      <c r="Z37" t="n">
        <v>10</v>
      </c>
      <c r="AA37" t="n">
        <v>874.0267240314654</v>
      </c>
      <c r="AB37" t="n">
        <v>1195.881923157534</v>
      </c>
      <c r="AC37" t="n">
        <v>1081.748630842199</v>
      </c>
      <c r="AD37" t="n">
        <v>874026.7240314654</v>
      </c>
      <c r="AE37" t="n">
        <v>1195881.923157534</v>
      </c>
      <c r="AF37" t="n">
        <v>2.730105896619419e-06</v>
      </c>
      <c r="AG37" t="n">
        <v>51</v>
      </c>
      <c r="AH37" t="n">
        <v>1081748.630842199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5.2037</v>
      </c>
      <c r="E38" t="n">
        <v>19.22</v>
      </c>
      <c r="F38" t="n">
        <v>15.43</v>
      </c>
      <c r="G38" t="n">
        <v>54.45</v>
      </c>
      <c r="H38" t="n">
        <v>0.61</v>
      </c>
      <c r="I38" t="n">
        <v>17</v>
      </c>
      <c r="J38" t="n">
        <v>291.98</v>
      </c>
      <c r="K38" t="n">
        <v>60.56</v>
      </c>
      <c r="L38" t="n">
        <v>10</v>
      </c>
      <c r="M38" t="n">
        <v>15</v>
      </c>
      <c r="N38" t="n">
        <v>81.42</v>
      </c>
      <c r="O38" t="n">
        <v>36244.71</v>
      </c>
      <c r="P38" t="n">
        <v>220.07</v>
      </c>
      <c r="Q38" t="n">
        <v>1731.88</v>
      </c>
      <c r="R38" t="n">
        <v>53.66</v>
      </c>
      <c r="S38" t="n">
        <v>42.11</v>
      </c>
      <c r="T38" t="n">
        <v>5174.5</v>
      </c>
      <c r="U38" t="n">
        <v>0.78</v>
      </c>
      <c r="V38" t="n">
        <v>0.9</v>
      </c>
      <c r="W38" t="n">
        <v>3.74</v>
      </c>
      <c r="X38" t="n">
        <v>0.33</v>
      </c>
      <c r="Y38" t="n">
        <v>1</v>
      </c>
      <c r="Z38" t="n">
        <v>10</v>
      </c>
      <c r="AA38" t="n">
        <v>873.6738871249801</v>
      </c>
      <c r="AB38" t="n">
        <v>1195.399156136015</v>
      </c>
      <c r="AC38" t="n">
        <v>1081.311938427647</v>
      </c>
      <c r="AD38" t="n">
        <v>873673.8871249801</v>
      </c>
      <c r="AE38" t="n">
        <v>1195399.156136015</v>
      </c>
      <c r="AF38" t="n">
        <v>2.738209443216174e-06</v>
      </c>
      <c r="AG38" t="n">
        <v>51</v>
      </c>
      <c r="AH38" t="n">
        <v>1081311.938427646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5.2032</v>
      </c>
      <c r="E39" t="n">
        <v>19.22</v>
      </c>
      <c r="F39" t="n">
        <v>15.43</v>
      </c>
      <c r="G39" t="n">
        <v>54.46</v>
      </c>
      <c r="H39" t="n">
        <v>0.62</v>
      </c>
      <c r="I39" t="n">
        <v>17</v>
      </c>
      <c r="J39" t="n">
        <v>292.49</v>
      </c>
      <c r="K39" t="n">
        <v>60.56</v>
      </c>
      <c r="L39" t="n">
        <v>10.25</v>
      </c>
      <c r="M39" t="n">
        <v>15</v>
      </c>
      <c r="N39" t="n">
        <v>81.68000000000001</v>
      </c>
      <c r="O39" t="n">
        <v>36307.88</v>
      </c>
      <c r="P39" t="n">
        <v>220.11</v>
      </c>
      <c r="Q39" t="n">
        <v>1731.88</v>
      </c>
      <c r="R39" t="n">
        <v>54.1</v>
      </c>
      <c r="S39" t="n">
        <v>42.11</v>
      </c>
      <c r="T39" t="n">
        <v>5393.74</v>
      </c>
      <c r="U39" t="n">
        <v>0.78</v>
      </c>
      <c r="V39" t="n">
        <v>0.9</v>
      </c>
      <c r="W39" t="n">
        <v>3.73</v>
      </c>
      <c r="X39" t="n">
        <v>0.33</v>
      </c>
      <c r="Y39" t="n">
        <v>1</v>
      </c>
      <c r="Z39" t="n">
        <v>10</v>
      </c>
      <c r="AA39" t="n">
        <v>873.7502365474508</v>
      </c>
      <c r="AB39" t="n">
        <v>1195.503620784138</v>
      </c>
      <c r="AC39" t="n">
        <v>1081.406433116369</v>
      </c>
      <c r="AD39" t="n">
        <v>873750.2365474508</v>
      </c>
      <c r="AE39" t="n">
        <v>1195503.620784138</v>
      </c>
      <c r="AF39" t="n">
        <v>2.737946341053941e-06</v>
      </c>
      <c r="AG39" t="n">
        <v>51</v>
      </c>
      <c r="AH39" t="n">
        <v>1081406.433116369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5.2278</v>
      </c>
      <c r="E40" t="n">
        <v>19.13</v>
      </c>
      <c r="F40" t="n">
        <v>15.39</v>
      </c>
      <c r="G40" t="n">
        <v>57.72</v>
      </c>
      <c r="H40" t="n">
        <v>0.64</v>
      </c>
      <c r="I40" t="n">
        <v>16</v>
      </c>
      <c r="J40" t="n">
        <v>293</v>
      </c>
      <c r="K40" t="n">
        <v>60.56</v>
      </c>
      <c r="L40" t="n">
        <v>10.5</v>
      </c>
      <c r="M40" t="n">
        <v>14</v>
      </c>
      <c r="N40" t="n">
        <v>81.95</v>
      </c>
      <c r="O40" t="n">
        <v>36371.17</v>
      </c>
      <c r="P40" t="n">
        <v>216.29</v>
      </c>
      <c r="Q40" t="n">
        <v>1731.87</v>
      </c>
      <c r="R40" t="n">
        <v>52.68</v>
      </c>
      <c r="S40" t="n">
        <v>42.11</v>
      </c>
      <c r="T40" t="n">
        <v>4689.71</v>
      </c>
      <c r="U40" t="n">
        <v>0.8</v>
      </c>
      <c r="V40" t="n">
        <v>0.9</v>
      </c>
      <c r="W40" t="n">
        <v>3.73</v>
      </c>
      <c r="X40" t="n">
        <v>0.29</v>
      </c>
      <c r="Y40" t="n">
        <v>1</v>
      </c>
      <c r="Z40" t="n">
        <v>10</v>
      </c>
      <c r="AA40" t="n">
        <v>857.6790365556218</v>
      </c>
      <c r="AB40" t="n">
        <v>1173.514295944014</v>
      </c>
      <c r="AC40" t="n">
        <v>1061.515738576775</v>
      </c>
      <c r="AD40" t="n">
        <v>857679.0365556218</v>
      </c>
      <c r="AE40" t="n">
        <v>1173514.295944014</v>
      </c>
      <c r="AF40" t="n">
        <v>2.750890967435769e-06</v>
      </c>
      <c r="AG40" t="n">
        <v>50</v>
      </c>
      <c r="AH40" t="n">
        <v>1061515.738576775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5.2236</v>
      </c>
      <c r="E41" t="n">
        <v>19.14</v>
      </c>
      <c r="F41" t="n">
        <v>15.41</v>
      </c>
      <c r="G41" t="n">
        <v>57.78</v>
      </c>
      <c r="H41" t="n">
        <v>0.65</v>
      </c>
      <c r="I41" t="n">
        <v>16</v>
      </c>
      <c r="J41" t="n">
        <v>293.52</v>
      </c>
      <c r="K41" t="n">
        <v>60.56</v>
      </c>
      <c r="L41" t="n">
        <v>10.75</v>
      </c>
      <c r="M41" t="n">
        <v>14</v>
      </c>
      <c r="N41" t="n">
        <v>82.20999999999999</v>
      </c>
      <c r="O41" t="n">
        <v>36434.56</v>
      </c>
      <c r="P41" t="n">
        <v>214.91</v>
      </c>
      <c r="Q41" t="n">
        <v>1731.96</v>
      </c>
      <c r="R41" t="n">
        <v>53.36</v>
      </c>
      <c r="S41" t="n">
        <v>42.11</v>
      </c>
      <c r="T41" t="n">
        <v>5027.48</v>
      </c>
      <c r="U41" t="n">
        <v>0.79</v>
      </c>
      <c r="V41" t="n">
        <v>0.9</v>
      </c>
      <c r="W41" t="n">
        <v>3.73</v>
      </c>
      <c r="X41" t="n">
        <v>0.31</v>
      </c>
      <c r="Y41" t="n">
        <v>1</v>
      </c>
      <c r="Z41" t="n">
        <v>10</v>
      </c>
      <c r="AA41" t="n">
        <v>856.6919667598474</v>
      </c>
      <c r="AB41" t="n">
        <v>1172.16374350299</v>
      </c>
      <c r="AC41" t="n">
        <v>1060.29408096521</v>
      </c>
      <c r="AD41" t="n">
        <v>856691.9667598475</v>
      </c>
      <c r="AE41" t="n">
        <v>1172163.74350299</v>
      </c>
      <c r="AF41" t="n">
        <v>2.748680909273018e-06</v>
      </c>
      <c r="AG41" t="n">
        <v>50</v>
      </c>
      <c r="AH41" t="n">
        <v>1060294.08096521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5.2448</v>
      </c>
      <c r="E42" t="n">
        <v>19.07</v>
      </c>
      <c r="F42" t="n">
        <v>15.38</v>
      </c>
      <c r="G42" t="n">
        <v>61.53</v>
      </c>
      <c r="H42" t="n">
        <v>0.67</v>
      </c>
      <c r="I42" t="n">
        <v>15</v>
      </c>
      <c r="J42" t="n">
        <v>294.03</v>
      </c>
      <c r="K42" t="n">
        <v>60.56</v>
      </c>
      <c r="L42" t="n">
        <v>11</v>
      </c>
      <c r="M42" t="n">
        <v>13</v>
      </c>
      <c r="N42" t="n">
        <v>82.48</v>
      </c>
      <c r="O42" t="n">
        <v>36498.06</v>
      </c>
      <c r="P42" t="n">
        <v>213.58</v>
      </c>
      <c r="Q42" t="n">
        <v>1731.93</v>
      </c>
      <c r="R42" t="n">
        <v>52.44</v>
      </c>
      <c r="S42" t="n">
        <v>42.11</v>
      </c>
      <c r="T42" t="n">
        <v>4571.85</v>
      </c>
      <c r="U42" t="n">
        <v>0.8</v>
      </c>
      <c r="V42" t="n">
        <v>0.91</v>
      </c>
      <c r="W42" t="n">
        <v>3.73</v>
      </c>
      <c r="X42" t="n">
        <v>0.28</v>
      </c>
      <c r="Y42" t="n">
        <v>1</v>
      </c>
      <c r="Z42" t="n">
        <v>10</v>
      </c>
      <c r="AA42" t="n">
        <v>853.6392366731557</v>
      </c>
      <c r="AB42" t="n">
        <v>1167.986863521432</v>
      </c>
      <c r="AC42" t="n">
        <v>1056.515836546804</v>
      </c>
      <c r="AD42" t="n">
        <v>853639.2366731557</v>
      </c>
      <c r="AE42" t="n">
        <v>1167986.863521432</v>
      </c>
      <c r="AF42" t="n">
        <v>2.759836440951666e-06</v>
      </c>
      <c r="AG42" t="n">
        <v>50</v>
      </c>
      <c r="AH42" t="n">
        <v>1056515.836546804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5.2483</v>
      </c>
      <c r="E43" t="n">
        <v>19.05</v>
      </c>
      <c r="F43" t="n">
        <v>15.37</v>
      </c>
      <c r="G43" t="n">
        <v>61.48</v>
      </c>
      <c r="H43" t="n">
        <v>0.68</v>
      </c>
      <c r="I43" t="n">
        <v>15</v>
      </c>
      <c r="J43" t="n">
        <v>294.55</v>
      </c>
      <c r="K43" t="n">
        <v>60.56</v>
      </c>
      <c r="L43" t="n">
        <v>11.25</v>
      </c>
      <c r="M43" t="n">
        <v>10</v>
      </c>
      <c r="N43" t="n">
        <v>82.73999999999999</v>
      </c>
      <c r="O43" t="n">
        <v>36561.67</v>
      </c>
      <c r="P43" t="n">
        <v>211.01</v>
      </c>
      <c r="Q43" t="n">
        <v>1731.91</v>
      </c>
      <c r="R43" t="n">
        <v>51.86</v>
      </c>
      <c r="S43" t="n">
        <v>42.11</v>
      </c>
      <c r="T43" t="n">
        <v>4284.96</v>
      </c>
      <c r="U43" t="n">
        <v>0.8100000000000001</v>
      </c>
      <c r="V43" t="n">
        <v>0.91</v>
      </c>
      <c r="W43" t="n">
        <v>3.73</v>
      </c>
      <c r="X43" t="n">
        <v>0.27</v>
      </c>
      <c r="Y43" t="n">
        <v>1</v>
      </c>
      <c r="Z43" t="n">
        <v>10</v>
      </c>
      <c r="AA43" t="n">
        <v>850.658622734098</v>
      </c>
      <c r="AB43" t="n">
        <v>1163.908656034607</v>
      </c>
      <c r="AC43" t="n">
        <v>1052.826847458721</v>
      </c>
      <c r="AD43" t="n">
        <v>850658.622734098</v>
      </c>
      <c r="AE43" t="n">
        <v>1163908.656034607</v>
      </c>
      <c r="AF43" t="n">
        <v>2.761678156087292e-06</v>
      </c>
      <c r="AG43" t="n">
        <v>50</v>
      </c>
      <c r="AH43" t="n">
        <v>1052826.847458721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5.2459</v>
      </c>
      <c r="E44" t="n">
        <v>19.06</v>
      </c>
      <c r="F44" t="n">
        <v>15.38</v>
      </c>
      <c r="G44" t="n">
        <v>61.51</v>
      </c>
      <c r="H44" t="n">
        <v>0.6899999999999999</v>
      </c>
      <c r="I44" t="n">
        <v>15</v>
      </c>
      <c r="J44" t="n">
        <v>295.06</v>
      </c>
      <c r="K44" t="n">
        <v>60.56</v>
      </c>
      <c r="L44" t="n">
        <v>11.5</v>
      </c>
      <c r="M44" t="n">
        <v>8</v>
      </c>
      <c r="N44" t="n">
        <v>83.01000000000001</v>
      </c>
      <c r="O44" t="n">
        <v>36625.39</v>
      </c>
      <c r="P44" t="n">
        <v>210.86</v>
      </c>
      <c r="Q44" t="n">
        <v>1731.98</v>
      </c>
      <c r="R44" t="n">
        <v>52.15</v>
      </c>
      <c r="S44" t="n">
        <v>42.11</v>
      </c>
      <c r="T44" t="n">
        <v>4428.61</v>
      </c>
      <c r="U44" t="n">
        <v>0.8100000000000001</v>
      </c>
      <c r="V44" t="n">
        <v>0.91</v>
      </c>
      <c r="W44" t="n">
        <v>3.73</v>
      </c>
      <c r="X44" t="n">
        <v>0.28</v>
      </c>
      <c r="Y44" t="n">
        <v>1</v>
      </c>
      <c r="Z44" t="n">
        <v>10</v>
      </c>
      <c r="AA44" t="n">
        <v>850.7443568252951</v>
      </c>
      <c r="AB44" t="n">
        <v>1164.025961200503</v>
      </c>
      <c r="AC44" t="n">
        <v>1052.932957184224</v>
      </c>
      <c r="AD44" t="n">
        <v>850744.3568252951</v>
      </c>
      <c r="AE44" t="n">
        <v>1164025.961200503</v>
      </c>
      <c r="AF44" t="n">
        <v>2.760415265708577e-06</v>
      </c>
      <c r="AG44" t="n">
        <v>50</v>
      </c>
      <c r="AH44" t="n">
        <v>1052932.957184224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5.2642</v>
      </c>
      <c r="E45" t="n">
        <v>19</v>
      </c>
      <c r="F45" t="n">
        <v>15.36</v>
      </c>
      <c r="G45" t="n">
        <v>65.84999999999999</v>
      </c>
      <c r="H45" t="n">
        <v>0.71</v>
      </c>
      <c r="I45" t="n">
        <v>14</v>
      </c>
      <c r="J45" t="n">
        <v>295.58</v>
      </c>
      <c r="K45" t="n">
        <v>60.56</v>
      </c>
      <c r="L45" t="n">
        <v>11.75</v>
      </c>
      <c r="M45" t="n">
        <v>6</v>
      </c>
      <c r="N45" t="n">
        <v>83.28</v>
      </c>
      <c r="O45" t="n">
        <v>36689.22</v>
      </c>
      <c r="P45" t="n">
        <v>209.93</v>
      </c>
      <c r="Q45" t="n">
        <v>1731.93</v>
      </c>
      <c r="R45" t="n">
        <v>51.63</v>
      </c>
      <c r="S45" t="n">
        <v>42.11</v>
      </c>
      <c r="T45" t="n">
        <v>4171.81</v>
      </c>
      <c r="U45" t="n">
        <v>0.82</v>
      </c>
      <c r="V45" t="n">
        <v>0.91</v>
      </c>
      <c r="W45" t="n">
        <v>3.74</v>
      </c>
      <c r="X45" t="n">
        <v>0.27</v>
      </c>
      <c r="Y45" t="n">
        <v>1</v>
      </c>
      <c r="Z45" t="n">
        <v>10</v>
      </c>
      <c r="AA45" t="n">
        <v>848.4137690606015</v>
      </c>
      <c r="AB45" t="n">
        <v>1160.837148202574</v>
      </c>
      <c r="AC45" t="n">
        <v>1050.04848002329</v>
      </c>
      <c r="AD45" t="n">
        <v>848413.7690606015</v>
      </c>
      <c r="AE45" t="n">
        <v>1160837.148202574</v>
      </c>
      <c r="AF45" t="n">
        <v>2.770044804846279e-06</v>
      </c>
      <c r="AG45" t="n">
        <v>50</v>
      </c>
      <c r="AH45" t="n">
        <v>1050048.48002329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5.2665</v>
      </c>
      <c r="E46" t="n">
        <v>18.99</v>
      </c>
      <c r="F46" t="n">
        <v>15.36</v>
      </c>
      <c r="G46" t="n">
        <v>65.81</v>
      </c>
      <c r="H46" t="n">
        <v>0.72</v>
      </c>
      <c r="I46" t="n">
        <v>14</v>
      </c>
      <c r="J46" t="n">
        <v>296.1</v>
      </c>
      <c r="K46" t="n">
        <v>60.56</v>
      </c>
      <c r="L46" t="n">
        <v>12</v>
      </c>
      <c r="M46" t="n">
        <v>5</v>
      </c>
      <c r="N46" t="n">
        <v>83.54000000000001</v>
      </c>
      <c r="O46" t="n">
        <v>36753.16</v>
      </c>
      <c r="P46" t="n">
        <v>209.77</v>
      </c>
      <c r="Q46" t="n">
        <v>1731.92</v>
      </c>
      <c r="R46" t="n">
        <v>51.33</v>
      </c>
      <c r="S46" t="n">
        <v>42.11</v>
      </c>
      <c r="T46" t="n">
        <v>4022.3</v>
      </c>
      <c r="U46" t="n">
        <v>0.82</v>
      </c>
      <c r="V46" t="n">
        <v>0.91</v>
      </c>
      <c r="W46" t="n">
        <v>3.74</v>
      </c>
      <c r="X46" t="n">
        <v>0.26</v>
      </c>
      <c r="Y46" t="n">
        <v>1</v>
      </c>
      <c r="Z46" t="n">
        <v>10</v>
      </c>
      <c r="AA46" t="n">
        <v>848.0982158769654</v>
      </c>
      <c r="AB46" t="n">
        <v>1160.405394415499</v>
      </c>
      <c r="AC46" t="n">
        <v>1049.657932211683</v>
      </c>
      <c r="AD46" t="n">
        <v>848098.2158769653</v>
      </c>
      <c r="AE46" t="n">
        <v>1160405.394415499</v>
      </c>
      <c r="AF46" t="n">
        <v>2.771255074792547e-06</v>
      </c>
      <c r="AG46" t="n">
        <v>50</v>
      </c>
      <c r="AH46" t="n">
        <v>1049657.932211683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5.2644</v>
      </c>
      <c r="E47" t="n">
        <v>19</v>
      </c>
      <c r="F47" t="n">
        <v>15.36</v>
      </c>
      <c r="G47" t="n">
        <v>65.84</v>
      </c>
      <c r="H47" t="n">
        <v>0.74</v>
      </c>
      <c r="I47" t="n">
        <v>14</v>
      </c>
      <c r="J47" t="n">
        <v>296.62</v>
      </c>
      <c r="K47" t="n">
        <v>60.56</v>
      </c>
      <c r="L47" t="n">
        <v>12.25</v>
      </c>
      <c r="M47" t="n">
        <v>2</v>
      </c>
      <c r="N47" t="n">
        <v>83.81</v>
      </c>
      <c r="O47" t="n">
        <v>36817.22</v>
      </c>
      <c r="P47" t="n">
        <v>209.68</v>
      </c>
      <c r="Q47" t="n">
        <v>1731.84</v>
      </c>
      <c r="R47" t="n">
        <v>51.27</v>
      </c>
      <c r="S47" t="n">
        <v>42.11</v>
      </c>
      <c r="T47" t="n">
        <v>3995.03</v>
      </c>
      <c r="U47" t="n">
        <v>0.82</v>
      </c>
      <c r="V47" t="n">
        <v>0.91</v>
      </c>
      <c r="W47" t="n">
        <v>3.75</v>
      </c>
      <c r="X47" t="n">
        <v>0.27</v>
      </c>
      <c r="Y47" t="n">
        <v>1</v>
      </c>
      <c r="Z47" t="n">
        <v>10</v>
      </c>
      <c r="AA47" t="n">
        <v>848.1422689705641</v>
      </c>
      <c r="AB47" t="n">
        <v>1160.465669801646</v>
      </c>
      <c r="AC47" t="n">
        <v>1049.712454999573</v>
      </c>
      <c r="AD47" t="n">
        <v>848142.2689705641</v>
      </c>
      <c r="AE47" t="n">
        <v>1160465.669801646</v>
      </c>
      <c r="AF47" t="n">
        <v>2.770150045711172e-06</v>
      </c>
      <c r="AG47" t="n">
        <v>50</v>
      </c>
      <c r="AH47" t="n">
        <v>1049712.454999573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5.2656</v>
      </c>
      <c r="E48" t="n">
        <v>18.99</v>
      </c>
      <c r="F48" t="n">
        <v>15.36</v>
      </c>
      <c r="G48" t="n">
        <v>65.81999999999999</v>
      </c>
      <c r="H48" t="n">
        <v>0.75</v>
      </c>
      <c r="I48" t="n">
        <v>14</v>
      </c>
      <c r="J48" t="n">
        <v>297.14</v>
      </c>
      <c r="K48" t="n">
        <v>60.56</v>
      </c>
      <c r="L48" t="n">
        <v>12.5</v>
      </c>
      <c r="M48" t="n">
        <v>2</v>
      </c>
      <c r="N48" t="n">
        <v>84.08</v>
      </c>
      <c r="O48" t="n">
        <v>36881.39</v>
      </c>
      <c r="P48" t="n">
        <v>209.61</v>
      </c>
      <c r="Q48" t="n">
        <v>1731.84</v>
      </c>
      <c r="R48" t="n">
        <v>51.28</v>
      </c>
      <c r="S48" t="n">
        <v>42.11</v>
      </c>
      <c r="T48" t="n">
        <v>3995.62</v>
      </c>
      <c r="U48" t="n">
        <v>0.82</v>
      </c>
      <c r="V48" t="n">
        <v>0.91</v>
      </c>
      <c r="W48" t="n">
        <v>3.74</v>
      </c>
      <c r="X48" t="n">
        <v>0.26</v>
      </c>
      <c r="Y48" t="n">
        <v>1</v>
      </c>
      <c r="Z48" t="n">
        <v>10</v>
      </c>
      <c r="AA48" t="n">
        <v>847.9915959431609</v>
      </c>
      <c r="AB48" t="n">
        <v>1160.259512318328</v>
      </c>
      <c r="AC48" t="n">
        <v>1049.525972897119</v>
      </c>
      <c r="AD48" t="n">
        <v>847991.5959431608</v>
      </c>
      <c r="AE48" t="n">
        <v>1160259.512318328</v>
      </c>
      <c r="AF48" t="n">
        <v>2.770781490900529e-06</v>
      </c>
      <c r="AG48" t="n">
        <v>50</v>
      </c>
      <c r="AH48" t="n">
        <v>1049525.972897119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5.2664</v>
      </c>
      <c r="E49" t="n">
        <v>18.99</v>
      </c>
      <c r="F49" t="n">
        <v>15.36</v>
      </c>
      <c r="G49" t="n">
        <v>65.81</v>
      </c>
      <c r="H49" t="n">
        <v>0.76</v>
      </c>
      <c r="I49" t="n">
        <v>14</v>
      </c>
      <c r="J49" t="n">
        <v>297.66</v>
      </c>
      <c r="K49" t="n">
        <v>60.56</v>
      </c>
      <c r="L49" t="n">
        <v>12.75</v>
      </c>
      <c r="M49" t="n">
        <v>1</v>
      </c>
      <c r="N49" t="n">
        <v>84.36</v>
      </c>
      <c r="O49" t="n">
        <v>36945.67</v>
      </c>
      <c r="P49" t="n">
        <v>209.6</v>
      </c>
      <c r="Q49" t="n">
        <v>1731.89</v>
      </c>
      <c r="R49" t="n">
        <v>51.21</v>
      </c>
      <c r="S49" t="n">
        <v>42.11</v>
      </c>
      <c r="T49" t="n">
        <v>3964.45</v>
      </c>
      <c r="U49" t="n">
        <v>0.82</v>
      </c>
      <c r="V49" t="n">
        <v>0.91</v>
      </c>
      <c r="W49" t="n">
        <v>3.74</v>
      </c>
      <c r="X49" t="n">
        <v>0.26</v>
      </c>
      <c r="Y49" t="n">
        <v>1</v>
      </c>
      <c r="Z49" t="n">
        <v>10</v>
      </c>
      <c r="AA49" t="n">
        <v>847.9290743769701</v>
      </c>
      <c r="AB49" t="n">
        <v>1160.173967553209</v>
      </c>
      <c r="AC49" t="n">
        <v>1049.44859240432</v>
      </c>
      <c r="AD49" t="n">
        <v>847929.0743769701</v>
      </c>
      <c r="AE49" t="n">
        <v>1160173.967553209</v>
      </c>
      <c r="AF49" t="n">
        <v>2.771202454360101e-06</v>
      </c>
      <c r="AG49" t="n">
        <v>50</v>
      </c>
      <c r="AH49" t="n">
        <v>1049448.59240432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5.266</v>
      </c>
      <c r="E50" t="n">
        <v>18.99</v>
      </c>
      <c r="F50" t="n">
        <v>15.36</v>
      </c>
      <c r="G50" t="n">
        <v>65.81999999999999</v>
      </c>
      <c r="H50" t="n">
        <v>0.78</v>
      </c>
      <c r="I50" t="n">
        <v>14</v>
      </c>
      <c r="J50" t="n">
        <v>298.18</v>
      </c>
      <c r="K50" t="n">
        <v>60.56</v>
      </c>
      <c r="L50" t="n">
        <v>13</v>
      </c>
      <c r="M50" t="n">
        <v>1</v>
      </c>
      <c r="N50" t="n">
        <v>84.63</v>
      </c>
      <c r="O50" t="n">
        <v>37010.06</v>
      </c>
      <c r="P50" t="n">
        <v>209.52</v>
      </c>
      <c r="Q50" t="n">
        <v>1731.88</v>
      </c>
      <c r="R50" t="n">
        <v>51.25</v>
      </c>
      <c r="S50" t="n">
        <v>42.11</v>
      </c>
      <c r="T50" t="n">
        <v>3981.51</v>
      </c>
      <c r="U50" t="n">
        <v>0.82</v>
      </c>
      <c r="V50" t="n">
        <v>0.91</v>
      </c>
      <c r="W50" t="n">
        <v>3.74</v>
      </c>
      <c r="X50" t="n">
        <v>0.26</v>
      </c>
      <c r="Y50" t="n">
        <v>1</v>
      </c>
      <c r="Z50" t="n">
        <v>10</v>
      </c>
      <c r="AA50" t="n">
        <v>847.8724925883782</v>
      </c>
      <c r="AB50" t="n">
        <v>1160.096549853846</v>
      </c>
      <c r="AC50" t="n">
        <v>1049.378563341527</v>
      </c>
      <c r="AD50" t="n">
        <v>847872.4925883783</v>
      </c>
      <c r="AE50" t="n">
        <v>1160096.549853845</v>
      </c>
      <c r="AF50" t="n">
        <v>2.770991972630315e-06</v>
      </c>
      <c r="AG50" t="n">
        <v>50</v>
      </c>
      <c r="AH50" t="n">
        <v>1049378.563341527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5.2641</v>
      </c>
      <c r="E51" t="n">
        <v>19</v>
      </c>
      <c r="F51" t="n">
        <v>15.36</v>
      </c>
      <c r="G51" t="n">
        <v>65.84999999999999</v>
      </c>
      <c r="H51" t="n">
        <v>0.79</v>
      </c>
      <c r="I51" t="n">
        <v>14</v>
      </c>
      <c r="J51" t="n">
        <v>298.71</v>
      </c>
      <c r="K51" t="n">
        <v>60.56</v>
      </c>
      <c r="L51" t="n">
        <v>13.25</v>
      </c>
      <c r="M51" t="n">
        <v>0</v>
      </c>
      <c r="N51" t="n">
        <v>84.90000000000001</v>
      </c>
      <c r="O51" t="n">
        <v>37074.57</v>
      </c>
      <c r="P51" t="n">
        <v>209.82</v>
      </c>
      <c r="Q51" t="n">
        <v>1731.97</v>
      </c>
      <c r="R51" t="n">
        <v>51.3</v>
      </c>
      <c r="S51" t="n">
        <v>42.11</v>
      </c>
      <c r="T51" t="n">
        <v>4010.5</v>
      </c>
      <c r="U51" t="n">
        <v>0.82</v>
      </c>
      <c r="V51" t="n">
        <v>0.91</v>
      </c>
      <c r="W51" t="n">
        <v>3.75</v>
      </c>
      <c r="X51" t="n">
        <v>0.27</v>
      </c>
      <c r="Y51" t="n">
        <v>1</v>
      </c>
      <c r="Z51" t="n">
        <v>10</v>
      </c>
      <c r="AA51" t="n">
        <v>848.3065868782268</v>
      </c>
      <c r="AB51" t="n">
        <v>1160.690496812105</v>
      </c>
      <c r="AC51" t="n">
        <v>1049.9158248357</v>
      </c>
      <c r="AD51" t="n">
        <v>848306.5868782267</v>
      </c>
      <c r="AE51" t="n">
        <v>1160690.496812105</v>
      </c>
      <c r="AF51" t="n">
        <v>2.769992184413832e-06</v>
      </c>
      <c r="AG51" t="n">
        <v>50</v>
      </c>
      <c r="AH51" t="n">
        <v>1049915.8248357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5.1532</v>
      </c>
      <c r="E2" t="n">
        <v>19.41</v>
      </c>
      <c r="F2" t="n">
        <v>16.61</v>
      </c>
      <c r="G2" t="n">
        <v>13.84</v>
      </c>
      <c r="H2" t="n">
        <v>0.28</v>
      </c>
      <c r="I2" t="n">
        <v>72</v>
      </c>
      <c r="J2" t="n">
        <v>61.76</v>
      </c>
      <c r="K2" t="n">
        <v>28.92</v>
      </c>
      <c r="L2" t="n">
        <v>1</v>
      </c>
      <c r="M2" t="n">
        <v>14</v>
      </c>
      <c r="N2" t="n">
        <v>6.84</v>
      </c>
      <c r="O2" t="n">
        <v>7851.41</v>
      </c>
      <c r="P2" t="n">
        <v>88.64</v>
      </c>
      <c r="Q2" t="n">
        <v>1732.55</v>
      </c>
      <c r="R2" t="n">
        <v>87.92</v>
      </c>
      <c r="S2" t="n">
        <v>42.11</v>
      </c>
      <c r="T2" t="n">
        <v>22026.35</v>
      </c>
      <c r="U2" t="n">
        <v>0.48</v>
      </c>
      <c r="V2" t="n">
        <v>0.84</v>
      </c>
      <c r="W2" t="n">
        <v>3.91</v>
      </c>
      <c r="X2" t="n">
        <v>1.51</v>
      </c>
      <c r="Y2" t="n">
        <v>1</v>
      </c>
      <c r="Z2" t="n">
        <v>10</v>
      </c>
      <c r="AA2" t="n">
        <v>641.4147005148224</v>
      </c>
      <c r="AB2" t="n">
        <v>877.6118904638502</v>
      </c>
      <c r="AC2" t="n">
        <v>793.8538433740039</v>
      </c>
      <c r="AD2" t="n">
        <v>641414.7005148224</v>
      </c>
      <c r="AE2" t="n">
        <v>877611.8904638501</v>
      </c>
      <c r="AF2" t="n">
        <v>5.432835145360965e-06</v>
      </c>
      <c r="AG2" t="n">
        <v>51</v>
      </c>
      <c r="AH2" t="n">
        <v>793853.8433740039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5.1601</v>
      </c>
      <c r="E3" t="n">
        <v>19.38</v>
      </c>
      <c r="F3" t="n">
        <v>16.6</v>
      </c>
      <c r="G3" t="n">
        <v>14.03</v>
      </c>
      <c r="H3" t="n">
        <v>0.35</v>
      </c>
      <c r="I3" t="n">
        <v>71</v>
      </c>
      <c r="J3" t="n">
        <v>62.05</v>
      </c>
      <c r="K3" t="n">
        <v>28.92</v>
      </c>
      <c r="L3" t="n">
        <v>1.25</v>
      </c>
      <c r="M3" t="n">
        <v>0</v>
      </c>
      <c r="N3" t="n">
        <v>6.88</v>
      </c>
      <c r="O3" t="n">
        <v>7887.12</v>
      </c>
      <c r="P3" t="n">
        <v>88.45</v>
      </c>
      <c r="Q3" t="n">
        <v>1732.53</v>
      </c>
      <c r="R3" t="n">
        <v>87.39</v>
      </c>
      <c r="S3" t="n">
        <v>42.11</v>
      </c>
      <c r="T3" t="n">
        <v>21769.51</v>
      </c>
      <c r="U3" t="n">
        <v>0.48</v>
      </c>
      <c r="V3" t="n">
        <v>0.84</v>
      </c>
      <c r="W3" t="n">
        <v>3.91</v>
      </c>
      <c r="X3" t="n">
        <v>1.5</v>
      </c>
      <c r="Y3" t="n">
        <v>1</v>
      </c>
      <c r="Z3" t="n">
        <v>10</v>
      </c>
      <c r="AA3" t="n">
        <v>640.9534621955524</v>
      </c>
      <c r="AB3" t="n">
        <v>876.9808038470266</v>
      </c>
      <c r="AC3" t="n">
        <v>793.2829867781543</v>
      </c>
      <c r="AD3" t="n">
        <v>640953.4621955524</v>
      </c>
      <c r="AE3" t="n">
        <v>876980.8038470265</v>
      </c>
      <c r="AF3" t="n">
        <v>5.440109569505767e-06</v>
      </c>
      <c r="AG3" t="n">
        <v>51</v>
      </c>
      <c r="AH3" t="n">
        <v>793282.9867781543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3.774</v>
      </c>
      <c r="E2" t="n">
        <v>26.5</v>
      </c>
      <c r="F2" t="n">
        <v>18.5</v>
      </c>
      <c r="G2" t="n">
        <v>6.69</v>
      </c>
      <c r="H2" t="n">
        <v>0.11</v>
      </c>
      <c r="I2" t="n">
        <v>166</v>
      </c>
      <c r="J2" t="n">
        <v>167.88</v>
      </c>
      <c r="K2" t="n">
        <v>51.39</v>
      </c>
      <c r="L2" t="n">
        <v>1</v>
      </c>
      <c r="M2" t="n">
        <v>164</v>
      </c>
      <c r="N2" t="n">
        <v>30.49</v>
      </c>
      <c r="O2" t="n">
        <v>20939.59</v>
      </c>
      <c r="P2" t="n">
        <v>230.05</v>
      </c>
      <c r="Q2" t="n">
        <v>1732.63</v>
      </c>
      <c r="R2" t="n">
        <v>149.28</v>
      </c>
      <c r="S2" t="n">
        <v>42.11</v>
      </c>
      <c r="T2" t="n">
        <v>52235.59</v>
      </c>
      <c r="U2" t="n">
        <v>0.28</v>
      </c>
      <c r="V2" t="n">
        <v>0.75</v>
      </c>
      <c r="W2" t="n">
        <v>3.99</v>
      </c>
      <c r="X2" t="n">
        <v>3.39</v>
      </c>
      <c r="Y2" t="n">
        <v>1</v>
      </c>
      <c r="Z2" t="n">
        <v>10</v>
      </c>
      <c r="AA2" t="n">
        <v>1193.656008883804</v>
      </c>
      <c r="AB2" t="n">
        <v>1633.212811741349</v>
      </c>
      <c r="AC2" t="n">
        <v>1477.341273217332</v>
      </c>
      <c r="AD2" t="n">
        <v>1193656.008883804</v>
      </c>
      <c r="AE2" t="n">
        <v>1633212.811741349</v>
      </c>
      <c r="AF2" t="n">
        <v>2.428677398588388e-06</v>
      </c>
      <c r="AG2" t="n">
        <v>70</v>
      </c>
      <c r="AH2" t="n">
        <v>1477341.273217332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4.115</v>
      </c>
      <c r="E3" t="n">
        <v>24.3</v>
      </c>
      <c r="F3" t="n">
        <v>17.66</v>
      </c>
      <c r="G3" t="n">
        <v>8.41</v>
      </c>
      <c r="H3" t="n">
        <v>0.13</v>
      </c>
      <c r="I3" t="n">
        <v>126</v>
      </c>
      <c r="J3" t="n">
        <v>168.25</v>
      </c>
      <c r="K3" t="n">
        <v>51.39</v>
      </c>
      <c r="L3" t="n">
        <v>1.25</v>
      </c>
      <c r="M3" t="n">
        <v>124</v>
      </c>
      <c r="N3" t="n">
        <v>30.6</v>
      </c>
      <c r="O3" t="n">
        <v>20984.25</v>
      </c>
      <c r="P3" t="n">
        <v>217.36</v>
      </c>
      <c r="Q3" t="n">
        <v>1732.31</v>
      </c>
      <c r="R3" t="n">
        <v>123.18</v>
      </c>
      <c r="S3" t="n">
        <v>42.11</v>
      </c>
      <c r="T3" t="n">
        <v>39388.35</v>
      </c>
      <c r="U3" t="n">
        <v>0.34</v>
      </c>
      <c r="V3" t="n">
        <v>0.79</v>
      </c>
      <c r="W3" t="n">
        <v>3.92</v>
      </c>
      <c r="X3" t="n">
        <v>2.56</v>
      </c>
      <c r="Y3" t="n">
        <v>1</v>
      </c>
      <c r="Z3" t="n">
        <v>10</v>
      </c>
      <c r="AA3" t="n">
        <v>1068.813173496638</v>
      </c>
      <c r="AB3" t="n">
        <v>1462.397336687443</v>
      </c>
      <c r="AC3" t="n">
        <v>1322.828187361546</v>
      </c>
      <c r="AD3" t="n">
        <v>1068813.173496638</v>
      </c>
      <c r="AE3" t="n">
        <v>1462397.336687443</v>
      </c>
      <c r="AF3" t="n">
        <v>2.648120692949448e-06</v>
      </c>
      <c r="AG3" t="n">
        <v>64</v>
      </c>
      <c r="AH3" t="n">
        <v>1322828.187361546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4.3607</v>
      </c>
      <c r="E4" t="n">
        <v>22.93</v>
      </c>
      <c r="F4" t="n">
        <v>17.14</v>
      </c>
      <c r="G4" t="n">
        <v>10.18</v>
      </c>
      <c r="H4" t="n">
        <v>0.16</v>
      </c>
      <c r="I4" t="n">
        <v>101</v>
      </c>
      <c r="J4" t="n">
        <v>168.61</v>
      </c>
      <c r="K4" t="n">
        <v>51.39</v>
      </c>
      <c r="L4" t="n">
        <v>1.5</v>
      </c>
      <c r="M4" t="n">
        <v>99</v>
      </c>
      <c r="N4" t="n">
        <v>30.71</v>
      </c>
      <c r="O4" t="n">
        <v>21028.94</v>
      </c>
      <c r="P4" t="n">
        <v>208.78</v>
      </c>
      <c r="Q4" t="n">
        <v>1732.23</v>
      </c>
      <c r="R4" t="n">
        <v>107.14</v>
      </c>
      <c r="S4" t="n">
        <v>42.11</v>
      </c>
      <c r="T4" t="n">
        <v>31490.93</v>
      </c>
      <c r="U4" t="n">
        <v>0.39</v>
      </c>
      <c r="V4" t="n">
        <v>0.8100000000000001</v>
      </c>
      <c r="W4" t="n">
        <v>3.87</v>
      </c>
      <c r="X4" t="n">
        <v>2.04</v>
      </c>
      <c r="Y4" t="n">
        <v>1</v>
      </c>
      <c r="Z4" t="n">
        <v>10</v>
      </c>
      <c r="AA4" t="n">
        <v>989.8260604777869</v>
      </c>
      <c r="AB4" t="n">
        <v>1354.323683989561</v>
      </c>
      <c r="AC4" t="n">
        <v>1225.068932394825</v>
      </c>
      <c r="AD4" t="n">
        <v>989826.0604777869</v>
      </c>
      <c r="AE4" t="n">
        <v>1354323.683989561</v>
      </c>
      <c r="AF4" t="n">
        <v>2.806235700059455e-06</v>
      </c>
      <c r="AG4" t="n">
        <v>60</v>
      </c>
      <c r="AH4" t="n">
        <v>1225068.932394825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4.5454</v>
      </c>
      <c r="E5" t="n">
        <v>22</v>
      </c>
      <c r="F5" t="n">
        <v>16.78</v>
      </c>
      <c r="G5" t="n">
        <v>11.99</v>
      </c>
      <c r="H5" t="n">
        <v>0.18</v>
      </c>
      <c r="I5" t="n">
        <v>84</v>
      </c>
      <c r="J5" t="n">
        <v>168.97</v>
      </c>
      <c r="K5" t="n">
        <v>51.39</v>
      </c>
      <c r="L5" t="n">
        <v>1.75</v>
      </c>
      <c r="M5" t="n">
        <v>82</v>
      </c>
      <c r="N5" t="n">
        <v>30.83</v>
      </c>
      <c r="O5" t="n">
        <v>21073.68</v>
      </c>
      <c r="P5" t="n">
        <v>202.28</v>
      </c>
      <c r="Q5" t="n">
        <v>1732.17</v>
      </c>
      <c r="R5" t="n">
        <v>96.06999999999999</v>
      </c>
      <c r="S5" t="n">
        <v>42.11</v>
      </c>
      <c r="T5" t="n">
        <v>26044.15</v>
      </c>
      <c r="U5" t="n">
        <v>0.44</v>
      </c>
      <c r="V5" t="n">
        <v>0.83</v>
      </c>
      <c r="W5" t="n">
        <v>3.84</v>
      </c>
      <c r="X5" t="n">
        <v>1.68</v>
      </c>
      <c r="Y5" t="n">
        <v>1</v>
      </c>
      <c r="Z5" t="n">
        <v>10</v>
      </c>
      <c r="AA5" t="n">
        <v>943.3375766653512</v>
      </c>
      <c r="AB5" t="n">
        <v>1290.716089510227</v>
      </c>
      <c r="AC5" t="n">
        <v>1167.53195745878</v>
      </c>
      <c r="AD5" t="n">
        <v>943337.5766653512</v>
      </c>
      <c r="AE5" t="n">
        <v>1290716.089510228</v>
      </c>
      <c r="AF5" t="n">
        <v>2.925095455099009e-06</v>
      </c>
      <c r="AG5" t="n">
        <v>58</v>
      </c>
      <c r="AH5" t="n">
        <v>1167531.95745878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4.6849</v>
      </c>
      <c r="E6" t="n">
        <v>21.35</v>
      </c>
      <c r="F6" t="n">
        <v>16.53</v>
      </c>
      <c r="G6" t="n">
        <v>13.78</v>
      </c>
      <c r="H6" t="n">
        <v>0.21</v>
      </c>
      <c r="I6" t="n">
        <v>72</v>
      </c>
      <c r="J6" t="n">
        <v>169.33</v>
      </c>
      <c r="K6" t="n">
        <v>51.39</v>
      </c>
      <c r="L6" t="n">
        <v>2</v>
      </c>
      <c r="M6" t="n">
        <v>70</v>
      </c>
      <c r="N6" t="n">
        <v>30.94</v>
      </c>
      <c r="O6" t="n">
        <v>21118.46</v>
      </c>
      <c r="P6" t="n">
        <v>196.9</v>
      </c>
      <c r="Q6" t="n">
        <v>1732.37</v>
      </c>
      <c r="R6" t="n">
        <v>88.11</v>
      </c>
      <c r="S6" t="n">
        <v>42.11</v>
      </c>
      <c r="T6" t="n">
        <v>22122.81</v>
      </c>
      <c r="U6" t="n">
        <v>0.48</v>
      </c>
      <c r="V6" t="n">
        <v>0.84</v>
      </c>
      <c r="W6" t="n">
        <v>3.82</v>
      </c>
      <c r="X6" t="n">
        <v>1.43</v>
      </c>
      <c r="Y6" t="n">
        <v>1</v>
      </c>
      <c r="Z6" t="n">
        <v>10</v>
      </c>
      <c r="AA6" t="n">
        <v>904.4486146486344</v>
      </c>
      <c r="AB6" t="n">
        <v>1237.506496019037</v>
      </c>
      <c r="AC6" t="n">
        <v>1119.400612890255</v>
      </c>
      <c r="AD6" t="n">
        <v>904448.6146486343</v>
      </c>
      <c r="AE6" t="n">
        <v>1237506.496019037</v>
      </c>
      <c r="AF6" t="n">
        <v>3.014867711883079e-06</v>
      </c>
      <c r="AG6" t="n">
        <v>56</v>
      </c>
      <c r="AH6" t="n">
        <v>1119400.612890255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4.7895</v>
      </c>
      <c r="E7" t="n">
        <v>20.88</v>
      </c>
      <c r="F7" t="n">
        <v>16.37</v>
      </c>
      <c r="G7" t="n">
        <v>15.59</v>
      </c>
      <c r="H7" t="n">
        <v>0.24</v>
      </c>
      <c r="I7" t="n">
        <v>63</v>
      </c>
      <c r="J7" t="n">
        <v>169.7</v>
      </c>
      <c r="K7" t="n">
        <v>51.39</v>
      </c>
      <c r="L7" t="n">
        <v>2.25</v>
      </c>
      <c r="M7" t="n">
        <v>61</v>
      </c>
      <c r="N7" t="n">
        <v>31.05</v>
      </c>
      <c r="O7" t="n">
        <v>21163.27</v>
      </c>
      <c r="P7" t="n">
        <v>192.92</v>
      </c>
      <c r="Q7" t="n">
        <v>1732.19</v>
      </c>
      <c r="R7" t="n">
        <v>83.31999999999999</v>
      </c>
      <c r="S7" t="n">
        <v>42.11</v>
      </c>
      <c r="T7" t="n">
        <v>19771.34</v>
      </c>
      <c r="U7" t="n">
        <v>0.51</v>
      </c>
      <c r="V7" t="n">
        <v>0.85</v>
      </c>
      <c r="W7" t="n">
        <v>3.81</v>
      </c>
      <c r="X7" t="n">
        <v>1.27</v>
      </c>
      <c r="Y7" t="n">
        <v>1</v>
      </c>
      <c r="Z7" t="n">
        <v>10</v>
      </c>
      <c r="AA7" t="n">
        <v>881.1918059002331</v>
      </c>
      <c r="AB7" t="n">
        <v>1205.685504271485</v>
      </c>
      <c r="AC7" t="n">
        <v>1090.616571934047</v>
      </c>
      <c r="AD7" t="n">
        <v>881191.8059002331</v>
      </c>
      <c r="AE7" t="n">
        <v>1205685.504271485</v>
      </c>
      <c r="AF7" t="n">
        <v>3.08218081625307e-06</v>
      </c>
      <c r="AG7" t="n">
        <v>55</v>
      </c>
      <c r="AH7" t="n">
        <v>1090616.571934047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4.8937</v>
      </c>
      <c r="E8" t="n">
        <v>20.43</v>
      </c>
      <c r="F8" t="n">
        <v>16.2</v>
      </c>
      <c r="G8" t="n">
        <v>17.67</v>
      </c>
      <c r="H8" t="n">
        <v>0.26</v>
      </c>
      <c r="I8" t="n">
        <v>55</v>
      </c>
      <c r="J8" t="n">
        <v>170.06</v>
      </c>
      <c r="K8" t="n">
        <v>51.39</v>
      </c>
      <c r="L8" t="n">
        <v>2.5</v>
      </c>
      <c r="M8" t="n">
        <v>53</v>
      </c>
      <c r="N8" t="n">
        <v>31.17</v>
      </c>
      <c r="O8" t="n">
        <v>21208.12</v>
      </c>
      <c r="P8" t="n">
        <v>188.52</v>
      </c>
      <c r="Q8" t="n">
        <v>1732.2</v>
      </c>
      <c r="R8" t="n">
        <v>77.70999999999999</v>
      </c>
      <c r="S8" t="n">
        <v>42.11</v>
      </c>
      <c r="T8" t="n">
        <v>17008.06</v>
      </c>
      <c r="U8" t="n">
        <v>0.54</v>
      </c>
      <c r="V8" t="n">
        <v>0.86</v>
      </c>
      <c r="W8" t="n">
        <v>3.8</v>
      </c>
      <c r="X8" t="n">
        <v>1.1</v>
      </c>
      <c r="Y8" t="n">
        <v>1</v>
      </c>
      <c r="Z8" t="n">
        <v>10</v>
      </c>
      <c r="AA8" t="n">
        <v>857.9968586415239</v>
      </c>
      <c r="AB8" t="n">
        <v>1173.949154143266</v>
      </c>
      <c r="AC8" t="n">
        <v>1061.909094519818</v>
      </c>
      <c r="AD8" t="n">
        <v>857996.8586415239</v>
      </c>
      <c r="AE8" t="n">
        <v>1173949.154143266</v>
      </c>
      <c r="AF8" t="n">
        <v>3.149236509134074e-06</v>
      </c>
      <c r="AG8" t="n">
        <v>54</v>
      </c>
      <c r="AH8" t="n">
        <v>1061909.094519818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4.9596</v>
      </c>
      <c r="E9" t="n">
        <v>20.16</v>
      </c>
      <c r="F9" t="n">
        <v>16.1</v>
      </c>
      <c r="G9" t="n">
        <v>19.32</v>
      </c>
      <c r="H9" t="n">
        <v>0.29</v>
      </c>
      <c r="I9" t="n">
        <v>50</v>
      </c>
      <c r="J9" t="n">
        <v>170.42</v>
      </c>
      <c r="K9" t="n">
        <v>51.39</v>
      </c>
      <c r="L9" t="n">
        <v>2.75</v>
      </c>
      <c r="M9" t="n">
        <v>48</v>
      </c>
      <c r="N9" t="n">
        <v>31.28</v>
      </c>
      <c r="O9" t="n">
        <v>21253.01</v>
      </c>
      <c r="P9" t="n">
        <v>184.93</v>
      </c>
      <c r="Q9" t="n">
        <v>1732.07</v>
      </c>
      <c r="R9" t="n">
        <v>74.52</v>
      </c>
      <c r="S9" t="n">
        <v>42.11</v>
      </c>
      <c r="T9" t="n">
        <v>15436.75</v>
      </c>
      <c r="U9" t="n">
        <v>0.57</v>
      </c>
      <c r="V9" t="n">
        <v>0.87</v>
      </c>
      <c r="W9" t="n">
        <v>3.79</v>
      </c>
      <c r="X9" t="n">
        <v>1</v>
      </c>
      <c r="Y9" t="n">
        <v>1</v>
      </c>
      <c r="Z9" t="n">
        <v>10</v>
      </c>
      <c r="AA9" t="n">
        <v>839.180394843416</v>
      </c>
      <c r="AB9" t="n">
        <v>1148.2036382509</v>
      </c>
      <c r="AC9" t="n">
        <v>1038.62069453016</v>
      </c>
      <c r="AD9" t="n">
        <v>839180.3948434161</v>
      </c>
      <c r="AE9" t="n">
        <v>1148203.6382509</v>
      </c>
      <c r="AF9" t="n">
        <v>3.191645051944613e-06</v>
      </c>
      <c r="AG9" t="n">
        <v>53</v>
      </c>
      <c r="AH9" t="n">
        <v>1038620.69453016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5.0331</v>
      </c>
      <c r="E10" t="n">
        <v>19.87</v>
      </c>
      <c r="F10" t="n">
        <v>15.97</v>
      </c>
      <c r="G10" t="n">
        <v>21.29</v>
      </c>
      <c r="H10" t="n">
        <v>0.31</v>
      </c>
      <c r="I10" t="n">
        <v>45</v>
      </c>
      <c r="J10" t="n">
        <v>170.79</v>
      </c>
      <c r="K10" t="n">
        <v>51.39</v>
      </c>
      <c r="L10" t="n">
        <v>3</v>
      </c>
      <c r="M10" t="n">
        <v>43</v>
      </c>
      <c r="N10" t="n">
        <v>31.4</v>
      </c>
      <c r="O10" t="n">
        <v>21297.94</v>
      </c>
      <c r="P10" t="n">
        <v>181.11</v>
      </c>
      <c r="Q10" t="n">
        <v>1731.95</v>
      </c>
      <c r="R10" t="n">
        <v>70.95</v>
      </c>
      <c r="S10" t="n">
        <v>42.11</v>
      </c>
      <c r="T10" t="n">
        <v>13678.84</v>
      </c>
      <c r="U10" t="n">
        <v>0.59</v>
      </c>
      <c r="V10" t="n">
        <v>0.87</v>
      </c>
      <c r="W10" t="n">
        <v>3.77</v>
      </c>
      <c r="X10" t="n">
        <v>0.87</v>
      </c>
      <c r="Y10" t="n">
        <v>1</v>
      </c>
      <c r="Z10" t="n">
        <v>10</v>
      </c>
      <c r="AA10" t="n">
        <v>819.6718412992242</v>
      </c>
      <c r="AB10" t="n">
        <v>1121.511174635096</v>
      </c>
      <c r="AC10" t="n">
        <v>1014.475722178741</v>
      </c>
      <c r="AD10" t="n">
        <v>819671.8412992242</v>
      </c>
      <c r="AE10" t="n">
        <v>1121511.174635096</v>
      </c>
      <c r="AF10" t="n">
        <v>3.238944413045897e-06</v>
      </c>
      <c r="AG10" t="n">
        <v>52</v>
      </c>
      <c r="AH10" t="n">
        <v>1014475.722178741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5.084</v>
      </c>
      <c r="E11" t="n">
        <v>19.67</v>
      </c>
      <c r="F11" t="n">
        <v>15.91</v>
      </c>
      <c r="G11" t="n">
        <v>23.28</v>
      </c>
      <c r="H11" t="n">
        <v>0.34</v>
      </c>
      <c r="I11" t="n">
        <v>41</v>
      </c>
      <c r="J11" t="n">
        <v>171.15</v>
      </c>
      <c r="K11" t="n">
        <v>51.39</v>
      </c>
      <c r="L11" t="n">
        <v>3.25</v>
      </c>
      <c r="M11" t="n">
        <v>39</v>
      </c>
      <c r="N11" t="n">
        <v>31.51</v>
      </c>
      <c r="O11" t="n">
        <v>21342.91</v>
      </c>
      <c r="P11" t="n">
        <v>177.77</v>
      </c>
      <c r="Q11" t="n">
        <v>1731.91</v>
      </c>
      <c r="R11" t="n">
        <v>68.92</v>
      </c>
      <c r="S11" t="n">
        <v>42.11</v>
      </c>
      <c r="T11" t="n">
        <v>12684.89</v>
      </c>
      <c r="U11" t="n">
        <v>0.61</v>
      </c>
      <c r="V11" t="n">
        <v>0.88</v>
      </c>
      <c r="W11" t="n">
        <v>3.77</v>
      </c>
      <c r="X11" t="n">
        <v>0.8100000000000001</v>
      </c>
      <c r="Y11" t="n">
        <v>1</v>
      </c>
      <c r="Z11" t="n">
        <v>10</v>
      </c>
      <c r="AA11" t="n">
        <v>812.586013076442</v>
      </c>
      <c r="AB11" t="n">
        <v>1111.816031856006</v>
      </c>
      <c r="AC11" t="n">
        <v>1005.70587021927</v>
      </c>
      <c r="AD11" t="n">
        <v>812586.0130764419</v>
      </c>
      <c r="AE11" t="n">
        <v>1111816.031856006</v>
      </c>
      <c r="AF11" t="n">
        <v>3.271700025019439e-06</v>
      </c>
      <c r="AG11" t="n">
        <v>52</v>
      </c>
      <c r="AH11" t="n">
        <v>1005705.87021927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5.1394</v>
      </c>
      <c r="E12" t="n">
        <v>19.46</v>
      </c>
      <c r="F12" t="n">
        <v>15.83</v>
      </c>
      <c r="G12" t="n">
        <v>25.67</v>
      </c>
      <c r="H12" t="n">
        <v>0.36</v>
      </c>
      <c r="I12" t="n">
        <v>37</v>
      </c>
      <c r="J12" t="n">
        <v>171.52</v>
      </c>
      <c r="K12" t="n">
        <v>51.39</v>
      </c>
      <c r="L12" t="n">
        <v>3.5</v>
      </c>
      <c r="M12" t="n">
        <v>35</v>
      </c>
      <c r="N12" t="n">
        <v>31.63</v>
      </c>
      <c r="O12" t="n">
        <v>21387.92</v>
      </c>
      <c r="P12" t="n">
        <v>174.3</v>
      </c>
      <c r="Q12" t="n">
        <v>1732.18</v>
      </c>
      <c r="R12" t="n">
        <v>66.40000000000001</v>
      </c>
      <c r="S12" t="n">
        <v>42.11</v>
      </c>
      <c r="T12" t="n">
        <v>11443.6</v>
      </c>
      <c r="U12" t="n">
        <v>0.63</v>
      </c>
      <c r="V12" t="n">
        <v>0.88</v>
      </c>
      <c r="W12" t="n">
        <v>3.77</v>
      </c>
      <c r="X12" t="n">
        <v>0.73</v>
      </c>
      <c r="Y12" t="n">
        <v>1</v>
      </c>
      <c r="Z12" t="n">
        <v>10</v>
      </c>
      <c r="AA12" t="n">
        <v>795.2971318069963</v>
      </c>
      <c r="AB12" t="n">
        <v>1088.16062177154</v>
      </c>
      <c r="AC12" t="n">
        <v>984.3080992726887</v>
      </c>
      <c r="AD12" t="n">
        <v>795297.1318069963</v>
      </c>
      <c r="AE12" t="n">
        <v>1088160.62177154</v>
      </c>
      <c r="AF12" t="n">
        <v>3.307351516244081e-06</v>
      </c>
      <c r="AG12" t="n">
        <v>51</v>
      </c>
      <c r="AH12" t="n">
        <v>984308.0992726886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5.1859</v>
      </c>
      <c r="E13" t="n">
        <v>19.28</v>
      </c>
      <c r="F13" t="n">
        <v>15.76</v>
      </c>
      <c r="G13" t="n">
        <v>27.81</v>
      </c>
      <c r="H13" t="n">
        <v>0.39</v>
      </c>
      <c r="I13" t="n">
        <v>34</v>
      </c>
      <c r="J13" t="n">
        <v>171.88</v>
      </c>
      <c r="K13" t="n">
        <v>51.39</v>
      </c>
      <c r="L13" t="n">
        <v>3.75</v>
      </c>
      <c r="M13" t="n">
        <v>32</v>
      </c>
      <c r="N13" t="n">
        <v>31.74</v>
      </c>
      <c r="O13" t="n">
        <v>21432.96</v>
      </c>
      <c r="P13" t="n">
        <v>170.9</v>
      </c>
      <c r="Q13" t="n">
        <v>1731.95</v>
      </c>
      <c r="R13" t="n">
        <v>64.11</v>
      </c>
      <c r="S13" t="n">
        <v>42.11</v>
      </c>
      <c r="T13" t="n">
        <v>10312.34</v>
      </c>
      <c r="U13" t="n">
        <v>0.66</v>
      </c>
      <c r="V13" t="n">
        <v>0.88</v>
      </c>
      <c r="W13" t="n">
        <v>3.76</v>
      </c>
      <c r="X13" t="n">
        <v>0.66</v>
      </c>
      <c r="Y13" t="n">
        <v>1</v>
      </c>
      <c r="Z13" t="n">
        <v>10</v>
      </c>
      <c r="AA13" t="n">
        <v>788.6114976361366</v>
      </c>
      <c r="AB13" t="n">
        <v>1079.013042149607</v>
      </c>
      <c r="AC13" t="n">
        <v>976.0335518111639</v>
      </c>
      <c r="AD13" t="n">
        <v>788611.4976361366</v>
      </c>
      <c r="AE13" t="n">
        <v>1079013.042149607</v>
      </c>
      <c r="AF13" t="n">
        <v>3.337275601838771e-06</v>
      </c>
      <c r="AG13" t="n">
        <v>51</v>
      </c>
      <c r="AH13" t="n">
        <v>976033.5518111639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5.2297</v>
      </c>
      <c r="E14" t="n">
        <v>19.12</v>
      </c>
      <c r="F14" t="n">
        <v>15.7</v>
      </c>
      <c r="G14" t="n">
        <v>30.38</v>
      </c>
      <c r="H14" t="n">
        <v>0.41</v>
      </c>
      <c r="I14" t="n">
        <v>31</v>
      </c>
      <c r="J14" t="n">
        <v>172.25</v>
      </c>
      <c r="K14" t="n">
        <v>51.39</v>
      </c>
      <c r="L14" t="n">
        <v>4</v>
      </c>
      <c r="M14" t="n">
        <v>29</v>
      </c>
      <c r="N14" t="n">
        <v>31.86</v>
      </c>
      <c r="O14" t="n">
        <v>21478.05</v>
      </c>
      <c r="P14" t="n">
        <v>167.3</v>
      </c>
      <c r="Q14" t="n">
        <v>1731.95</v>
      </c>
      <c r="R14" t="n">
        <v>62.1</v>
      </c>
      <c r="S14" t="n">
        <v>42.11</v>
      </c>
      <c r="T14" t="n">
        <v>9321.530000000001</v>
      </c>
      <c r="U14" t="n">
        <v>0.68</v>
      </c>
      <c r="V14" t="n">
        <v>0.89</v>
      </c>
      <c r="W14" t="n">
        <v>3.76</v>
      </c>
      <c r="X14" t="n">
        <v>0.6</v>
      </c>
      <c r="Y14" t="n">
        <v>1</v>
      </c>
      <c r="Z14" t="n">
        <v>10</v>
      </c>
      <c r="AA14" t="n">
        <v>772.2402257456889</v>
      </c>
      <c r="AB14" t="n">
        <v>1056.613145699554</v>
      </c>
      <c r="AC14" t="n">
        <v>955.7714700398519</v>
      </c>
      <c r="AD14" t="n">
        <v>772240.2257456889</v>
      </c>
      <c r="AE14" t="n">
        <v>1056613.145699554</v>
      </c>
      <c r="AF14" t="n">
        <v>3.365462159882802e-06</v>
      </c>
      <c r="AG14" t="n">
        <v>50</v>
      </c>
      <c r="AH14" t="n">
        <v>955771.470039852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5.2542</v>
      </c>
      <c r="E15" t="n">
        <v>19.03</v>
      </c>
      <c r="F15" t="n">
        <v>15.68</v>
      </c>
      <c r="G15" t="n">
        <v>32.44</v>
      </c>
      <c r="H15" t="n">
        <v>0.44</v>
      </c>
      <c r="I15" t="n">
        <v>29</v>
      </c>
      <c r="J15" t="n">
        <v>172.61</v>
      </c>
      <c r="K15" t="n">
        <v>51.39</v>
      </c>
      <c r="L15" t="n">
        <v>4.25</v>
      </c>
      <c r="M15" t="n">
        <v>27</v>
      </c>
      <c r="N15" t="n">
        <v>31.97</v>
      </c>
      <c r="O15" t="n">
        <v>21523.17</v>
      </c>
      <c r="P15" t="n">
        <v>164.67</v>
      </c>
      <c r="Q15" t="n">
        <v>1731.9</v>
      </c>
      <c r="R15" t="n">
        <v>61.56</v>
      </c>
      <c r="S15" t="n">
        <v>42.11</v>
      </c>
      <c r="T15" t="n">
        <v>9063.6</v>
      </c>
      <c r="U15" t="n">
        <v>0.68</v>
      </c>
      <c r="V15" t="n">
        <v>0.89</v>
      </c>
      <c r="W15" t="n">
        <v>3.76</v>
      </c>
      <c r="X15" t="n">
        <v>0.58</v>
      </c>
      <c r="Y15" t="n">
        <v>1</v>
      </c>
      <c r="Z15" t="n">
        <v>10</v>
      </c>
      <c r="AA15" t="n">
        <v>768.070993839836</v>
      </c>
      <c r="AB15" t="n">
        <v>1050.908618672436</v>
      </c>
      <c r="AC15" t="n">
        <v>950.6113750658479</v>
      </c>
      <c r="AD15" t="n">
        <v>768070.993839836</v>
      </c>
      <c r="AE15" t="n">
        <v>1050908.618672436</v>
      </c>
      <c r="AF15" t="n">
        <v>3.381228613583229e-06</v>
      </c>
      <c r="AG15" t="n">
        <v>50</v>
      </c>
      <c r="AH15" t="n">
        <v>950611.3750658479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5.2905</v>
      </c>
      <c r="E16" t="n">
        <v>18.9</v>
      </c>
      <c r="F16" t="n">
        <v>15.61</v>
      </c>
      <c r="G16" t="n">
        <v>34.7</v>
      </c>
      <c r="H16" t="n">
        <v>0.46</v>
      </c>
      <c r="I16" t="n">
        <v>27</v>
      </c>
      <c r="J16" t="n">
        <v>172.98</v>
      </c>
      <c r="K16" t="n">
        <v>51.39</v>
      </c>
      <c r="L16" t="n">
        <v>4.5</v>
      </c>
      <c r="M16" t="n">
        <v>25</v>
      </c>
      <c r="N16" t="n">
        <v>32.09</v>
      </c>
      <c r="O16" t="n">
        <v>21568.34</v>
      </c>
      <c r="P16" t="n">
        <v>160.64</v>
      </c>
      <c r="Q16" t="n">
        <v>1732.15</v>
      </c>
      <c r="R16" t="n">
        <v>59.49</v>
      </c>
      <c r="S16" t="n">
        <v>42.11</v>
      </c>
      <c r="T16" t="n">
        <v>8037.68</v>
      </c>
      <c r="U16" t="n">
        <v>0.71</v>
      </c>
      <c r="V16" t="n">
        <v>0.89</v>
      </c>
      <c r="W16" t="n">
        <v>3.75</v>
      </c>
      <c r="X16" t="n">
        <v>0.51</v>
      </c>
      <c r="Y16" t="n">
        <v>1</v>
      </c>
      <c r="Z16" t="n">
        <v>10</v>
      </c>
      <c r="AA16" t="n">
        <v>761.5561218975055</v>
      </c>
      <c r="AB16" t="n">
        <v>1041.994683465074</v>
      </c>
      <c r="AC16" t="n">
        <v>942.54817332389</v>
      </c>
      <c r="AD16" t="n">
        <v>761556.1218975055</v>
      </c>
      <c r="AE16" t="n">
        <v>1041994.683465074</v>
      </c>
      <c r="AF16" t="n">
        <v>3.404588706208762e-06</v>
      </c>
      <c r="AG16" t="n">
        <v>50</v>
      </c>
      <c r="AH16" t="n">
        <v>942548.17332389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5.3163</v>
      </c>
      <c r="E17" t="n">
        <v>18.81</v>
      </c>
      <c r="F17" t="n">
        <v>15.59</v>
      </c>
      <c r="G17" t="n">
        <v>37.42</v>
      </c>
      <c r="H17" t="n">
        <v>0.49</v>
      </c>
      <c r="I17" t="n">
        <v>25</v>
      </c>
      <c r="J17" t="n">
        <v>173.35</v>
      </c>
      <c r="K17" t="n">
        <v>51.39</v>
      </c>
      <c r="L17" t="n">
        <v>4.75</v>
      </c>
      <c r="M17" t="n">
        <v>23</v>
      </c>
      <c r="N17" t="n">
        <v>32.2</v>
      </c>
      <c r="O17" t="n">
        <v>21613.54</v>
      </c>
      <c r="P17" t="n">
        <v>159.05</v>
      </c>
      <c r="Q17" t="n">
        <v>1732.08</v>
      </c>
      <c r="R17" t="n">
        <v>58.8</v>
      </c>
      <c r="S17" t="n">
        <v>42.11</v>
      </c>
      <c r="T17" t="n">
        <v>7700.55</v>
      </c>
      <c r="U17" t="n">
        <v>0.72</v>
      </c>
      <c r="V17" t="n">
        <v>0.89</v>
      </c>
      <c r="W17" t="n">
        <v>3.75</v>
      </c>
      <c r="X17" t="n">
        <v>0.49</v>
      </c>
      <c r="Y17" t="n">
        <v>1</v>
      </c>
      <c r="Z17" t="n">
        <v>10</v>
      </c>
      <c r="AA17" t="n">
        <v>748.6739312058962</v>
      </c>
      <c r="AB17" t="n">
        <v>1024.368701838671</v>
      </c>
      <c r="AC17" t="n">
        <v>926.6043906456905</v>
      </c>
      <c r="AD17" t="n">
        <v>748673.9312058962</v>
      </c>
      <c r="AE17" t="n">
        <v>1024368.701838671</v>
      </c>
      <c r="AF17" t="n">
        <v>3.421191747248396e-06</v>
      </c>
      <c r="AG17" t="n">
        <v>49</v>
      </c>
      <c r="AH17" t="n">
        <v>926604.3906456905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5.3328</v>
      </c>
      <c r="E18" t="n">
        <v>18.75</v>
      </c>
      <c r="F18" t="n">
        <v>15.57</v>
      </c>
      <c r="G18" t="n">
        <v>38.92</v>
      </c>
      <c r="H18" t="n">
        <v>0.51</v>
      </c>
      <c r="I18" t="n">
        <v>24</v>
      </c>
      <c r="J18" t="n">
        <v>173.71</v>
      </c>
      <c r="K18" t="n">
        <v>51.39</v>
      </c>
      <c r="L18" t="n">
        <v>5</v>
      </c>
      <c r="M18" t="n">
        <v>15</v>
      </c>
      <c r="N18" t="n">
        <v>32.32</v>
      </c>
      <c r="O18" t="n">
        <v>21658.78</v>
      </c>
      <c r="P18" t="n">
        <v>155.34</v>
      </c>
      <c r="Q18" t="n">
        <v>1731.96</v>
      </c>
      <c r="R18" t="n">
        <v>57.71</v>
      </c>
      <c r="S18" t="n">
        <v>42.11</v>
      </c>
      <c r="T18" t="n">
        <v>7164.45</v>
      </c>
      <c r="U18" t="n">
        <v>0.73</v>
      </c>
      <c r="V18" t="n">
        <v>0.89</v>
      </c>
      <c r="W18" t="n">
        <v>3.76</v>
      </c>
      <c r="X18" t="n">
        <v>0.47</v>
      </c>
      <c r="Y18" t="n">
        <v>1</v>
      </c>
      <c r="Z18" t="n">
        <v>10</v>
      </c>
      <c r="AA18" t="n">
        <v>743.927999770423</v>
      </c>
      <c r="AB18" t="n">
        <v>1017.875109072939</v>
      </c>
      <c r="AC18" t="n">
        <v>920.7305372597049</v>
      </c>
      <c r="AD18" t="n">
        <v>743927.9997704229</v>
      </c>
      <c r="AE18" t="n">
        <v>1017875.109072939</v>
      </c>
      <c r="AF18" t="n">
        <v>3.431809971169093e-06</v>
      </c>
      <c r="AG18" t="n">
        <v>49</v>
      </c>
      <c r="AH18" t="n">
        <v>920730.5372597049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5.3438</v>
      </c>
      <c r="E19" t="n">
        <v>18.71</v>
      </c>
      <c r="F19" t="n">
        <v>15.56</v>
      </c>
      <c r="G19" t="n">
        <v>40.59</v>
      </c>
      <c r="H19" t="n">
        <v>0.53</v>
      </c>
      <c r="I19" t="n">
        <v>23</v>
      </c>
      <c r="J19" t="n">
        <v>174.08</v>
      </c>
      <c r="K19" t="n">
        <v>51.39</v>
      </c>
      <c r="L19" t="n">
        <v>5.25</v>
      </c>
      <c r="M19" t="n">
        <v>12</v>
      </c>
      <c r="N19" t="n">
        <v>32.44</v>
      </c>
      <c r="O19" t="n">
        <v>21704.07</v>
      </c>
      <c r="P19" t="n">
        <v>152.8</v>
      </c>
      <c r="Q19" t="n">
        <v>1731.93</v>
      </c>
      <c r="R19" t="n">
        <v>57.64</v>
      </c>
      <c r="S19" t="n">
        <v>42.11</v>
      </c>
      <c r="T19" t="n">
        <v>7130.77</v>
      </c>
      <c r="U19" t="n">
        <v>0.73</v>
      </c>
      <c r="V19" t="n">
        <v>0.89</v>
      </c>
      <c r="W19" t="n">
        <v>3.76</v>
      </c>
      <c r="X19" t="n">
        <v>0.46</v>
      </c>
      <c r="Y19" t="n">
        <v>1</v>
      </c>
      <c r="Z19" t="n">
        <v>10</v>
      </c>
      <c r="AA19" t="n">
        <v>740.7346294962719</v>
      </c>
      <c r="AB19" t="n">
        <v>1013.505798982292</v>
      </c>
      <c r="AC19" t="n">
        <v>916.7782279917438</v>
      </c>
      <c r="AD19" t="n">
        <v>740734.6294962718</v>
      </c>
      <c r="AE19" t="n">
        <v>1013505.798982292</v>
      </c>
      <c r="AF19" t="n">
        <v>3.438888787116223e-06</v>
      </c>
      <c r="AG19" t="n">
        <v>49</v>
      </c>
      <c r="AH19" t="n">
        <v>916778.2279917438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5.3575</v>
      </c>
      <c r="E20" t="n">
        <v>18.67</v>
      </c>
      <c r="F20" t="n">
        <v>15.55</v>
      </c>
      <c r="G20" t="n">
        <v>42.4</v>
      </c>
      <c r="H20" t="n">
        <v>0.5600000000000001</v>
      </c>
      <c r="I20" t="n">
        <v>22</v>
      </c>
      <c r="J20" t="n">
        <v>174.45</v>
      </c>
      <c r="K20" t="n">
        <v>51.39</v>
      </c>
      <c r="L20" t="n">
        <v>5.5</v>
      </c>
      <c r="M20" t="n">
        <v>3</v>
      </c>
      <c r="N20" t="n">
        <v>32.56</v>
      </c>
      <c r="O20" t="n">
        <v>21749.39</v>
      </c>
      <c r="P20" t="n">
        <v>152.35</v>
      </c>
      <c r="Q20" t="n">
        <v>1731.84</v>
      </c>
      <c r="R20" t="n">
        <v>56.96</v>
      </c>
      <c r="S20" t="n">
        <v>42.11</v>
      </c>
      <c r="T20" t="n">
        <v>6797.5</v>
      </c>
      <c r="U20" t="n">
        <v>0.74</v>
      </c>
      <c r="V20" t="n">
        <v>0.9</v>
      </c>
      <c r="W20" t="n">
        <v>3.76</v>
      </c>
      <c r="X20" t="n">
        <v>0.45</v>
      </c>
      <c r="Y20" t="n">
        <v>1</v>
      </c>
      <c r="Z20" t="n">
        <v>10</v>
      </c>
      <c r="AA20" t="n">
        <v>739.5482995977142</v>
      </c>
      <c r="AB20" t="n">
        <v>1011.882610077904</v>
      </c>
      <c r="AC20" t="n">
        <v>915.3099539582308</v>
      </c>
      <c r="AD20" t="n">
        <v>739548.2995977142</v>
      </c>
      <c r="AE20" t="n">
        <v>1011882.610077904</v>
      </c>
      <c r="AF20" t="n">
        <v>3.447705130614014e-06</v>
      </c>
      <c r="AG20" t="n">
        <v>49</v>
      </c>
      <c r="AH20" t="n">
        <v>915309.9539582308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5.3598</v>
      </c>
      <c r="E21" t="n">
        <v>18.66</v>
      </c>
      <c r="F21" t="n">
        <v>15.54</v>
      </c>
      <c r="G21" t="n">
        <v>42.38</v>
      </c>
      <c r="H21" t="n">
        <v>0.58</v>
      </c>
      <c r="I21" t="n">
        <v>22</v>
      </c>
      <c r="J21" t="n">
        <v>174.82</v>
      </c>
      <c r="K21" t="n">
        <v>51.39</v>
      </c>
      <c r="L21" t="n">
        <v>5.75</v>
      </c>
      <c r="M21" t="n">
        <v>2</v>
      </c>
      <c r="N21" t="n">
        <v>32.67</v>
      </c>
      <c r="O21" t="n">
        <v>21794.75</v>
      </c>
      <c r="P21" t="n">
        <v>152.53</v>
      </c>
      <c r="Q21" t="n">
        <v>1731.98</v>
      </c>
      <c r="R21" t="n">
        <v>56.58</v>
      </c>
      <c r="S21" t="n">
        <v>42.11</v>
      </c>
      <c r="T21" t="n">
        <v>6606.78</v>
      </c>
      <c r="U21" t="n">
        <v>0.74</v>
      </c>
      <c r="V21" t="n">
        <v>0.9</v>
      </c>
      <c r="W21" t="n">
        <v>3.77</v>
      </c>
      <c r="X21" t="n">
        <v>0.44</v>
      </c>
      <c r="Y21" t="n">
        <v>1</v>
      </c>
      <c r="Z21" t="n">
        <v>10</v>
      </c>
      <c r="AA21" t="n">
        <v>739.5539576048914</v>
      </c>
      <c r="AB21" t="n">
        <v>1011.890351612937</v>
      </c>
      <c r="AC21" t="n">
        <v>915.316956652026</v>
      </c>
      <c r="AD21" t="n">
        <v>739553.9576048914</v>
      </c>
      <c r="AE21" t="n">
        <v>1011890.351612937</v>
      </c>
      <c r="AF21" t="n">
        <v>3.449185246675687e-06</v>
      </c>
      <c r="AG21" t="n">
        <v>49</v>
      </c>
      <c r="AH21" t="n">
        <v>915316.9566520259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5.3583</v>
      </c>
      <c r="E22" t="n">
        <v>18.66</v>
      </c>
      <c r="F22" t="n">
        <v>15.54</v>
      </c>
      <c r="G22" t="n">
        <v>42.39</v>
      </c>
      <c r="H22" t="n">
        <v>0.61</v>
      </c>
      <c r="I22" t="n">
        <v>22</v>
      </c>
      <c r="J22" t="n">
        <v>175.18</v>
      </c>
      <c r="K22" t="n">
        <v>51.39</v>
      </c>
      <c r="L22" t="n">
        <v>6</v>
      </c>
      <c r="M22" t="n">
        <v>0</v>
      </c>
      <c r="N22" t="n">
        <v>32.79</v>
      </c>
      <c r="O22" t="n">
        <v>21840.16</v>
      </c>
      <c r="P22" t="n">
        <v>152.74</v>
      </c>
      <c r="Q22" t="n">
        <v>1731.84</v>
      </c>
      <c r="R22" t="n">
        <v>56.61</v>
      </c>
      <c r="S22" t="n">
        <v>42.11</v>
      </c>
      <c r="T22" t="n">
        <v>6625.4</v>
      </c>
      <c r="U22" t="n">
        <v>0.74</v>
      </c>
      <c r="V22" t="n">
        <v>0.9</v>
      </c>
      <c r="W22" t="n">
        <v>3.77</v>
      </c>
      <c r="X22" t="n">
        <v>0.45</v>
      </c>
      <c r="Y22" t="n">
        <v>1</v>
      </c>
      <c r="Z22" t="n">
        <v>10</v>
      </c>
      <c r="AA22" t="n">
        <v>739.8394672464937</v>
      </c>
      <c r="AB22" t="n">
        <v>1012.280998500374</v>
      </c>
      <c r="AC22" t="n">
        <v>915.6703207488021</v>
      </c>
      <c r="AD22" t="n">
        <v>739839.4672464937</v>
      </c>
      <c r="AE22" t="n">
        <v>1012280.998500374</v>
      </c>
      <c r="AF22" t="n">
        <v>3.448219953591987e-06</v>
      </c>
      <c r="AG22" t="n">
        <v>49</v>
      </c>
      <c r="AH22" t="n">
        <v>915670.320748802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5.0485</v>
      </c>
      <c r="E2" t="n">
        <v>19.81</v>
      </c>
      <c r="F2" t="n">
        <v>16.98</v>
      </c>
      <c r="G2" t="n">
        <v>11.58</v>
      </c>
      <c r="H2" t="n">
        <v>0.34</v>
      </c>
      <c r="I2" t="n">
        <v>88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80.34999999999999</v>
      </c>
      <c r="Q2" t="n">
        <v>1732.78</v>
      </c>
      <c r="R2" t="n">
        <v>98.29000000000001</v>
      </c>
      <c r="S2" t="n">
        <v>42.11</v>
      </c>
      <c r="T2" t="n">
        <v>27131.93</v>
      </c>
      <c r="U2" t="n">
        <v>0.43</v>
      </c>
      <c r="V2" t="n">
        <v>0.82</v>
      </c>
      <c r="W2" t="n">
        <v>3.98</v>
      </c>
      <c r="X2" t="n">
        <v>1.88</v>
      </c>
      <c r="Y2" t="n">
        <v>1</v>
      </c>
      <c r="Z2" t="n">
        <v>10</v>
      </c>
      <c r="AA2" t="n">
        <v>637.3179273807408</v>
      </c>
      <c r="AB2" t="n">
        <v>872.0065047249245</v>
      </c>
      <c r="AC2" t="n">
        <v>788.7834277827931</v>
      </c>
      <c r="AD2" t="n">
        <v>637317.9273807408</v>
      </c>
      <c r="AE2" t="n">
        <v>872006.5047249246</v>
      </c>
      <c r="AF2" t="n">
        <v>5.823744168277421e-06</v>
      </c>
      <c r="AG2" t="n">
        <v>52</v>
      </c>
      <c r="AH2" t="n">
        <v>788783.4277827931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3.0958</v>
      </c>
      <c r="E2" t="n">
        <v>32.3</v>
      </c>
      <c r="F2" t="n">
        <v>19.62</v>
      </c>
      <c r="G2" t="n">
        <v>5.37</v>
      </c>
      <c r="H2" t="n">
        <v>0.08</v>
      </c>
      <c r="I2" t="n">
        <v>219</v>
      </c>
      <c r="J2" t="n">
        <v>232.68</v>
      </c>
      <c r="K2" t="n">
        <v>57.72</v>
      </c>
      <c r="L2" t="n">
        <v>1</v>
      </c>
      <c r="M2" t="n">
        <v>217</v>
      </c>
      <c r="N2" t="n">
        <v>53.95</v>
      </c>
      <c r="O2" t="n">
        <v>28931.02</v>
      </c>
      <c r="P2" t="n">
        <v>304.14</v>
      </c>
      <c r="Q2" t="n">
        <v>1732.84</v>
      </c>
      <c r="R2" t="n">
        <v>184.05</v>
      </c>
      <c r="S2" t="n">
        <v>42.11</v>
      </c>
      <c r="T2" t="n">
        <v>69356.28</v>
      </c>
      <c r="U2" t="n">
        <v>0.23</v>
      </c>
      <c r="V2" t="n">
        <v>0.71</v>
      </c>
      <c r="W2" t="n">
        <v>4.07</v>
      </c>
      <c r="X2" t="n">
        <v>4.51</v>
      </c>
      <c r="Y2" t="n">
        <v>1</v>
      </c>
      <c r="Z2" t="n">
        <v>10</v>
      </c>
      <c r="AA2" t="n">
        <v>1643.338361487355</v>
      </c>
      <c r="AB2" t="n">
        <v>2248.488045158788</v>
      </c>
      <c r="AC2" t="n">
        <v>2033.895501901624</v>
      </c>
      <c r="AD2" t="n">
        <v>1643338.361487355</v>
      </c>
      <c r="AE2" t="n">
        <v>2248488.045158788</v>
      </c>
      <c r="AF2" t="n">
        <v>1.733530560027837e-06</v>
      </c>
      <c r="AG2" t="n">
        <v>85</v>
      </c>
      <c r="AH2" t="n">
        <v>2033895.501901624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3.4928</v>
      </c>
      <c r="E3" t="n">
        <v>28.63</v>
      </c>
      <c r="F3" t="n">
        <v>18.45</v>
      </c>
      <c r="G3" t="n">
        <v>6.75</v>
      </c>
      <c r="H3" t="n">
        <v>0.1</v>
      </c>
      <c r="I3" t="n">
        <v>164</v>
      </c>
      <c r="J3" t="n">
        <v>233.1</v>
      </c>
      <c r="K3" t="n">
        <v>57.72</v>
      </c>
      <c r="L3" t="n">
        <v>1.25</v>
      </c>
      <c r="M3" t="n">
        <v>162</v>
      </c>
      <c r="N3" t="n">
        <v>54.13</v>
      </c>
      <c r="O3" t="n">
        <v>28983.75</v>
      </c>
      <c r="P3" t="n">
        <v>284.39</v>
      </c>
      <c r="Q3" t="n">
        <v>1733.05</v>
      </c>
      <c r="R3" t="n">
        <v>148.01</v>
      </c>
      <c r="S3" t="n">
        <v>42.11</v>
      </c>
      <c r="T3" t="n">
        <v>51614.18</v>
      </c>
      <c r="U3" t="n">
        <v>0.28</v>
      </c>
      <c r="V3" t="n">
        <v>0.76</v>
      </c>
      <c r="W3" t="n">
        <v>3.97</v>
      </c>
      <c r="X3" t="n">
        <v>3.35</v>
      </c>
      <c r="Y3" t="n">
        <v>1</v>
      </c>
      <c r="Z3" t="n">
        <v>10</v>
      </c>
      <c r="AA3" t="n">
        <v>1408.801650712385</v>
      </c>
      <c r="AB3" t="n">
        <v>1927.584570447051</v>
      </c>
      <c r="AC3" t="n">
        <v>1743.618604425519</v>
      </c>
      <c r="AD3" t="n">
        <v>1408801.650712385</v>
      </c>
      <c r="AE3" t="n">
        <v>1927584.570447051</v>
      </c>
      <c r="AF3" t="n">
        <v>1.955835499730353e-06</v>
      </c>
      <c r="AG3" t="n">
        <v>75</v>
      </c>
      <c r="AH3" t="n">
        <v>1743618.604425519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3.7805</v>
      </c>
      <c r="E4" t="n">
        <v>26.45</v>
      </c>
      <c r="F4" t="n">
        <v>17.77</v>
      </c>
      <c r="G4" t="n">
        <v>8.140000000000001</v>
      </c>
      <c r="H4" t="n">
        <v>0.11</v>
      </c>
      <c r="I4" t="n">
        <v>131</v>
      </c>
      <c r="J4" t="n">
        <v>233.53</v>
      </c>
      <c r="K4" t="n">
        <v>57.72</v>
      </c>
      <c r="L4" t="n">
        <v>1.5</v>
      </c>
      <c r="M4" t="n">
        <v>129</v>
      </c>
      <c r="N4" t="n">
        <v>54.31</v>
      </c>
      <c r="O4" t="n">
        <v>29036.54</v>
      </c>
      <c r="P4" t="n">
        <v>272.47</v>
      </c>
      <c r="Q4" t="n">
        <v>1732.39</v>
      </c>
      <c r="R4" t="n">
        <v>126.54</v>
      </c>
      <c r="S4" t="n">
        <v>42.11</v>
      </c>
      <c r="T4" t="n">
        <v>41041.31</v>
      </c>
      <c r="U4" t="n">
        <v>0.33</v>
      </c>
      <c r="V4" t="n">
        <v>0.78</v>
      </c>
      <c r="W4" t="n">
        <v>3.93</v>
      </c>
      <c r="X4" t="n">
        <v>2.67</v>
      </c>
      <c r="Y4" t="n">
        <v>1</v>
      </c>
      <c r="Z4" t="n">
        <v>10</v>
      </c>
      <c r="AA4" t="n">
        <v>1274.223625843221</v>
      </c>
      <c r="AB4" t="n">
        <v>1743.448979657628</v>
      </c>
      <c r="AC4" t="n">
        <v>1577.056655985115</v>
      </c>
      <c r="AD4" t="n">
        <v>1274223.625843221</v>
      </c>
      <c r="AE4" t="n">
        <v>1743448.979657628</v>
      </c>
      <c r="AF4" t="n">
        <v>2.116936585756585e-06</v>
      </c>
      <c r="AG4" t="n">
        <v>69</v>
      </c>
      <c r="AH4" t="n">
        <v>1577056.655985115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4.0054</v>
      </c>
      <c r="E5" t="n">
        <v>24.97</v>
      </c>
      <c r="F5" t="n">
        <v>17.29</v>
      </c>
      <c r="G5" t="n">
        <v>9.52</v>
      </c>
      <c r="H5" t="n">
        <v>0.13</v>
      </c>
      <c r="I5" t="n">
        <v>109</v>
      </c>
      <c r="J5" t="n">
        <v>233.96</v>
      </c>
      <c r="K5" t="n">
        <v>57.72</v>
      </c>
      <c r="L5" t="n">
        <v>1.75</v>
      </c>
      <c r="M5" t="n">
        <v>107</v>
      </c>
      <c r="N5" t="n">
        <v>54.49</v>
      </c>
      <c r="O5" t="n">
        <v>29089.39</v>
      </c>
      <c r="P5" t="n">
        <v>263.66</v>
      </c>
      <c r="Q5" t="n">
        <v>1732.13</v>
      </c>
      <c r="R5" t="n">
        <v>111.98</v>
      </c>
      <c r="S5" t="n">
        <v>42.11</v>
      </c>
      <c r="T5" t="n">
        <v>33873.51</v>
      </c>
      <c r="U5" t="n">
        <v>0.38</v>
      </c>
      <c r="V5" t="n">
        <v>0.8100000000000001</v>
      </c>
      <c r="W5" t="n">
        <v>3.88</v>
      </c>
      <c r="X5" t="n">
        <v>2.19</v>
      </c>
      <c r="Y5" t="n">
        <v>1</v>
      </c>
      <c r="Z5" t="n">
        <v>10</v>
      </c>
      <c r="AA5" t="n">
        <v>1194.585695594665</v>
      </c>
      <c r="AB5" t="n">
        <v>1634.484850114033</v>
      </c>
      <c r="AC5" t="n">
        <v>1478.491910033044</v>
      </c>
      <c r="AD5" t="n">
        <v>1194585.695594665</v>
      </c>
      <c r="AE5" t="n">
        <v>1634484.850114033</v>
      </c>
      <c r="AF5" t="n">
        <v>2.242872054117028e-06</v>
      </c>
      <c r="AG5" t="n">
        <v>66</v>
      </c>
      <c r="AH5" t="n">
        <v>1478491.910033044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4.181</v>
      </c>
      <c r="E6" t="n">
        <v>23.92</v>
      </c>
      <c r="F6" t="n">
        <v>16.97</v>
      </c>
      <c r="G6" t="n">
        <v>10.95</v>
      </c>
      <c r="H6" t="n">
        <v>0.15</v>
      </c>
      <c r="I6" t="n">
        <v>93</v>
      </c>
      <c r="J6" t="n">
        <v>234.39</v>
      </c>
      <c r="K6" t="n">
        <v>57.72</v>
      </c>
      <c r="L6" t="n">
        <v>2</v>
      </c>
      <c r="M6" t="n">
        <v>91</v>
      </c>
      <c r="N6" t="n">
        <v>54.67</v>
      </c>
      <c r="O6" t="n">
        <v>29142.31</v>
      </c>
      <c r="P6" t="n">
        <v>257.15</v>
      </c>
      <c r="Q6" t="n">
        <v>1732.14</v>
      </c>
      <c r="R6" t="n">
        <v>101.83</v>
      </c>
      <c r="S6" t="n">
        <v>42.11</v>
      </c>
      <c r="T6" t="n">
        <v>28879.81</v>
      </c>
      <c r="U6" t="n">
        <v>0.41</v>
      </c>
      <c r="V6" t="n">
        <v>0.82</v>
      </c>
      <c r="W6" t="n">
        <v>3.86</v>
      </c>
      <c r="X6" t="n">
        <v>1.87</v>
      </c>
      <c r="Y6" t="n">
        <v>1</v>
      </c>
      <c r="Z6" t="n">
        <v>10</v>
      </c>
      <c r="AA6" t="n">
        <v>1130.57055204772</v>
      </c>
      <c r="AB6" t="n">
        <v>1546.896506564287</v>
      </c>
      <c r="AC6" t="n">
        <v>1399.262875060674</v>
      </c>
      <c r="AD6" t="n">
        <v>1130570.55204772</v>
      </c>
      <c r="AE6" t="n">
        <v>1546896.506564287</v>
      </c>
      <c r="AF6" t="n">
        <v>2.341201392685698e-06</v>
      </c>
      <c r="AG6" t="n">
        <v>63</v>
      </c>
      <c r="AH6" t="n">
        <v>1399262.875060674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4.3112</v>
      </c>
      <c r="E7" t="n">
        <v>23.2</v>
      </c>
      <c r="F7" t="n">
        <v>16.75</v>
      </c>
      <c r="G7" t="n">
        <v>12.26</v>
      </c>
      <c r="H7" t="n">
        <v>0.17</v>
      </c>
      <c r="I7" t="n">
        <v>82</v>
      </c>
      <c r="J7" t="n">
        <v>234.82</v>
      </c>
      <c r="K7" t="n">
        <v>57.72</v>
      </c>
      <c r="L7" t="n">
        <v>2.25</v>
      </c>
      <c r="M7" t="n">
        <v>80</v>
      </c>
      <c r="N7" t="n">
        <v>54.85</v>
      </c>
      <c r="O7" t="n">
        <v>29195.29</v>
      </c>
      <c r="P7" t="n">
        <v>252.38</v>
      </c>
      <c r="Q7" t="n">
        <v>1732.26</v>
      </c>
      <c r="R7" t="n">
        <v>94.76000000000001</v>
      </c>
      <c r="S7" t="n">
        <v>42.11</v>
      </c>
      <c r="T7" t="n">
        <v>25397.81</v>
      </c>
      <c r="U7" t="n">
        <v>0.44</v>
      </c>
      <c r="V7" t="n">
        <v>0.83</v>
      </c>
      <c r="W7" t="n">
        <v>3.85</v>
      </c>
      <c r="X7" t="n">
        <v>1.65</v>
      </c>
      <c r="Y7" t="n">
        <v>1</v>
      </c>
      <c r="Z7" t="n">
        <v>10</v>
      </c>
      <c r="AA7" t="n">
        <v>1087.373259655913</v>
      </c>
      <c r="AB7" t="n">
        <v>1487.792065383777</v>
      </c>
      <c r="AC7" t="n">
        <v>1345.799278792827</v>
      </c>
      <c r="AD7" t="n">
        <v>1087373.259655913</v>
      </c>
      <c r="AE7" t="n">
        <v>1487792.065383777</v>
      </c>
      <c r="AF7" t="n">
        <v>2.414108453515088e-06</v>
      </c>
      <c r="AG7" t="n">
        <v>61</v>
      </c>
      <c r="AH7" t="n">
        <v>1345799.278792827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4.4369</v>
      </c>
      <c r="E8" t="n">
        <v>22.54</v>
      </c>
      <c r="F8" t="n">
        <v>16.55</v>
      </c>
      <c r="G8" t="n">
        <v>13.79</v>
      </c>
      <c r="H8" t="n">
        <v>0.19</v>
      </c>
      <c r="I8" t="n">
        <v>72</v>
      </c>
      <c r="J8" t="n">
        <v>235.25</v>
      </c>
      <c r="K8" t="n">
        <v>57.72</v>
      </c>
      <c r="L8" t="n">
        <v>2.5</v>
      </c>
      <c r="M8" t="n">
        <v>70</v>
      </c>
      <c r="N8" t="n">
        <v>55.03</v>
      </c>
      <c r="O8" t="n">
        <v>29248.33</v>
      </c>
      <c r="P8" t="n">
        <v>248.02</v>
      </c>
      <c r="Q8" t="n">
        <v>1732.47</v>
      </c>
      <c r="R8" t="n">
        <v>88.83</v>
      </c>
      <c r="S8" t="n">
        <v>42.11</v>
      </c>
      <c r="T8" t="n">
        <v>22485.35</v>
      </c>
      <c r="U8" t="n">
        <v>0.47</v>
      </c>
      <c r="V8" t="n">
        <v>0.84</v>
      </c>
      <c r="W8" t="n">
        <v>3.82</v>
      </c>
      <c r="X8" t="n">
        <v>1.45</v>
      </c>
      <c r="Y8" t="n">
        <v>1</v>
      </c>
      <c r="Z8" t="n">
        <v>10</v>
      </c>
      <c r="AA8" t="n">
        <v>1046.687052296189</v>
      </c>
      <c r="AB8" t="n">
        <v>1432.123401525414</v>
      </c>
      <c r="AC8" t="n">
        <v>1295.443554081647</v>
      </c>
      <c r="AD8" t="n">
        <v>1046687.052296189</v>
      </c>
      <c r="AE8" t="n">
        <v>1432123.401525415</v>
      </c>
      <c r="AF8" t="n">
        <v>2.484495685053139e-06</v>
      </c>
      <c r="AG8" t="n">
        <v>59</v>
      </c>
      <c r="AH8" t="n">
        <v>1295443.554081647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4.5294</v>
      </c>
      <c r="E9" t="n">
        <v>22.08</v>
      </c>
      <c r="F9" t="n">
        <v>16.41</v>
      </c>
      <c r="G9" t="n">
        <v>15.15</v>
      </c>
      <c r="H9" t="n">
        <v>0.21</v>
      </c>
      <c r="I9" t="n">
        <v>65</v>
      </c>
      <c r="J9" t="n">
        <v>235.68</v>
      </c>
      <c r="K9" t="n">
        <v>57.72</v>
      </c>
      <c r="L9" t="n">
        <v>2.75</v>
      </c>
      <c r="M9" t="n">
        <v>63</v>
      </c>
      <c r="N9" t="n">
        <v>55.21</v>
      </c>
      <c r="O9" t="n">
        <v>29301.44</v>
      </c>
      <c r="P9" t="n">
        <v>244.06</v>
      </c>
      <c r="Q9" t="n">
        <v>1732.19</v>
      </c>
      <c r="R9" t="n">
        <v>84.04000000000001</v>
      </c>
      <c r="S9" t="n">
        <v>42.11</v>
      </c>
      <c r="T9" t="n">
        <v>20122.64</v>
      </c>
      <c r="U9" t="n">
        <v>0.5</v>
      </c>
      <c r="V9" t="n">
        <v>0.85</v>
      </c>
      <c r="W9" t="n">
        <v>3.82</v>
      </c>
      <c r="X9" t="n">
        <v>1.31</v>
      </c>
      <c r="Y9" t="n">
        <v>1</v>
      </c>
      <c r="Z9" t="n">
        <v>10</v>
      </c>
      <c r="AA9" t="n">
        <v>1021.353503367586</v>
      </c>
      <c r="AB9" t="n">
        <v>1397.460922244</v>
      </c>
      <c r="AC9" t="n">
        <v>1264.089213173755</v>
      </c>
      <c r="AD9" t="n">
        <v>1021353.503367586</v>
      </c>
      <c r="AE9" t="n">
        <v>1397460.922244</v>
      </c>
      <c r="AF9" t="n">
        <v>2.536292176041761e-06</v>
      </c>
      <c r="AG9" t="n">
        <v>58</v>
      </c>
      <c r="AH9" t="n">
        <v>1264089.213173755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4.6161</v>
      </c>
      <c r="E10" t="n">
        <v>21.66</v>
      </c>
      <c r="F10" t="n">
        <v>16.27</v>
      </c>
      <c r="G10" t="n">
        <v>16.54</v>
      </c>
      <c r="H10" t="n">
        <v>0.23</v>
      </c>
      <c r="I10" t="n">
        <v>59</v>
      </c>
      <c r="J10" t="n">
        <v>236.11</v>
      </c>
      <c r="K10" t="n">
        <v>57.72</v>
      </c>
      <c r="L10" t="n">
        <v>3</v>
      </c>
      <c r="M10" t="n">
        <v>57</v>
      </c>
      <c r="N10" t="n">
        <v>55.39</v>
      </c>
      <c r="O10" t="n">
        <v>29354.61</v>
      </c>
      <c r="P10" t="n">
        <v>240.58</v>
      </c>
      <c r="Q10" t="n">
        <v>1732.14</v>
      </c>
      <c r="R10" t="n">
        <v>79.98999999999999</v>
      </c>
      <c r="S10" t="n">
        <v>42.11</v>
      </c>
      <c r="T10" t="n">
        <v>18127.25</v>
      </c>
      <c r="U10" t="n">
        <v>0.53</v>
      </c>
      <c r="V10" t="n">
        <v>0.86</v>
      </c>
      <c r="W10" t="n">
        <v>3.8</v>
      </c>
      <c r="X10" t="n">
        <v>1.17</v>
      </c>
      <c r="Y10" t="n">
        <v>1</v>
      </c>
      <c r="Z10" t="n">
        <v>10</v>
      </c>
      <c r="AA10" t="n">
        <v>997.7362505720323</v>
      </c>
      <c r="AB10" t="n">
        <v>1365.146755049465</v>
      </c>
      <c r="AC10" t="n">
        <v>1234.859064743048</v>
      </c>
      <c r="AD10" t="n">
        <v>997736.2505720323</v>
      </c>
      <c r="AE10" t="n">
        <v>1365146.755049465</v>
      </c>
      <c r="AF10" t="n">
        <v>2.58484088705488e-06</v>
      </c>
      <c r="AG10" t="n">
        <v>57</v>
      </c>
      <c r="AH10" t="n">
        <v>1234859.064743048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4.6862</v>
      </c>
      <c r="E11" t="n">
        <v>21.34</v>
      </c>
      <c r="F11" t="n">
        <v>16.17</v>
      </c>
      <c r="G11" t="n">
        <v>17.97</v>
      </c>
      <c r="H11" t="n">
        <v>0.24</v>
      </c>
      <c r="I11" t="n">
        <v>54</v>
      </c>
      <c r="J11" t="n">
        <v>236.54</v>
      </c>
      <c r="K11" t="n">
        <v>57.72</v>
      </c>
      <c r="L11" t="n">
        <v>3.25</v>
      </c>
      <c r="M11" t="n">
        <v>52</v>
      </c>
      <c r="N11" t="n">
        <v>55.57</v>
      </c>
      <c r="O11" t="n">
        <v>29407.85</v>
      </c>
      <c r="P11" t="n">
        <v>237.89</v>
      </c>
      <c r="Q11" t="n">
        <v>1732.46</v>
      </c>
      <c r="R11" t="n">
        <v>77.03</v>
      </c>
      <c r="S11" t="n">
        <v>42.11</v>
      </c>
      <c r="T11" t="n">
        <v>16673.59</v>
      </c>
      <c r="U11" t="n">
        <v>0.55</v>
      </c>
      <c r="V11" t="n">
        <v>0.86</v>
      </c>
      <c r="W11" t="n">
        <v>3.79</v>
      </c>
      <c r="X11" t="n">
        <v>1.07</v>
      </c>
      <c r="Y11" t="n">
        <v>1</v>
      </c>
      <c r="Z11" t="n">
        <v>10</v>
      </c>
      <c r="AA11" t="n">
        <v>977.3567373799871</v>
      </c>
      <c r="AB11" t="n">
        <v>1337.262606019441</v>
      </c>
      <c r="AC11" t="n">
        <v>1209.6361397608</v>
      </c>
      <c r="AD11" t="n">
        <v>977356.737379987</v>
      </c>
      <c r="AE11" t="n">
        <v>1337262.606019441</v>
      </c>
      <c r="AF11" t="n">
        <v>2.624094227793284e-06</v>
      </c>
      <c r="AG11" t="n">
        <v>56</v>
      </c>
      <c r="AH11" t="n">
        <v>1209636.1397608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4.7582</v>
      </c>
      <c r="E12" t="n">
        <v>21.02</v>
      </c>
      <c r="F12" t="n">
        <v>16.08</v>
      </c>
      <c r="G12" t="n">
        <v>19.68</v>
      </c>
      <c r="H12" t="n">
        <v>0.26</v>
      </c>
      <c r="I12" t="n">
        <v>49</v>
      </c>
      <c r="J12" t="n">
        <v>236.98</v>
      </c>
      <c r="K12" t="n">
        <v>57.72</v>
      </c>
      <c r="L12" t="n">
        <v>3.5</v>
      </c>
      <c r="M12" t="n">
        <v>47</v>
      </c>
      <c r="N12" t="n">
        <v>55.75</v>
      </c>
      <c r="O12" t="n">
        <v>29461.15</v>
      </c>
      <c r="P12" t="n">
        <v>234.82</v>
      </c>
      <c r="Q12" t="n">
        <v>1732.28</v>
      </c>
      <c r="R12" t="n">
        <v>73.81</v>
      </c>
      <c r="S12" t="n">
        <v>42.11</v>
      </c>
      <c r="T12" t="n">
        <v>15088.42</v>
      </c>
      <c r="U12" t="n">
        <v>0.57</v>
      </c>
      <c r="V12" t="n">
        <v>0.87</v>
      </c>
      <c r="W12" t="n">
        <v>3.79</v>
      </c>
      <c r="X12" t="n">
        <v>0.97</v>
      </c>
      <c r="Y12" t="n">
        <v>1</v>
      </c>
      <c r="Z12" t="n">
        <v>10</v>
      </c>
      <c r="AA12" t="n">
        <v>956.7723331017107</v>
      </c>
      <c r="AB12" t="n">
        <v>1309.098115966078</v>
      </c>
      <c r="AC12" t="n">
        <v>1184.159629109021</v>
      </c>
      <c r="AD12" t="n">
        <v>956772.3331017108</v>
      </c>
      <c r="AE12" t="n">
        <v>1309098.115966078</v>
      </c>
      <c r="AF12" t="n">
        <v>2.664411496454698e-06</v>
      </c>
      <c r="AG12" t="n">
        <v>55</v>
      </c>
      <c r="AH12" t="n">
        <v>1184159.629109021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4.8024</v>
      </c>
      <c r="E13" t="n">
        <v>20.82</v>
      </c>
      <c r="F13" t="n">
        <v>16.02</v>
      </c>
      <c r="G13" t="n">
        <v>20.89</v>
      </c>
      <c r="H13" t="n">
        <v>0.28</v>
      </c>
      <c r="I13" t="n">
        <v>46</v>
      </c>
      <c r="J13" t="n">
        <v>237.41</v>
      </c>
      <c r="K13" t="n">
        <v>57.72</v>
      </c>
      <c r="L13" t="n">
        <v>3.75</v>
      </c>
      <c r="M13" t="n">
        <v>44</v>
      </c>
      <c r="N13" t="n">
        <v>55.93</v>
      </c>
      <c r="O13" t="n">
        <v>29514.51</v>
      </c>
      <c r="P13" t="n">
        <v>232.65</v>
      </c>
      <c r="Q13" t="n">
        <v>1731.91</v>
      </c>
      <c r="R13" t="n">
        <v>72.12</v>
      </c>
      <c r="S13" t="n">
        <v>42.11</v>
      </c>
      <c r="T13" t="n">
        <v>14256.41</v>
      </c>
      <c r="U13" t="n">
        <v>0.58</v>
      </c>
      <c r="V13" t="n">
        <v>0.87</v>
      </c>
      <c r="W13" t="n">
        <v>3.79</v>
      </c>
      <c r="X13" t="n">
        <v>0.92</v>
      </c>
      <c r="Y13" t="n">
        <v>1</v>
      </c>
      <c r="Z13" t="n">
        <v>10</v>
      </c>
      <c r="AA13" t="n">
        <v>950.0589452571731</v>
      </c>
      <c r="AB13" t="n">
        <v>1299.912562543413</v>
      </c>
      <c r="AC13" t="n">
        <v>1175.85073201301</v>
      </c>
      <c r="AD13" t="n">
        <v>950058.9452571732</v>
      </c>
      <c r="AE13" t="n">
        <v>1299912.562543413</v>
      </c>
      <c r="AF13" t="n">
        <v>2.689161819716288e-06</v>
      </c>
      <c r="AG13" t="n">
        <v>55</v>
      </c>
      <c r="AH13" t="n">
        <v>1175850.732013009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4.85</v>
      </c>
      <c r="E14" t="n">
        <v>20.62</v>
      </c>
      <c r="F14" t="n">
        <v>15.95</v>
      </c>
      <c r="G14" t="n">
        <v>22.26</v>
      </c>
      <c r="H14" t="n">
        <v>0.3</v>
      </c>
      <c r="I14" t="n">
        <v>43</v>
      </c>
      <c r="J14" t="n">
        <v>237.84</v>
      </c>
      <c r="K14" t="n">
        <v>57.72</v>
      </c>
      <c r="L14" t="n">
        <v>4</v>
      </c>
      <c r="M14" t="n">
        <v>41</v>
      </c>
      <c r="N14" t="n">
        <v>56.12</v>
      </c>
      <c r="O14" t="n">
        <v>29567.95</v>
      </c>
      <c r="P14" t="n">
        <v>229.88</v>
      </c>
      <c r="Q14" t="n">
        <v>1732.07</v>
      </c>
      <c r="R14" t="n">
        <v>70.09999999999999</v>
      </c>
      <c r="S14" t="n">
        <v>42.11</v>
      </c>
      <c r="T14" t="n">
        <v>13264.75</v>
      </c>
      <c r="U14" t="n">
        <v>0.6</v>
      </c>
      <c r="V14" t="n">
        <v>0.87</v>
      </c>
      <c r="W14" t="n">
        <v>3.78</v>
      </c>
      <c r="X14" t="n">
        <v>0.85</v>
      </c>
      <c r="Y14" t="n">
        <v>1</v>
      </c>
      <c r="Z14" t="n">
        <v>10</v>
      </c>
      <c r="AA14" t="n">
        <v>932.4499349474852</v>
      </c>
      <c r="AB14" t="n">
        <v>1275.819137782991</v>
      </c>
      <c r="AC14" t="n">
        <v>1154.056749896388</v>
      </c>
      <c r="AD14" t="n">
        <v>932449.9349474852</v>
      </c>
      <c r="AE14" t="n">
        <v>1275819.137782991</v>
      </c>
      <c r="AF14" t="n">
        <v>2.715816013997999e-06</v>
      </c>
      <c r="AG14" t="n">
        <v>54</v>
      </c>
      <c r="AH14" t="n">
        <v>1154056.749896388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4.8998</v>
      </c>
      <c r="E15" t="n">
        <v>20.41</v>
      </c>
      <c r="F15" t="n">
        <v>15.88</v>
      </c>
      <c r="G15" t="n">
        <v>23.82</v>
      </c>
      <c r="H15" t="n">
        <v>0.32</v>
      </c>
      <c r="I15" t="n">
        <v>40</v>
      </c>
      <c r="J15" t="n">
        <v>238.28</v>
      </c>
      <c r="K15" t="n">
        <v>57.72</v>
      </c>
      <c r="L15" t="n">
        <v>4.25</v>
      </c>
      <c r="M15" t="n">
        <v>38</v>
      </c>
      <c r="N15" t="n">
        <v>56.3</v>
      </c>
      <c r="O15" t="n">
        <v>29621.44</v>
      </c>
      <c r="P15" t="n">
        <v>226.93</v>
      </c>
      <c r="Q15" t="n">
        <v>1732.05</v>
      </c>
      <c r="R15" t="n">
        <v>67.75</v>
      </c>
      <c r="S15" t="n">
        <v>42.11</v>
      </c>
      <c r="T15" t="n">
        <v>12102.75</v>
      </c>
      <c r="U15" t="n">
        <v>0.62</v>
      </c>
      <c r="V15" t="n">
        <v>0.88</v>
      </c>
      <c r="W15" t="n">
        <v>3.77</v>
      </c>
      <c r="X15" t="n">
        <v>0.78</v>
      </c>
      <c r="Y15" t="n">
        <v>1</v>
      </c>
      <c r="Z15" t="n">
        <v>10</v>
      </c>
      <c r="AA15" t="n">
        <v>924.6010988886277</v>
      </c>
      <c r="AB15" t="n">
        <v>1265.080014021053</v>
      </c>
      <c r="AC15" t="n">
        <v>1144.342553033835</v>
      </c>
      <c r="AD15" t="n">
        <v>924601.0988886277</v>
      </c>
      <c r="AE15" t="n">
        <v>1265080.014021053</v>
      </c>
      <c r="AF15" t="n">
        <v>2.743702124822144e-06</v>
      </c>
      <c r="AG15" t="n">
        <v>54</v>
      </c>
      <c r="AH15" t="n">
        <v>1144342.553033835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4.9478</v>
      </c>
      <c r="E16" t="n">
        <v>20.21</v>
      </c>
      <c r="F16" t="n">
        <v>15.82</v>
      </c>
      <c r="G16" t="n">
        <v>25.65</v>
      </c>
      <c r="H16" t="n">
        <v>0.34</v>
      </c>
      <c r="I16" t="n">
        <v>37</v>
      </c>
      <c r="J16" t="n">
        <v>238.71</v>
      </c>
      <c r="K16" t="n">
        <v>57.72</v>
      </c>
      <c r="L16" t="n">
        <v>4.5</v>
      </c>
      <c r="M16" t="n">
        <v>35</v>
      </c>
      <c r="N16" t="n">
        <v>56.49</v>
      </c>
      <c r="O16" t="n">
        <v>29675.01</v>
      </c>
      <c r="P16" t="n">
        <v>224.63</v>
      </c>
      <c r="Q16" t="n">
        <v>1731.94</v>
      </c>
      <c r="R16" t="n">
        <v>65.97</v>
      </c>
      <c r="S16" t="n">
        <v>42.11</v>
      </c>
      <c r="T16" t="n">
        <v>11229.73</v>
      </c>
      <c r="U16" t="n">
        <v>0.64</v>
      </c>
      <c r="V16" t="n">
        <v>0.88</v>
      </c>
      <c r="W16" t="n">
        <v>3.77</v>
      </c>
      <c r="X16" t="n">
        <v>0.72</v>
      </c>
      <c r="Y16" t="n">
        <v>1</v>
      </c>
      <c r="Z16" t="n">
        <v>10</v>
      </c>
      <c r="AA16" t="n">
        <v>907.8601423499205</v>
      </c>
      <c r="AB16" t="n">
        <v>1242.174298725917</v>
      </c>
      <c r="AC16" t="n">
        <v>1123.622927058092</v>
      </c>
      <c r="AD16" t="n">
        <v>907860.1423499205</v>
      </c>
      <c r="AE16" t="n">
        <v>1242174.298725917</v>
      </c>
      <c r="AF16" t="n">
        <v>2.770580303929753e-06</v>
      </c>
      <c r="AG16" t="n">
        <v>53</v>
      </c>
      <c r="AH16" t="n">
        <v>1123622.927058092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4.9771</v>
      </c>
      <c r="E17" t="n">
        <v>20.09</v>
      </c>
      <c r="F17" t="n">
        <v>15.79</v>
      </c>
      <c r="G17" t="n">
        <v>27.07</v>
      </c>
      <c r="H17" t="n">
        <v>0.35</v>
      </c>
      <c r="I17" t="n">
        <v>35</v>
      </c>
      <c r="J17" t="n">
        <v>239.14</v>
      </c>
      <c r="K17" t="n">
        <v>57.72</v>
      </c>
      <c r="L17" t="n">
        <v>4.75</v>
      </c>
      <c r="M17" t="n">
        <v>33</v>
      </c>
      <c r="N17" t="n">
        <v>56.67</v>
      </c>
      <c r="O17" t="n">
        <v>29728.63</v>
      </c>
      <c r="P17" t="n">
        <v>222.71</v>
      </c>
      <c r="Q17" t="n">
        <v>1731.91</v>
      </c>
      <c r="R17" t="n">
        <v>65.04000000000001</v>
      </c>
      <c r="S17" t="n">
        <v>42.11</v>
      </c>
      <c r="T17" t="n">
        <v>10770.64</v>
      </c>
      <c r="U17" t="n">
        <v>0.65</v>
      </c>
      <c r="V17" t="n">
        <v>0.88</v>
      </c>
      <c r="W17" t="n">
        <v>3.76</v>
      </c>
      <c r="X17" t="n">
        <v>0.6899999999999999</v>
      </c>
      <c r="Y17" t="n">
        <v>1</v>
      </c>
      <c r="Z17" t="n">
        <v>10</v>
      </c>
      <c r="AA17" t="n">
        <v>903.2902627643831</v>
      </c>
      <c r="AB17" t="n">
        <v>1235.921587868126</v>
      </c>
      <c r="AC17" t="n">
        <v>1117.966966148835</v>
      </c>
      <c r="AD17" t="n">
        <v>903290.2627643831</v>
      </c>
      <c r="AE17" t="n">
        <v>1235921.587868126</v>
      </c>
      <c r="AF17" t="n">
        <v>2.78698719242669e-06</v>
      </c>
      <c r="AG17" t="n">
        <v>53</v>
      </c>
      <c r="AH17" t="n">
        <v>1117966.966148835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5.01</v>
      </c>
      <c r="E18" t="n">
        <v>19.96</v>
      </c>
      <c r="F18" t="n">
        <v>15.75</v>
      </c>
      <c r="G18" t="n">
        <v>28.63</v>
      </c>
      <c r="H18" t="n">
        <v>0.37</v>
      </c>
      <c r="I18" t="n">
        <v>33</v>
      </c>
      <c r="J18" t="n">
        <v>239.58</v>
      </c>
      <c r="K18" t="n">
        <v>57.72</v>
      </c>
      <c r="L18" t="n">
        <v>5</v>
      </c>
      <c r="M18" t="n">
        <v>31</v>
      </c>
      <c r="N18" t="n">
        <v>56.86</v>
      </c>
      <c r="O18" t="n">
        <v>29782.33</v>
      </c>
      <c r="P18" t="n">
        <v>220.46</v>
      </c>
      <c r="Q18" t="n">
        <v>1731.97</v>
      </c>
      <c r="R18" t="n">
        <v>63.75</v>
      </c>
      <c r="S18" t="n">
        <v>42.11</v>
      </c>
      <c r="T18" t="n">
        <v>10136.8</v>
      </c>
      <c r="U18" t="n">
        <v>0.66</v>
      </c>
      <c r="V18" t="n">
        <v>0.88</v>
      </c>
      <c r="W18" t="n">
        <v>3.76</v>
      </c>
      <c r="X18" t="n">
        <v>0.65</v>
      </c>
      <c r="Y18" t="n">
        <v>1</v>
      </c>
      <c r="Z18" t="n">
        <v>10</v>
      </c>
      <c r="AA18" t="n">
        <v>888.0841423130495</v>
      </c>
      <c r="AB18" t="n">
        <v>1215.115903019923</v>
      </c>
      <c r="AC18" t="n">
        <v>1099.146946661582</v>
      </c>
      <c r="AD18" t="n">
        <v>888084.1423130495</v>
      </c>
      <c r="AE18" t="n">
        <v>1215115.903019923</v>
      </c>
      <c r="AF18" t="n">
        <v>2.805409944356697e-06</v>
      </c>
      <c r="AG18" t="n">
        <v>52</v>
      </c>
      <c r="AH18" t="n">
        <v>1099146.946661582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5.0494</v>
      </c>
      <c r="E19" t="n">
        <v>19.8</v>
      </c>
      <c r="F19" t="n">
        <v>15.68</v>
      </c>
      <c r="G19" t="n">
        <v>30.35</v>
      </c>
      <c r="H19" t="n">
        <v>0.39</v>
      </c>
      <c r="I19" t="n">
        <v>31</v>
      </c>
      <c r="J19" t="n">
        <v>240.02</v>
      </c>
      <c r="K19" t="n">
        <v>57.72</v>
      </c>
      <c r="L19" t="n">
        <v>5.25</v>
      </c>
      <c r="M19" t="n">
        <v>29</v>
      </c>
      <c r="N19" t="n">
        <v>57.04</v>
      </c>
      <c r="O19" t="n">
        <v>29836.09</v>
      </c>
      <c r="P19" t="n">
        <v>218.24</v>
      </c>
      <c r="Q19" t="n">
        <v>1731.97</v>
      </c>
      <c r="R19" t="n">
        <v>61.49</v>
      </c>
      <c r="S19" t="n">
        <v>42.11</v>
      </c>
      <c r="T19" t="n">
        <v>9019.43</v>
      </c>
      <c r="U19" t="n">
        <v>0.68</v>
      </c>
      <c r="V19" t="n">
        <v>0.89</v>
      </c>
      <c r="W19" t="n">
        <v>3.76</v>
      </c>
      <c r="X19" t="n">
        <v>0.58</v>
      </c>
      <c r="Y19" t="n">
        <v>1</v>
      </c>
      <c r="Z19" t="n">
        <v>10</v>
      </c>
      <c r="AA19" t="n">
        <v>882.2531786083076</v>
      </c>
      <c r="AB19" t="n">
        <v>1207.137721235132</v>
      </c>
      <c r="AC19" t="n">
        <v>1091.930191348883</v>
      </c>
      <c r="AD19" t="n">
        <v>882253.1786083076</v>
      </c>
      <c r="AE19" t="n">
        <v>1207137.721235132</v>
      </c>
      <c r="AF19" t="n">
        <v>2.827472449707526e-06</v>
      </c>
      <c r="AG19" t="n">
        <v>52</v>
      </c>
      <c r="AH19" t="n">
        <v>1091930.191348883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5.058</v>
      </c>
      <c r="E20" t="n">
        <v>19.77</v>
      </c>
      <c r="F20" t="n">
        <v>15.7</v>
      </c>
      <c r="G20" t="n">
        <v>31.39</v>
      </c>
      <c r="H20" t="n">
        <v>0.41</v>
      </c>
      <c r="I20" t="n">
        <v>30</v>
      </c>
      <c r="J20" t="n">
        <v>240.45</v>
      </c>
      <c r="K20" t="n">
        <v>57.72</v>
      </c>
      <c r="L20" t="n">
        <v>5.5</v>
      </c>
      <c r="M20" t="n">
        <v>28</v>
      </c>
      <c r="N20" t="n">
        <v>57.23</v>
      </c>
      <c r="O20" t="n">
        <v>29890.04</v>
      </c>
      <c r="P20" t="n">
        <v>216.65</v>
      </c>
      <c r="Q20" t="n">
        <v>1732.09</v>
      </c>
      <c r="R20" t="n">
        <v>62.16</v>
      </c>
      <c r="S20" t="n">
        <v>42.11</v>
      </c>
      <c r="T20" t="n">
        <v>9358.65</v>
      </c>
      <c r="U20" t="n">
        <v>0.68</v>
      </c>
      <c r="V20" t="n">
        <v>0.89</v>
      </c>
      <c r="W20" t="n">
        <v>3.76</v>
      </c>
      <c r="X20" t="n">
        <v>0.6</v>
      </c>
      <c r="Y20" t="n">
        <v>1</v>
      </c>
      <c r="Z20" t="n">
        <v>10</v>
      </c>
      <c r="AA20" t="n">
        <v>880.0883548805795</v>
      </c>
      <c r="AB20" t="n">
        <v>1204.175713905572</v>
      </c>
      <c r="AC20" t="n">
        <v>1089.250873841653</v>
      </c>
      <c r="AD20" t="n">
        <v>880088.3548805795</v>
      </c>
      <c r="AE20" t="n">
        <v>1204175.713905572</v>
      </c>
      <c r="AF20" t="n">
        <v>2.832288123464306e-06</v>
      </c>
      <c r="AG20" t="n">
        <v>52</v>
      </c>
      <c r="AH20" t="n">
        <v>1089250.873841653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5.0938</v>
      </c>
      <c r="E21" t="n">
        <v>19.63</v>
      </c>
      <c r="F21" t="n">
        <v>15.65</v>
      </c>
      <c r="G21" t="n">
        <v>33.53</v>
      </c>
      <c r="H21" t="n">
        <v>0.42</v>
      </c>
      <c r="I21" t="n">
        <v>28</v>
      </c>
      <c r="J21" t="n">
        <v>240.89</v>
      </c>
      <c r="K21" t="n">
        <v>57.72</v>
      </c>
      <c r="L21" t="n">
        <v>5.75</v>
      </c>
      <c r="M21" t="n">
        <v>26</v>
      </c>
      <c r="N21" t="n">
        <v>57.42</v>
      </c>
      <c r="O21" t="n">
        <v>29943.94</v>
      </c>
      <c r="P21" t="n">
        <v>213.76</v>
      </c>
      <c r="Q21" t="n">
        <v>1732.03</v>
      </c>
      <c r="R21" t="n">
        <v>60.67</v>
      </c>
      <c r="S21" t="n">
        <v>42.11</v>
      </c>
      <c r="T21" t="n">
        <v>8623.219999999999</v>
      </c>
      <c r="U21" t="n">
        <v>0.6899999999999999</v>
      </c>
      <c r="V21" t="n">
        <v>0.89</v>
      </c>
      <c r="W21" t="n">
        <v>3.75</v>
      </c>
      <c r="X21" t="n">
        <v>0.55</v>
      </c>
      <c r="Y21" t="n">
        <v>1</v>
      </c>
      <c r="Z21" t="n">
        <v>10</v>
      </c>
      <c r="AA21" t="n">
        <v>874.0692463204621</v>
      </c>
      <c r="AB21" t="n">
        <v>1195.940104029291</v>
      </c>
      <c r="AC21" t="n">
        <v>1081.801259013213</v>
      </c>
      <c r="AD21" t="n">
        <v>874069.2463204621</v>
      </c>
      <c r="AE21" t="n">
        <v>1195940.104029291</v>
      </c>
      <c r="AF21" t="n">
        <v>2.852334765382064e-06</v>
      </c>
      <c r="AG21" t="n">
        <v>52</v>
      </c>
      <c r="AH21" t="n">
        <v>1081801.259013213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5.1131</v>
      </c>
      <c r="E22" t="n">
        <v>19.56</v>
      </c>
      <c r="F22" t="n">
        <v>15.62</v>
      </c>
      <c r="G22" t="n">
        <v>34.71</v>
      </c>
      <c r="H22" t="n">
        <v>0.44</v>
      </c>
      <c r="I22" t="n">
        <v>27</v>
      </c>
      <c r="J22" t="n">
        <v>241.33</v>
      </c>
      <c r="K22" t="n">
        <v>57.72</v>
      </c>
      <c r="L22" t="n">
        <v>6</v>
      </c>
      <c r="M22" t="n">
        <v>25</v>
      </c>
      <c r="N22" t="n">
        <v>57.6</v>
      </c>
      <c r="O22" t="n">
        <v>29997.9</v>
      </c>
      <c r="P22" t="n">
        <v>212.18</v>
      </c>
      <c r="Q22" t="n">
        <v>1731.96</v>
      </c>
      <c r="R22" t="n">
        <v>59.75</v>
      </c>
      <c r="S22" t="n">
        <v>42.11</v>
      </c>
      <c r="T22" t="n">
        <v>8168.67</v>
      </c>
      <c r="U22" t="n">
        <v>0.7</v>
      </c>
      <c r="V22" t="n">
        <v>0.89</v>
      </c>
      <c r="W22" t="n">
        <v>3.75</v>
      </c>
      <c r="X22" t="n">
        <v>0.52</v>
      </c>
      <c r="Y22" t="n">
        <v>1</v>
      </c>
      <c r="Z22" t="n">
        <v>10</v>
      </c>
      <c r="AA22" t="n">
        <v>860.8268095508388</v>
      </c>
      <c r="AB22" t="n">
        <v>1177.821217826013</v>
      </c>
      <c r="AC22" t="n">
        <v>1065.41161387916</v>
      </c>
      <c r="AD22" t="n">
        <v>860826.8095508388</v>
      </c>
      <c r="AE22" t="n">
        <v>1177821.217826013</v>
      </c>
      <c r="AF22" t="n">
        <v>2.863142033231582e-06</v>
      </c>
      <c r="AG22" t="n">
        <v>51</v>
      </c>
      <c r="AH22" t="n">
        <v>1065411.61387916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5.1292</v>
      </c>
      <c r="E23" t="n">
        <v>19.5</v>
      </c>
      <c r="F23" t="n">
        <v>15.6</v>
      </c>
      <c r="G23" t="n">
        <v>36.01</v>
      </c>
      <c r="H23" t="n">
        <v>0.46</v>
      </c>
      <c r="I23" t="n">
        <v>26</v>
      </c>
      <c r="J23" t="n">
        <v>241.77</v>
      </c>
      <c r="K23" t="n">
        <v>57.72</v>
      </c>
      <c r="L23" t="n">
        <v>6.25</v>
      </c>
      <c r="M23" t="n">
        <v>24</v>
      </c>
      <c r="N23" t="n">
        <v>57.79</v>
      </c>
      <c r="O23" t="n">
        <v>30051.93</v>
      </c>
      <c r="P23" t="n">
        <v>210.37</v>
      </c>
      <c r="Q23" t="n">
        <v>1731.93</v>
      </c>
      <c r="R23" t="n">
        <v>59.36</v>
      </c>
      <c r="S23" t="n">
        <v>42.11</v>
      </c>
      <c r="T23" t="n">
        <v>7978.26</v>
      </c>
      <c r="U23" t="n">
        <v>0.71</v>
      </c>
      <c r="V23" t="n">
        <v>0.89</v>
      </c>
      <c r="W23" t="n">
        <v>3.75</v>
      </c>
      <c r="X23" t="n">
        <v>0.5</v>
      </c>
      <c r="Y23" t="n">
        <v>1</v>
      </c>
      <c r="Z23" t="n">
        <v>10</v>
      </c>
      <c r="AA23" t="n">
        <v>857.6460871837052</v>
      </c>
      <c r="AB23" t="n">
        <v>1173.469213159734</v>
      </c>
      <c r="AC23" t="n">
        <v>1061.474958430153</v>
      </c>
      <c r="AD23" t="n">
        <v>857646.0871837052</v>
      </c>
      <c r="AE23" t="n">
        <v>1173469.213159734</v>
      </c>
      <c r="AF23" t="n">
        <v>2.872157422473926e-06</v>
      </c>
      <c r="AG23" t="n">
        <v>51</v>
      </c>
      <c r="AH23" t="n">
        <v>1061474.958430153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5.1651</v>
      </c>
      <c r="E24" t="n">
        <v>19.36</v>
      </c>
      <c r="F24" t="n">
        <v>15.56</v>
      </c>
      <c r="G24" t="n">
        <v>38.9</v>
      </c>
      <c r="H24" t="n">
        <v>0.48</v>
      </c>
      <c r="I24" t="n">
        <v>24</v>
      </c>
      <c r="J24" t="n">
        <v>242.2</v>
      </c>
      <c r="K24" t="n">
        <v>57.72</v>
      </c>
      <c r="L24" t="n">
        <v>6.5</v>
      </c>
      <c r="M24" t="n">
        <v>22</v>
      </c>
      <c r="N24" t="n">
        <v>57.98</v>
      </c>
      <c r="O24" t="n">
        <v>30106.03</v>
      </c>
      <c r="P24" t="n">
        <v>207.9</v>
      </c>
      <c r="Q24" t="n">
        <v>1732.03</v>
      </c>
      <c r="R24" t="n">
        <v>57.79</v>
      </c>
      <c r="S24" t="n">
        <v>42.11</v>
      </c>
      <c r="T24" t="n">
        <v>7201.54</v>
      </c>
      <c r="U24" t="n">
        <v>0.73</v>
      </c>
      <c r="V24" t="n">
        <v>0.9</v>
      </c>
      <c r="W24" t="n">
        <v>3.75</v>
      </c>
      <c r="X24" t="n">
        <v>0.46</v>
      </c>
      <c r="Y24" t="n">
        <v>1</v>
      </c>
      <c r="Z24" t="n">
        <v>10</v>
      </c>
      <c r="AA24" t="n">
        <v>852.311358774125</v>
      </c>
      <c r="AB24" t="n">
        <v>1166.170002398139</v>
      </c>
      <c r="AC24" t="n">
        <v>1054.872374099138</v>
      </c>
      <c r="AD24" t="n">
        <v>852311.358774125</v>
      </c>
      <c r="AE24" t="n">
        <v>1166170.002398139</v>
      </c>
      <c r="AF24" t="n">
        <v>2.892260060598159e-06</v>
      </c>
      <c r="AG24" t="n">
        <v>51</v>
      </c>
      <c r="AH24" t="n">
        <v>1054872.374099138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5.183</v>
      </c>
      <c r="E25" t="n">
        <v>19.29</v>
      </c>
      <c r="F25" t="n">
        <v>15.54</v>
      </c>
      <c r="G25" t="n">
        <v>40.53</v>
      </c>
      <c r="H25" t="n">
        <v>0.49</v>
      </c>
      <c r="I25" t="n">
        <v>23</v>
      </c>
      <c r="J25" t="n">
        <v>242.64</v>
      </c>
      <c r="K25" t="n">
        <v>57.72</v>
      </c>
      <c r="L25" t="n">
        <v>6.75</v>
      </c>
      <c r="M25" t="n">
        <v>21</v>
      </c>
      <c r="N25" t="n">
        <v>58.17</v>
      </c>
      <c r="O25" t="n">
        <v>30160.2</v>
      </c>
      <c r="P25" t="n">
        <v>205.22</v>
      </c>
      <c r="Q25" t="n">
        <v>1732.06</v>
      </c>
      <c r="R25" t="n">
        <v>57.26</v>
      </c>
      <c r="S25" t="n">
        <v>42.11</v>
      </c>
      <c r="T25" t="n">
        <v>6941.01</v>
      </c>
      <c r="U25" t="n">
        <v>0.74</v>
      </c>
      <c r="V25" t="n">
        <v>0.9</v>
      </c>
      <c r="W25" t="n">
        <v>3.74</v>
      </c>
      <c r="X25" t="n">
        <v>0.44</v>
      </c>
      <c r="Y25" t="n">
        <v>1</v>
      </c>
      <c r="Z25" t="n">
        <v>10</v>
      </c>
      <c r="AA25" t="n">
        <v>848.1577867936587</v>
      </c>
      <c r="AB25" t="n">
        <v>1160.486901971802</v>
      </c>
      <c r="AC25" t="n">
        <v>1049.73166080121</v>
      </c>
      <c r="AD25" t="n">
        <v>848157.7867936587</v>
      </c>
      <c r="AE25" t="n">
        <v>1160486.901971802</v>
      </c>
      <c r="AF25" t="n">
        <v>2.902283381557038e-06</v>
      </c>
      <c r="AG25" t="n">
        <v>51</v>
      </c>
      <c r="AH25" t="n">
        <v>1049731.66080121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5.2021</v>
      </c>
      <c r="E26" t="n">
        <v>19.22</v>
      </c>
      <c r="F26" t="n">
        <v>15.51</v>
      </c>
      <c r="G26" t="n">
        <v>42.31</v>
      </c>
      <c r="H26" t="n">
        <v>0.51</v>
      </c>
      <c r="I26" t="n">
        <v>22</v>
      </c>
      <c r="J26" t="n">
        <v>243.08</v>
      </c>
      <c r="K26" t="n">
        <v>57.72</v>
      </c>
      <c r="L26" t="n">
        <v>7</v>
      </c>
      <c r="M26" t="n">
        <v>20</v>
      </c>
      <c r="N26" t="n">
        <v>58.36</v>
      </c>
      <c r="O26" t="n">
        <v>30214.44</v>
      </c>
      <c r="P26" t="n">
        <v>204.06</v>
      </c>
      <c r="Q26" t="n">
        <v>1731.87</v>
      </c>
      <c r="R26" t="n">
        <v>56.56</v>
      </c>
      <c r="S26" t="n">
        <v>42.11</v>
      </c>
      <c r="T26" t="n">
        <v>6596.1</v>
      </c>
      <c r="U26" t="n">
        <v>0.74</v>
      </c>
      <c r="V26" t="n">
        <v>0.9</v>
      </c>
      <c r="W26" t="n">
        <v>3.74</v>
      </c>
      <c r="X26" t="n">
        <v>0.41</v>
      </c>
      <c r="Y26" t="n">
        <v>1</v>
      </c>
      <c r="Z26" t="n">
        <v>10</v>
      </c>
      <c r="AA26" t="n">
        <v>845.4672578897568</v>
      </c>
      <c r="AB26" t="n">
        <v>1156.805601627726</v>
      </c>
      <c r="AC26" t="n">
        <v>1046.401698595234</v>
      </c>
      <c r="AD26" t="n">
        <v>845467.2578897567</v>
      </c>
      <c r="AE26" t="n">
        <v>1156805.601627726</v>
      </c>
      <c r="AF26" t="n">
        <v>2.912978656993607e-06</v>
      </c>
      <c r="AG26" t="n">
        <v>51</v>
      </c>
      <c r="AH26" t="n">
        <v>1046401.698595234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5.2145</v>
      </c>
      <c r="E27" t="n">
        <v>19.18</v>
      </c>
      <c r="F27" t="n">
        <v>15.51</v>
      </c>
      <c r="G27" t="n">
        <v>44.32</v>
      </c>
      <c r="H27" t="n">
        <v>0.53</v>
      </c>
      <c r="I27" t="n">
        <v>21</v>
      </c>
      <c r="J27" t="n">
        <v>243.52</v>
      </c>
      <c r="K27" t="n">
        <v>57.72</v>
      </c>
      <c r="L27" t="n">
        <v>7.25</v>
      </c>
      <c r="M27" t="n">
        <v>19</v>
      </c>
      <c r="N27" t="n">
        <v>58.55</v>
      </c>
      <c r="O27" t="n">
        <v>30268.74</v>
      </c>
      <c r="P27" t="n">
        <v>201.25</v>
      </c>
      <c r="Q27" t="n">
        <v>1731.86</v>
      </c>
      <c r="R27" t="n">
        <v>56.27</v>
      </c>
      <c r="S27" t="n">
        <v>42.11</v>
      </c>
      <c r="T27" t="n">
        <v>6460.46</v>
      </c>
      <c r="U27" t="n">
        <v>0.75</v>
      </c>
      <c r="V27" t="n">
        <v>0.9</v>
      </c>
      <c r="W27" t="n">
        <v>3.75</v>
      </c>
      <c r="X27" t="n">
        <v>0.41</v>
      </c>
      <c r="Y27" t="n">
        <v>1</v>
      </c>
      <c r="Z27" t="n">
        <v>10</v>
      </c>
      <c r="AA27" t="n">
        <v>831.7524424999475</v>
      </c>
      <c r="AB27" t="n">
        <v>1138.040386156436</v>
      </c>
      <c r="AC27" t="n">
        <v>1029.427408951379</v>
      </c>
      <c r="AD27" t="n">
        <v>831752.4424999475</v>
      </c>
      <c r="AE27" t="n">
        <v>1138040.386156436</v>
      </c>
      <c r="AF27" t="n">
        <v>2.919922186596406e-06</v>
      </c>
      <c r="AG27" t="n">
        <v>50</v>
      </c>
      <c r="AH27" t="n">
        <v>1029427.408951379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5.2377</v>
      </c>
      <c r="E28" t="n">
        <v>19.09</v>
      </c>
      <c r="F28" t="n">
        <v>15.47</v>
      </c>
      <c r="G28" t="n">
        <v>46.42</v>
      </c>
      <c r="H28" t="n">
        <v>0.55</v>
      </c>
      <c r="I28" t="n">
        <v>20</v>
      </c>
      <c r="J28" t="n">
        <v>243.96</v>
      </c>
      <c r="K28" t="n">
        <v>57.72</v>
      </c>
      <c r="L28" t="n">
        <v>7.5</v>
      </c>
      <c r="M28" t="n">
        <v>18</v>
      </c>
      <c r="N28" t="n">
        <v>58.74</v>
      </c>
      <c r="O28" t="n">
        <v>30323.11</v>
      </c>
      <c r="P28" t="n">
        <v>198.54</v>
      </c>
      <c r="Q28" t="n">
        <v>1731.89</v>
      </c>
      <c r="R28" t="n">
        <v>55.06</v>
      </c>
      <c r="S28" t="n">
        <v>42.11</v>
      </c>
      <c r="T28" t="n">
        <v>5860.05</v>
      </c>
      <c r="U28" t="n">
        <v>0.76</v>
      </c>
      <c r="V28" t="n">
        <v>0.9</v>
      </c>
      <c r="W28" t="n">
        <v>3.74</v>
      </c>
      <c r="X28" t="n">
        <v>0.37</v>
      </c>
      <c r="Y28" t="n">
        <v>1</v>
      </c>
      <c r="Z28" t="n">
        <v>10</v>
      </c>
      <c r="AA28" t="n">
        <v>827.1554943852266</v>
      </c>
      <c r="AB28" t="n">
        <v>1131.750638942837</v>
      </c>
      <c r="AC28" t="n">
        <v>1023.73794638413</v>
      </c>
      <c r="AD28" t="n">
        <v>827155.4943852266</v>
      </c>
      <c r="AE28" t="n">
        <v>1131750.638942837</v>
      </c>
      <c r="AF28" t="n">
        <v>2.932913306498418e-06</v>
      </c>
      <c r="AG28" t="n">
        <v>50</v>
      </c>
      <c r="AH28" t="n">
        <v>1023737.94638413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5.2377</v>
      </c>
      <c r="E29" t="n">
        <v>19.09</v>
      </c>
      <c r="F29" t="n">
        <v>15.47</v>
      </c>
      <c r="G29" t="n">
        <v>46.42</v>
      </c>
      <c r="H29" t="n">
        <v>0.5600000000000001</v>
      </c>
      <c r="I29" t="n">
        <v>20</v>
      </c>
      <c r="J29" t="n">
        <v>244.41</v>
      </c>
      <c r="K29" t="n">
        <v>57.72</v>
      </c>
      <c r="L29" t="n">
        <v>7.75</v>
      </c>
      <c r="M29" t="n">
        <v>18</v>
      </c>
      <c r="N29" t="n">
        <v>58.93</v>
      </c>
      <c r="O29" t="n">
        <v>30377.55</v>
      </c>
      <c r="P29" t="n">
        <v>196.69</v>
      </c>
      <c r="Q29" t="n">
        <v>1731.89</v>
      </c>
      <c r="R29" t="n">
        <v>55.19</v>
      </c>
      <c r="S29" t="n">
        <v>42.11</v>
      </c>
      <c r="T29" t="n">
        <v>5920.67</v>
      </c>
      <c r="U29" t="n">
        <v>0.76</v>
      </c>
      <c r="V29" t="n">
        <v>0.9</v>
      </c>
      <c r="W29" t="n">
        <v>3.74</v>
      </c>
      <c r="X29" t="n">
        <v>0.37</v>
      </c>
      <c r="Y29" t="n">
        <v>1</v>
      </c>
      <c r="Z29" t="n">
        <v>10</v>
      </c>
      <c r="AA29" t="n">
        <v>825.2333485294363</v>
      </c>
      <c r="AB29" t="n">
        <v>1129.120674183855</v>
      </c>
      <c r="AC29" t="n">
        <v>1021.358981770566</v>
      </c>
      <c r="AD29" t="n">
        <v>825233.3485294363</v>
      </c>
      <c r="AE29" t="n">
        <v>1129120.674183855</v>
      </c>
      <c r="AF29" t="n">
        <v>2.932913306498418e-06</v>
      </c>
      <c r="AG29" t="n">
        <v>50</v>
      </c>
      <c r="AH29" t="n">
        <v>1021358.981770566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5.255</v>
      </c>
      <c r="E30" t="n">
        <v>19.03</v>
      </c>
      <c r="F30" t="n">
        <v>15.46</v>
      </c>
      <c r="G30" t="n">
        <v>48.81</v>
      </c>
      <c r="H30" t="n">
        <v>0.58</v>
      </c>
      <c r="I30" t="n">
        <v>19</v>
      </c>
      <c r="J30" t="n">
        <v>244.85</v>
      </c>
      <c r="K30" t="n">
        <v>57.72</v>
      </c>
      <c r="L30" t="n">
        <v>8</v>
      </c>
      <c r="M30" t="n">
        <v>17</v>
      </c>
      <c r="N30" t="n">
        <v>59.12</v>
      </c>
      <c r="O30" t="n">
        <v>30432.06</v>
      </c>
      <c r="P30" t="n">
        <v>194.68</v>
      </c>
      <c r="Q30" t="n">
        <v>1731.92</v>
      </c>
      <c r="R30" t="n">
        <v>54.74</v>
      </c>
      <c r="S30" t="n">
        <v>42.11</v>
      </c>
      <c r="T30" t="n">
        <v>5700.68</v>
      </c>
      <c r="U30" t="n">
        <v>0.77</v>
      </c>
      <c r="V30" t="n">
        <v>0.9</v>
      </c>
      <c r="W30" t="n">
        <v>3.74</v>
      </c>
      <c r="X30" t="n">
        <v>0.36</v>
      </c>
      <c r="Y30" t="n">
        <v>1</v>
      </c>
      <c r="Z30" t="n">
        <v>10</v>
      </c>
      <c r="AA30" t="n">
        <v>822.0036772133042</v>
      </c>
      <c r="AB30" t="n">
        <v>1124.70169540608</v>
      </c>
      <c r="AC30" t="n">
        <v>1017.361744125267</v>
      </c>
      <c r="AD30" t="n">
        <v>822003.6772133042</v>
      </c>
      <c r="AE30" t="n">
        <v>1124701.69540608</v>
      </c>
      <c r="AF30" t="n">
        <v>2.942600650218452e-06</v>
      </c>
      <c r="AG30" t="n">
        <v>50</v>
      </c>
      <c r="AH30" t="n">
        <v>1017361.744125267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5.2696</v>
      </c>
      <c r="E31" t="n">
        <v>18.98</v>
      </c>
      <c r="F31" t="n">
        <v>15.45</v>
      </c>
      <c r="G31" t="n">
        <v>51.49</v>
      </c>
      <c r="H31" t="n">
        <v>0.6</v>
      </c>
      <c r="I31" t="n">
        <v>18</v>
      </c>
      <c r="J31" t="n">
        <v>245.29</v>
      </c>
      <c r="K31" t="n">
        <v>57.72</v>
      </c>
      <c r="L31" t="n">
        <v>8.25</v>
      </c>
      <c r="M31" t="n">
        <v>16</v>
      </c>
      <c r="N31" t="n">
        <v>59.32</v>
      </c>
      <c r="O31" t="n">
        <v>30486.64</v>
      </c>
      <c r="P31" t="n">
        <v>193.2</v>
      </c>
      <c r="Q31" t="n">
        <v>1731.86</v>
      </c>
      <c r="R31" t="n">
        <v>54.56</v>
      </c>
      <c r="S31" t="n">
        <v>42.11</v>
      </c>
      <c r="T31" t="n">
        <v>5618.92</v>
      </c>
      <c r="U31" t="n">
        <v>0.77</v>
      </c>
      <c r="V31" t="n">
        <v>0.9</v>
      </c>
      <c r="W31" t="n">
        <v>3.73</v>
      </c>
      <c r="X31" t="n">
        <v>0.35</v>
      </c>
      <c r="Y31" t="n">
        <v>1</v>
      </c>
      <c r="Z31" t="n">
        <v>10</v>
      </c>
      <c r="AA31" t="n">
        <v>819.5058239449077</v>
      </c>
      <c r="AB31" t="n">
        <v>1121.284022366751</v>
      </c>
      <c r="AC31" t="n">
        <v>1014.270249004077</v>
      </c>
      <c r="AD31" t="n">
        <v>819505.8239449076</v>
      </c>
      <c r="AE31" t="n">
        <v>1121284.022366751</v>
      </c>
      <c r="AF31" t="n">
        <v>2.950776096363682e-06</v>
      </c>
      <c r="AG31" t="n">
        <v>50</v>
      </c>
      <c r="AH31" t="n">
        <v>1014270.249004077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5.2912</v>
      </c>
      <c r="E32" t="n">
        <v>18.9</v>
      </c>
      <c r="F32" t="n">
        <v>15.42</v>
      </c>
      <c r="G32" t="n">
        <v>54.41</v>
      </c>
      <c r="H32" t="n">
        <v>0.62</v>
      </c>
      <c r="I32" t="n">
        <v>17</v>
      </c>
      <c r="J32" t="n">
        <v>245.73</v>
      </c>
      <c r="K32" t="n">
        <v>57.72</v>
      </c>
      <c r="L32" t="n">
        <v>8.5</v>
      </c>
      <c r="M32" t="n">
        <v>14</v>
      </c>
      <c r="N32" t="n">
        <v>59.51</v>
      </c>
      <c r="O32" t="n">
        <v>30541.29</v>
      </c>
      <c r="P32" t="n">
        <v>189.24</v>
      </c>
      <c r="Q32" t="n">
        <v>1731.84</v>
      </c>
      <c r="R32" t="n">
        <v>53.28</v>
      </c>
      <c r="S32" t="n">
        <v>42.11</v>
      </c>
      <c r="T32" t="n">
        <v>4982.32</v>
      </c>
      <c r="U32" t="n">
        <v>0.79</v>
      </c>
      <c r="V32" t="n">
        <v>0.9</v>
      </c>
      <c r="W32" t="n">
        <v>3.74</v>
      </c>
      <c r="X32" t="n">
        <v>0.32</v>
      </c>
      <c r="Y32" t="n">
        <v>1</v>
      </c>
      <c r="Z32" t="n">
        <v>10</v>
      </c>
      <c r="AA32" t="n">
        <v>813.8972966265198</v>
      </c>
      <c r="AB32" t="n">
        <v>1113.610187858971</v>
      </c>
      <c r="AC32" t="n">
        <v>1007.328794491425</v>
      </c>
      <c r="AD32" t="n">
        <v>813897.2966265199</v>
      </c>
      <c r="AE32" t="n">
        <v>1113610.187858971</v>
      </c>
      <c r="AF32" t="n">
        <v>2.962871276962107e-06</v>
      </c>
      <c r="AG32" t="n">
        <v>50</v>
      </c>
      <c r="AH32" t="n">
        <v>1007328.794491425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5.2851</v>
      </c>
      <c r="E33" t="n">
        <v>18.92</v>
      </c>
      <c r="F33" t="n">
        <v>15.44</v>
      </c>
      <c r="G33" t="n">
        <v>54.49</v>
      </c>
      <c r="H33" t="n">
        <v>0.63</v>
      </c>
      <c r="I33" t="n">
        <v>17</v>
      </c>
      <c r="J33" t="n">
        <v>246.18</v>
      </c>
      <c r="K33" t="n">
        <v>57.72</v>
      </c>
      <c r="L33" t="n">
        <v>8.75</v>
      </c>
      <c r="M33" t="n">
        <v>11</v>
      </c>
      <c r="N33" t="n">
        <v>59.7</v>
      </c>
      <c r="O33" t="n">
        <v>30596.01</v>
      </c>
      <c r="P33" t="n">
        <v>189.84</v>
      </c>
      <c r="Q33" t="n">
        <v>1731.96</v>
      </c>
      <c r="R33" t="n">
        <v>53.91</v>
      </c>
      <c r="S33" t="n">
        <v>42.11</v>
      </c>
      <c r="T33" t="n">
        <v>5296.56</v>
      </c>
      <c r="U33" t="n">
        <v>0.78</v>
      </c>
      <c r="V33" t="n">
        <v>0.9</v>
      </c>
      <c r="W33" t="n">
        <v>3.74</v>
      </c>
      <c r="X33" t="n">
        <v>0.34</v>
      </c>
      <c r="Y33" t="n">
        <v>1</v>
      </c>
      <c r="Z33" t="n">
        <v>10</v>
      </c>
      <c r="AA33" t="n">
        <v>815.0320087084274</v>
      </c>
      <c r="AB33" t="n">
        <v>1115.1627509894</v>
      </c>
      <c r="AC33" t="n">
        <v>1008.733183175723</v>
      </c>
      <c r="AD33" t="n">
        <v>815032.0087084274</v>
      </c>
      <c r="AE33" t="n">
        <v>1115162.7509894</v>
      </c>
      <c r="AF33" t="n">
        <v>2.959455508367181e-06</v>
      </c>
      <c r="AG33" t="n">
        <v>50</v>
      </c>
      <c r="AH33" t="n">
        <v>1008733.183175722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5.2848</v>
      </c>
      <c r="E34" t="n">
        <v>18.92</v>
      </c>
      <c r="F34" t="n">
        <v>15.44</v>
      </c>
      <c r="G34" t="n">
        <v>54.49</v>
      </c>
      <c r="H34" t="n">
        <v>0.65</v>
      </c>
      <c r="I34" t="n">
        <v>17</v>
      </c>
      <c r="J34" t="n">
        <v>246.62</v>
      </c>
      <c r="K34" t="n">
        <v>57.72</v>
      </c>
      <c r="L34" t="n">
        <v>9</v>
      </c>
      <c r="M34" t="n">
        <v>9</v>
      </c>
      <c r="N34" t="n">
        <v>59.9</v>
      </c>
      <c r="O34" t="n">
        <v>30650.8</v>
      </c>
      <c r="P34" t="n">
        <v>188.2</v>
      </c>
      <c r="Q34" t="n">
        <v>1731.84</v>
      </c>
      <c r="R34" t="n">
        <v>54</v>
      </c>
      <c r="S34" t="n">
        <v>42.11</v>
      </c>
      <c r="T34" t="n">
        <v>5345.23</v>
      </c>
      <c r="U34" t="n">
        <v>0.78</v>
      </c>
      <c r="V34" t="n">
        <v>0.9</v>
      </c>
      <c r="W34" t="n">
        <v>3.74</v>
      </c>
      <c r="X34" t="n">
        <v>0.34</v>
      </c>
      <c r="Y34" t="n">
        <v>1</v>
      </c>
      <c r="Z34" t="n">
        <v>10</v>
      </c>
      <c r="AA34" t="n">
        <v>813.3611159147466</v>
      </c>
      <c r="AB34" t="n">
        <v>1112.876561754499</v>
      </c>
      <c r="AC34" t="n">
        <v>1006.665184632713</v>
      </c>
      <c r="AD34" t="n">
        <v>813361.1159147467</v>
      </c>
      <c r="AE34" t="n">
        <v>1112876.561754499</v>
      </c>
      <c r="AF34" t="n">
        <v>2.959287519747758e-06</v>
      </c>
      <c r="AG34" t="n">
        <v>50</v>
      </c>
      <c r="AH34" t="n">
        <v>1006665.184632713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5.3068</v>
      </c>
      <c r="E35" t="n">
        <v>18.84</v>
      </c>
      <c r="F35" t="n">
        <v>15.41</v>
      </c>
      <c r="G35" t="n">
        <v>57.77</v>
      </c>
      <c r="H35" t="n">
        <v>0.67</v>
      </c>
      <c r="I35" t="n">
        <v>16</v>
      </c>
      <c r="J35" t="n">
        <v>247.07</v>
      </c>
      <c r="K35" t="n">
        <v>57.72</v>
      </c>
      <c r="L35" t="n">
        <v>9.25</v>
      </c>
      <c r="M35" t="n">
        <v>5</v>
      </c>
      <c r="N35" t="n">
        <v>60.09</v>
      </c>
      <c r="O35" t="n">
        <v>30705.66</v>
      </c>
      <c r="P35" t="n">
        <v>186.9</v>
      </c>
      <c r="Q35" t="n">
        <v>1731.84</v>
      </c>
      <c r="R35" t="n">
        <v>52.71</v>
      </c>
      <c r="S35" t="n">
        <v>42.11</v>
      </c>
      <c r="T35" t="n">
        <v>4704.26</v>
      </c>
      <c r="U35" t="n">
        <v>0.8</v>
      </c>
      <c r="V35" t="n">
        <v>0.9</v>
      </c>
      <c r="W35" t="n">
        <v>3.75</v>
      </c>
      <c r="X35" t="n">
        <v>0.31</v>
      </c>
      <c r="Y35" t="n">
        <v>1</v>
      </c>
      <c r="Z35" t="n">
        <v>10</v>
      </c>
      <c r="AA35" t="n">
        <v>810.4982218304148</v>
      </c>
      <c r="AB35" t="n">
        <v>1108.959423766343</v>
      </c>
      <c r="AC35" t="n">
        <v>1003.121892796409</v>
      </c>
      <c r="AD35" t="n">
        <v>810498.2218304147</v>
      </c>
      <c r="AE35" t="n">
        <v>1108959.423766343</v>
      </c>
      <c r="AF35" t="n">
        <v>2.97160668517208e-06</v>
      </c>
      <c r="AG35" t="n">
        <v>50</v>
      </c>
      <c r="AH35" t="n">
        <v>1003121.892796409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5.3079</v>
      </c>
      <c r="E36" t="n">
        <v>18.84</v>
      </c>
      <c r="F36" t="n">
        <v>15.4</v>
      </c>
      <c r="G36" t="n">
        <v>57.76</v>
      </c>
      <c r="H36" t="n">
        <v>0.68</v>
      </c>
      <c r="I36" t="n">
        <v>16</v>
      </c>
      <c r="J36" t="n">
        <v>247.51</v>
      </c>
      <c r="K36" t="n">
        <v>57.72</v>
      </c>
      <c r="L36" t="n">
        <v>9.5</v>
      </c>
      <c r="M36" t="n">
        <v>3</v>
      </c>
      <c r="N36" t="n">
        <v>60.29</v>
      </c>
      <c r="O36" t="n">
        <v>30760.6</v>
      </c>
      <c r="P36" t="n">
        <v>186.67</v>
      </c>
      <c r="Q36" t="n">
        <v>1731.84</v>
      </c>
      <c r="R36" t="n">
        <v>52.71</v>
      </c>
      <c r="S36" t="n">
        <v>42.11</v>
      </c>
      <c r="T36" t="n">
        <v>4700.81</v>
      </c>
      <c r="U36" t="n">
        <v>0.8</v>
      </c>
      <c r="V36" t="n">
        <v>0.9</v>
      </c>
      <c r="W36" t="n">
        <v>3.74</v>
      </c>
      <c r="X36" t="n">
        <v>0.3</v>
      </c>
      <c r="Y36" t="n">
        <v>1</v>
      </c>
      <c r="Z36" t="n">
        <v>10</v>
      </c>
      <c r="AA36" t="n">
        <v>810.1210549227582</v>
      </c>
      <c r="AB36" t="n">
        <v>1108.443367363858</v>
      </c>
      <c r="AC36" t="n">
        <v>1002.655088092687</v>
      </c>
      <c r="AD36" t="n">
        <v>810121.0549227581</v>
      </c>
      <c r="AE36" t="n">
        <v>1108443.367363858</v>
      </c>
      <c r="AF36" t="n">
        <v>2.972222643443296e-06</v>
      </c>
      <c r="AG36" t="n">
        <v>50</v>
      </c>
      <c r="AH36" t="n">
        <v>1002655.088092687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5.3034</v>
      </c>
      <c r="E37" t="n">
        <v>18.86</v>
      </c>
      <c r="F37" t="n">
        <v>15.42</v>
      </c>
      <c r="G37" t="n">
        <v>57.82</v>
      </c>
      <c r="H37" t="n">
        <v>0.7</v>
      </c>
      <c r="I37" t="n">
        <v>16</v>
      </c>
      <c r="J37" t="n">
        <v>247.96</v>
      </c>
      <c r="K37" t="n">
        <v>57.72</v>
      </c>
      <c r="L37" t="n">
        <v>9.75</v>
      </c>
      <c r="M37" t="n">
        <v>3</v>
      </c>
      <c r="N37" t="n">
        <v>60.48</v>
      </c>
      <c r="O37" t="n">
        <v>30815.6</v>
      </c>
      <c r="P37" t="n">
        <v>186.76</v>
      </c>
      <c r="Q37" t="n">
        <v>1731.94</v>
      </c>
      <c r="R37" t="n">
        <v>53.02</v>
      </c>
      <c r="S37" t="n">
        <v>42.11</v>
      </c>
      <c r="T37" t="n">
        <v>4860.15</v>
      </c>
      <c r="U37" t="n">
        <v>0.79</v>
      </c>
      <c r="V37" t="n">
        <v>0.9</v>
      </c>
      <c r="W37" t="n">
        <v>3.75</v>
      </c>
      <c r="X37" t="n">
        <v>0.32</v>
      </c>
      <c r="Y37" t="n">
        <v>1</v>
      </c>
      <c r="Z37" t="n">
        <v>10</v>
      </c>
      <c r="AA37" t="n">
        <v>810.6306541860941</v>
      </c>
      <c r="AB37" t="n">
        <v>1109.140623557887</v>
      </c>
      <c r="AC37" t="n">
        <v>1003.285799134163</v>
      </c>
      <c r="AD37" t="n">
        <v>810630.6541860942</v>
      </c>
      <c r="AE37" t="n">
        <v>1109140.623557887</v>
      </c>
      <c r="AF37" t="n">
        <v>2.969702814151957e-06</v>
      </c>
      <c r="AG37" t="n">
        <v>50</v>
      </c>
      <c r="AH37" t="n">
        <v>1003285.799134163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5.3023</v>
      </c>
      <c r="E38" t="n">
        <v>18.86</v>
      </c>
      <c r="F38" t="n">
        <v>15.42</v>
      </c>
      <c r="G38" t="n">
        <v>57.83</v>
      </c>
      <c r="H38" t="n">
        <v>0.72</v>
      </c>
      <c r="I38" t="n">
        <v>16</v>
      </c>
      <c r="J38" t="n">
        <v>248.4</v>
      </c>
      <c r="K38" t="n">
        <v>57.72</v>
      </c>
      <c r="L38" t="n">
        <v>10</v>
      </c>
      <c r="M38" t="n">
        <v>1</v>
      </c>
      <c r="N38" t="n">
        <v>60.68</v>
      </c>
      <c r="O38" t="n">
        <v>30870.67</v>
      </c>
      <c r="P38" t="n">
        <v>186.68</v>
      </c>
      <c r="Q38" t="n">
        <v>1731.96</v>
      </c>
      <c r="R38" t="n">
        <v>53.17</v>
      </c>
      <c r="S38" t="n">
        <v>42.11</v>
      </c>
      <c r="T38" t="n">
        <v>4935.49</v>
      </c>
      <c r="U38" t="n">
        <v>0.79</v>
      </c>
      <c r="V38" t="n">
        <v>0.9</v>
      </c>
      <c r="W38" t="n">
        <v>3.75</v>
      </c>
      <c r="X38" t="n">
        <v>0.32</v>
      </c>
      <c r="Y38" t="n">
        <v>1</v>
      </c>
      <c r="Z38" t="n">
        <v>10</v>
      </c>
      <c r="AA38" t="n">
        <v>810.6129676114286</v>
      </c>
      <c r="AB38" t="n">
        <v>1109.116424006153</v>
      </c>
      <c r="AC38" t="n">
        <v>1003.263909153683</v>
      </c>
      <c r="AD38" t="n">
        <v>810612.9676114287</v>
      </c>
      <c r="AE38" t="n">
        <v>1109116.424006153</v>
      </c>
      <c r="AF38" t="n">
        <v>2.969086855880741e-06</v>
      </c>
      <c r="AG38" t="n">
        <v>50</v>
      </c>
      <c r="AH38" t="n">
        <v>1003263.909153683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5.3014</v>
      </c>
      <c r="E39" t="n">
        <v>18.86</v>
      </c>
      <c r="F39" t="n">
        <v>15.43</v>
      </c>
      <c r="G39" t="n">
        <v>57.84</v>
      </c>
      <c r="H39" t="n">
        <v>0.73</v>
      </c>
      <c r="I39" t="n">
        <v>16</v>
      </c>
      <c r="J39" t="n">
        <v>248.85</v>
      </c>
      <c r="K39" t="n">
        <v>57.72</v>
      </c>
      <c r="L39" t="n">
        <v>10.25</v>
      </c>
      <c r="M39" t="n">
        <v>0</v>
      </c>
      <c r="N39" t="n">
        <v>60.88</v>
      </c>
      <c r="O39" t="n">
        <v>30925.82</v>
      </c>
      <c r="P39" t="n">
        <v>186.99</v>
      </c>
      <c r="Q39" t="n">
        <v>1731.84</v>
      </c>
      <c r="R39" t="n">
        <v>53.2</v>
      </c>
      <c r="S39" t="n">
        <v>42.11</v>
      </c>
      <c r="T39" t="n">
        <v>4947.52</v>
      </c>
      <c r="U39" t="n">
        <v>0.79</v>
      </c>
      <c r="V39" t="n">
        <v>0.9</v>
      </c>
      <c r="W39" t="n">
        <v>3.75</v>
      </c>
      <c r="X39" t="n">
        <v>0.33</v>
      </c>
      <c r="Y39" t="n">
        <v>1</v>
      </c>
      <c r="Z39" t="n">
        <v>10</v>
      </c>
      <c r="AA39" t="n">
        <v>811.0610276962942</v>
      </c>
      <c r="AB39" t="n">
        <v>1109.729479581282</v>
      </c>
      <c r="AC39" t="n">
        <v>1003.81845556515</v>
      </c>
      <c r="AD39" t="n">
        <v>811061.0276962942</v>
      </c>
      <c r="AE39" t="n">
        <v>1109729.479581282</v>
      </c>
      <c r="AF39" t="n">
        <v>2.968582890022474e-06</v>
      </c>
      <c r="AG39" t="n">
        <v>50</v>
      </c>
      <c r="AH39" t="n">
        <v>1003818.45556515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5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2.6577</v>
      </c>
      <c r="E2" t="n">
        <v>37.63</v>
      </c>
      <c r="F2" t="n">
        <v>20.56</v>
      </c>
      <c r="G2" t="n">
        <v>4.71</v>
      </c>
      <c r="H2" t="n">
        <v>0.06</v>
      </c>
      <c r="I2" t="n">
        <v>262</v>
      </c>
      <c r="J2" t="n">
        <v>285.18</v>
      </c>
      <c r="K2" t="n">
        <v>61.2</v>
      </c>
      <c r="L2" t="n">
        <v>1</v>
      </c>
      <c r="M2" t="n">
        <v>260</v>
      </c>
      <c r="N2" t="n">
        <v>77.98</v>
      </c>
      <c r="O2" t="n">
        <v>35406.83</v>
      </c>
      <c r="P2" t="n">
        <v>363.58</v>
      </c>
      <c r="Q2" t="n">
        <v>1733.51</v>
      </c>
      <c r="R2" t="n">
        <v>213.51</v>
      </c>
      <c r="S2" t="n">
        <v>42.11</v>
      </c>
      <c r="T2" t="n">
        <v>83873</v>
      </c>
      <c r="U2" t="n">
        <v>0.2</v>
      </c>
      <c r="V2" t="n">
        <v>0.68</v>
      </c>
      <c r="W2" t="n">
        <v>4.15</v>
      </c>
      <c r="X2" t="n">
        <v>5.45</v>
      </c>
      <c r="Y2" t="n">
        <v>1</v>
      </c>
      <c r="Z2" t="n">
        <v>10</v>
      </c>
      <c r="AA2" t="n">
        <v>2075.744011572291</v>
      </c>
      <c r="AB2" t="n">
        <v>2840.124531995933</v>
      </c>
      <c r="AC2" t="n">
        <v>2569.067032802057</v>
      </c>
      <c r="AD2" t="n">
        <v>2075744.011572291</v>
      </c>
      <c r="AE2" t="n">
        <v>2840124.531995934</v>
      </c>
      <c r="AF2" t="n">
        <v>1.378837398342446e-06</v>
      </c>
      <c r="AG2" t="n">
        <v>98</v>
      </c>
      <c r="AH2" t="n">
        <v>2569067.032802057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3.0765</v>
      </c>
      <c r="E3" t="n">
        <v>32.5</v>
      </c>
      <c r="F3" t="n">
        <v>19.1</v>
      </c>
      <c r="G3" t="n">
        <v>5.91</v>
      </c>
      <c r="H3" t="n">
        <v>0.08</v>
      </c>
      <c r="I3" t="n">
        <v>194</v>
      </c>
      <c r="J3" t="n">
        <v>285.68</v>
      </c>
      <c r="K3" t="n">
        <v>61.2</v>
      </c>
      <c r="L3" t="n">
        <v>1.25</v>
      </c>
      <c r="M3" t="n">
        <v>192</v>
      </c>
      <c r="N3" t="n">
        <v>78.23999999999999</v>
      </c>
      <c r="O3" t="n">
        <v>35468.6</v>
      </c>
      <c r="P3" t="n">
        <v>336.58</v>
      </c>
      <c r="Q3" t="n">
        <v>1732.5</v>
      </c>
      <c r="R3" t="n">
        <v>167.97</v>
      </c>
      <c r="S3" t="n">
        <v>42.11</v>
      </c>
      <c r="T3" t="n">
        <v>61444.57</v>
      </c>
      <c r="U3" t="n">
        <v>0.25</v>
      </c>
      <c r="V3" t="n">
        <v>0.73</v>
      </c>
      <c r="W3" t="n">
        <v>4.04</v>
      </c>
      <c r="X3" t="n">
        <v>4</v>
      </c>
      <c r="Y3" t="n">
        <v>1</v>
      </c>
      <c r="Z3" t="n">
        <v>10</v>
      </c>
      <c r="AA3" t="n">
        <v>1728.028389756476</v>
      </c>
      <c r="AB3" t="n">
        <v>2364.364678096954</v>
      </c>
      <c r="AC3" t="n">
        <v>2138.713031626047</v>
      </c>
      <c r="AD3" t="n">
        <v>1728028.389756476</v>
      </c>
      <c r="AE3" t="n">
        <v>2364364.678096954</v>
      </c>
      <c r="AF3" t="n">
        <v>1.596114405689331e-06</v>
      </c>
      <c r="AG3" t="n">
        <v>85</v>
      </c>
      <c r="AH3" t="n">
        <v>2138713.031626047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3.3888</v>
      </c>
      <c r="E4" t="n">
        <v>29.51</v>
      </c>
      <c r="F4" t="n">
        <v>18.26</v>
      </c>
      <c r="G4" t="n">
        <v>7.11</v>
      </c>
      <c r="H4" t="n">
        <v>0.09</v>
      </c>
      <c r="I4" t="n">
        <v>154</v>
      </c>
      <c r="J4" t="n">
        <v>286.19</v>
      </c>
      <c r="K4" t="n">
        <v>61.2</v>
      </c>
      <c r="L4" t="n">
        <v>1.5</v>
      </c>
      <c r="M4" t="n">
        <v>152</v>
      </c>
      <c r="N4" t="n">
        <v>78.48999999999999</v>
      </c>
      <c r="O4" t="n">
        <v>35530.47</v>
      </c>
      <c r="P4" t="n">
        <v>320.68</v>
      </c>
      <c r="Q4" t="n">
        <v>1732.45</v>
      </c>
      <c r="R4" t="n">
        <v>141.39</v>
      </c>
      <c r="S4" t="n">
        <v>42.11</v>
      </c>
      <c r="T4" t="n">
        <v>48353.08</v>
      </c>
      <c r="U4" t="n">
        <v>0.3</v>
      </c>
      <c r="V4" t="n">
        <v>0.76</v>
      </c>
      <c r="W4" t="n">
        <v>3.98</v>
      </c>
      <c r="X4" t="n">
        <v>3.16</v>
      </c>
      <c r="Y4" t="n">
        <v>1</v>
      </c>
      <c r="Z4" t="n">
        <v>10</v>
      </c>
      <c r="AA4" t="n">
        <v>1530.704804260244</v>
      </c>
      <c r="AB4" t="n">
        <v>2094.377843118807</v>
      </c>
      <c r="AC4" t="n">
        <v>1894.493361249311</v>
      </c>
      <c r="AD4" t="n">
        <v>1530704.804260244</v>
      </c>
      <c r="AE4" t="n">
        <v>2094377.843118806</v>
      </c>
      <c r="AF4" t="n">
        <v>1.758138305867058e-06</v>
      </c>
      <c r="AG4" t="n">
        <v>77</v>
      </c>
      <c r="AH4" t="n">
        <v>1894493.361249311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3.6305</v>
      </c>
      <c r="E5" t="n">
        <v>27.54</v>
      </c>
      <c r="F5" t="n">
        <v>17.7</v>
      </c>
      <c r="G5" t="n">
        <v>8.300000000000001</v>
      </c>
      <c r="H5" t="n">
        <v>0.11</v>
      </c>
      <c r="I5" t="n">
        <v>128</v>
      </c>
      <c r="J5" t="n">
        <v>286.69</v>
      </c>
      <c r="K5" t="n">
        <v>61.2</v>
      </c>
      <c r="L5" t="n">
        <v>1.75</v>
      </c>
      <c r="M5" t="n">
        <v>126</v>
      </c>
      <c r="N5" t="n">
        <v>78.73999999999999</v>
      </c>
      <c r="O5" t="n">
        <v>35592.57</v>
      </c>
      <c r="P5" t="n">
        <v>309.58</v>
      </c>
      <c r="Q5" t="n">
        <v>1732.28</v>
      </c>
      <c r="R5" t="n">
        <v>124.47</v>
      </c>
      <c r="S5" t="n">
        <v>42.11</v>
      </c>
      <c r="T5" t="n">
        <v>40024.54</v>
      </c>
      <c r="U5" t="n">
        <v>0.34</v>
      </c>
      <c r="V5" t="n">
        <v>0.79</v>
      </c>
      <c r="W5" t="n">
        <v>3.92</v>
      </c>
      <c r="X5" t="n">
        <v>2.6</v>
      </c>
      <c r="Y5" t="n">
        <v>1</v>
      </c>
      <c r="Z5" t="n">
        <v>10</v>
      </c>
      <c r="AA5" t="n">
        <v>1406.684846289118</v>
      </c>
      <c r="AB5" t="n">
        <v>1924.688265248317</v>
      </c>
      <c r="AC5" t="n">
        <v>1740.998718529964</v>
      </c>
      <c r="AD5" t="n">
        <v>1406684.846289119</v>
      </c>
      <c r="AE5" t="n">
        <v>1924688.265248317</v>
      </c>
      <c r="AF5" t="n">
        <v>1.883534324672555e-06</v>
      </c>
      <c r="AG5" t="n">
        <v>72</v>
      </c>
      <c r="AH5" t="n">
        <v>1740998.718529964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3.8275</v>
      </c>
      <c r="E6" t="n">
        <v>26.13</v>
      </c>
      <c r="F6" t="n">
        <v>17.3</v>
      </c>
      <c r="G6" t="n">
        <v>9.52</v>
      </c>
      <c r="H6" t="n">
        <v>0.12</v>
      </c>
      <c r="I6" t="n">
        <v>109</v>
      </c>
      <c r="J6" t="n">
        <v>287.19</v>
      </c>
      <c r="K6" t="n">
        <v>61.2</v>
      </c>
      <c r="L6" t="n">
        <v>2</v>
      </c>
      <c r="M6" t="n">
        <v>107</v>
      </c>
      <c r="N6" t="n">
        <v>78.98999999999999</v>
      </c>
      <c r="O6" t="n">
        <v>35654.65</v>
      </c>
      <c r="P6" t="n">
        <v>301.63</v>
      </c>
      <c r="Q6" t="n">
        <v>1732.25</v>
      </c>
      <c r="R6" t="n">
        <v>111.95</v>
      </c>
      <c r="S6" t="n">
        <v>42.11</v>
      </c>
      <c r="T6" t="n">
        <v>33857.82</v>
      </c>
      <c r="U6" t="n">
        <v>0.38</v>
      </c>
      <c r="V6" t="n">
        <v>0.8</v>
      </c>
      <c r="W6" t="n">
        <v>3.89</v>
      </c>
      <c r="X6" t="n">
        <v>2.2</v>
      </c>
      <c r="Y6" t="n">
        <v>1</v>
      </c>
      <c r="Z6" t="n">
        <v>10</v>
      </c>
      <c r="AA6" t="n">
        <v>1325.535603801402</v>
      </c>
      <c r="AB6" t="n">
        <v>1813.656291624713</v>
      </c>
      <c r="AC6" t="n">
        <v>1640.563480634642</v>
      </c>
      <c r="AD6" t="n">
        <v>1325535.603801402</v>
      </c>
      <c r="AE6" t="n">
        <v>1813656.291624713</v>
      </c>
      <c r="AF6" t="n">
        <v>1.985739602722546e-06</v>
      </c>
      <c r="AG6" t="n">
        <v>69</v>
      </c>
      <c r="AH6" t="n">
        <v>1640563.480634642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3.9869</v>
      </c>
      <c r="E7" t="n">
        <v>25.08</v>
      </c>
      <c r="F7" t="n">
        <v>17.01</v>
      </c>
      <c r="G7" t="n">
        <v>10.75</v>
      </c>
      <c r="H7" t="n">
        <v>0.14</v>
      </c>
      <c r="I7" t="n">
        <v>95</v>
      </c>
      <c r="J7" t="n">
        <v>287.7</v>
      </c>
      <c r="K7" t="n">
        <v>61.2</v>
      </c>
      <c r="L7" t="n">
        <v>2.25</v>
      </c>
      <c r="M7" t="n">
        <v>93</v>
      </c>
      <c r="N7" t="n">
        <v>79.25</v>
      </c>
      <c r="O7" t="n">
        <v>35716.83</v>
      </c>
      <c r="P7" t="n">
        <v>295.29</v>
      </c>
      <c r="Q7" t="n">
        <v>1732.12</v>
      </c>
      <c r="R7" t="n">
        <v>103</v>
      </c>
      <c r="S7" t="n">
        <v>42.11</v>
      </c>
      <c r="T7" t="n">
        <v>29454.16</v>
      </c>
      <c r="U7" t="n">
        <v>0.41</v>
      </c>
      <c r="V7" t="n">
        <v>0.82</v>
      </c>
      <c r="W7" t="n">
        <v>3.87</v>
      </c>
      <c r="X7" t="n">
        <v>1.91</v>
      </c>
      <c r="Y7" t="n">
        <v>1</v>
      </c>
      <c r="Z7" t="n">
        <v>10</v>
      </c>
      <c r="AA7" t="n">
        <v>1258.275015905487</v>
      </c>
      <c r="AB7" t="n">
        <v>1721.627387937808</v>
      </c>
      <c r="AC7" t="n">
        <v>1557.317686352238</v>
      </c>
      <c r="AD7" t="n">
        <v>1258275.015905487</v>
      </c>
      <c r="AE7" t="n">
        <v>1721627.387937808</v>
      </c>
      <c r="AF7" t="n">
        <v>2.068437680494976e-06</v>
      </c>
      <c r="AG7" t="n">
        <v>66</v>
      </c>
      <c r="AH7" t="n">
        <v>1557317.686352238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4.1111</v>
      </c>
      <c r="E8" t="n">
        <v>24.32</v>
      </c>
      <c r="F8" t="n">
        <v>16.79</v>
      </c>
      <c r="G8" t="n">
        <v>11.85</v>
      </c>
      <c r="H8" t="n">
        <v>0.15</v>
      </c>
      <c r="I8" t="n">
        <v>85</v>
      </c>
      <c r="J8" t="n">
        <v>288.2</v>
      </c>
      <c r="K8" t="n">
        <v>61.2</v>
      </c>
      <c r="L8" t="n">
        <v>2.5</v>
      </c>
      <c r="M8" t="n">
        <v>83</v>
      </c>
      <c r="N8" t="n">
        <v>79.5</v>
      </c>
      <c r="O8" t="n">
        <v>35779.11</v>
      </c>
      <c r="P8" t="n">
        <v>290.41</v>
      </c>
      <c r="Q8" t="n">
        <v>1732.18</v>
      </c>
      <c r="R8" t="n">
        <v>96.51000000000001</v>
      </c>
      <c r="S8" t="n">
        <v>42.11</v>
      </c>
      <c r="T8" t="n">
        <v>26258.36</v>
      </c>
      <c r="U8" t="n">
        <v>0.44</v>
      </c>
      <c r="V8" t="n">
        <v>0.83</v>
      </c>
      <c r="W8" t="n">
        <v>3.84</v>
      </c>
      <c r="X8" t="n">
        <v>1.69</v>
      </c>
      <c r="Y8" t="n">
        <v>1</v>
      </c>
      <c r="Z8" t="n">
        <v>10</v>
      </c>
      <c r="AA8" t="n">
        <v>1211.404901692699</v>
      </c>
      <c r="AB8" t="n">
        <v>1657.497629908366</v>
      </c>
      <c r="AC8" t="n">
        <v>1499.308382422445</v>
      </c>
      <c r="AD8" t="n">
        <v>1211404.901692698</v>
      </c>
      <c r="AE8" t="n">
        <v>1657497.629908366</v>
      </c>
      <c r="AF8" t="n">
        <v>2.132873698433092e-06</v>
      </c>
      <c r="AG8" t="n">
        <v>64</v>
      </c>
      <c r="AH8" t="n">
        <v>1499308.382422445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4.2263</v>
      </c>
      <c r="E9" t="n">
        <v>23.66</v>
      </c>
      <c r="F9" t="n">
        <v>16.62</v>
      </c>
      <c r="G9" t="n">
        <v>13.12</v>
      </c>
      <c r="H9" t="n">
        <v>0.17</v>
      </c>
      <c r="I9" t="n">
        <v>76</v>
      </c>
      <c r="J9" t="n">
        <v>288.71</v>
      </c>
      <c r="K9" t="n">
        <v>61.2</v>
      </c>
      <c r="L9" t="n">
        <v>2.75</v>
      </c>
      <c r="M9" t="n">
        <v>74</v>
      </c>
      <c r="N9" t="n">
        <v>79.76000000000001</v>
      </c>
      <c r="O9" t="n">
        <v>35841.5</v>
      </c>
      <c r="P9" t="n">
        <v>286.37</v>
      </c>
      <c r="Q9" t="n">
        <v>1732.18</v>
      </c>
      <c r="R9" t="n">
        <v>90.97</v>
      </c>
      <c r="S9" t="n">
        <v>42.11</v>
      </c>
      <c r="T9" t="n">
        <v>23533.52</v>
      </c>
      <c r="U9" t="n">
        <v>0.46</v>
      </c>
      <c r="V9" t="n">
        <v>0.84</v>
      </c>
      <c r="W9" t="n">
        <v>3.83</v>
      </c>
      <c r="X9" t="n">
        <v>1.52</v>
      </c>
      <c r="Y9" t="n">
        <v>1</v>
      </c>
      <c r="Z9" t="n">
        <v>10</v>
      </c>
      <c r="AA9" t="n">
        <v>1168.852630380362</v>
      </c>
      <c r="AB9" t="n">
        <v>1599.275735025108</v>
      </c>
      <c r="AC9" t="n">
        <v>1446.643103471903</v>
      </c>
      <c r="AD9" t="n">
        <v>1168852.630380362</v>
      </c>
      <c r="AE9" t="n">
        <v>1599275.735025108</v>
      </c>
      <c r="AF9" t="n">
        <v>2.192640439709026e-06</v>
      </c>
      <c r="AG9" t="n">
        <v>62</v>
      </c>
      <c r="AH9" t="n">
        <v>1446643.103471903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4.3224</v>
      </c>
      <c r="E10" t="n">
        <v>23.14</v>
      </c>
      <c r="F10" t="n">
        <v>16.47</v>
      </c>
      <c r="G10" t="n">
        <v>14.32</v>
      </c>
      <c r="H10" t="n">
        <v>0.18</v>
      </c>
      <c r="I10" t="n">
        <v>69</v>
      </c>
      <c r="J10" t="n">
        <v>289.21</v>
      </c>
      <c r="K10" t="n">
        <v>61.2</v>
      </c>
      <c r="L10" t="n">
        <v>3</v>
      </c>
      <c r="M10" t="n">
        <v>67</v>
      </c>
      <c r="N10" t="n">
        <v>80.02</v>
      </c>
      <c r="O10" t="n">
        <v>35903.99</v>
      </c>
      <c r="P10" t="n">
        <v>282.5</v>
      </c>
      <c r="Q10" t="n">
        <v>1732.32</v>
      </c>
      <c r="R10" t="n">
        <v>86.05</v>
      </c>
      <c r="S10" t="n">
        <v>42.11</v>
      </c>
      <c r="T10" t="n">
        <v>21107.38</v>
      </c>
      <c r="U10" t="n">
        <v>0.49</v>
      </c>
      <c r="V10" t="n">
        <v>0.85</v>
      </c>
      <c r="W10" t="n">
        <v>3.82</v>
      </c>
      <c r="X10" t="n">
        <v>1.37</v>
      </c>
      <c r="Y10" t="n">
        <v>1</v>
      </c>
      <c r="Z10" t="n">
        <v>10</v>
      </c>
      <c r="AA10" t="n">
        <v>1140.300188986588</v>
      </c>
      <c r="AB10" t="n">
        <v>1560.209025065334</v>
      </c>
      <c r="AC10" t="n">
        <v>1411.304865480218</v>
      </c>
      <c r="AD10" t="n">
        <v>1140300.188986588</v>
      </c>
      <c r="AE10" t="n">
        <v>1560209.025065334</v>
      </c>
      <c r="AF10" t="n">
        <v>2.242497938290773e-06</v>
      </c>
      <c r="AG10" t="n">
        <v>61</v>
      </c>
      <c r="AH10" t="n">
        <v>1411304.865480218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4.4045</v>
      </c>
      <c r="E11" t="n">
        <v>22.7</v>
      </c>
      <c r="F11" t="n">
        <v>16.36</v>
      </c>
      <c r="G11" t="n">
        <v>15.58</v>
      </c>
      <c r="H11" t="n">
        <v>0.2</v>
      </c>
      <c r="I11" t="n">
        <v>63</v>
      </c>
      <c r="J11" t="n">
        <v>289.72</v>
      </c>
      <c r="K11" t="n">
        <v>61.2</v>
      </c>
      <c r="L11" t="n">
        <v>3.25</v>
      </c>
      <c r="M11" t="n">
        <v>61</v>
      </c>
      <c r="N11" t="n">
        <v>80.27</v>
      </c>
      <c r="O11" t="n">
        <v>35966.59</v>
      </c>
      <c r="P11" t="n">
        <v>279.53</v>
      </c>
      <c r="Q11" t="n">
        <v>1732.23</v>
      </c>
      <c r="R11" t="n">
        <v>82.94</v>
      </c>
      <c r="S11" t="n">
        <v>42.11</v>
      </c>
      <c r="T11" t="n">
        <v>19581.61</v>
      </c>
      <c r="U11" t="n">
        <v>0.51</v>
      </c>
      <c r="V11" t="n">
        <v>0.85</v>
      </c>
      <c r="W11" t="n">
        <v>3.81</v>
      </c>
      <c r="X11" t="n">
        <v>1.26</v>
      </c>
      <c r="Y11" t="n">
        <v>1</v>
      </c>
      <c r="Z11" t="n">
        <v>10</v>
      </c>
      <c r="AA11" t="n">
        <v>1115.672443869556</v>
      </c>
      <c r="AB11" t="n">
        <v>1526.512257696778</v>
      </c>
      <c r="AC11" t="n">
        <v>1380.824070295606</v>
      </c>
      <c r="AD11" t="n">
        <v>1115672.443869556</v>
      </c>
      <c r="AE11" t="n">
        <v>1526512.257696778</v>
      </c>
      <c r="AF11" t="n">
        <v>2.285092117620236e-06</v>
      </c>
      <c r="AG11" t="n">
        <v>60</v>
      </c>
      <c r="AH11" t="n">
        <v>1380824.070295606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4.4789</v>
      </c>
      <c r="E12" t="n">
        <v>22.33</v>
      </c>
      <c r="F12" t="n">
        <v>16.25</v>
      </c>
      <c r="G12" t="n">
        <v>16.81</v>
      </c>
      <c r="H12" t="n">
        <v>0.21</v>
      </c>
      <c r="I12" t="n">
        <v>58</v>
      </c>
      <c r="J12" t="n">
        <v>290.23</v>
      </c>
      <c r="K12" t="n">
        <v>61.2</v>
      </c>
      <c r="L12" t="n">
        <v>3.5</v>
      </c>
      <c r="M12" t="n">
        <v>56</v>
      </c>
      <c r="N12" t="n">
        <v>80.53</v>
      </c>
      <c r="O12" t="n">
        <v>36029.29</v>
      </c>
      <c r="P12" t="n">
        <v>276.5</v>
      </c>
      <c r="Q12" t="n">
        <v>1732.13</v>
      </c>
      <c r="R12" t="n">
        <v>79.48</v>
      </c>
      <c r="S12" t="n">
        <v>42.11</v>
      </c>
      <c r="T12" t="n">
        <v>17878.44</v>
      </c>
      <c r="U12" t="n">
        <v>0.53</v>
      </c>
      <c r="V12" t="n">
        <v>0.86</v>
      </c>
      <c r="W12" t="n">
        <v>3.8</v>
      </c>
      <c r="X12" t="n">
        <v>1.15</v>
      </c>
      <c r="Y12" t="n">
        <v>1</v>
      </c>
      <c r="Z12" t="n">
        <v>10</v>
      </c>
      <c r="AA12" t="n">
        <v>1092.355269769796</v>
      </c>
      <c r="AB12" t="n">
        <v>1494.608671412365</v>
      </c>
      <c r="AC12" t="n">
        <v>1351.965317509213</v>
      </c>
      <c r="AD12" t="n">
        <v>1092355.269769796</v>
      </c>
      <c r="AE12" t="n">
        <v>1494608.671412365</v>
      </c>
      <c r="AF12" t="n">
        <v>2.323691471360944e-06</v>
      </c>
      <c r="AG12" t="n">
        <v>59</v>
      </c>
      <c r="AH12" t="n">
        <v>1351965.317509213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4.5381</v>
      </c>
      <c r="E13" t="n">
        <v>22.04</v>
      </c>
      <c r="F13" t="n">
        <v>16.18</v>
      </c>
      <c r="G13" t="n">
        <v>17.97</v>
      </c>
      <c r="H13" t="n">
        <v>0.23</v>
      </c>
      <c r="I13" t="n">
        <v>54</v>
      </c>
      <c r="J13" t="n">
        <v>290.74</v>
      </c>
      <c r="K13" t="n">
        <v>61.2</v>
      </c>
      <c r="L13" t="n">
        <v>3.75</v>
      </c>
      <c r="M13" t="n">
        <v>52</v>
      </c>
      <c r="N13" t="n">
        <v>80.79000000000001</v>
      </c>
      <c r="O13" t="n">
        <v>36092.1</v>
      </c>
      <c r="P13" t="n">
        <v>274.3</v>
      </c>
      <c r="Q13" t="n">
        <v>1732.05</v>
      </c>
      <c r="R13" t="n">
        <v>77.11</v>
      </c>
      <c r="S13" t="n">
        <v>42.11</v>
      </c>
      <c r="T13" t="n">
        <v>16714.27</v>
      </c>
      <c r="U13" t="n">
        <v>0.55</v>
      </c>
      <c r="V13" t="n">
        <v>0.86</v>
      </c>
      <c r="W13" t="n">
        <v>3.8</v>
      </c>
      <c r="X13" t="n">
        <v>1.08</v>
      </c>
      <c r="Y13" t="n">
        <v>1</v>
      </c>
      <c r="Z13" t="n">
        <v>10</v>
      </c>
      <c r="AA13" t="n">
        <v>1072.473285711913</v>
      </c>
      <c r="AB13" t="n">
        <v>1467.405263693139</v>
      </c>
      <c r="AC13" t="n">
        <v>1327.358164842487</v>
      </c>
      <c r="AD13" t="n">
        <v>1072473.285711913</v>
      </c>
      <c r="AE13" t="n">
        <v>1467405.263693138</v>
      </c>
      <c r="AF13" t="n">
        <v>2.354404935627743e-06</v>
      </c>
      <c r="AG13" t="n">
        <v>58</v>
      </c>
      <c r="AH13" t="n">
        <v>1327358.164842487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4.599</v>
      </c>
      <c r="E14" t="n">
        <v>21.74</v>
      </c>
      <c r="F14" t="n">
        <v>16.1</v>
      </c>
      <c r="G14" t="n">
        <v>19.32</v>
      </c>
      <c r="H14" t="n">
        <v>0.24</v>
      </c>
      <c r="I14" t="n">
        <v>50</v>
      </c>
      <c r="J14" t="n">
        <v>291.25</v>
      </c>
      <c r="K14" t="n">
        <v>61.2</v>
      </c>
      <c r="L14" t="n">
        <v>4</v>
      </c>
      <c r="M14" t="n">
        <v>48</v>
      </c>
      <c r="N14" t="n">
        <v>81.05</v>
      </c>
      <c r="O14" t="n">
        <v>36155.02</v>
      </c>
      <c r="P14" t="n">
        <v>271.56</v>
      </c>
      <c r="Q14" t="n">
        <v>1732.31</v>
      </c>
      <c r="R14" t="n">
        <v>74.7</v>
      </c>
      <c r="S14" t="n">
        <v>42.11</v>
      </c>
      <c r="T14" t="n">
        <v>15529.02</v>
      </c>
      <c r="U14" t="n">
        <v>0.5600000000000001</v>
      </c>
      <c r="V14" t="n">
        <v>0.87</v>
      </c>
      <c r="W14" t="n">
        <v>3.79</v>
      </c>
      <c r="X14" t="n">
        <v>1</v>
      </c>
      <c r="Y14" t="n">
        <v>1</v>
      </c>
      <c r="Z14" t="n">
        <v>10</v>
      </c>
      <c r="AA14" t="n">
        <v>1051.932278541548</v>
      </c>
      <c r="AB14" t="n">
        <v>1439.300151477365</v>
      </c>
      <c r="AC14" t="n">
        <v>1301.935365090815</v>
      </c>
      <c r="AD14" t="n">
        <v>1051932.278541548</v>
      </c>
      <c r="AE14" t="n">
        <v>1439300.151477365</v>
      </c>
      <c r="AF14" t="n">
        <v>2.386000374375177e-06</v>
      </c>
      <c r="AG14" t="n">
        <v>57</v>
      </c>
      <c r="AH14" t="n">
        <v>1301935.365090815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4.6474</v>
      </c>
      <c r="E15" t="n">
        <v>21.52</v>
      </c>
      <c r="F15" t="n">
        <v>16.04</v>
      </c>
      <c r="G15" t="n">
        <v>20.47</v>
      </c>
      <c r="H15" t="n">
        <v>0.26</v>
      </c>
      <c r="I15" t="n">
        <v>47</v>
      </c>
      <c r="J15" t="n">
        <v>291.76</v>
      </c>
      <c r="K15" t="n">
        <v>61.2</v>
      </c>
      <c r="L15" t="n">
        <v>4.25</v>
      </c>
      <c r="M15" t="n">
        <v>45</v>
      </c>
      <c r="N15" t="n">
        <v>81.31</v>
      </c>
      <c r="O15" t="n">
        <v>36218.04</v>
      </c>
      <c r="P15" t="n">
        <v>269.69</v>
      </c>
      <c r="Q15" t="n">
        <v>1732.28</v>
      </c>
      <c r="R15" t="n">
        <v>72.40000000000001</v>
      </c>
      <c r="S15" t="n">
        <v>42.11</v>
      </c>
      <c r="T15" t="n">
        <v>14394.95</v>
      </c>
      <c r="U15" t="n">
        <v>0.58</v>
      </c>
      <c r="V15" t="n">
        <v>0.87</v>
      </c>
      <c r="W15" t="n">
        <v>3.79</v>
      </c>
      <c r="X15" t="n">
        <v>0.93</v>
      </c>
      <c r="Y15" t="n">
        <v>1</v>
      </c>
      <c r="Z15" t="n">
        <v>10</v>
      </c>
      <c r="AA15" t="n">
        <v>1044.21732412234</v>
      </c>
      <c r="AB15" t="n">
        <v>1428.744210481237</v>
      </c>
      <c r="AC15" t="n">
        <v>1292.386868288001</v>
      </c>
      <c r="AD15" t="n">
        <v>1044217.32412234</v>
      </c>
      <c r="AE15" t="n">
        <v>1428744.210481237</v>
      </c>
      <c r="AF15" t="n">
        <v>2.411110706647358e-06</v>
      </c>
      <c r="AG15" t="n">
        <v>57</v>
      </c>
      <c r="AH15" t="n">
        <v>1292386.868288001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4.6981</v>
      </c>
      <c r="E16" t="n">
        <v>21.29</v>
      </c>
      <c r="F16" t="n">
        <v>15.96</v>
      </c>
      <c r="G16" t="n">
        <v>21.77</v>
      </c>
      <c r="H16" t="n">
        <v>0.27</v>
      </c>
      <c r="I16" t="n">
        <v>44</v>
      </c>
      <c r="J16" t="n">
        <v>292.27</v>
      </c>
      <c r="K16" t="n">
        <v>61.2</v>
      </c>
      <c r="L16" t="n">
        <v>4.5</v>
      </c>
      <c r="M16" t="n">
        <v>42</v>
      </c>
      <c r="N16" t="n">
        <v>81.56999999999999</v>
      </c>
      <c r="O16" t="n">
        <v>36281.16</v>
      </c>
      <c r="P16" t="n">
        <v>267.02</v>
      </c>
      <c r="Q16" t="n">
        <v>1732.17</v>
      </c>
      <c r="R16" t="n">
        <v>70.48</v>
      </c>
      <c r="S16" t="n">
        <v>42.11</v>
      </c>
      <c r="T16" t="n">
        <v>13446</v>
      </c>
      <c r="U16" t="n">
        <v>0.6</v>
      </c>
      <c r="V16" t="n">
        <v>0.87</v>
      </c>
      <c r="W16" t="n">
        <v>3.78</v>
      </c>
      <c r="X16" t="n">
        <v>0.87</v>
      </c>
      <c r="Y16" t="n">
        <v>1</v>
      </c>
      <c r="Z16" t="n">
        <v>10</v>
      </c>
      <c r="AA16" t="n">
        <v>1025.229585504933</v>
      </c>
      <c r="AB16" t="n">
        <v>1402.764348824994</v>
      </c>
      <c r="AC16" t="n">
        <v>1268.886488165264</v>
      </c>
      <c r="AD16" t="n">
        <v>1025229.585504933</v>
      </c>
      <c r="AE16" t="n">
        <v>1402764.348824994</v>
      </c>
      <c r="AF16" t="n">
        <v>2.437414298510985e-06</v>
      </c>
      <c r="AG16" t="n">
        <v>56</v>
      </c>
      <c r="AH16" t="n">
        <v>1268886.488165264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4.7483</v>
      </c>
      <c r="E17" t="n">
        <v>21.06</v>
      </c>
      <c r="F17" t="n">
        <v>15.9</v>
      </c>
      <c r="G17" t="n">
        <v>23.27</v>
      </c>
      <c r="H17" t="n">
        <v>0.29</v>
      </c>
      <c r="I17" t="n">
        <v>41</v>
      </c>
      <c r="J17" t="n">
        <v>292.79</v>
      </c>
      <c r="K17" t="n">
        <v>61.2</v>
      </c>
      <c r="L17" t="n">
        <v>4.75</v>
      </c>
      <c r="M17" t="n">
        <v>39</v>
      </c>
      <c r="N17" t="n">
        <v>81.84</v>
      </c>
      <c r="O17" t="n">
        <v>36344.4</v>
      </c>
      <c r="P17" t="n">
        <v>264.84</v>
      </c>
      <c r="Q17" t="n">
        <v>1732.04</v>
      </c>
      <c r="R17" t="n">
        <v>68.59</v>
      </c>
      <c r="S17" t="n">
        <v>42.11</v>
      </c>
      <c r="T17" t="n">
        <v>12518.92</v>
      </c>
      <c r="U17" t="n">
        <v>0.61</v>
      </c>
      <c r="V17" t="n">
        <v>0.88</v>
      </c>
      <c r="W17" t="n">
        <v>3.77</v>
      </c>
      <c r="X17" t="n">
        <v>0.8</v>
      </c>
      <c r="Y17" t="n">
        <v>1</v>
      </c>
      <c r="Z17" t="n">
        <v>10</v>
      </c>
      <c r="AA17" t="n">
        <v>1007.22670454359</v>
      </c>
      <c r="AB17" t="n">
        <v>1378.132012862631</v>
      </c>
      <c r="AC17" t="n">
        <v>1246.605027775449</v>
      </c>
      <c r="AD17" t="n">
        <v>1007226.70454359</v>
      </c>
      <c r="AE17" t="n">
        <v>1378132.012862631</v>
      </c>
      <c r="AF17" t="n">
        <v>2.463458486115602e-06</v>
      </c>
      <c r="AG17" t="n">
        <v>55</v>
      </c>
      <c r="AH17" t="n">
        <v>1246605.027775449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4.7807</v>
      </c>
      <c r="E18" t="n">
        <v>20.92</v>
      </c>
      <c r="F18" t="n">
        <v>15.87</v>
      </c>
      <c r="G18" t="n">
        <v>24.41</v>
      </c>
      <c r="H18" t="n">
        <v>0.3</v>
      </c>
      <c r="I18" t="n">
        <v>39</v>
      </c>
      <c r="J18" t="n">
        <v>293.3</v>
      </c>
      <c r="K18" t="n">
        <v>61.2</v>
      </c>
      <c r="L18" t="n">
        <v>5</v>
      </c>
      <c r="M18" t="n">
        <v>37</v>
      </c>
      <c r="N18" t="n">
        <v>82.09999999999999</v>
      </c>
      <c r="O18" t="n">
        <v>36407.75</v>
      </c>
      <c r="P18" t="n">
        <v>263.33</v>
      </c>
      <c r="Q18" t="n">
        <v>1731.99</v>
      </c>
      <c r="R18" t="n">
        <v>67.42</v>
      </c>
      <c r="S18" t="n">
        <v>42.11</v>
      </c>
      <c r="T18" t="n">
        <v>11944.64</v>
      </c>
      <c r="U18" t="n">
        <v>0.62</v>
      </c>
      <c r="V18" t="n">
        <v>0.88</v>
      </c>
      <c r="W18" t="n">
        <v>3.77</v>
      </c>
      <c r="X18" t="n">
        <v>0.77</v>
      </c>
      <c r="Y18" t="n">
        <v>1</v>
      </c>
      <c r="Z18" t="n">
        <v>10</v>
      </c>
      <c r="AA18" t="n">
        <v>1002.172287411863</v>
      </c>
      <c r="AB18" t="n">
        <v>1371.216336357854</v>
      </c>
      <c r="AC18" t="n">
        <v>1240.349373730076</v>
      </c>
      <c r="AD18" t="n">
        <v>1002172.287411863</v>
      </c>
      <c r="AE18" t="n">
        <v>1371216.336357854</v>
      </c>
      <c r="AF18" t="n">
        <v>2.480267882099459e-06</v>
      </c>
      <c r="AG18" t="n">
        <v>55</v>
      </c>
      <c r="AH18" t="n">
        <v>1240349.373730076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4.8114</v>
      </c>
      <c r="E19" t="n">
        <v>20.78</v>
      </c>
      <c r="F19" t="n">
        <v>15.84</v>
      </c>
      <c r="G19" t="n">
        <v>25.69</v>
      </c>
      <c r="H19" t="n">
        <v>0.32</v>
      </c>
      <c r="I19" t="n">
        <v>37</v>
      </c>
      <c r="J19" t="n">
        <v>293.81</v>
      </c>
      <c r="K19" t="n">
        <v>61.2</v>
      </c>
      <c r="L19" t="n">
        <v>5.25</v>
      </c>
      <c r="M19" t="n">
        <v>35</v>
      </c>
      <c r="N19" t="n">
        <v>82.36</v>
      </c>
      <c r="O19" t="n">
        <v>36471.2</v>
      </c>
      <c r="P19" t="n">
        <v>261.48</v>
      </c>
      <c r="Q19" t="n">
        <v>1732.11</v>
      </c>
      <c r="R19" t="n">
        <v>66.45999999999999</v>
      </c>
      <c r="S19" t="n">
        <v>42.11</v>
      </c>
      <c r="T19" t="n">
        <v>11474.23</v>
      </c>
      <c r="U19" t="n">
        <v>0.63</v>
      </c>
      <c r="V19" t="n">
        <v>0.88</v>
      </c>
      <c r="W19" t="n">
        <v>3.77</v>
      </c>
      <c r="X19" t="n">
        <v>0.74</v>
      </c>
      <c r="Y19" t="n">
        <v>1</v>
      </c>
      <c r="Z19" t="n">
        <v>10</v>
      </c>
      <c r="AA19" t="n">
        <v>996.9572719442772</v>
      </c>
      <c r="AB19" t="n">
        <v>1364.080922124859</v>
      </c>
      <c r="AC19" t="n">
        <v>1233.89495341686</v>
      </c>
      <c r="AD19" t="n">
        <v>996957.2719442772</v>
      </c>
      <c r="AE19" t="n">
        <v>1364080.922124859</v>
      </c>
      <c r="AF19" t="n">
        <v>2.49619530360268e-06</v>
      </c>
      <c r="AG19" t="n">
        <v>55</v>
      </c>
      <c r="AH19" t="n">
        <v>1233894.95341686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4.8492</v>
      </c>
      <c r="E20" t="n">
        <v>20.62</v>
      </c>
      <c r="F20" t="n">
        <v>15.79</v>
      </c>
      <c r="G20" t="n">
        <v>27.06</v>
      </c>
      <c r="H20" t="n">
        <v>0.33</v>
      </c>
      <c r="I20" t="n">
        <v>35</v>
      </c>
      <c r="J20" t="n">
        <v>294.33</v>
      </c>
      <c r="K20" t="n">
        <v>61.2</v>
      </c>
      <c r="L20" t="n">
        <v>5.5</v>
      </c>
      <c r="M20" t="n">
        <v>33</v>
      </c>
      <c r="N20" t="n">
        <v>82.63</v>
      </c>
      <c r="O20" t="n">
        <v>36534.76</v>
      </c>
      <c r="P20" t="n">
        <v>259.47</v>
      </c>
      <c r="Q20" t="n">
        <v>1731.97</v>
      </c>
      <c r="R20" t="n">
        <v>64.84</v>
      </c>
      <c r="S20" t="n">
        <v>42.11</v>
      </c>
      <c r="T20" t="n">
        <v>10672.82</v>
      </c>
      <c r="U20" t="n">
        <v>0.65</v>
      </c>
      <c r="V20" t="n">
        <v>0.88</v>
      </c>
      <c r="W20" t="n">
        <v>3.77</v>
      </c>
      <c r="X20" t="n">
        <v>0.6899999999999999</v>
      </c>
      <c r="Y20" t="n">
        <v>1</v>
      </c>
      <c r="Z20" t="n">
        <v>10</v>
      </c>
      <c r="AA20" t="n">
        <v>980.7167852316965</v>
      </c>
      <c r="AB20" t="n">
        <v>1341.859971724999</v>
      </c>
      <c r="AC20" t="n">
        <v>1213.794739335863</v>
      </c>
      <c r="AD20" t="n">
        <v>980716.7852316964</v>
      </c>
      <c r="AE20" t="n">
        <v>1341859.971724999</v>
      </c>
      <c r="AF20" t="n">
        <v>2.515806265583846e-06</v>
      </c>
      <c r="AG20" t="n">
        <v>54</v>
      </c>
      <c r="AH20" t="n">
        <v>1213794.739335863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4.8674</v>
      </c>
      <c r="E21" t="n">
        <v>20.54</v>
      </c>
      <c r="F21" t="n">
        <v>15.76</v>
      </c>
      <c r="G21" t="n">
        <v>27.82</v>
      </c>
      <c r="H21" t="n">
        <v>0.35</v>
      </c>
      <c r="I21" t="n">
        <v>34</v>
      </c>
      <c r="J21" t="n">
        <v>294.84</v>
      </c>
      <c r="K21" t="n">
        <v>61.2</v>
      </c>
      <c r="L21" t="n">
        <v>5.75</v>
      </c>
      <c r="M21" t="n">
        <v>32</v>
      </c>
      <c r="N21" t="n">
        <v>82.90000000000001</v>
      </c>
      <c r="O21" t="n">
        <v>36598.44</v>
      </c>
      <c r="P21" t="n">
        <v>257.8</v>
      </c>
      <c r="Q21" t="n">
        <v>1731.85</v>
      </c>
      <c r="R21" t="n">
        <v>64.04000000000001</v>
      </c>
      <c r="S21" t="n">
        <v>42.11</v>
      </c>
      <c r="T21" t="n">
        <v>10276.74</v>
      </c>
      <c r="U21" t="n">
        <v>0.66</v>
      </c>
      <c r="V21" t="n">
        <v>0.88</v>
      </c>
      <c r="W21" t="n">
        <v>3.77</v>
      </c>
      <c r="X21" t="n">
        <v>0.67</v>
      </c>
      <c r="Y21" t="n">
        <v>1</v>
      </c>
      <c r="Z21" t="n">
        <v>10</v>
      </c>
      <c r="AA21" t="n">
        <v>976.9515313524684</v>
      </c>
      <c r="AB21" t="n">
        <v>1336.708185256161</v>
      </c>
      <c r="AC21" t="n">
        <v>1209.134632137034</v>
      </c>
      <c r="AD21" t="n">
        <v>976951.5313524683</v>
      </c>
      <c r="AE21" t="n">
        <v>1336708.185256161</v>
      </c>
      <c r="AF21" t="n">
        <v>2.525248580611815e-06</v>
      </c>
      <c r="AG21" t="n">
        <v>54</v>
      </c>
      <c r="AH21" t="n">
        <v>1209134.632137034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4.9</v>
      </c>
      <c r="E22" t="n">
        <v>20.41</v>
      </c>
      <c r="F22" t="n">
        <v>15.73</v>
      </c>
      <c r="G22" t="n">
        <v>29.5</v>
      </c>
      <c r="H22" t="n">
        <v>0.36</v>
      </c>
      <c r="I22" t="n">
        <v>32</v>
      </c>
      <c r="J22" t="n">
        <v>295.36</v>
      </c>
      <c r="K22" t="n">
        <v>61.2</v>
      </c>
      <c r="L22" t="n">
        <v>6</v>
      </c>
      <c r="M22" t="n">
        <v>30</v>
      </c>
      <c r="N22" t="n">
        <v>83.16</v>
      </c>
      <c r="O22" t="n">
        <v>36662.22</v>
      </c>
      <c r="P22" t="n">
        <v>256.37</v>
      </c>
      <c r="Q22" t="n">
        <v>1732.13</v>
      </c>
      <c r="R22" t="n">
        <v>63.7</v>
      </c>
      <c r="S22" t="n">
        <v>42.11</v>
      </c>
      <c r="T22" t="n">
        <v>10116.95</v>
      </c>
      <c r="U22" t="n">
        <v>0.66</v>
      </c>
      <c r="V22" t="n">
        <v>0.89</v>
      </c>
      <c r="W22" t="n">
        <v>3.75</v>
      </c>
      <c r="X22" t="n">
        <v>0.63</v>
      </c>
      <c r="Y22" t="n">
        <v>1</v>
      </c>
      <c r="Z22" t="n">
        <v>10</v>
      </c>
      <c r="AA22" t="n">
        <v>972.2248825299423</v>
      </c>
      <c r="AB22" t="n">
        <v>1330.240975812152</v>
      </c>
      <c r="AC22" t="n">
        <v>1203.284644085575</v>
      </c>
      <c r="AD22" t="n">
        <v>972224.8825299423</v>
      </c>
      <c r="AE22" t="n">
        <v>1330240.975812152</v>
      </c>
      <c r="AF22" t="n">
        <v>2.542161738299275e-06</v>
      </c>
      <c r="AG22" t="n">
        <v>54</v>
      </c>
      <c r="AH22" t="n">
        <v>1203284.644085575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4.9205</v>
      </c>
      <c r="E23" t="n">
        <v>20.32</v>
      </c>
      <c r="F23" t="n">
        <v>15.7</v>
      </c>
      <c r="G23" t="n">
        <v>30.39</v>
      </c>
      <c r="H23" t="n">
        <v>0.38</v>
      </c>
      <c r="I23" t="n">
        <v>31</v>
      </c>
      <c r="J23" t="n">
        <v>295.88</v>
      </c>
      <c r="K23" t="n">
        <v>61.2</v>
      </c>
      <c r="L23" t="n">
        <v>6.25</v>
      </c>
      <c r="M23" t="n">
        <v>29</v>
      </c>
      <c r="N23" t="n">
        <v>83.43000000000001</v>
      </c>
      <c r="O23" t="n">
        <v>36726.12</v>
      </c>
      <c r="P23" t="n">
        <v>254.28</v>
      </c>
      <c r="Q23" t="n">
        <v>1732.1</v>
      </c>
      <c r="R23" t="n">
        <v>62.26</v>
      </c>
      <c r="S23" t="n">
        <v>42.11</v>
      </c>
      <c r="T23" t="n">
        <v>9401.85</v>
      </c>
      <c r="U23" t="n">
        <v>0.68</v>
      </c>
      <c r="V23" t="n">
        <v>0.89</v>
      </c>
      <c r="W23" t="n">
        <v>3.76</v>
      </c>
      <c r="X23" t="n">
        <v>0.6</v>
      </c>
      <c r="Y23" t="n">
        <v>1</v>
      </c>
      <c r="Z23" t="n">
        <v>10</v>
      </c>
      <c r="AA23" t="n">
        <v>957.7760343031404</v>
      </c>
      <c r="AB23" t="n">
        <v>1310.471424230046</v>
      </c>
      <c r="AC23" t="n">
        <v>1185.401870759725</v>
      </c>
      <c r="AD23" t="n">
        <v>957776.0343031404</v>
      </c>
      <c r="AE23" t="n">
        <v>1310471.424230046</v>
      </c>
      <c r="AF23" t="n">
        <v>2.552797312918691e-06</v>
      </c>
      <c r="AG23" t="n">
        <v>53</v>
      </c>
      <c r="AH23" t="n">
        <v>1185401.870759725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4.9534</v>
      </c>
      <c r="E24" t="n">
        <v>20.19</v>
      </c>
      <c r="F24" t="n">
        <v>15.68</v>
      </c>
      <c r="G24" t="n">
        <v>32.43</v>
      </c>
      <c r="H24" t="n">
        <v>0.39</v>
      </c>
      <c r="I24" t="n">
        <v>29</v>
      </c>
      <c r="J24" t="n">
        <v>296.4</v>
      </c>
      <c r="K24" t="n">
        <v>61.2</v>
      </c>
      <c r="L24" t="n">
        <v>6.5</v>
      </c>
      <c r="M24" t="n">
        <v>27</v>
      </c>
      <c r="N24" t="n">
        <v>83.7</v>
      </c>
      <c r="O24" t="n">
        <v>36790.13</v>
      </c>
      <c r="P24" t="n">
        <v>252.77</v>
      </c>
      <c r="Q24" t="n">
        <v>1731.95</v>
      </c>
      <c r="R24" t="n">
        <v>61.63</v>
      </c>
      <c r="S24" t="n">
        <v>42.11</v>
      </c>
      <c r="T24" t="n">
        <v>9097.74</v>
      </c>
      <c r="U24" t="n">
        <v>0.68</v>
      </c>
      <c r="V24" t="n">
        <v>0.89</v>
      </c>
      <c r="W24" t="n">
        <v>3.75</v>
      </c>
      <c r="X24" t="n">
        <v>0.58</v>
      </c>
      <c r="Y24" t="n">
        <v>1</v>
      </c>
      <c r="Z24" t="n">
        <v>10</v>
      </c>
      <c r="AA24" t="n">
        <v>953.1357662532838</v>
      </c>
      <c r="AB24" t="n">
        <v>1304.122404770054</v>
      </c>
      <c r="AC24" t="n">
        <v>1179.65879280609</v>
      </c>
      <c r="AD24" t="n">
        <v>953135.7662532838</v>
      </c>
      <c r="AE24" t="n">
        <v>1304122.404770054</v>
      </c>
      <c r="AF24" t="n">
        <v>2.569866113161557e-06</v>
      </c>
      <c r="AG24" t="n">
        <v>53</v>
      </c>
      <c r="AH24" t="n">
        <v>1179658.79280609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4.9729</v>
      </c>
      <c r="E25" t="n">
        <v>20.11</v>
      </c>
      <c r="F25" t="n">
        <v>15.65</v>
      </c>
      <c r="G25" t="n">
        <v>33.54</v>
      </c>
      <c r="H25" t="n">
        <v>0.4</v>
      </c>
      <c r="I25" t="n">
        <v>28</v>
      </c>
      <c r="J25" t="n">
        <v>296.92</v>
      </c>
      <c r="K25" t="n">
        <v>61.2</v>
      </c>
      <c r="L25" t="n">
        <v>6.75</v>
      </c>
      <c r="M25" t="n">
        <v>26</v>
      </c>
      <c r="N25" t="n">
        <v>83.97</v>
      </c>
      <c r="O25" t="n">
        <v>36854.25</v>
      </c>
      <c r="P25" t="n">
        <v>250.95</v>
      </c>
      <c r="Q25" t="n">
        <v>1731.86</v>
      </c>
      <c r="R25" t="n">
        <v>60.65</v>
      </c>
      <c r="S25" t="n">
        <v>42.11</v>
      </c>
      <c r="T25" t="n">
        <v>8613.32</v>
      </c>
      <c r="U25" t="n">
        <v>0.6899999999999999</v>
      </c>
      <c r="V25" t="n">
        <v>0.89</v>
      </c>
      <c r="W25" t="n">
        <v>3.76</v>
      </c>
      <c r="X25" t="n">
        <v>0.55</v>
      </c>
      <c r="Y25" t="n">
        <v>1</v>
      </c>
      <c r="Z25" t="n">
        <v>10</v>
      </c>
      <c r="AA25" t="n">
        <v>949.2411360398368</v>
      </c>
      <c r="AB25" t="n">
        <v>1298.793599893057</v>
      </c>
      <c r="AC25" t="n">
        <v>1174.83856158753</v>
      </c>
      <c r="AD25" t="n">
        <v>949241.1360398368</v>
      </c>
      <c r="AE25" t="n">
        <v>1298793.599893057</v>
      </c>
      <c r="AF25" t="n">
        <v>2.579982879262952e-06</v>
      </c>
      <c r="AG25" t="n">
        <v>53</v>
      </c>
      <c r="AH25" t="n">
        <v>1174838.561587529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4.9965</v>
      </c>
      <c r="E26" t="n">
        <v>20.01</v>
      </c>
      <c r="F26" t="n">
        <v>15.61</v>
      </c>
      <c r="G26" t="n">
        <v>34.69</v>
      </c>
      <c r="H26" t="n">
        <v>0.42</v>
      </c>
      <c r="I26" t="n">
        <v>27</v>
      </c>
      <c r="J26" t="n">
        <v>297.44</v>
      </c>
      <c r="K26" t="n">
        <v>61.2</v>
      </c>
      <c r="L26" t="n">
        <v>7</v>
      </c>
      <c r="M26" t="n">
        <v>25</v>
      </c>
      <c r="N26" t="n">
        <v>84.23999999999999</v>
      </c>
      <c r="O26" t="n">
        <v>36918.48</v>
      </c>
      <c r="P26" t="n">
        <v>249.24</v>
      </c>
      <c r="Q26" t="n">
        <v>1731.89</v>
      </c>
      <c r="R26" t="n">
        <v>59.55</v>
      </c>
      <c r="S26" t="n">
        <v>42.11</v>
      </c>
      <c r="T26" t="n">
        <v>8067.85</v>
      </c>
      <c r="U26" t="n">
        <v>0.71</v>
      </c>
      <c r="V26" t="n">
        <v>0.89</v>
      </c>
      <c r="W26" t="n">
        <v>3.75</v>
      </c>
      <c r="X26" t="n">
        <v>0.51</v>
      </c>
      <c r="Y26" t="n">
        <v>1</v>
      </c>
      <c r="Z26" t="n">
        <v>10</v>
      </c>
      <c r="AA26" t="n">
        <v>945.0722713034877</v>
      </c>
      <c r="AB26" t="n">
        <v>1293.089575243453</v>
      </c>
      <c r="AC26" t="n">
        <v>1169.678921044834</v>
      </c>
      <c r="AD26" t="n">
        <v>945072.2713034877</v>
      </c>
      <c r="AE26" t="n">
        <v>1293089.575243453</v>
      </c>
      <c r="AF26" t="n">
        <v>2.592226760288231e-06</v>
      </c>
      <c r="AG26" t="n">
        <v>53</v>
      </c>
      <c r="AH26" t="n">
        <v>1169678.921044834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5.0146</v>
      </c>
      <c r="E27" t="n">
        <v>19.94</v>
      </c>
      <c r="F27" t="n">
        <v>15.59</v>
      </c>
      <c r="G27" t="n">
        <v>35.98</v>
      </c>
      <c r="H27" t="n">
        <v>0.43</v>
      </c>
      <c r="I27" t="n">
        <v>26</v>
      </c>
      <c r="J27" t="n">
        <v>297.96</v>
      </c>
      <c r="K27" t="n">
        <v>61.2</v>
      </c>
      <c r="L27" t="n">
        <v>7.25</v>
      </c>
      <c r="M27" t="n">
        <v>24</v>
      </c>
      <c r="N27" t="n">
        <v>84.51000000000001</v>
      </c>
      <c r="O27" t="n">
        <v>36982.83</v>
      </c>
      <c r="P27" t="n">
        <v>247.4</v>
      </c>
      <c r="Q27" t="n">
        <v>1731.98</v>
      </c>
      <c r="R27" t="n">
        <v>58.85</v>
      </c>
      <c r="S27" t="n">
        <v>42.11</v>
      </c>
      <c r="T27" t="n">
        <v>7723.43</v>
      </c>
      <c r="U27" t="n">
        <v>0.72</v>
      </c>
      <c r="V27" t="n">
        <v>0.89</v>
      </c>
      <c r="W27" t="n">
        <v>3.75</v>
      </c>
      <c r="X27" t="n">
        <v>0.49</v>
      </c>
      <c r="Y27" t="n">
        <v>1</v>
      </c>
      <c r="Z27" t="n">
        <v>10</v>
      </c>
      <c r="AA27" t="n">
        <v>931.3301505699367</v>
      </c>
      <c r="AB27" t="n">
        <v>1274.286999396229</v>
      </c>
      <c r="AC27" t="n">
        <v>1152.670836646888</v>
      </c>
      <c r="AD27" t="n">
        <v>931330.1505699367</v>
      </c>
      <c r="AE27" t="n">
        <v>1274286.999396229</v>
      </c>
      <c r="AF27" t="n">
        <v>2.601617194464397e-06</v>
      </c>
      <c r="AG27" t="n">
        <v>52</v>
      </c>
      <c r="AH27" t="n">
        <v>1152670.836646888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5.0312</v>
      </c>
      <c r="E28" t="n">
        <v>19.88</v>
      </c>
      <c r="F28" t="n">
        <v>15.58</v>
      </c>
      <c r="G28" t="n">
        <v>37.39</v>
      </c>
      <c r="H28" t="n">
        <v>0.45</v>
      </c>
      <c r="I28" t="n">
        <v>25</v>
      </c>
      <c r="J28" t="n">
        <v>298.48</v>
      </c>
      <c r="K28" t="n">
        <v>61.2</v>
      </c>
      <c r="L28" t="n">
        <v>7.5</v>
      </c>
      <c r="M28" t="n">
        <v>23</v>
      </c>
      <c r="N28" t="n">
        <v>84.79000000000001</v>
      </c>
      <c r="O28" t="n">
        <v>37047.29</v>
      </c>
      <c r="P28" t="n">
        <v>246.35</v>
      </c>
      <c r="Q28" t="n">
        <v>1731.92</v>
      </c>
      <c r="R28" t="n">
        <v>58.27</v>
      </c>
      <c r="S28" t="n">
        <v>42.11</v>
      </c>
      <c r="T28" t="n">
        <v>7438.16</v>
      </c>
      <c r="U28" t="n">
        <v>0.72</v>
      </c>
      <c r="V28" t="n">
        <v>0.89</v>
      </c>
      <c r="W28" t="n">
        <v>3.75</v>
      </c>
      <c r="X28" t="n">
        <v>0.48</v>
      </c>
      <c r="Y28" t="n">
        <v>1</v>
      </c>
      <c r="Z28" t="n">
        <v>10</v>
      </c>
      <c r="AA28" t="n">
        <v>928.7681856084548</v>
      </c>
      <c r="AB28" t="n">
        <v>1270.781605910013</v>
      </c>
      <c r="AC28" t="n">
        <v>1149.499992995146</v>
      </c>
      <c r="AD28" t="n">
        <v>928768.1856084549</v>
      </c>
      <c r="AE28" t="n">
        <v>1270781.605910012</v>
      </c>
      <c r="AF28" t="n">
        <v>2.610229415863534e-06</v>
      </c>
      <c r="AG28" t="n">
        <v>52</v>
      </c>
      <c r="AH28" t="n">
        <v>1149499.992995146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5.0505</v>
      </c>
      <c r="E29" t="n">
        <v>19.8</v>
      </c>
      <c r="F29" t="n">
        <v>15.56</v>
      </c>
      <c r="G29" t="n">
        <v>38.89</v>
      </c>
      <c r="H29" t="n">
        <v>0.46</v>
      </c>
      <c r="I29" t="n">
        <v>24</v>
      </c>
      <c r="J29" t="n">
        <v>299.01</v>
      </c>
      <c r="K29" t="n">
        <v>61.2</v>
      </c>
      <c r="L29" t="n">
        <v>7.75</v>
      </c>
      <c r="M29" t="n">
        <v>22</v>
      </c>
      <c r="N29" t="n">
        <v>85.06</v>
      </c>
      <c r="O29" t="n">
        <v>37111.87</v>
      </c>
      <c r="P29" t="n">
        <v>245.26</v>
      </c>
      <c r="Q29" t="n">
        <v>1731.91</v>
      </c>
      <c r="R29" t="n">
        <v>57.95</v>
      </c>
      <c r="S29" t="n">
        <v>42.11</v>
      </c>
      <c r="T29" t="n">
        <v>7283.84</v>
      </c>
      <c r="U29" t="n">
        <v>0.73</v>
      </c>
      <c r="V29" t="n">
        <v>0.9</v>
      </c>
      <c r="W29" t="n">
        <v>3.74</v>
      </c>
      <c r="X29" t="n">
        <v>0.46</v>
      </c>
      <c r="Y29" t="n">
        <v>1</v>
      </c>
      <c r="Z29" t="n">
        <v>10</v>
      </c>
      <c r="AA29" t="n">
        <v>925.8784403334248</v>
      </c>
      <c r="AB29" t="n">
        <v>1266.827728938152</v>
      </c>
      <c r="AC29" t="n">
        <v>1145.923468492179</v>
      </c>
      <c r="AD29" t="n">
        <v>925878.4403334248</v>
      </c>
      <c r="AE29" t="n">
        <v>1266827.728938152</v>
      </c>
      <c r="AF29" t="n">
        <v>2.620242420261325e-06</v>
      </c>
      <c r="AG29" t="n">
        <v>52</v>
      </c>
      <c r="AH29" t="n">
        <v>1145923.468492179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5.0684</v>
      </c>
      <c r="E30" t="n">
        <v>19.73</v>
      </c>
      <c r="F30" t="n">
        <v>15.54</v>
      </c>
      <c r="G30" t="n">
        <v>40.54</v>
      </c>
      <c r="H30" t="n">
        <v>0.48</v>
      </c>
      <c r="I30" t="n">
        <v>23</v>
      </c>
      <c r="J30" t="n">
        <v>299.53</v>
      </c>
      <c r="K30" t="n">
        <v>61.2</v>
      </c>
      <c r="L30" t="n">
        <v>8</v>
      </c>
      <c r="M30" t="n">
        <v>21</v>
      </c>
      <c r="N30" t="n">
        <v>85.33</v>
      </c>
      <c r="O30" t="n">
        <v>37176.68</v>
      </c>
      <c r="P30" t="n">
        <v>242.99</v>
      </c>
      <c r="Q30" t="n">
        <v>1731.87</v>
      </c>
      <c r="R30" t="n">
        <v>57.36</v>
      </c>
      <c r="S30" t="n">
        <v>42.11</v>
      </c>
      <c r="T30" t="n">
        <v>6991.97</v>
      </c>
      <c r="U30" t="n">
        <v>0.73</v>
      </c>
      <c r="V30" t="n">
        <v>0.9</v>
      </c>
      <c r="W30" t="n">
        <v>3.74</v>
      </c>
      <c r="X30" t="n">
        <v>0.44</v>
      </c>
      <c r="Y30" t="n">
        <v>1</v>
      </c>
      <c r="Z30" t="n">
        <v>10</v>
      </c>
      <c r="AA30" t="n">
        <v>921.8534877432012</v>
      </c>
      <c r="AB30" t="n">
        <v>1261.320611235832</v>
      </c>
      <c r="AC30" t="n">
        <v>1140.94194237408</v>
      </c>
      <c r="AD30" t="n">
        <v>921853.4877432012</v>
      </c>
      <c r="AE30" t="n">
        <v>1261320.611235832</v>
      </c>
      <c r="AF30" t="n">
        <v>2.629529092733887e-06</v>
      </c>
      <c r="AG30" t="n">
        <v>52</v>
      </c>
      <c r="AH30" t="n">
        <v>1140941.94237408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5.0855</v>
      </c>
      <c r="E31" t="n">
        <v>19.66</v>
      </c>
      <c r="F31" t="n">
        <v>15.53</v>
      </c>
      <c r="G31" t="n">
        <v>42.35</v>
      </c>
      <c r="H31" t="n">
        <v>0.49</v>
      </c>
      <c r="I31" t="n">
        <v>22</v>
      </c>
      <c r="J31" t="n">
        <v>300.06</v>
      </c>
      <c r="K31" t="n">
        <v>61.2</v>
      </c>
      <c r="L31" t="n">
        <v>8.25</v>
      </c>
      <c r="M31" t="n">
        <v>20</v>
      </c>
      <c r="N31" t="n">
        <v>85.61</v>
      </c>
      <c r="O31" t="n">
        <v>37241.49</v>
      </c>
      <c r="P31" t="n">
        <v>241.48</v>
      </c>
      <c r="Q31" t="n">
        <v>1731.84</v>
      </c>
      <c r="R31" t="n">
        <v>57.04</v>
      </c>
      <c r="S31" t="n">
        <v>42.11</v>
      </c>
      <c r="T31" t="n">
        <v>6838.68</v>
      </c>
      <c r="U31" t="n">
        <v>0.74</v>
      </c>
      <c r="V31" t="n">
        <v>0.9</v>
      </c>
      <c r="W31" t="n">
        <v>3.74</v>
      </c>
      <c r="X31" t="n">
        <v>0.43</v>
      </c>
      <c r="Y31" t="n">
        <v>1</v>
      </c>
      <c r="Z31" t="n">
        <v>10</v>
      </c>
      <c r="AA31" t="n">
        <v>918.8186138748736</v>
      </c>
      <c r="AB31" t="n">
        <v>1257.168162920001</v>
      </c>
      <c r="AC31" t="n">
        <v>1137.185797897514</v>
      </c>
      <c r="AD31" t="n">
        <v>918818.6138748736</v>
      </c>
      <c r="AE31" t="n">
        <v>1257168.162920001</v>
      </c>
      <c r="AF31" t="n">
        <v>2.638400718392033e-06</v>
      </c>
      <c r="AG31" t="n">
        <v>52</v>
      </c>
      <c r="AH31" t="n">
        <v>1137185.797897514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5.0883</v>
      </c>
      <c r="E32" t="n">
        <v>19.65</v>
      </c>
      <c r="F32" t="n">
        <v>15.52</v>
      </c>
      <c r="G32" t="n">
        <v>42.32</v>
      </c>
      <c r="H32" t="n">
        <v>0.5</v>
      </c>
      <c r="I32" t="n">
        <v>22</v>
      </c>
      <c r="J32" t="n">
        <v>300.59</v>
      </c>
      <c r="K32" t="n">
        <v>61.2</v>
      </c>
      <c r="L32" t="n">
        <v>8.5</v>
      </c>
      <c r="M32" t="n">
        <v>20</v>
      </c>
      <c r="N32" t="n">
        <v>85.89</v>
      </c>
      <c r="O32" t="n">
        <v>37306.42</v>
      </c>
      <c r="P32" t="n">
        <v>239.45</v>
      </c>
      <c r="Q32" t="n">
        <v>1731.84</v>
      </c>
      <c r="R32" t="n">
        <v>56.76</v>
      </c>
      <c r="S32" t="n">
        <v>42.11</v>
      </c>
      <c r="T32" t="n">
        <v>6699.49</v>
      </c>
      <c r="U32" t="n">
        <v>0.74</v>
      </c>
      <c r="V32" t="n">
        <v>0.9</v>
      </c>
      <c r="W32" t="n">
        <v>3.74</v>
      </c>
      <c r="X32" t="n">
        <v>0.42</v>
      </c>
      <c r="Y32" t="n">
        <v>1</v>
      </c>
      <c r="Z32" t="n">
        <v>10</v>
      </c>
      <c r="AA32" t="n">
        <v>916.3444318978025</v>
      </c>
      <c r="AB32" t="n">
        <v>1253.782877985767</v>
      </c>
      <c r="AC32" t="n">
        <v>1134.123599806126</v>
      </c>
      <c r="AD32" t="n">
        <v>916344.4318978024</v>
      </c>
      <c r="AE32" t="n">
        <v>1253782.877985767</v>
      </c>
      <c r="AF32" t="n">
        <v>2.639853382242491e-06</v>
      </c>
      <c r="AG32" t="n">
        <v>52</v>
      </c>
      <c r="AH32" t="n">
        <v>1134123.599806126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5.1041</v>
      </c>
      <c r="E33" t="n">
        <v>19.59</v>
      </c>
      <c r="F33" t="n">
        <v>15.51</v>
      </c>
      <c r="G33" t="n">
        <v>44.32</v>
      </c>
      <c r="H33" t="n">
        <v>0.52</v>
      </c>
      <c r="I33" t="n">
        <v>21</v>
      </c>
      <c r="J33" t="n">
        <v>301.11</v>
      </c>
      <c r="K33" t="n">
        <v>61.2</v>
      </c>
      <c r="L33" t="n">
        <v>8.75</v>
      </c>
      <c r="M33" t="n">
        <v>19</v>
      </c>
      <c r="N33" t="n">
        <v>86.16</v>
      </c>
      <c r="O33" t="n">
        <v>37371.47</v>
      </c>
      <c r="P33" t="n">
        <v>239.35</v>
      </c>
      <c r="Q33" t="n">
        <v>1732.01</v>
      </c>
      <c r="R33" t="n">
        <v>56.27</v>
      </c>
      <c r="S33" t="n">
        <v>42.11</v>
      </c>
      <c r="T33" t="n">
        <v>6458.59</v>
      </c>
      <c r="U33" t="n">
        <v>0.75</v>
      </c>
      <c r="V33" t="n">
        <v>0.9</v>
      </c>
      <c r="W33" t="n">
        <v>3.75</v>
      </c>
      <c r="X33" t="n">
        <v>0.41</v>
      </c>
      <c r="Y33" t="n">
        <v>1</v>
      </c>
      <c r="Z33" t="n">
        <v>10</v>
      </c>
      <c r="AA33" t="n">
        <v>914.9419173659861</v>
      </c>
      <c r="AB33" t="n">
        <v>1251.863895728761</v>
      </c>
      <c r="AC33" t="n">
        <v>1132.38776252242</v>
      </c>
      <c r="AD33" t="n">
        <v>914941.9173659862</v>
      </c>
      <c r="AE33" t="n">
        <v>1251863.895728761</v>
      </c>
      <c r="AF33" t="n">
        <v>2.648050556827211e-06</v>
      </c>
      <c r="AG33" t="n">
        <v>52</v>
      </c>
      <c r="AH33" t="n">
        <v>1132387.76252242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5.1267</v>
      </c>
      <c r="E34" t="n">
        <v>19.51</v>
      </c>
      <c r="F34" t="n">
        <v>15.48</v>
      </c>
      <c r="G34" t="n">
        <v>46.44</v>
      </c>
      <c r="H34" t="n">
        <v>0.53</v>
      </c>
      <c r="I34" t="n">
        <v>20</v>
      </c>
      <c r="J34" t="n">
        <v>301.64</v>
      </c>
      <c r="K34" t="n">
        <v>61.2</v>
      </c>
      <c r="L34" t="n">
        <v>9</v>
      </c>
      <c r="M34" t="n">
        <v>18</v>
      </c>
      <c r="N34" t="n">
        <v>86.44</v>
      </c>
      <c r="O34" t="n">
        <v>37436.63</v>
      </c>
      <c r="P34" t="n">
        <v>236.75</v>
      </c>
      <c r="Q34" t="n">
        <v>1731.88</v>
      </c>
      <c r="R34" t="n">
        <v>55.3</v>
      </c>
      <c r="S34" t="n">
        <v>42.11</v>
      </c>
      <c r="T34" t="n">
        <v>5979.09</v>
      </c>
      <c r="U34" t="n">
        <v>0.76</v>
      </c>
      <c r="V34" t="n">
        <v>0.9</v>
      </c>
      <c r="W34" t="n">
        <v>3.74</v>
      </c>
      <c r="X34" t="n">
        <v>0.38</v>
      </c>
      <c r="Y34" t="n">
        <v>1</v>
      </c>
      <c r="Z34" t="n">
        <v>10</v>
      </c>
      <c r="AA34" t="n">
        <v>900.1158347770348</v>
      </c>
      <c r="AB34" t="n">
        <v>1231.578195449957</v>
      </c>
      <c r="AC34" t="n">
        <v>1114.038101007066</v>
      </c>
      <c r="AD34" t="n">
        <v>900115.8347770348</v>
      </c>
      <c r="AE34" t="n">
        <v>1231578.195449957</v>
      </c>
      <c r="AF34" t="n">
        <v>2.659775629334468e-06</v>
      </c>
      <c r="AG34" t="n">
        <v>51</v>
      </c>
      <c r="AH34" t="n">
        <v>1114038.101007066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5.1294</v>
      </c>
      <c r="E35" t="n">
        <v>19.5</v>
      </c>
      <c r="F35" t="n">
        <v>15.47</v>
      </c>
      <c r="G35" t="n">
        <v>46.41</v>
      </c>
      <c r="H35" t="n">
        <v>0.55</v>
      </c>
      <c r="I35" t="n">
        <v>20</v>
      </c>
      <c r="J35" t="n">
        <v>302.17</v>
      </c>
      <c r="K35" t="n">
        <v>61.2</v>
      </c>
      <c r="L35" t="n">
        <v>9.25</v>
      </c>
      <c r="M35" t="n">
        <v>18</v>
      </c>
      <c r="N35" t="n">
        <v>86.72</v>
      </c>
      <c r="O35" t="n">
        <v>37501.91</v>
      </c>
      <c r="P35" t="n">
        <v>235.04</v>
      </c>
      <c r="Q35" t="n">
        <v>1732.03</v>
      </c>
      <c r="R35" t="n">
        <v>55.02</v>
      </c>
      <c r="S35" t="n">
        <v>42.11</v>
      </c>
      <c r="T35" t="n">
        <v>5840.49</v>
      </c>
      <c r="U35" t="n">
        <v>0.77</v>
      </c>
      <c r="V35" t="n">
        <v>0.9</v>
      </c>
      <c r="W35" t="n">
        <v>3.74</v>
      </c>
      <c r="X35" t="n">
        <v>0.37</v>
      </c>
      <c r="Y35" t="n">
        <v>1</v>
      </c>
      <c r="Z35" t="n">
        <v>10</v>
      </c>
      <c r="AA35" t="n">
        <v>898.0131743533976</v>
      </c>
      <c r="AB35" t="n">
        <v>1228.701242695506</v>
      </c>
      <c r="AC35" t="n">
        <v>1111.435720585671</v>
      </c>
      <c r="AD35" t="n">
        <v>898013.1743533977</v>
      </c>
      <c r="AE35" t="n">
        <v>1228701.242695506</v>
      </c>
      <c r="AF35" t="n">
        <v>2.661176412333123e-06</v>
      </c>
      <c r="AG35" t="n">
        <v>51</v>
      </c>
      <c r="AH35" t="n">
        <v>1111435.720585671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5.1461</v>
      </c>
      <c r="E36" t="n">
        <v>19.43</v>
      </c>
      <c r="F36" t="n">
        <v>15.46</v>
      </c>
      <c r="G36" t="n">
        <v>48.82</v>
      </c>
      <c r="H36" t="n">
        <v>0.5600000000000001</v>
      </c>
      <c r="I36" t="n">
        <v>19</v>
      </c>
      <c r="J36" t="n">
        <v>302.7</v>
      </c>
      <c r="K36" t="n">
        <v>61.2</v>
      </c>
      <c r="L36" t="n">
        <v>9.5</v>
      </c>
      <c r="M36" t="n">
        <v>17</v>
      </c>
      <c r="N36" t="n">
        <v>87</v>
      </c>
      <c r="O36" t="n">
        <v>37567.32</v>
      </c>
      <c r="P36" t="n">
        <v>234.4</v>
      </c>
      <c r="Q36" t="n">
        <v>1731.98</v>
      </c>
      <c r="R36" t="n">
        <v>54.84</v>
      </c>
      <c r="S36" t="n">
        <v>42.11</v>
      </c>
      <c r="T36" t="n">
        <v>5755.36</v>
      </c>
      <c r="U36" t="n">
        <v>0.77</v>
      </c>
      <c r="V36" t="n">
        <v>0.9</v>
      </c>
      <c r="W36" t="n">
        <v>3.74</v>
      </c>
      <c r="X36" t="n">
        <v>0.36</v>
      </c>
      <c r="Y36" t="n">
        <v>1</v>
      </c>
      <c r="Z36" t="n">
        <v>10</v>
      </c>
      <c r="AA36" t="n">
        <v>896.0094698967379</v>
      </c>
      <c r="AB36" t="n">
        <v>1225.959685860702</v>
      </c>
      <c r="AC36" t="n">
        <v>1108.955814087382</v>
      </c>
      <c r="AD36" t="n">
        <v>896009.4698967378</v>
      </c>
      <c r="AE36" t="n">
        <v>1225959.685860702</v>
      </c>
      <c r="AF36" t="n">
        <v>2.669840514584061e-06</v>
      </c>
      <c r="AG36" t="n">
        <v>51</v>
      </c>
      <c r="AH36" t="n">
        <v>1108955.814087382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5.147</v>
      </c>
      <c r="E37" t="n">
        <v>19.43</v>
      </c>
      <c r="F37" t="n">
        <v>15.46</v>
      </c>
      <c r="G37" t="n">
        <v>48.81</v>
      </c>
      <c r="H37" t="n">
        <v>0.57</v>
      </c>
      <c r="I37" t="n">
        <v>19</v>
      </c>
      <c r="J37" t="n">
        <v>303.23</v>
      </c>
      <c r="K37" t="n">
        <v>61.2</v>
      </c>
      <c r="L37" t="n">
        <v>9.75</v>
      </c>
      <c r="M37" t="n">
        <v>17</v>
      </c>
      <c r="N37" t="n">
        <v>87.28</v>
      </c>
      <c r="O37" t="n">
        <v>37632.84</v>
      </c>
      <c r="P37" t="n">
        <v>232.51</v>
      </c>
      <c r="Q37" t="n">
        <v>1731.88</v>
      </c>
      <c r="R37" t="n">
        <v>54.54</v>
      </c>
      <c r="S37" t="n">
        <v>42.11</v>
      </c>
      <c r="T37" t="n">
        <v>5603.71</v>
      </c>
      <c r="U37" t="n">
        <v>0.77</v>
      </c>
      <c r="V37" t="n">
        <v>0.9</v>
      </c>
      <c r="W37" t="n">
        <v>3.74</v>
      </c>
      <c r="X37" t="n">
        <v>0.36</v>
      </c>
      <c r="Y37" t="n">
        <v>1</v>
      </c>
      <c r="Z37" t="n">
        <v>10</v>
      </c>
      <c r="AA37" t="n">
        <v>893.9446334873862</v>
      </c>
      <c r="AB37" t="n">
        <v>1223.134485591274</v>
      </c>
      <c r="AC37" t="n">
        <v>1106.400246966474</v>
      </c>
      <c r="AD37" t="n">
        <v>893944.6334873863</v>
      </c>
      <c r="AE37" t="n">
        <v>1223134.485591274</v>
      </c>
      <c r="AF37" t="n">
        <v>2.67030744225028e-06</v>
      </c>
      <c r="AG37" t="n">
        <v>51</v>
      </c>
      <c r="AH37" t="n">
        <v>1106400.246966474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5.1618</v>
      </c>
      <c r="E38" t="n">
        <v>19.37</v>
      </c>
      <c r="F38" t="n">
        <v>15.45</v>
      </c>
      <c r="G38" t="n">
        <v>51.51</v>
      </c>
      <c r="H38" t="n">
        <v>0.59</v>
      </c>
      <c r="I38" t="n">
        <v>18</v>
      </c>
      <c r="J38" t="n">
        <v>303.76</v>
      </c>
      <c r="K38" t="n">
        <v>61.2</v>
      </c>
      <c r="L38" t="n">
        <v>10</v>
      </c>
      <c r="M38" t="n">
        <v>16</v>
      </c>
      <c r="N38" t="n">
        <v>87.56999999999999</v>
      </c>
      <c r="O38" t="n">
        <v>37698.48</v>
      </c>
      <c r="P38" t="n">
        <v>231.43</v>
      </c>
      <c r="Q38" t="n">
        <v>1732.01</v>
      </c>
      <c r="R38" t="n">
        <v>54.68</v>
      </c>
      <c r="S38" t="n">
        <v>42.11</v>
      </c>
      <c r="T38" t="n">
        <v>5680.22</v>
      </c>
      <c r="U38" t="n">
        <v>0.77</v>
      </c>
      <c r="V38" t="n">
        <v>0.9</v>
      </c>
      <c r="W38" t="n">
        <v>3.74</v>
      </c>
      <c r="X38" t="n">
        <v>0.35</v>
      </c>
      <c r="Y38" t="n">
        <v>1</v>
      </c>
      <c r="Z38" t="n">
        <v>10</v>
      </c>
      <c r="AA38" t="n">
        <v>891.6355871246807</v>
      </c>
      <c r="AB38" t="n">
        <v>1219.975146489884</v>
      </c>
      <c r="AC38" t="n">
        <v>1103.542430754761</v>
      </c>
      <c r="AD38" t="n">
        <v>891635.5871246806</v>
      </c>
      <c r="AE38" t="n">
        <v>1219975.146489884</v>
      </c>
      <c r="AF38" t="n">
        <v>2.67798580831698e-06</v>
      </c>
      <c r="AG38" t="n">
        <v>51</v>
      </c>
      <c r="AH38" t="n">
        <v>1103542.430754761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5.1884</v>
      </c>
      <c r="E39" t="n">
        <v>19.27</v>
      </c>
      <c r="F39" t="n">
        <v>15.41</v>
      </c>
      <c r="G39" t="n">
        <v>54.38</v>
      </c>
      <c r="H39" t="n">
        <v>0.6</v>
      </c>
      <c r="I39" t="n">
        <v>17</v>
      </c>
      <c r="J39" t="n">
        <v>304.3</v>
      </c>
      <c r="K39" t="n">
        <v>61.2</v>
      </c>
      <c r="L39" t="n">
        <v>10.25</v>
      </c>
      <c r="M39" t="n">
        <v>15</v>
      </c>
      <c r="N39" t="n">
        <v>87.84999999999999</v>
      </c>
      <c r="O39" t="n">
        <v>37764.25</v>
      </c>
      <c r="P39" t="n">
        <v>228.19</v>
      </c>
      <c r="Q39" t="n">
        <v>1731.89</v>
      </c>
      <c r="R39" t="n">
        <v>53.28</v>
      </c>
      <c r="S39" t="n">
        <v>42.11</v>
      </c>
      <c r="T39" t="n">
        <v>4981.55</v>
      </c>
      <c r="U39" t="n">
        <v>0.79</v>
      </c>
      <c r="V39" t="n">
        <v>0.9</v>
      </c>
      <c r="W39" t="n">
        <v>3.73</v>
      </c>
      <c r="X39" t="n">
        <v>0.31</v>
      </c>
      <c r="Y39" t="n">
        <v>1</v>
      </c>
      <c r="Z39" t="n">
        <v>10</v>
      </c>
      <c r="AA39" t="n">
        <v>885.9689034892457</v>
      </c>
      <c r="AB39" t="n">
        <v>1212.221739943444</v>
      </c>
      <c r="AC39" t="n">
        <v>1096.528998447138</v>
      </c>
      <c r="AD39" t="n">
        <v>885968.9034892457</v>
      </c>
      <c r="AE39" t="n">
        <v>1212221.739943444</v>
      </c>
      <c r="AF39" t="n">
        <v>2.691786114896318e-06</v>
      </c>
      <c r="AG39" t="n">
        <v>51</v>
      </c>
      <c r="AH39" t="n">
        <v>1096528.998447138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5.186</v>
      </c>
      <c r="E40" t="n">
        <v>19.28</v>
      </c>
      <c r="F40" t="n">
        <v>15.42</v>
      </c>
      <c r="G40" t="n">
        <v>54.41</v>
      </c>
      <c r="H40" t="n">
        <v>0.61</v>
      </c>
      <c r="I40" t="n">
        <v>17</v>
      </c>
      <c r="J40" t="n">
        <v>304.83</v>
      </c>
      <c r="K40" t="n">
        <v>61.2</v>
      </c>
      <c r="L40" t="n">
        <v>10.5</v>
      </c>
      <c r="M40" t="n">
        <v>15</v>
      </c>
      <c r="N40" t="n">
        <v>88.13</v>
      </c>
      <c r="O40" t="n">
        <v>37830.13</v>
      </c>
      <c r="P40" t="n">
        <v>228.56</v>
      </c>
      <c r="Q40" t="n">
        <v>1731.84</v>
      </c>
      <c r="R40" t="n">
        <v>53.59</v>
      </c>
      <c r="S40" t="n">
        <v>42.11</v>
      </c>
      <c r="T40" t="n">
        <v>5140.29</v>
      </c>
      <c r="U40" t="n">
        <v>0.79</v>
      </c>
      <c r="V40" t="n">
        <v>0.9</v>
      </c>
      <c r="W40" t="n">
        <v>3.73</v>
      </c>
      <c r="X40" t="n">
        <v>0.32</v>
      </c>
      <c r="Y40" t="n">
        <v>1</v>
      </c>
      <c r="Z40" t="n">
        <v>10</v>
      </c>
      <c r="AA40" t="n">
        <v>886.6136856431725</v>
      </c>
      <c r="AB40" t="n">
        <v>1213.103959332227</v>
      </c>
      <c r="AC40" t="n">
        <v>1097.327020055659</v>
      </c>
      <c r="AD40" t="n">
        <v>886613.6856431725</v>
      </c>
      <c r="AE40" t="n">
        <v>1213103.959332227</v>
      </c>
      <c r="AF40" t="n">
        <v>2.69054097445307e-06</v>
      </c>
      <c r="AG40" t="n">
        <v>51</v>
      </c>
      <c r="AH40" t="n">
        <v>1097327.020055659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5.185</v>
      </c>
      <c r="E41" t="n">
        <v>19.29</v>
      </c>
      <c r="F41" t="n">
        <v>15.42</v>
      </c>
      <c r="G41" t="n">
        <v>54.43</v>
      </c>
      <c r="H41" t="n">
        <v>0.63</v>
      </c>
      <c r="I41" t="n">
        <v>17</v>
      </c>
      <c r="J41" t="n">
        <v>305.37</v>
      </c>
      <c r="K41" t="n">
        <v>61.2</v>
      </c>
      <c r="L41" t="n">
        <v>10.75</v>
      </c>
      <c r="M41" t="n">
        <v>15</v>
      </c>
      <c r="N41" t="n">
        <v>88.42</v>
      </c>
      <c r="O41" t="n">
        <v>37896.14</v>
      </c>
      <c r="P41" t="n">
        <v>226.18</v>
      </c>
      <c r="Q41" t="n">
        <v>1731.9</v>
      </c>
      <c r="R41" t="n">
        <v>53.54</v>
      </c>
      <c r="S41" t="n">
        <v>42.11</v>
      </c>
      <c r="T41" t="n">
        <v>5111.48</v>
      </c>
      <c r="U41" t="n">
        <v>0.79</v>
      </c>
      <c r="V41" t="n">
        <v>0.9</v>
      </c>
      <c r="W41" t="n">
        <v>3.74</v>
      </c>
      <c r="X41" t="n">
        <v>0.32</v>
      </c>
      <c r="Y41" t="n">
        <v>1</v>
      </c>
      <c r="Z41" t="n">
        <v>10</v>
      </c>
      <c r="AA41" t="n">
        <v>884.1873018118486</v>
      </c>
      <c r="AB41" t="n">
        <v>1209.78407392971</v>
      </c>
      <c r="AC41" t="n">
        <v>1094.32397985647</v>
      </c>
      <c r="AD41" t="n">
        <v>884187.3018118485</v>
      </c>
      <c r="AE41" t="n">
        <v>1209784.07392971</v>
      </c>
      <c r="AF41" t="n">
        <v>2.690022165935049e-06</v>
      </c>
      <c r="AG41" t="n">
        <v>51</v>
      </c>
      <c r="AH41" t="n">
        <v>1094323.97985647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5.2034</v>
      </c>
      <c r="E42" t="n">
        <v>19.22</v>
      </c>
      <c r="F42" t="n">
        <v>15.41</v>
      </c>
      <c r="G42" t="n">
        <v>57.78</v>
      </c>
      <c r="H42" t="n">
        <v>0.64</v>
      </c>
      <c r="I42" t="n">
        <v>16</v>
      </c>
      <c r="J42" t="n">
        <v>305.9</v>
      </c>
      <c r="K42" t="n">
        <v>61.2</v>
      </c>
      <c r="L42" t="n">
        <v>11</v>
      </c>
      <c r="M42" t="n">
        <v>14</v>
      </c>
      <c r="N42" t="n">
        <v>88.7</v>
      </c>
      <c r="O42" t="n">
        <v>37962.28</v>
      </c>
      <c r="P42" t="n">
        <v>223.1</v>
      </c>
      <c r="Q42" t="n">
        <v>1731.94</v>
      </c>
      <c r="R42" t="n">
        <v>53.2</v>
      </c>
      <c r="S42" t="n">
        <v>42.11</v>
      </c>
      <c r="T42" t="n">
        <v>4948.46</v>
      </c>
      <c r="U42" t="n">
        <v>0.79</v>
      </c>
      <c r="V42" t="n">
        <v>0.9</v>
      </c>
      <c r="W42" t="n">
        <v>3.73</v>
      </c>
      <c r="X42" t="n">
        <v>0.31</v>
      </c>
      <c r="Y42" t="n">
        <v>1</v>
      </c>
      <c r="Z42" t="n">
        <v>10</v>
      </c>
      <c r="AA42" t="n">
        <v>879.5777331520204</v>
      </c>
      <c r="AB42" t="n">
        <v>1203.477058729516</v>
      </c>
      <c r="AC42" t="n">
        <v>1088.618897335031</v>
      </c>
      <c r="AD42" t="n">
        <v>879577.7331520204</v>
      </c>
      <c r="AE42" t="n">
        <v>1203477.058729516</v>
      </c>
      <c r="AF42" t="n">
        <v>2.699568242666622e-06</v>
      </c>
      <c r="AG42" t="n">
        <v>51</v>
      </c>
      <c r="AH42" t="n">
        <v>1088618.897335031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5.1998</v>
      </c>
      <c r="E43" t="n">
        <v>19.23</v>
      </c>
      <c r="F43" t="n">
        <v>15.42</v>
      </c>
      <c r="G43" t="n">
        <v>57.83</v>
      </c>
      <c r="H43" t="n">
        <v>0.65</v>
      </c>
      <c r="I43" t="n">
        <v>16</v>
      </c>
      <c r="J43" t="n">
        <v>306.44</v>
      </c>
      <c r="K43" t="n">
        <v>61.2</v>
      </c>
      <c r="L43" t="n">
        <v>11.25</v>
      </c>
      <c r="M43" t="n">
        <v>14</v>
      </c>
      <c r="N43" t="n">
        <v>88.98999999999999</v>
      </c>
      <c r="O43" t="n">
        <v>38028.53</v>
      </c>
      <c r="P43" t="n">
        <v>223.21</v>
      </c>
      <c r="Q43" t="n">
        <v>1731.86</v>
      </c>
      <c r="R43" t="n">
        <v>53.7</v>
      </c>
      <c r="S43" t="n">
        <v>42.11</v>
      </c>
      <c r="T43" t="n">
        <v>5196.73</v>
      </c>
      <c r="U43" t="n">
        <v>0.78</v>
      </c>
      <c r="V43" t="n">
        <v>0.9</v>
      </c>
      <c r="W43" t="n">
        <v>3.73</v>
      </c>
      <c r="X43" t="n">
        <v>0.32</v>
      </c>
      <c r="Y43" t="n">
        <v>1</v>
      </c>
      <c r="Z43" t="n">
        <v>10</v>
      </c>
      <c r="AA43" t="n">
        <v>880.0297548720469</v>
      </c>
      <c r="AB43" t="n">
        <v>1204.095534788647</v>
      </c>
      <c r="AC43" t="n">
        <v>1089.178346907115</v>
      </c>
      <c r="AD43" t="n">
        <v>880029.7548720469</v>
      </c>
      <c r="AE43" t="n">
        <v>1204095.534788647</v>
      </c>
      <c r="AF43" t="n">
        <v>2.697700532001749e-06</v>
      </c>
      <c r="AG43" t="n">
        <v>51</v>
      </c>
      <c r="AH43" t="n">
        <v>1089178.346907115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5.2281</v>
      </c>
      <c r="E44" t="n">
        <v>19.13</v>
      </c>
      <c r="F44" t="n">
        <v>15.37</v>
      </c>
      <c r="G44" t="n">
        <v>61.48</v>
      </c>
      <c r="H44" t="n">
        <v>0.67</v>
      </c>
      <c r="I44" t="n">
        <v>15</v>
      </c>
      <c r="J44" t="n">
        <v>306.98</v>
      </c>
      <c r="K44" t="n">
        <v>61.2</v>
      </c>
      <c r="L44" t="n">
        <v>11.5</v>
      </c>
      <c r="M44" t="n">
        <v>13</v>
      </c>
      <c r="N44" t="n">
        <v>89.28</v>
      </c>
      <c r="O44" t="n">
        <v>38094.91</v>
      </c>
      <c r="P44" t="n">
        <v>221.23</v>
      </c>
      <c r="Q44" t="n">
        <v>1732.02</v>
      </c>
      <c r="R44" t="n">
        <v>52.09</v>
      </c>
      <c r="S44" t="n">
        <v>42.11</v>
      </c>
      <c r="T44" t="n">
        <v>4398.95</v>
      </c>
      <c r="U44" t="n">
        <v>0.8100000000000001</v>
      </c>
      <c r="V44" t="n">
        <v>0.91</v>
      </c>
      <c r="W44" t="n">
        <v>3.73</v>
      </c>
      <c r="X44" t="n">
        <v>0.27</v>
      </c>
      <c r="Y44" t="n">
        <v>1</v>
      </c>
      <c r="Z44" t="n">
        <v>10</v>
      </c>
      <c r="AA44" t="n">
        <v>865.4819485268947</v>
      </c>
      <c r="AB44" t="n">
        <v>1184.19058434329</v>
      </c>
      <c r="AC44" t="n">
        <v>1071.17309699549</v>
      </c>
      <c r="AD44" t="n">
        <v>865481.9485268947</v>
      </c>
      <c r="AE44" t="n">
        <v>1184190.58434329</v>
      </c>
      <c r="AF44" t="n">
        <v>2.712382813061723e-06</v>
      </c>
      <c r="AG44" t="n">
        <v>50</v>
      </c>
      <c r="AH44" t="n">
        <v>1071173.09699549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5.2278</v>
      </c>
      <c r="E45" t="n">
        <v>19.13</v>
      </c>
      <c r="F45" t="n">
        <v>15.37</v>
      </c>
      <c r="G45" t="n">
        <v>61.48</v>
      </c>
      <c r="H45" t="n">
        <v>0.68</v>
      </c>
      <c r="I45" t="n">
        <v>15</v>
      </c>
      <c r="J45" t="n">
        <v>307.52</v>
      </c>
      <c r="K45" t="n">
        <v>61.2</v>
      </c>
      <c r="L45" t="n">
        <v>11.75</v>
      </c>
      <c r="M45" t="n">
        <v>13</v>
      </c>
      <c r="N45" t="n">
        <v>89.56999999999999</v>
      </c>
      <c r="O45" t="n">
        <v>38161.42</v>
      </c>
      <c r="P45" t="n">
        <v>219</v>
      </c>
      <c r="Q45" t="n">
        <v>1731.96</v>
      </c>
      <c r="R45" t="n">
        <v>51.95</v>
      </c>
      <c r="S45" t="n">
        <v>42.11</v>
      </c>
      <c r="T45" t="n">
        <v>4325.88</v>
      </c>
      <c r="U45" t="n">
        <v>0.8100000000000001</v>
      </c>
      <c r="V45" t="n">
        <v>0.91</v>
      </c>
      <c r="W45" t="n">
        <v>3.73</v>
      </c>
      <c r="X45" t="n">
        <v>0.27</v>
      </c>
      <c r="Y45" t="n">
        <v>1</v>
      </c>
      <c r="Z45" t="n">
        <v>10</v>
      </c>
      <c r="AA45" t="n">
        <v>863.1812558428534</v>
      </c>
      <c r="AB45" t="n">
        <v>1181.042675113588</v>
      </c>
      <c r="AC45" t="n">
        <v>1068.325619804551</v>
      </c>
      <c r="AD45" t="n">
        <v>863181.2558428533</v>
      </c>
      <c r="AE45" t="n">
        <v>1181042.675113588</v>
      </c>
      <c r="AF45" t="n">
        <v>2.712227170506317e-06</v>
      </c>
      <c r="AG45" t="n">
        <v>50</v>
      </c>
      <c r="AH45" t="n">
        <v>1068325.619804551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5.2253</v>
      </c>
      <c r="E46" t="n">
        <v>19.14</v>
      </c>
      <c r="F46" t="n">
        <v>15.38</v>
      </c>
      <c r="G46" t="n">
        <v>61.52</v>
      </c>
      <c r="H46" t="n">
        <v>0.6899999999999999</v>
      </c>
      <c r="I46" t="n">
        <v>15</v>
      </c>
      <c r="J46" t="n">
        <v>308.06</v>
      </c>
      <c r="K46" t="n">
        <v>61.2</v>
      </c>
      <c r="L46" t="n">
        <v>12</v>
      </c>
      <c r="M46" t="n">
        <v>12</v>
      </c>
      <c r="N46" t="n">
        <v>89.86</v>
      </c>
      <c r="O46" t="n">
        <v>38228.06</v>
      </c>
      <c r="P46" t="n">
        <v>218.52</v>
      </c>
      <c r="Q46" t="n">
        <v>1731.95</v>
      </c>
      <c r="R46" t="n">
        <v>52.47</v>
      </c>
      <c r="S46" t="n">
        <v>42.11</v>
      </c>
      <c r="T46" t="n">
        <v>4585.97</v>
      </c>
      <c r="U46" t="n">
        <v>0.8</v>
      </c>
      <c r="V46" t="n">
        <v>0.91</v>
      </c>
      <c r="W46" t="n">
        <v>3.73</v>
      </c>
      <c r="X46" t="n">
        <v>0.28</v>
      </c>
      <c r="Y46" t="n">
        <v>1</v>
      </c>
      <c r="Z46" t="n">
        <v>10</v>
      </c>
      <c r="AA46" t="n">
        <v>862.9369593492657</v>
      </c>
      <c r="AB46" t="n">
        <v>1180.70841787346</v>
      </c>
      <c r="AC46" t="n">
        <v>1068.023263606289</v>
      </c>
      <c r="AD46" t="n">
        <v>862936.9593492658</v>
      </c>
      <c r="AE46" t="n">
        <v>1180708.41787346</v>
      </c>
      <c r="AF46" t="n">
        <v>2.710930149211266e-06</v>
      </c>
      <c r="AG46" t="n">
        <v>50</v>
      </c>
      <c r="AH46" t="n">
        <v>1068023.263606289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5.247</v>
      </c>
      <c r="E47" t="n">
        <v>19.06</v>
      </c>
      <c r="F47" t="n">
        <v>15.35</v>
      </c>
      <c r="G47" t="n">
        <v>65.81</v>
      </c>
      <c r="H47" t="n">
        <v>0.71</v>
      </c>
      <c r="I47" t="n">
        <v>14</v>
      </c>
      <c r="J47" t="n">
        <v>308.6</v>
      </c>
      <c r="K47" t="n">
        <v>61.2</v>
      </c>
      <c r="L47" t="n">
        <v>12.25</v>
      </c>
      <c r="M47" t="n">
        <v>9</v>
      </c>
      <c r="N47" t="n">
        <v>90.15000000000001</v>
      </c>
      <c r="O47" t="n">
        <v>38294.82</v>
      </c>
      <c r="P47" t="n">
        <v>217.37</v>
      </c>
      <c r="Q47" t="n">
        <v>1731.84</v>
      </c>
      <c r="R47" t="n">
        <v>51.42</v>
      </c>
      <c r="S47" t="n">
        <v>42.11</v>
      </c>
      <c r="T47" t="n">
        <v>4070.05</v>
      </c>
      <c r="U47" t="n">
        <v>0.82</v>
      </c>
      <c r="V47" t="n">
        <v>0.91</v>
      </c>
      <c r="W47" t="n">
        <v>3.73</v>
      </c>
      <c r="X47" t="n">
        <v>0.26</v>
      </c>
      <c r="Y47" t="n">
        <v>1</v>
      </c>
      <c r="Z47" t="n">
        <v>10</v>
      </c>
      <c r="AA47" t="n">
        <v>860.0134913280992</v>
      </c>
      <c r="AB47" t="n">
        <v>1176.708399952594</v>
      </c>
      <c r="AC47" t="n">
        <v>1064.405001781729</v>
      </c>
      <c r="AD47" t="n">
        <v>860013.4913280993</v>
      </c>
      <c r="AE47" t="n">
        <v>1176708.399952594</v>
      </c>
      <c r="AF47" t="n">
        <v>2.722188294052306e-06</v>
      </c>
      <c r="AG47" t="n">
        <v>50</v>
      </c>
      <c r="AH47" t="n">
        <v>1064405.00178173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5.2467</v>
      </c>
      <c r="E48" t="n">
        <v>19.06</v>
      </c>
      <c r="F48" t="n">
        <v>15.36</v>
      </c>
      <c r="G48" t="n">
        <v>65.81</v>
      </c>
      <c r="H48" t="n">
        <v>0.72</v>
      </c>
      <c r="I48" t="n">
        <v>14</v>
      </c>
      <c r="J48" t="n">
        <v>309.14</v>
      </c>
      <c r="K48" t="n">
        <v>61.2</v>
      </c>
      <c r="L48" t="n">
        <v>12.5</v>
      </c>
      <c r="M48" t="n">
        <v>6</v>
      </c>
      <c r="N48" t="n">
        <v>90.44</v>
      </c>
      <c r="O48" t="n">
        <v>38361.7</v>
      </c>
      <c r="P48" t="n">
        <v>216.25</v>
      </c>
      <c r="Q48" t="n">
        <v>1731.84</v>
      </c>
      <c r="R48" t="n">
        <v>51.42</v>
      </c>
      <c r="S48" t="n">
        <v>42.11</v>
      </c>
      <c r="T48" t="n">
        <v>4067.62</v>
      </c>
      <c r="U48" t="n">
        <v>0.82</v>
      </c>
      <c r="V48" t="n">
        <v>0.91</v>
      </c>
      <c r="W48" t="n">
        <v>3.73</v>
      </c>
      <c r="X48" t="n">
        <v>0.26</v>
      </c>
      <c r="Y48" t="n">
        <v>1</v>
      </c>
      <c r="Z48" t="n">
        <v>10</v>
      </c>
      <c r="AA48" t="n">
        <v>858.9561959574318</v>
      </c>
      <c r="AB48" t="n">
        <v>1175.261761781867</v>
      </c>
      <c r="AC48" t="n">
        <v>1063.096428727647</v>
      </c>
      <c r="AD48" t="n">
        <v>858956.1959574318</v>
      </c>
      <c r="AE48" t="n">
        <v>1175261.761781867</v>
      </c>
      <c r="AF48" t="n">
        <v>2.7220326514969e-06</v>
      </c>
      <c r="AG48" t="n">
        <v>50</v>
      </c>
      <c r="AH48" t="n">
        <v>1063096.428727647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5.248</v>
      </c>
      <c r="E49" t="n">
        <v>19.06</v>
      </c>
      <c r="F49" t="n">
        <v>15.35</v>
      </c>
      <c r="G49" t="n">
        <v>65.79000000000001</v>
      </c>
      <c r="H49" t="n">
        <v>0.73</v>
      </c>
      <c r="I49" t="n">
        <v>14</v>
      </c>
      <c r="J49" t="n">
        <v>309.68</v>
      </c>
      <c r="K49" t="n">
        <v>61.2</v>
      </c>
      <c r="L49" t="n">
        <v>12.75</v>
      </c>
      <c r="M49" t="n">
        <v>5</v>
      </c>
      <c r="N49" t="n">
        <v>90.73999999999999</v>
      </c>
      <c r="O49" t="n">
        <v>38428.72</v>
      </c>
      <c r="P49" t="n">
        <v>214.98</v>
      </c>
      <c r="Q49" t="n">
        <v>1731.92</v>
      </c>
      <c r="R49" t="n">
        <v>51.23</v>
      </c>
      <c r="S49" t="n">
        <v>42.11</v>
      </c>
      <c r="T49" t="n">
        <v>3974.65</v>
      </c>
      <c r="U49" t="n">
        <v>0.82</v>
      </c>
      <c r="V49" t="n">
        <v>0.91</v>
      </c>
      <c r="W49" t="n">
        <v>3.74</v>
      </c>
      <c r="X49" t="n">
        <v>0.25</v>
      </c>
      <c r="Y49" t="n">
        <v>1</v>
      </c>
      <c r="Z49" t="n">
        <v>10</v>
      </c>
      <c r="AA49" t="n">
        <v>857.4676007373751</v>
      </c>
      <c r="AB49" t="n">
        <v>1173.225000129599</v>
      </c>
      <c r="AC49" t="n">
        <v>1061.254052748859</v>
      </c>
      <c r="AD49" t="n">
        <v>857467.6007373751</v>
      </c>
      <c r="AE49" t="n">
        <v>1173225.000129599</v>
      </c>
      <c r="AF49" t="n">
        <v>2.722707102570326e-06</v>
      </c>
      <c r="AG49" t="n">
        <v>50</v>
      </c>
      <c r="AH49" t="n">
        <v>1061254.052748859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5.2458</v>
      </c>
      <c r="E50" t="n">
        <v>19.06</v>
      </c>
      <c r="F50" t="n">
        <v>15.36</v>
      </c>
      <c r="G50" t="n">
        <v>65.83</v>
      </c>
      <c r="H50" t="n">
        <v>0.75</v>
      </c>
      <c r="I50" t="n">
        <v>14</v>
      </c>
      <c r="J50" t="n">
        <v>310.23</v>
      </c>
      <c r="K50" t="n">
        <v>61.2</v>
      </c>
      <c r="L50" t="n">
        <v>13</v>
      </c>
      <c r="M50" t="n">
        <v>3</v>
      </c>
      <c r="N50" t="n">
        <v>91.03</v>
      </c>
      <c r="O50" t="n">
        <v>38495.87</v>
      </c>
      <c r="P50" t="n">
        <v>214.42</v>
      </c>
      <c r="Q50" t="n">
        <v>1731.84</v>
      </c>
      <c r="R50" t="n">
        <v>51.35</v>
      </c>
      <c r="S50" t="n">
        <v>42.11</v>
      </c>
      <c r="T50" t="n">
        <v>4033.59</v>
      </c>
      <c r="U50" t="n">
        <v>0.82</v>
      </c>
      <c r="V50" t="n">
        <v>0.91</v>
      </c>
      <c r="W50" t="n">
        <v>3.74</v>
      </c>
      <c r="X50" t="n">
        <v>0.26</v>
      </c>
      <c r="Y50" t="n">
        <v>1</v>
      </c>
      <c r="Z50" t="n">
        <v>10</v>
      </c>
      <c r="AA50" t="n">
        <v>857.1184136968067</v>
      </c>
      <c r="AB50" t="n">
        <v>1172.747227015648</v>
      </c>
      <c r="AC50" t="n">
        <v>1060.821877630345</v>
      </c>
      <c r="AD50" t="n">
        <v>857118.4136968066</v>
      </c>
      <c r="AE50" t="n">
        <v>1172747.227015648</v>
      </c>
      <c r="AF50" t="n">
        <v>2.721565723830682e-06</v>
      </c>
      <c r="AG50" t="n">
        <v>50</v>
      </c>
      <c r="AH50" t="n">
        <v>1060821.877630345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5.2449</v>
      </c>
      <c r="E51" t="n">
        <v>19.07</v>
      </c>
      <c r="F51" t="n">
        <v>15.36</v>
      </c>
      <c r="G51" t="n">
        <v>65.84</v>
      </c>
      <c r="H51" t="n">
        <v>0.76</v>
      </c>
      <c r="I51" t="n">
        <v>14</v>
      </c>
      <c r="J51" t="n">
        <v>310.77</v>
      </c>
      <c r="K51" t="n">
        <v>61.2</v>
      </c>
      <c r="L51" t="n">
        <v>13.25</v>
      </c>
      <c r="M51" t="n">
        <v>2</v>
      </c>
      <c r="N51" t="n">
        <v>91.33</v>
      </c>
      <c r="O51" t="n">
        <v>38563.14</v>
      </c>
      <c r="P51" t="n">
        <v>214.06</v>
      </c>
      <c r="Q51" t="n">
        <v>1731.84</v>
      </c>
      <c r="R51" t="n">
        <v>51.46</v>
      </c>
      <c r="S51" t="n">
        <v>42.11</v>
      </c>
      <c r="T51" t="n">
        <v>4088.48</v>
      </c>
      <c r="U51" t="n">
        <v>0.82</v>
      </c>
      <c r="V51" t="n">
        <v>0.91</v>
      </c>
      <c r="W51" t="n">
        <v>3.74</v>
      </c>
      <c r="X51" t="n">
        <v>0.27</v>
      </c>
      <c r="Y51" t="n">
        <v>1</v>
      </c>
      <c r="Z51" t="n">
        <v>10</v>
      </c>
      <c r="AA51" t="n">
        <v>856.8052307775151</v>
      </c>
      <c r="AB51" t="n">
        <v>1172.318716328818</v>
      </c>
      <c r="AC51" t="n">
        <v>1060.434263402047</v>
      </c>
      <c r="AD51" t="n">
        <v>856805.2307775151</v>
      </c>
      <c r="AE51" t="n">
        <v>1172318.716328818</v>
      </c>
      <c r="AF51" t="n">
        <v>2.721098796164463e-06</v>
      </c>
      <c r="AG51" t="n">
        <v>50</v>
      </c>
      <c r="AH51" t="n">
        <v>1060434.263402047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5.2441</v>
      </c>
      <c r="E52" t="n">
        <v>19.07</v>
      </c>
      <c r="F52" t="n">
        <v>15.37</v>
      </c>
      <c r="G52" t="n">
        <v>65.84999999999999</v>
      </c>
      <c r="H52" t="n">
        <v>0.77</v>
      </c>
      <c r="I52" t="n">
        <v>14</v>
      </c>
      <c r="J52" t="n">
        <v>311.32</v>
      </c>
      <c r="K52" t="n">
        <v>61.2</v>
      </c>
      <c r="L52" t="n">
        <v>13.5</v>
      </c>
      <c r="M52" t="n">
        <v>2</v>
      </c>
      <c r="N52" t="n">
        <v>91.62</v>
      </c>
      <c r="O52" t="n">
        <v>38630.55</v>
      </c>
      <c r="P52" t="n">
        <v>213.62</v>
      </c>
      <c r="Q52" t="n">
        <v>1731.91</v>
      </c>
      <c r="R52" t="n">
        <v>51.66</v>
      </c>
      <c r="S52" t="n">
        <v>42.11</v>
      </c>
      <c r="T52" t="n">
        <v>4188.38</v>
      </c>
      <c r="U52" t="n">
        <v>0.82</v>
      </c>
      <c r="V52" t="n">
        <v>0.91</v>
      </c>
      <c r="W52" t="n">
        <v>3.74</v>
      </c>
      <c r="X52" t="n">
        <v>0.27</v>
      </c>
      <c r="Y52" t="n">
        <v>1</v>
      </c>
      <c r="Z52" t="n">
        <v>10</v>
      </c>
      <c r="AA52" t="n">
        <v>856.4863829329572</v>
      </c>
      <c r="AB52" t="n">
        <v>1171.88245464132</v>
      </c>
      <c r="AC52" t="n">
        <v>1060.039637917707</v>
      </c>
      <c r="AD52" t="n">
        <v>856486.3829329573</v>
      </c>
      <c r="AE52" t="n">
        <v>1171882.45464132</v>
      </c>
      <c r="AF52" t="n">
        <v>2.720683749350047e-06</v>
      </c>
      <c r="AG52" t="n">
        <v>50</v>
      </c>
      <c r="AH52" t="n">
        <v>1060039.637917707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5.263</v>
      </c>
      <c r="E53" t="n">
        <v>19</v>
      </c>
      <c r="F53" t="n">
        <v>15.35</v>
      </c>
      <c r="G53" t="n">
        <v>70.84999999999999</v>
      </c>
      <c r="H53" t="n">
        <v>0.79</v>
      </c>
      <c r="I53" t="n">
        <v>13</v>
      </c>
      <c r="J53" t="n">
        <v>311.87</v>
      </c>
      <c r="K53" t="n">
        <v>61.2</v>
      </c>
      <c r="L53" t="n">
        <v>13.75</v>
      </c>
      <c r="M53" t="n">
        <v>1</v>
      </c>
      <c r="N53" t="n">
        <v>91.92</v>
      </c>
      <c r="O53" t="n">
        <v>38698.21</v>
      </c>
      <c r="P53" t="n">
        <v>214.11</v>
      </c>
      <c r="Q53" t="n">
        <v>1731.94</v>
      </c>
      <c r="R53" t="n">
        <v>51.04</v>
      </c>
      <c r="S53" t="n">
        <v>42.11</v>
      </c>
      <c r="T53" t="n">
        <v>3883.7</v>
      </c>
      <c r="U53" t="n">
        <v>0.83</v>
      </c>
      <c r="V53" t="n">
        <v>0.91</v>
      </c>
      <c r="W53" t="n">
        <v>3.74</v>
      </c>
      <c r="X53" t="n">
        <v>0.25</v>
      </c>
      <c r="Y53" t="n">
        <v>1</v>
      </c>
      <c r="Z53" t="n">
        <v>10</v>
      </c>
      <c r="AA53" t="n">
        <v>855.5647680809557</v>
      </c>
      <c r="AB53" t="n">
        <v>1170.621460542034</v>
      </c>
      <c r="AC53" t="n">
        <v>1058.89899132544</v>
      </c>
      <c r="AD53" t="n">
        <v>855564.7680809557</v>
      </c>
      <c r="AE53" t="n">
        <v>1170621.460542034</v>
      </c>
      <c r="AF53" t="n">
        <v>2.73048923034063e-06</v>
      </c>
      <c r="AG53" t="n">
        <v>50</v>
      </c>
      <c r="AH53" t="n">
        <v>1058898.99132544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5.2624</v>
      </c>
      <c r="E54" t="n">
        <v>19</v>
      </c>
      <c r="F54" t="n">
        <v>15.35</v>
      </c>
      <c r="G54" t="n">
        <v>70.86</v>
      </c>
      <c r="H54" t="n">
        <v>0.8</v>
      </c>
      <c r="I54" t="n">
        <v>13</v>
      </c>
      <c r="J54" t="n">
        <v>312.42</v>
      </c>
      <c r="K54" t="n">
        <v>61.2</v>
      </c>
      <c r="L54" t="n">
        <v>14</v>
      </c>
      <c r="M54" t="n">
        <v>0</v>
      </c>
      <c r="N54" t="n">
        <v>92.22</v>
      </c>
      <c r="O54" t="n">
        <v>38765.89</v>
      </c>
      <c r="P54" t="n">
        <v>214.56</v>
      </c>
      <c r="Q54" t="n">
        <v>1731.84</v>
      </c>
      <c r="R54" t="n">
        <v>51.1</v>
      </c>
      <c r="S54" t="n">
        <v>42.11</v>
      </c>
      <c r="T54" t="n">
        <v>3911.98</v>
      </c>
      <c r="U54" t="n">
        <v>0.82</v>
      </c>
      <c r="V54" t="n">
        <v>0.91</v>
      </c>
      <c r="W54" t="n">
        <v>3.74</v>
      </c>
      <c r="X54" t="n">
        <v>0.26</v>
      </c>
      <c r="Y54" t="n">
        <v>1</v>
      </c>
      <c r="Z54" t="n">
        <v>10</v>
      </c>
      <c r="AA54" t="n">
        <v>856.0700401675012</v>
      </c>
      <c r="AB54" t="n">
        <v>1171.312796101877</v>
      </c>
      <c r="AC54" t="n">
        <v>1059.524346789747</v>
      </c>
      <c r="AD54" t="n">
        <v>856070.0401675012</v>
      </c>
      <c r="AE54" t="n">
        <v>1171312.796101877</v>
      </c>
      <c r="AF54" t="n">
        <v>2.730177945229818e-06</v>
      </c>
      <c r="AG54" t="n">
        <v>50</v>
      </c>
      <c r="AH54" t="n">
        <v>1059524.346789747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4.2106</v>
      </c>
      <c r="E2" t="n">
        <v>23.75</v>
      </c>
      <c r="F2" t="n">
        <v>17.87</v>
      </c>
      <c r="G2" t="n">
        <v>7.88</v>
      </c>
      <c r="H2" t="n">
        <v>0.13</v>
      </c>
      <c r="I2" t="n">
        <v>136</v>
      </c>
      <c r="J2" t="n">
        <v>133.21</v>
      </c>
      <c r="K2" t="n">
        <v>46.47</v>
      </c>
      <c r="L2" t="n">
        <v>1</v>
      </c>
      <c r="M2" t="n">
        <v>134</v>
      </c>
      <c r="N2" t="n">
        <v>20.75</v>
      </c>
      <c r="O2" t="n">
        <v>16663.42</v>
      </c>
      <c r="P2" t="n">
        <v>188.26</v>
      </c>
      <c r="Q2" t="n">
        <v>1732.41</v>
      </c>
      <c r="R2" t="n">
        <v>129.35</v>
      </c>
      <c r="S2" t="n">
        <v>42.11</v>
      </c>
      <c r="T2" t="n">
        <v>42422.59</v>
      </c>
      <c r="U2" t="n">
        <v>0.33</v>
      </c>
      <c r="V2" t="n">
        <v>0.78</v>
      </c>
      <c r="W2" t="n">
        <v>3.94</v>
      </c>
      <c r="X2" t="n">
        <v>2.77</v>
      </c>
      <c r="Y2" t="n">
        <v>1</v>
      </c>
      <c r="Z2" t="n">
        <v>10</v>
      </c>
      <c r="AA2" t="n">
        <v>980.4091304541498</v>
      </c>
      <c r="AB2" t="n">
        <v>1341.439024885589</v>
      </c>
      <c r="AC2" t="n">
        <v>1213.413967072004</v>
      </c>
      <c r="AD2" t="n">
        <v>980409.1304541498</v>
      </c>
      <c r="AE2" t="n">
        <v>1341439.024885589</v>
      </c>
      <c r="AF2" t="n">
        <v>3.019301906057386e-06</v>
      </c>
      <c r="AG2" t="n">
        <v>62</v>
      </c>
      <c r="AH2" t="n">
        <v>1213413.967072004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4.513</v>
      </c>
      <c r="E3" t="n">
        <v>22.16</v>
      </c>
      <c r="F3" t="n">
        <v>17.17</v>
      </c>
      <c r="G3" t="n">
        <v>10</v>
      </c>
      <c r="H3" t="n">
        <v>0.17</v>
      </c>
      <c r="I3" t="n">
        <v>103</v>
      </c>
      <c r="J3" t="n">
        <v>133.55</v>
      </c>
      <c r="K3" t="n">
        <v>46.47</v>
      </c>
      <c r="L3" t="n">
        <v>1.25</v>
      </c>
      <c r="M3" t="n">
        <v>101</v>
      </c>
      <c r="N3" t="n">
        <v>20.83</v>
      </c>
      <c r="O3" t="n">
        <v>16704.7</v>
      </c>
      <c r="P3" t="n">
        <v>178.05</v>
      </c>
      <c r="Q3" t="n">
        <v>1732.25</v>
      </c>
      <c r="R3" t="n">
        <v>108.13</v>
      </c>
      <c r="S3" t="n">
        <v>42.11</v>
      </c>
      <c r="T3" t="n">
        <v>31975.73</v>
      </c>
      <c r="U3" t="n">
        <v>0.39</v>
      </c>
      <c r="V3" t="n">
        <v>0.8100000000000001</v>
      </c>
      <c r="W3" t="n">
        <v>3.88</v>
      </c>
      <c r="X3" t="n">
        <v>2.07</v>
      </c>
      <c r="Y3" t="n">
        <v>1</v>
      </c>
      <c r="Z3" t="n">
        <v>10</v>
      </c>
      <c r="AA3" t="n">
        <v>899.0054977629958</v>
      </c>
      <c r="AB3" t="n">
        <v>1230.058983362737</v>
      </c>
      <c r="AC3" t="n">
        <v>1112.663880389223</v>
      </c>
      <c r="AD3" t="n">
        <v>899005.4977629958</v>
      </c>
      <c r="AE3" t="n">
        <v>1230058.983362737</v>
      </c>
      <c r="AF3" t="n">
        <v>3.236144374207235e-06</v>
      </c>
      <c r="AG3" t="n">
        <v>58</v>
      </c>
      <c r="AH3" t="n">
        <v>1112663.880389223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4.7165</v>
      </c>
      <c r="E4" t="n">
        <v>21.2</v>
      </c>
      <c r="F4" t="n">
        <v>16.76</v>
      </c>
      <c r="G4" t="n">
        <v>12.12</v>
      </c>
      <c r="H4" t="n">
        <v>0.2</v>
      </c>
      <c r="I4" t="n">
        <v>83</v>
      </c>
      <c r="J4" t="n">
        <v>133.88</v>
      </c>
      <c r="K4" t="n">
        <v>46.47</v>
      </c>
      <c r="L4" t="n">
        <v>1.5</v>
      </c>
      <c r="M4" t="n">
        <v>81</v>
      </c>
      <c r="N4" t="n">
        <v>20.91</v>
      </c>
      <c r="O4" t="n">
        <v>16746.01</v>
      </c>
      <c r="P4" t="n">
        <v>170.89</v>
      </c>
      <c r="Q4" t="n">
        <v>1732.49</v>
      </c>
      <c r="R4" t="n">
        <v>95.31</v>
      </c>
      <c r="S4" t="n">
        <v>42.11</v>
      </c>
      <c r="T4" t="n">
        <v>25666.11</v>
      </c>
      <c r="U4" t="n">
        <v>0.44</v>
      </c>
      <c r="V4" t="n">
        <v>0.83</v>
      </c>
      <c r="W4" t="n">
        <v>3.84</v>
      </c>
      <c r="X4" t="n">
        <v>1.66</v>
      </c>
      <c r="Y4" t="n">
        <v>1</v>
      </c>
      <c r="Z4" t="n">
        <v>10</v>
      </c>
      <c r="AA4" t="n">
        <v>854.0858647502945</v>
      </c>
      <c r="AB4" t="n">
        <v>1168.597959760413</v>
      </c>
      <c r="AC4" t="n">
        <v>1057.068610618416</v>
      </c>
      <c r="AD4" t="n">
        <v>854085.8647502945</v>
      </c>
      <c r="AE4" t="n">
        <v>1168597.959760413</v>
      </c>
      <c r="AF4" t="n">
        <v>3.382068455782943e-06</v>
      </c>
      <c r="AG4" t="n">
        <v>56</v>
      </c>
      <c r="AH4" t="n">
        <v>1057068.610618416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4.8712</v>
      </c>
      <c r="E5" t="n">
        <v>20.53</v>
      </c>
      <c r="F5" t="n">
        <v>16.47</v>
      </c>
      <c r="G5" t="n">
        <v>14.32</v>
      </c>
      <c r="H5" t="n">
        <v>0.23</v>
      </c>
      <c r="I5" t="n">
        <v>69</v>
      </c>
      <c r="J5" t="n">
        <v>134.22</v>
      </c>
      <c r="K5" t="n">
        <v>46.47</v>
      </c>
      <c r="L5" t="n">
        <v>1.75</v>
      </c>
      <c r="M5" t="n">
        <v>67</v>
      </c>
      <c r="N5" t="n">
        <v>21</v>
      </c>
      <c r="O5" t="n">
        <v>16787.35</v>
      </c>
      <c r="P5" t="n">
        <v>164.88</v>
      </c>
      <c r="Q5" t="n">
        <v>1732.26</v>
      </c>
      <c r="R5" t="n">
        <v>86.34</v>
      </c>
      <c r="S5" t="n">
        <v>42.11</v>
      </c>
      <c r="T5" t="n">
        <v>21250.62</v>
      </c>
      <c r="U5" t="n">
        <v>0.49</v>
      </c>
      <c r="V5" t="n">
        <v>0.85</v>
      </c>
      <c r="W5" t="n">
        <v>3.82</v>
      </c>
      <c r="X5" t="n">
        <v>1.37</v>
      </c>
      <c r="Y5" t="n">
        <v>1</v>
      </c>
      <c r="Z5" t="n">
        <v>10</v>
      </c>
      <c r="AA5" t="n">
        <v>816.2277256065546</v>
      </c>
      <c r="AB5" t="n">
        <v>1116.798783600725</v>
      </c>
      <c r="AC5" t="n">
        <v>1010.213075130808</v>
      </c>
      <c r="AD5" t="n">
        <v>816227.7256065547</v>
      </c>
      <c r="AE5" t="n">
        <v>1116798.783600725</v>
      </c>
      <c r="AF5" t="n">
        <v>3.492999440646639e-06</v>
      </c>
      <c r="AG5" t="n">
        <v>54</v>
      </c>
      <c r="AH5" t="n">
        <v>1010213.075130808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4.9827</v>
      </c>
      <c r="E6" t="n">
        <v>20.07</v>
      </c>
      <c r="F6" t="n">
        <v>16.28</v>
      </c>
      <c r="G6" t="n">
        <v>16.56</v>
      </c>
      <c r="H6" t="n">
        <v>0.26</v>
      </c>
      <c r="I6" t="n">
        <v>59</v>
      </c>
      <c r="J6" t="n">
        <v>134.55</v>
      </c>
      <c r="K6" t="n">
        <v>46.47</v>
      </c>
      <c r="L6" t="n">
        <v>2</v>
      </c>
      <c r="M6" t="n">
        <v>57</v>
      </c>
      <c r="N6" t="n">
        <v>21.09</v>
      </c>
      <c r="O6" t="n">
        <v>16828.84</v>
      </c>
      <c r="P6" t="n">
        <v>159.83</v>
      </c>
      <c r="Q6" t="n">
        <v>1732.16</v>
      </c>
      <c r="R6" t="n">
        <v>80.58</v>
      </c>
      <c r="S6" t="n">
        <v>42.11</v>
      </c>
      <c r="T6" t="n">
        <v>18421.26</v>
      </c>
      <c r="U6" t="n">
        <v>0.52</v>
      </c>
      <c r="V6" t="n">
        <v>0.86</v>
      </c>
      <c r="W6" t="n">
        <v>3.8</v>
      </c>
      <c r="X6" t="n">
        <v>1.18</v>
      </c>
      <c r="Y6" t="n">
        <v>1</v>
      </c>
      <c r="Z6" t="n">
        <v>10</v>
      </c>
      <c r="AA6" t="n">
        <v>793.268100561639</v>
      </c>
      <c r="AB6" t="n">
        <v>1085.384411707102</v>
      </c>
      <c r="AC6" t="n">
        <v>981.7968468003645</v>
      </c>
      <c r="AD6" t="n">
        <v>793268.1005616391</v>
      </c>
      <c r="AE6" t="n">
        <v>1085384.411707102</v>
      </c>
      <c r="AF6" t="n">
        <v>3.572952930060357e-06</v>
      </c>
      <c r="AG6" t="n">
        <v>53</v>
      </c>
      <c r="AH6" t="n">
        <v>981796.8468003646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5.0849</v>
      </c>
      <c r="E7" t="n">
        <v>19.67</v>
      </c>
      <c r="F7" t="n">
        <v>16.1</v>
      </c>
      <c r="G7" t="n">
        <v>18.94</v>
      </c>
      <c r="H7" t="n">
        <v>0.29</v>
      </c>
      <c r="I7" t="n">
        <v>51</v>
      </c>
      <c r="J7" t="n">
        <v>134.89</v>
      </c>
      <c r="K7" t="n">
        <v>46.47</v>
      </c>
      <c r="L7" t="n">
        <v>2.25</v>
      </c>
      <c r="M7" t="n">
        <v>49</v>
      </c>
      <c r="N7" t="n">
        <v>21.17</v>
      </c>
      <c r="O7" t="n">
        <v>16870.25</v>
      </c>
      <c r="P7" t="n">
        <v>154.64</v>
      </c>
      <c r="Q7" t="n">
        <v>1732.09</v>
      </c>
      <c r="R7" t="n">
        <v>74.78</v>
      </c>
      <c r="S7" t="n">
        <v>42.11</v>
      </c>
      <c r="T7" t="n">
        <v>15563.37</v>
      </c>
      <c r="U7" t="n">
        <v>0.5600000000000001</v>
      </c>
      <c r="V7" t="n">
        <v>0.87</v>
      </c>
      <c r="W7" t="n">
        <v>3.78</v>
      </c>
      <c r="X7" t="n">
        <v>1</v>
      </c>
      <c r="Y7" t="n">
        <v>1</v>
      </c>
      <c r="Z7" t="n">
        <v>10</v>
      </c>
      <c r="AA7" t="n">
        <v>771.2892240801946</v>
      </c>
      <c r="AB7" t="n">
        <v>1055.311943265593</v>
      </c>
      <c r="AC7" t="n">
        <v>954.5944525399387</v>
      </c>
      <c r="AD7" t="n">
        <v>771289.2240801946</v>
      </c>
      <c r="AE7" t="n">
        <v>1055311.943265593</v>
      </c>
      <c r="AF7" t="n">
        <v>3.646237653092482e-06</v>
      </c>
      <c r="AG7" t="n">
        <v>52</v>
      </c>
      <c r="AH7" t="n">
        <v>954594.4525399387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5.1569</v>
      </c>
      <c r="E8" t="n">
        <v>19.39</v>
      </c>
      <c r="F8" t="n">
        <v>15.99</v>
      </c>
      <c r="G8" t="n">
        <v>21.32</v>
      </c>
      <c r="H8" t="n">
        <v>0.33</v>
      </c>
      <c r="I8" t="n">
        <v>45</v>
      </c>
      <c r="J8" t="n">
        <v>135.22</v>
      </c>
      <c r="K8" t="n">
        <v>46.47</v>
      </c>
      <c r="L8" t="n">
        <v>2.5</v>
      </c>
      <c r="M8" t="n">
        <v>43</v>
      </c>
      <c r="N8" t="n">
        <v>21.26</v>
      </c>
      <c r="O8" t="n">
        <v>16911.68</v>
      </c>
      <c r="P8" t="n">
        <v>150.64</v>
      </c>
      <c r="Q8" t="n">
        <v>1732.12</v>
      </c>
      <c r="R8" t="n">
        <v>70.98999999999999</v>
      </c>
      <c r="S8" t="n">
        <v>42.11</v>
      </c>
      <c r="T8" t="n">
        <v>13696.71</v>
      </c>
      <c r="U8" t="n">
        <v>0.59</v>
      </c>
      <c r="V8" t="n">
        <v>0.87</v>
      </c>
      <c r="W8" t="n">
        <v>3.78</v>
      </c>
      <c r="X8" t="n">
        <v>0.89</v>
      </c>
      <c r="Y8" t="n">
        <v>1</v>
      </c>
      <c r="Z8" t="n">
        <v>10</v>
      </c>
      <c r="AA8" t="n">
        <v>752.9759423297307</v>
      </c>
      <c r="AB8" t="n">
        <v>1030.254903249638</v>
      </c>
      <c r="AC8" t="n">
        <v>931.9288212553299</v>
      </c>
      <c r="AD8" t="n">
        <v>752975.9423297307</v>
      </c>
      <c r="AE8" t="n">
        <v>1030254.903249638</v>
      </c>
      <c r="AF8" t="n">
        <v>3.697866812175779e-06</v>
      </c>
      <c r="AG8" t="n">
        <v>51</v>
      </c>
      <c r="AH8" t="n">
        <v>931928.8212553299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5.2376</v>
      </c>
      <c r="E9" t="n">
        <v>19.09</v>
      </c>
      <c r="F9" t="n">
        <v>15.85</v>
      </c>
      <c r="G9" t="n">
        <v>24.39</v>
      </c>
      <c r="H9" t="n">
        <v>0.36</v>
      </c>
      <c r="I9" t="n">
        <v>39</v>
      </c>
      <c r="J9" t="n">
        <v>135.56</v>
      </c>
      <c r="K9" t="n">
        <v>46.47</v>
      </c>
      <c r="L9" t="n">
        <v>2.75</v>
      </c>
      <c r="M9" t="n">
        <v>37</v>
      </c>
      <c r="N9" t="n">
        <v>21.34</v>
      </c>
      <c r="O9" t="n">
        <v>16953.14</v>
      </c>
      <c r="P9" t="n">
        <v>145.65</v>
      </c>
      <c r="Q9" t="n">
        <v>1732</v>
      </c>
      <c r="R9" t="n">
        <v>67.3</v>
      </c>
      <c r="S9" t="n">
        <v>42.11</v>
      </c>
      <c r="T9" t="n">
        <v>11884</v>
      </c>
      <c r="U9" t="n">
        <v>0.63</v>
      </c>
      <c r="V9" t="n">
        <v>0.88</v>
      </c>
      <c r="W9" t="n">
        <v>3.76</v>
      </c>
      <c r="X9" t="n">
        <v>0.75</v>
      </c>
      <c r="Y9" t="n">
        <v>1</v>
      </c>
      <c r="Z9" t="n">
        <v>10</v>
      </c>
      <c r="AA9" t="n">
        <v>733.2740783250784</v>
      </c>
      <c r="AB9" t="n">
        <v>1003.297943733577</v>
      </c>
      <c r="AC9" t="n">
        <v>907.5445961211514</v>
      </c>
      <c r="AD9" t="n">
        <v>733274.0783250785</v>
      </c>
      <c r="AE9" t="n">
        <v>1003297.943733577</v>
      </c>
      <c r="AF9" t="n">
        <v>3.755734494648308e-06</v>
      </c>
      <c r="AG9" t="n">
        <v>50</v>
      </c>
      <c r="AH9" t="n">
        <v>907544.5961211513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5.2875</v>
      </c>
      <c r="E10" t="n">
        <v>18.91</v>
      </c>
      <c r="F10" t="n">
        <v>15.78</v>
      </c>
      <c r="G10" t="n">
        <v>27.05</v>
      </c>
      <c r="H10" t="n">
        <v>0.39</v>
      </c>
      <c r="I10" t="n">
        <v>35</v>
      </c>
      <c r="J10" t="n">
        <v>135.9</v>
      </c>
      <c r="K10" t="n">
        <v>46.47</v>
      </c>
      <c r="L10" t="n">
        <v>3</v>
      </c>
      <c r="M10" t="n">
        <v>33</v>
      </c>
      <c r="N10" t="n">
        <v>21.43</v>
      </c>
      <c r="O10" t="n">
        <v>16994.64</v>
      </c>
      <c r="P10" t="n">
        <v>141.14</v>
      </c>
      <c r="Q10" t="n">
        <v>1731.94</v>
      </c>
      <c r="R10" t="n">
        <v>64.70999999999999</v>
      </c>
      <c r="S10" t="n">
        <v>42.11</v>
      </c>
      <c r="T10" t="n">
        <v>10608.08</v>
      </c>
      <c r="U10" t="n">
        <v>0.65</v>
      </c>
      <c r="V10" t="n">
        <v>0.88</v>
      </c>
      <c r="W10" t="n">
        <v>3.77</v>
      </c>
      <c r="X10" t="n">
        <v>0.68</v>
      </c>
      <c r="Y10" t="n">
        <v>1</v>
      </c>
      <c r="Z10" t="n">
        <v>10</v>
      </c>
      <c r="AA10" t="n">
        <v>725.8695527438241</v>
      </c>
      <c r="AB10" t="n">
        <v>993.1667451686906</v>
      </c>
      <c r="AC10" t="n">
        <v>898.3803049280716</v>
      </c>
      <c r="AD10" t="n">
        <v>725869.5527438241</v>
      </c>
      <c r="AE10" t="n">
        <v>993166.7451686906</v>
      </c>
      <c r="AF10" t="n">
        <v>3.791516370179649e-06</v>
      </c>
      <c r="AG10" t="n">
        <v>50</v>
      </c>
      <c r="AH10" t="n">
        <v>898380.3049280716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5.328</v>
      </c>
      <c r="E11" t="n">
        <v>18.77</v>
      </c>
      <c r="F11" t="n">
        <v>15.72</v>
      </c>
      <c r="G11" t="n">
        <v>29.47</v>
      </c>
      <c r="H11" t="n">
        <v>0.42</v>
      </c>
      <c r="I11" t="n">
        <v>32</v>
      </c>
      <c r="J11" t="n">
        <v>136.23</v>
      </c>
      <c r="K11" t="n">
        <v>46.47</v>
      </c>
      <c r="L11" t="n">
        <v>3.25</v>
      </c>
      <c r="M11" t="n">
        <v>25</v>
      </c>
      <c r="N11" t="n">
        <v>21.52</v>
      </c>
      <c r="O11" t="n">
        <v>17036.16</v>
      </c>
      <c r="P11" t="n">
        <v>136.48</v>
      </c>
      <c r="Q11" t="n">
        <v>1732.09</v>
      </c>
      <c r="R11" t="n">
        <v>62.77</v>
      </c>
      <c r="S11" t="n">
        <v>42.11</v>
      </c>
      <c r="T11" t="n">
        <v>9652.83</v>
      </c>
      <c r="U11" t="n">
        <v>0.67</v>
      </c>
      <c r="V11" t="n">
        <v>0.89</v>
      </c>
      <c r="W11" t="n">
        <v>3.76</v>
      </c>
      <c r="X11" t="n">
        <v>0.62</v>
      </c>
      <c r="Y11" t="n">
        <v>1</v>
      </c>
      <c r="Z11" t="n">
        <v>10</v>
      </c>
      <c r="AA11" t="n">
        <v>709.2328617147293</v>
      </c>
      <c r="AB11" t="n">
        <v>970.4036905436751</v>
      </c>
      <c r="AC11" t="n">
        <v>877.7897242883197</v>
      </c>
      <c r="AD11" t="n">
        <v>709232.8617147293</v>
      </c>
      <c r="AE11" t="n">
        <v>970403.6905436751</v>
      </c>
      <c r="AF11" t="n">
        <v>3.820557772164003e-06</v>
      </c>
      <c r="AG11" t="n">
        <v>49</v>
      </c>
      <c r="AH11" t="n">
        <v>877789.7242883197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5.3505</v>
      </c>
      <c r="E12" t="n">
        <v>18.69</v>
      </c>
      <c r="F12" t="n">
        <v>15.69</v>
      </c>
      <c r="G12" t="n">
        <v>31.39</v>
      </c>
      <c r="H12" t="n">
        <v>0.45</v>
      </c>
      <c r="I12" t="n">
        <v>30</v>
      </c>
      <c r="J12" t="n">
        <v>136.57</v>
      </c>
      <c r="K12" t="n">
        <v>46.47</v>
      </c>
      <c r="L12" t="n">
        <v>3.5</v>
      </c>
      <c r="M12" t="n">
        <v>17</v>
      </c>
      <c r="N12" t="n">
        <v>21.6</v>
      </c>
      <c r="O12" t="n">
        <v>17077.72</v>
      </c>
      <c r="P12" t="n">
        <v>134.89</v>
      </c>
      <c r="Q12" t="n">
        <v>1731.9</v>
      </c>
      <c r="R12" t="n">
        <v>61.66</v>
      </c>
      <c r="S12" t="n">
        <v>42.11</v>
      </c>
      <c r="T12" t="n">
        <v>9108.77</v>
      </c>
      <c r="U12" t="n">
        <v>0.68</v>
      </c>
      <c r="V12" t="n">
        <v>0.89</v>
      </c>
      <c r="W12" t="n">
        <v>3.77</v>
      </c>
      <c r="X12" t="n">
        <v>0.59</v>
      </c>
      <c r="Y12" t="n">
        <v>1</v>
      </c>
      <c r="Z12" t="n">
        <v>10</v>
      </c>
      <c r="AA12" t="n">
        <v>706.454291641864</v>
      </c>
      <c r="AB12" t="n">
        <v>966.6019283881204</v>
      </c>
      <c r="AC12" t="n">
        <v>874.3507969770843</v>
      </c>
      <c r="AD12" t="n">
        <v>706454.291641864</v>
      </c>
      <c r="AE12" t="n">
        <v>966601.9283881204</v>
      </c>
      <c r="AF12" t="n">
        <v>3.836691884377534e-06</v>
      </c>
      <c r="AG12" t="n">
        <v>49</v>
      </c>
      <c r="AH12" t="n">
        <v>874350.7969770844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5.3615</v>
      </c>
      <c r="E13" t="n">
        <v>18.65</v>
      </c>
      <c r="F13" t="n">
        <v>15.68</v>
      </c>
      <c r="G13" t="n">
        <v>32.45</v>
      </c>
      <c r="H13" t="n">
        <v>0.48</v>
      </c>
      <c r="I13" t="n">
        <v>29</v>
      </c>
      <c r="J13" t="n">
        <v>136.91</v>
      </c>
      <c r="K13" t="n">
        <v>46.47</v>
      </c>
      <c r="L13" t="n">
        <v>3.75</v>
      </c>
      <c r="M13" t="n">
        <v>5</v>
      </c>
      <c r="N13" t="n">
        <v>21.69</v>
      </c>
      <c r="O13" t="n">
        <v>17119.3</v>
      </c>
      <c r="P13" t="n">
        <v>133.42</v>
      </c>
      <c r="Q13" t="n">
        <v>1732.07</v>
      </c>
      <c r="R13" t="n">
        <v>60.63</v>
      </c>
      <c r="S13" t="n">
        <v>42.11</v>
      </c>
      <c r="T13" t="n">
        <v>8595.66</v>
      </c>
      <c r="U13" t="n">
        <v>0.6899999999999999</v>
      </c>
      <c r="V13" t="n">
        <v>0.89</v>
      </c>
      <c r="W13" t="n">
        <v>3.79</v>
      </c>
      <c r="X13" t="n">
        <v>0.58</v>
      </c>
      <c r="Y13" t="n">
        <v>1</v>
      </c>
      <c r="Z13" t="n">
        <v>10</v>
      </c>
      <c r="AA13" t="n">
        <v>704.4290976601995</v>
      </c>
      <c r="AB13" t="n">
        <v>963.8309686371545</v>
      </c>
      <c r="AC13" t="n">
        <v>871.8442937356841</v>
      </c>
      <c r="AD13" t="n">
        <v>704429.0976601995</v>
      </c>
      <c r="AE13" t="n">
        <v>963830.9686371544</v>
      </c>
      <c r="AF13" t="n">
        <v>3.844579672570816e-06</v>
      </c>
      <c r="AG13" t="n">
        <v>49</v>
      </c>
      <c r="AH13" t="n">
        <v>871844.2937356841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5.3762</v>
      </c>
      <c r="E14" t="n">
        <v>18.6</v>
      </c>
      <c r="F14" t="n">
        <v>15.66</v>
      </c>
      <c r="G14" t="n">
        <v>33.55</v>
      </c>
      <c r="H14" t="n">
        <v>0.52</v>
      </c>
      <c r="I14" t="n">
        <v>28</v>
      </c>
      <c r="J14" t="n">
        <v>137.25</v>
      </c>
      <c r="K14" t="n">
        <v>46.47</v>
      </c>
      <c r="L14" t="n">
        <v>4</v>
      </c>
      <c r="M14" t="n">
        <v>0</v>
      </c>
      <c r="N14" t="n">
        <v>21.78</v>
      </c>
      <c r="O14" t="n">
        <v>17160.92</v>
      </c>
      <c r="P14" t="n">
        <v>132.83</v>
      </c>
      <c r="Q14" t="n">
        <v>1732.2</v>
      </c>
      <c r="R14" t="n">
        <v>59.8</v>
      </c>
      <c r="S14" t="n">
        <v>42.11</v>
      </c>
      <c r="T14" t="n">
        <v>8187.2</v>
      </c>
      <c r="U14" t="n">
        <v>0.7</v>
      </c>
      <c r="V14" t="n">
        <v>0.89</v>
      </c>
      <c r="W14" t="n">
        <v>3.79</v>
      </c>
      <c r="X14" t="n">
        <v>0.5600000000000001</v>
      </c>
      <c r="Y14" t="n">
        <v>1</v>
      </c>
      <c r="Z14" t="n">
        <v>10</v>
      </c>
      <c r="AA14" t="n">
        <v>703.0874917322867</v>
      </c>
      <c r="AB14" t="n">
        <v>961.9953242191078</v>
      </c>
      <c r="AC14" t="n">
        <v>870.1838406445528</v>
      </c>
      <c r="AD14" t="n">
        <v>703087.4917322868</v>
      </c>
      <c r="AE14" t="n">
        <v>961995.3242191079</v>
      </c>
      <c r="AF14" t="n">
        <v>3.855120625883656e-06</v>
      </c>
      <c r="AG14" t="n">
        <v>49</v>
      </c>
      <c r="AH14" t="n">
        <v>870183.8406445528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2.9201</v>
      </c>
      <c r="E2" t="n">
        <v>34.24</v>
      </c>
      <c r="F2" t="n">
        <v>19.95</v>
      </c>
      <c r="G2" t="n">
        <v>5.09</v>
      </c>
      <c r="H2" t="n">
        <v>0.07000000000000001</v>
      </c>
      <c r="I2" t="n">
        <v>235</v>
      </c>
      <c r="J2" t="n">
        <v>252.85</v>
      </c>
      <c r="K2" t="n">
        <v>59.19</v>
      </c>
      <c r="L2" t="n">
        <v>1</v>
      </c>
      <c r="M2" t="n">
        <v>233</v>
      </c>
      <c r="N2" t="n">
        <v>62.65</v>
      </c>
      <c r="O2" t="n">
        <v>31418.63</v>
      </c>
      <c r="P2" t="n">
        <v>326.5</v>
      </c>
      <c r="Q2" t="n">
        <v>1733.91</v>
      </c>
      <c r="R2" t="n">
        <v>195.19</v>
      </c>
      <c r="S2" t="n">
        <v>42.11</v>
      </c>
      <c r="T2" t="n">
        <v>74847.67</v>
      </c>
      <c r="U2" t="n">
        <v>0.22</v>
      </c>
      <c r="V2" t="n">
        <v>0.7</v>
      </c>
      <c r="W2" t="n">
        <v>4.08</v>
      </c>
      <c r="X2" t="n">
        <v>4.84</v>
      </c>
      <c r="Y2" t="n">
        <v>1</v>
      </c>
      <c r="Z2" t="n">
        <v>10</v>
      </c>
      <c r="AA2" t="n">
        <v>1800.467080940302</v>
      </c>
      <c r="AB2" t="n">
        <v>2463.478491144174</v>
      </c>
      <c r="AC2" t="n">
        <v>2228.367561463151</v>
      </c>
      <c r="AD2" t="n">
        <v>1800467.080940302</v>
      </c>
      <c r="AE2" t="n">
        <v>2463478.491144174</v>
      </c>
      <c r="AF2" t="n">
        <v>1.583194997307581e-06</v>
      </c>
      <c r="AG2" t="n">
        <v>90</v>
      </c>
      <c r="AH2" t="n">
        <v>2228367.561463151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3.3194</v>
      </c>
      <c r="E3" t="n">
        <v>30.13</v>
      </c>
      <c r="F3" t="n">
        <v>18.72</v>
      </c>
      <c r="G3" t="n">
        <v>6.38</v>
      </c>
      <c r="H3" t="n">
        <v>0.09</v>
      </c>
      <c r="I3" t="n">
        <v>176</v>
      </c>
      <c r="J3" t="n">
        <v>253.3</v>
      </c>
      <c r="K3" t="n">
        <v>59.19</v>
      </c>
      <c r="L3" t="n">
        <v>1.25</v>
      </c>
      <c r="M3" t="n">
        <v>174</v>
      </c>
      <c r="N3" t="n">
        <v>62.86</v>
      </c>
      <c r="O3" t="n">
        <v>31474.5</v>
      </c>
      <c r="P3" t="n">
        <v>304.94</v>
      </c>
      <c r="Q3" t="n">
        <v>1732.83</v>
      </c>
      <c r="R3" t="n">
        <v>156.21</v>
      </c>
      <c r="S3" t="n">
        <v>42.11</v>
      </c>
      <c r="T3" t="n">
        <v>55653.39</v>
      </c>
      <c r="U3" t="n">
        <v>0.27</v>
      </c>
      <c r="V3" t="n">
        <v>0.74</v>
      </c>
      <c r="W3" t="n">
        <v>4</v>
      </c>
      <c r="X3" t="n">
        <v>3.61</v>
      </c>
      <c r="Y3" t="n">
        <v>1</v>
      </c>
      <c r="Z3" t="n">
        <v>10</v>
      </c>
      <c r="AA3" t="n">
        <v>1531.252368717037</v>
      </c>
      <c r="AB3" t="n">
        <v>2095.12704496543</v>
      </c>
      <c r="AC3" t="n">
        <v>1895.171060323205</v>
      </c>
      <c r="AD3" t="n">
        <v>1531252.368717037</v>
      </c>
      <c r="AE3" t="n">
        <v>2095127.04496543</v>
      </c>
      <c r="AF3" t="n">
        <v>1.799684077279129e-06</v>
      </c>
      <c r="AG3" t="n">
        <v>79</v>
      </c>
      <c r="AH3" t="n">
        <v>1895171.060323205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3.6233</v>
      </c>
      <c r="E4" t="n">
        <v>27.6</v>
      </c>
      <c r="F4" t="n">
        <v>17.95</v>
      </c>
      <c r="G4" t="n">
        <v>7.69</v>
      </c>
      <c r="H4" t="n">
        <v>0.11</v>
      </c>
      <c r="I4" t="n">
        <v>140</v>
      </c>
      <c r="J4" t="n">
        <v>253.75</v>
      </c>
      <c r="K4" t="n">
        <v>59.19</v>
      </c>
      <c r="L4" t="n">
        <v>1.5</v>
      </c>
      <c r="M4" t="n">
        <v>138</v>
      </c>
      <c r="N4" t="n">
        <v>63.06</v>
      </c>
      <c r="O4" t="n">
        <v>31530.44</v>
      </c>
      <c r="P4" t="n">
        <v>291.06</v>
      </c>
      <c r="Q4" t="n">
        <v>1732.37</v>
      </c>
      <c r="R4" t="n">
        <v>132.44</v>
      </c>
      <c r="S4" t="n">
        <v>42.11</v>
      </c>
      <c r="T4" t="n">
        <v>43949.42</v>
      </c>
      <c r="U4" t="n">
        <v>0.32</v>
      </c>
      <c r="V4" t="n">
        <v>0.78</v>
      </c>
      <c r="W4" t="n">
        <v>3.93</v>
      </c>
      <c r="X4" t="n">
        <v>2.85</v>
      </c>
      <c r="Y4" t="n">
        <v>1</v>
      </c>
      <c r="Z4" t="n">
        <v>10</v>
      </c>
      <c r="AA4" t="n">
        <v>1369.321536073009</v>
      </c>
      <c r="AB4" t="n">
        <v>1873.566135857724</v>
      </c>
      <c r="AC4" t="n">
        <v>1694.75561341805</v>
      </c>
      <c r="AD4" t="n">
        <v>1369321.536073009</v>
      </c>
      <c r="AE4" t="n">
        <v>1873566.135857725</v>
      </c>
      <c r="AF4" t="n">
        <v>1.964449996145528e-06</v>
      </c>
      <c r="AG4" t="n">
        <v>72</v>
      </c>
      <c r="AH4" t="n">
        <v>1694755.61341805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3.8462</v>
      </c>
      <c r="E5" t="n">
        <v>26</v>
      </c>
      <c r="F5" t="n">
        <v>17.47</v>
      </c>
      <c r="G5" t="n">
        <v>8.960000000000001</v>
      </c>
      <c r="H5" t="n">
        <v>0.12</v>
      </c>
      <c r="I5" t="n">
        <v>117</v>
      </c>
      <c r="J5" t="n">
        <v>254.21</v>
      </c>
      <c r="K5" t="n">
        <v>59.19</v>
      </c>
      <c r="L5" t="n">
        <v>1.75</v>
      </c>
      <c r="M5" t="n">
        <v>115</v>
      </c>
      <c r="N5" t="n">
        <v>63.26</v>
      </c>
      <c r="O5" t="n">
        <v>31586.46</v>
      </c>
      <c r="P5" t="n">
        <v>281.93</v>
      </c>
      <c r="Q5" t="n">
        <v>1732.46</v>
      </c>
      <c r="R5" t="n">
        <v>117.53</v>
      </c>
      <c r="S5" t="n">
        <v>42.11</v>
      </c>
      <c r="T5" t="n">
        <v>36606.09</v>
      </c>
      <c r="U5" t="n">
        <v>0.36</v>
      </c>
      <c r="V5" t="n">
        <v>0.8</v>
      </c>
      <c r="W5" t="n">
        <v>3.9</v>
      </c>
      <c r="X5" t="n">
        <v>2.37</v>
      </c>
      <c r="Y5" t="n">
        <v>1</v>
      </c>
      <c r="Z5" t="n">
        <v>10</v>
      </c>
      <c r="AA5" t="n">
        <v>1273.558433512048</v>
      </c>
      <c r="AB5" t="n">
        <v>1742.538834163902</v>
      </c>
      <c r="AC5" t="n">
        <v>1576.233373499912</v>
      </c>
      <c r="AD5" t="n">
        <v>1273558.433512048</v>
      </c>
      <c r="AE5" t="n">
        <v>1742538.834163902</v>
      </c>
      <c r="AF5" t="n">
        <v>2.085300023507557e-06</v>
      </c>
      <c r="AG5" t="n">
        <v>68</v>
      </c>
      <c r="AH5" t="n">
        <v>1576233.373499912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4.0257</v>
      </c>
      <c r="E6" t="n">
        <v>24.84</v>
      </c>
      <c r="F6" t="n">
        <v>17.15</v>
      </c>
      <c r="G6" t="n">
        <v>10.29</v>
      </c>
      <c r="H6" t="n">
        <v>0.14</v>
      </c>
      <c r="I6" t="n">
        <v>100</v>
      </c>
      <c r="J6" t="n">
        <v>254.66</v>
      </c>
      <c r="K6" t="n">
        <v>59.19</v>
      </c>
      <c r="L6" t="n">
        <v>2</v>
      </c>
      <c r="M6" t="n">
        <v>98</v>
      </c>
      <c r="N6" t="n">
        <v>63.47</v>
      </c>
      <c r="O6" t="n">
        <v>31642.55</v>
      </c>
      <c r="P6" t="n">
        <v>275.28</v>
      </c>
      <c r="Q6" t="n">
        <v>1732.36</v>
      </c>
      <c r="R6" t="n">
        <v>106.89</v>
      </c>
      <c r="S6" t="n">
        <v>42.11</v>
      </c>
      <c r="T6" t="n">
        <v>31372.17</v>
      </c>
      <c r="U6" t="n">
        <v>0.39</v>
      </c>
      <c r="V6" t="n">
        <v>0.8100000000000001</v>
      </c>
      <c r="W6" t="n">
        <v>3.89</v>
      </c>
      <c r="X6" t="n">
        <v>2.04</v>
      </c>
      <c r="Y6" t="n">
        <v>1</v>
      </c>
      <c r="Z6" t="n">
        <v>10</v>
      </c>
      <c r="AA6" t="n">
        <v>1204.785933659057</v>
      </c>
      <c r="AB6" t="n">
        <v>1648.441265836478</v>
      </c>
      <c r="AC6" t="n">
        <v>1491.116345026892</v>
      </c>
      <c r="AD6" t="n">
        <v>1204785.933659058</v>
      </c>
      <c r="AE6" t="n">
        <v>1648441.265836478</v>
      </c>
      <c r="AF6" t="n">
        <v>2.182619807767243e-06</v>
      </c>
      <c r="AG6" t="n">
        <v>65</v>
      </c>
      <c r="AH6" t="n">
        <v>1491116.345026892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4.1824</v>
      </c>
      <c r="E7" t="n">
        <v>23.91</v>
      </c>
      <c r="F7" t="n">
        <v>16.85</v>
      </c>
      <c r="G7" t="n">
        <v>11.62</v>
      </c>
      <c r="H7" t="n">
        <v>0.16</v>
      </c>
      <c r="I7" t="n">
        <v>87</v>
      </c>
      <c r="J7" t="n">
        <v>255.12</v>
      </c>
      <c r="K7" t="n">
        <v>59.19</v>
      </c>
      <c r="L7" t="n">
        <v>2.25</v>
      </c>
      <c r="M7" t="n">
        <v>85</v>
      </c>
      <c r="N7" t="n">
        <v>63.67</v>
      </c>
      <c r="O7" t="n">
        <v>31698.72</v>
      </c>
      <c r="P7" t="n">
        <v>269.25</v>
      </c>
      <c r="Q7" t="n">
        <v>1732.3</v>
      </c>
      <c r="R7" t="n">
        <v>98.18000000000001</v>
      </c>
      <c r="S7" t="n">
        <v>42.11</v>
      </c>
      <c r="T7" t="n">
        <v>27084.85</v>
      </c>
      <c r="U7" t="n">
        <v>0.43</v>
      </c>
      <c r="V7" t="n">
        <v>0.83</v>
      </c>
      <c r="W7" t="n">
        <v>3.85</v>
      </c>
      <c r="X7" t="n">
        <v>1.75</v>
      </c>
      <c r="Y7" t="n">
        <v>1</v>
      </c>
      <c r="Z7" t="n">
        <v>10</v>
      </c>
      <c r="AA7" t="n">
        <v>1153.170165474096</v>
      </c>
      <c r="AB7" t="n">
        <v>1577.818294678833</v>
      </c>
      <c r="AC7" t="n">
        <v>1427.233531116569</v>
      </c>
      <c r="AD7" t="n">
        <v>1153170.165474096</v>
      </c>
      <c r="AE7" t="n">
        <v>1577818.294678833</v>
      </c>
      <c r="AF7" t="n">
        <v>2.2675780818257e-06</v>
      </c>
      <c r="AG7" t="n">
        <v>63</v>
      </c>
      <c r="AH7" t="n">
        <v>1427233.531116569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4.3094</v>
      </c>
      <c r="E8" t="n">
        <v>23.2</v>
      </c>
      <c r="F8" t="n">
        <v>16.64</v>
      </c>
      <c r="G8" t="n">
        <v>12.96</v>
      </c>
      <c r="H8" t="n">
        <v>0.17</v>
      </c>
      <c r="I8" t="n">
        <v>77</v>
      </c>
      <c r="J8" t="n">
        <v>255.57</v>
      </c>
      <c r="K8" t="n">
        <v>59.19</v>
      </c>
      <c r="L8" t="n">
        <v>2.5</v>
      </c>
      <c r="M8" t="n">
        <v>75</v>
      </c>
      <c r="N8" t="n">
        <v>63.88</v>
      </c>
      <c r="O8" t="n">
        <v>31754.97</v>
      </c>
      <c r="P8" t="n">
        <v>264.53</v>
      </c>
      <c r="Q8" t="n">
        <v>1732.22</v>
      </c>
      <c r="R8" t="n">
        <v>91.37</v>
      </c>
      <c r="S8" t="n">
        <v>42.11</v>
      </c>
      <c r="T8" t="n">
        <v>23727.17</v>
      </c>
      <c r="U8" t="n">
        <v>0.46</v>
      </c>
      <c r="V8" t="n">
        <v>0.84</v>
      </c>
      <c r="W8" t="n">
        <v>3.83</v>
      </c>
      <c r="X8" t="n">
        <v>1.54</v>
      </c>
      <c r="Y8" t="n">
        <v>1</v>
      </c>
      <c r="Z8" t="n">
        <v>10</v>
      </c>
      <c r="AA8" t="n">
        <v>1109.755213483425</v>
      </c>
      <c r="AB8" t="n">
        <v>1518.416042032692</v>
      </c>
      <c r="AC8" t="n">
        <v>1373.500546091391</v>
      </c>
      <c r="AD8" t="n">
        <v>1109755.213483425</v>
      </c>
      <c r="AE8" t="n">
        <v>1518416.042032692</v>
      </c>
      <c r="AF8" t="n">
        <v>2.336433862332553e-06</v>
      </c>
      <c r="AG8" t="n">
        <v>61</v>
      </c>
      <c r="AH8" t="n">
        <v>1373500.546091391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4.414</v>
      </c>
      <c r="E9" t="n">
        <v>22.66</v>
      </c>
      <c r="F9" t="n">
        <v>16.48</v>
      </c>
      <c r="G9" t="n">
        <v>14.33</v>
      </c>
      <c r="H9" t="n">
        <v>0.19</v>
      </c>
      <c r="I9" t="n">
        <v>69</v>
      </c>
      <c r="J9" t="n">
        <v>256.03</v>
      </c>
      <c r="K9" t="n">
        <v>59.19</v>
      </c>
      <c r="L9" t="n">
        <v>2.75</v>
      </c>
      <c r="M9" t="n">
        <v>67</v>
      </c>
      <c r="N9" t="n">
        <v>64.09</v>
      </c>
      <c r="O9" t="n">
        <v>31811.29</v>
      </c>
      <c r="P9" t="n">
        <v>260.53</v>
      </c>
      <c r="Q9" t="n">
        <v>1732.35</v>
      </c>
      <c r="R9" t="n">
        <v>86.23</v>
      </c>
      <c r="S9" t="n">
        <v>42.11</v>
      </c>
      <c r="T9" t="n">
        <v>21197.04</v>
      </c>
      <c r="U9" t="n">
        <v>0.49</v>
      </c>
      <c r="V9" t="n">
        <v>0.85</v>
      </c>
      <c r="W9" t="n">
        <v>3.82</v>
      </c>
      <c r="X9" t="n">
        <v>1.38</v>
      </c>
      <c r="Y9" t="n">
        <v>1</v>
      </c>
      <c r="Z9" t="n">
        <v>10</v>
      </c>
      <c r="AA9" t="n">
        <v>1081.483589025513</v>
      </c>
      <c r="AB9" t="n">
        <v>1479.733558193333</v>
      </c>
      <c r="AC9" t="n">
        <v>1338.509864218453</v>
      </c>
      <c r="AD9" t="n">
        <v>1081483.589025513</v>
      </c>
      <c r="AE9" t="n">
        <v>1479733.558193333</v>
      </c>
      <c r="AF9" t="n">
        <v>2.393145001238198e-06</v>
      </c>
      <c r="AG9" t="n">
        <v>60</v>
      </c>
      <c r="AH9" t="n">
        <v>1338509.864218453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4.4932</v>
      </c>
      <c r="E10" t="n">
        <v>22.26</v>
      </c>
      <c r="F10" t="n">
        <v>16.37</v>
      </c>
      <c r="G10" t="n">
        <v>15.59</v>
      </c>
      <c r="H10" t="n">
        <v>0.21</v>
      </c>
      <c r="I10" t="n">
        <v>63</v>
      </c>
      <c r="J10" t="n">
        <v>256.49</v>
      </c>
      <c r="K10" t="n">
        <v>59.19</v>
      </c>
      <c r="L10" t="n">
        <v>3</v>
      </c>
      <c r="M10" t="n">
        <v>61</v>
      </c>
      <c r="N10" t="n">
        <v>64.29000000000001</v>
      </c>
      <c r="O10" t="n">
        <v>31867.69</v>
      </c>
      <c r="P10" t="n">
        <v>257.61</v>
      </c>
      <c r="Q10" t="n">
        <v>1732.09</v>
      </c>
      <c r="R10" t="n">
        <v>83.08</v>
      </c>
      <c r="S10" t="n">
        <v>42.11</v>
      </c>
      <c r="T10" t="n">
        <v>19655.23</v>
      </c>
      <c r="U10" t="n">
        <v>0.51</v>
      </c>
      <c r="V10" t="n">
        <v>0.85</v>
      </c>
      <c r="W10" t="n">
        <v>3.81</v>
      </c>
      <c r="X10" t="n">
        <v>1.27</v>
      </c>
      <c r="Y10" t="n">
        <v>1</v>
      </c>
      <c r="Z10" t="n">
        <v>10</v>
      </c>
      <c r="AA10" t="n">
        <v>1048.414214999628</v>
      </c>
      <c r="AB10" t="n">
        <v>1434.4865817333</v>
      </c>
      <c r="AC10" t="n">
        <v>1297.581195687236</v>
      </c>
      <c r="AD10" t="n">
        <v>1048414.214999628</v>
      </c>
      <c r="AE10" t="n">
        <v>1434486.5817333</v>
      </c>
      <c r="AF10" t="n">
        <v>2.436084984042472e-06</v>
      </c>
      <c r="AG10" t="n">
        <v>58</v>
      </c>
      <c r="AH10" t="n">
        <v>1297581.195687236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4.5834</v>
      </c>
      <c r="E11" t="n">
        <v>21.82</v>
      </c>
      <c r="F11" t="n">
        <v>16.23</v>
      </c>
      <c r="G11" t="n">
        <v>17.08</v>
      </c>
      <c r="H11" t="n">
        <v>0.23</v>
      </c>
      <c r="I11" t="n">
        <v>57</v>
      </c>
      <c r="J11" t="n">
        <v>256.95</v>
      </c>
      <c r="K11" t="n">
        <v>59.19</v>
      </c>
      <c r="L11" t="n">
        <v>3.25</v>
      </c>
      <c r="M11" t="n">
        <v>55</v>
      </c>
      <c r="N11" t="n">
        <v>64.5</v>
      </c>
      <c r="O11" t="n">
        <v>31924.29</v>
      </c>
      <c r="P11" t="n">
        <v>253.96</v>
      </c>
      <c r="Q11" t="n">
        <v>1732.22</v>
      </c>
      <c r="R11" t="n">
        <v>78.78</v>
      </c>
      <c r="S11" t="n">
        <v>42.11</v>
      </c>
      <c r="T11" t="n">
        <v>17531.27</v>
      </c>
      <c r="U11" t="n">
        <v>0.53</v>
      </c>
      <c r="V11" t="n">
        <v>0.86</v>
      </c>
      <c r="W11" t="n">
        <v>3.8</v>
      </c>
      <c r="X11" t="n">
        <v>1.13</v>
      </c>
      <c r="Y11" t="n">
        <v>1</v>
      </c>
      <c r="Z11" t="n">
        <v>10</v>
      </c>
      <c r="AA11" t="n">
        <v>1023.593552681181</v>
      </c>
      <c r="AB11" t="n">
        <v>1400.525856538862</v>
      </c>
      <c r="AC11" t="n">
        <v>1266.861634441178</v>
      </c>
      <c r="AD11" t="n">
        <v>1023593.552681181</v>
      </c>
      <c r="AE11" t="n">
        <v>1400525.856538862</v>
      </c>
      <c r="AF11" t="n">
        <v>2.484988853347339e-06</v>
      </c>
      <c r="AG11" t="n">
        <v>57</v>
      </c>
      <c r="AH11" t="n">
        <v>1266861.634441178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4.6434</v>
      </c>
      <c r="E12" t="n">
        <v>21.54</v>
      </c>
      <c r="F12" t="n">
        <v>16.14</v>
      </c>
      <c r="G12" t="n">
        <v>18.27</v>
      </c>
      <c r="H12" t="n">
        <v>0.24</v>
      </c>
      <c r="I12" t="n">
        <v>53</v>
      </c>
      <c r="J12" t="n">
        <v>257.41</v>
      </c>
      <c r="K12" t="n">
        <v>59.19</v>
      </c>
      <c r="L12" t="n">
        <v>3.5</v>
      </c>
      <c r="M12" t="n">
        <v>51</v>
      </c>
      <c r="N12" t="n">
        <v>64.70999999999999</v>
      </c>
      <c r="O12" t="n">
        <v>31980.84</v>
      </c>
      <c r="P12" t="n">
        <v>251.01</v>
      </c>
      <c r="Q12" t="n">
        <v>1732.15</v>
      </c>
      <c r="R12" t="n">
        <v>76.06999999999999</v>
      </c>
      <c r="S12" t="n">
        <v>42.11</v>
      </c>
      <c r="T12" t="n">
        <v>16198.76</v>
      </c>
      <c r="U12" t="n">
        <v>0.55</v>
      </c>
      <c r="V12" t="n">
        <v>0.86</v>
      </c>
      <c r="W12" t="n">
        <v>3.79</v>
      </c>
      <c r="X12" t="n">
        <v>1.04</v>
      </c>
      <c r="Y12" t="n">
        <v>1</v>
      </c>
      <c r="Z12" t="n">
        <v>10</v>
      </c>
      <c r="AA12" t="n">
        <v>1013.489182645292</v>
      </c>
      <c r="AB12" t="n">
        <v>1386.700611682414</v>
      </c>
      <c r="AC12" t="n">
        <v>1254.355851549976</v>
      </c>
      <c r="AD12" t="n">
        <v>1013489.182645292</v>
      </c>
      <c r="AE12" t="n">
        <v>1386700.611682414</v>
      </c>
      <c r="AF12" t="n">
        <v>2.517519143350577e-06</v>
      </c>
      <c r="AG12" t="n">
        <v>57</v>
      </c>
      <c r="AH12" t="n">
        <v>1254355.851549976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4.6989</v>
      </c>
      <c r="E13" t="n">
        <v>21.28</v>
      </c>
      <c r="F13" t="n">
        <v>16.08</v>
      </c>
      <c r="G13" t="n">
        <v>19.69</v>
      </c>
      <c r="H13" t="n">
        <v>0.26</v>
      </c>
      <c r="I13" t="n">
        <v>49</v>
      </c>
      <c r="J13" t="n">
        <v>257.86</v>
      </c>
      <c r="K13" t="n">
        <v>59.19</v>
      </c>
      <c r="L13" t="n">
        <v>3.75</v>
      </c>
      <c r="M13" t="n">
        <v>47</v>
      </c>
      <c r="N13" t="n">
        <v>64.92</v>
      </c>
      <c r="O13" t="n">
        <v>32037.48</v>
      </c>
      <c r="P13" t="n">
        <v>249.19</v>
      </c>
      <c r="Q13" t="n">
        <v>1731.99</v>
      </c>
      <c r="R13" t="n">
        <v>73.76000000000001</v>
      </c>
      <c r="S13" t="n">
        <v>42.11</v>
      </c>
      <c r="T13" t="n">
        <v>15064.31</v>
      </c>
      <c r="U13" t="n">
        <v>0.57</v>
      </c>
      <c r="V13" t="n">
        <v>0.87</v>
      </c>
      <c r="W13" t="n">
        <v>3.8</v>
      </c>
      <c r="X13" t="n">
        <v>0.98</v>
      </c>
      <c r="Y13" t="n">
        <v>1</v>
      </c>
      <c r="Z13" t="n">
        <v>10</v>
      </c>
      <c r="AA13" t="n">
        <v>995.6047643294821</v>
      </c>
      <c r="AB13" t="n">
        <v>1362.230361537872</v>
      </c>
      <c r="AC13" t="n">
        <v>1232.221007735017</v>
      </c>
      <c r="AD13" t="n">
        <v>995604.7643294821</v>
      </c>
      <c r="AE13" t="n">
        <v>1362230.361537872</v>
      </c>
      <c r="AF13" t="n">
        <v>2.547609661603572e-06</v>
      </c>
      <c r="AG13" t="n">
        <v>56</v>
      </c>
      <c r="AH13" t="n">
        <v>1232221.007735017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4.7669</v>
      </c>
      <c r="E14" t="n">
        <v>20.98</v>
      </c>
      <c r="F14" t="n">
        <v>15.97</v>
      </c>
      <c r="G14" t="n">
        <v>21.3</v>
      </c>
      <c r="H14" t="n">
        <v>0.28</v>
      </c>
      <c r="I14" t="n">
        <v>45</v>
      </c>
      <c r="J14" t="n">
        <v>258.32</v>
      </c>
      <c r="K14" t="n">
        <v>59.19</v>
      </c>
      <c r="L14" t="n">
        <v>4</v>
      </c>
      <c r="M14" t="n">
        <v>43</v>
      </c>
      <c r="N14" t="n">
        <v>65.13</v>
      </c>
      <c r="O14" t="n">
        <v>32094.19</v>
      </c>
      <c r="P14" t="n">
        <v>245.9</v>
      </c>
      <c r="Q14" t="n">
        <v>1731.93</v>
      </c>
      <c r="R14" t="n">
        <v>71</v>
      </c>
      <c r="S14" t="n">
        <v>42.11</v>
      </c>
      <c r="T14" t="n">
        <v>13703.3</v>
      </c>
      <c r="U14" t="n">
        <v>0.59</v>
      </c>
      <c r="V14" t="n">
        <v>0.87</v>
      </c>
      <c r="W14" t="n">
        <v>3.77</v>
      </c>
      <c r="X14" t="n">
        <v>0.87</v>
      </c>
      <c r="Y14" t="n">
        <v>1</v>
      </c>
      <c r="Z14" t="n">
        <v>10</v>
      </c>
      <c r="AA14" t="n">
        <v>974.6670192219425</v>
      </c>
      <c r="AB14" t="n">
        <v>1333.582414973614</v>
      </c>
      <c r="AC14" t="n">
        <v>1206.307180983206</v>
      </c>
      <c r="AD14" t="n">
        <v>974667.0192219425</v>
      </c>
      <c r="AE14" t="n">
        <v>1333582.414973614</v>
      </c>
      <c r="AF14" t="n">
        <v>2.584477323607241e-06</v>
      </c>
      <c r="AG14" t="n">
        <v>55</v>
      </c>
      <c r="AH14" t="n">
        <v>1206307.180983206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4.7953</v>
      </c>
      <c r="E15" t="n">
        <v>20.85</v>
      </c>
      <c r="F15" t="n">
        <v>15.95</v>
      </c>
      <c r="G15" t="n">
        <v>22.25</v>
      </c>
      <c r="H15" t="n">
        <v>0.29</v>
      </c>
      <c r="I15" t="n">
        <v>43</v>
      </c>
      <c r="J15" t="n">
        <v>258.78</v>
      </c>
      <c r="K15" t="n">
        <v>59.19</v>
      </c>
      <c r="L15" t="n">
        <v>4.25</v>
      </c>
      <c r="M15" t="n">
        <v>41</v>
      </c>
      <c r="N15" t="n">
        <v>65.34</v>
      </c>
      <c r="O15" t="n">
        <v>32150.98</v>
      </c>
      <c r="P15" t="n">
        <v>244.19</v>
      </c>
      <c r="Q15" t="n">
        <v>1731.97</v>
      </c>
      <c r="R15" t="n">
        <v>70.02</v>
      </c>
      <c r="S15" t="n">
        <v>42.11</v>
      </c>
      <c r="T15" t="n">
        <v>13221.34</v>
      </c>
      <c r="U15" t="n">
        <v>0.6</v>
      </c>
      <c r="V15" t="n">
        <v>0.87</v>
      </c>
      <c r="W15" t="n">
        <v>3.77</v>
      </c>
      <c r="X15" t="n">
        <v>0.85</v>
      </c>
      <c r="Y15" t="n">
        <v>1</v>
      </c>
      <c r="Z15" t="n">
        <v>10</v>
      </c>
      <c r="AA15" t="n">
        <v>970.0498206546416</v>
      </c>
      <c r="AB15" t="n">
        <v>1327.264960197408</v>
      </c>
      <c r="AC15" t="n">
        <v>1200.592655224238</v>
      </c>
      <c r="AD15" t="n">
        <v>970049.8206546416</v>
      </c>
      <c r="AE15" t="n">
        <v>1327264.960197408</v>
      </c>
      <c r="AF15" t="n">
        <v>2.599874994208775e-06</v>
      </c>
      <c r="AG15" t="n">
        <v>55</v>
      </c>
      <c r="AH15" t="n">
        <v>1200592.655224238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4.8431</v>
      </c>
      <c r="E16" t="n">
        <v>20.65</v>
      </c>
      <c r="F16" t="n">
        <v>15.89</v>
      </c>
      <c r="G16" t="n">
        <v>23.83</v>
      </c>
      <c r="H16" t="n">
        <v>0.31</v>
      </c>
      <c r="I16" t="n">
        <v>40</v>
      </c>
      <c r="J16" t="n">
        <v>259.25</v>
      </c>
      <c r="K16" t="n">
        <v>59.19</v>
      </c>
      <c r="L16" t="n">
        <v>4.5</v>
      </c>
      <c r="M16" t="n">
        <v>38</v>
      </c>
      <c r="N16" t="n">
        <v>65.55</v>
      </c>
      <c r="O16" t="n">
        <v>32207.85</v>
      </c>
      <c r="P16" t="n">
        <v>241.75</v>
      </c>
      <c r="Q16" t="n">
        <v>1731.98</v>
      </c>
      <c r="R16" t="n">
        <v>68.17</v>
      </c>
      <c r="S16" t="n">
        <v>42.11</v>
      </c>
      <c r="T16" t="n">
        <v>12312.75</v>
      </c>
      <c r="U16" t="n">
        <v>0.62</v>
      </c>
      <c r="V16" t="n">
        <v>0.88</v>
      </c>
      <c r="W16" t="n">
        <v>3.77</v>
      </c>
      <c r="X16" t="n">
        <v>0.79</v>
      </c>
      <c r="Y16" t="n">
        <v>1</v>
      </c>
      <c r="Z16" t="n">
        <v>10</v>
      </c>
      <c r="AA16" t="n">
        <v>952.6344802042073</v>
      </c>
      <c r="AB16" t="n">
        <v>1303.436523082528</v>
      </c>
      <c r="AC16" t="n">
        <v>1179.038370704181</v>
      </c>
      <c r="AD16" t="n">
        <v>952634.4802042074</v>
      </c>
      <c r="AE16" t="n">
        <v>1303436.523082528</v>
      </c>
      <c r="AF16" t="n">
        <v>2.625790791911354e-06</v>
      </c>
      <c r="AG16" t="n">
        <v>54</v>
      </c>
      <c r="AH16" t="n">
        <v>1179038.370704181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4.8726</v>
      </c>
      <c r="E17" t="n">
        <v>20.52</v>
      </c>
      <c r="F17" t="n">
        <v>15.86</v>
      </c>
      <c r="G17" t="n">
        <v>25.04</v>
      </c>
      <c r="H17" t="n">
        <v>0.33</v>
      </c>
      <c r="I17" t="n">
        <v>38</v>
      </c>
      <c r="J17" t="n">
        <v>259.71</v>
      </c>
      <c r="K17" t="n">
        <v>59.19</v>
      </c>
      <c r="L17" t="n">
        <v>4.75</v>
      </c>
      <c r="M17" t="n">
        <v>36</v>
      </c>
      <c r="N17" t="n">
        <v>65.76000000000001</v>
      </c>
      <c r="O17" t="n">
        <v>32264.79</v>
      </c>
      <c r="P17" t="n">
        <v>240.15</v>
      </c>
      <c r="Q17" t="n">
        <v>1732.05</v>
      </c>
      <c r="R17" t="n">
        <v>67.08</v>
      </c>
      <c r="S17" t="n">
        <v>42.11</v>
      </c>
      <c r="T17" t="n">
        <v>11777.76</v>
      </c>
      <c r="U17" t="n">
        <v>0.63</v>
      </c>
      <c r="V17" t="n">
        <v>0.88</v>
      </c>
      <c r="W17" t="n">
        <v>3.77</v>
      </c>
      <c r="X17" t="n">
        <v>0.76</v>
      </c>
      <c r="Y17" t="n">
        <v>1</v>
      </c>
      <c r="Z17" t="n">
        <v>10</v>
      </c>
      <c r="AA17" t="n">
        <v>948.1040748276178</v>
      </c>
      <c r="AB17" t="n">
        <v>1297.237822578899</v>
      </c>
      <c r="AC17" t="n">
        <v>1173.431265476687</v>
      </c>
      <c r="AD17" t="n">
        <v>948104.0748276177</v>
      </c>
      <c r="AE17" t="n">
        <v>1297237.822578899</v>
      </c>
      <c r="AF17" t="n">
        <v>2.641784851162946e-06</v>
      </c>
      <c r="AG17" t="n">
        <v>54</v>
      </c>
      <c r="AH17" t="n">
        <v>1173431.265476687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4.9283</v>
      </c>
      <c r="E18" t="n">
        <v>20.29</v>
      </c>
      <c r="F18" t="n">
        <v>15.77</v>
      </c>
      <c r="G18" t="n">
        <v>27.04</v>
      </c>
      <c r="H18" t="n">
        <v>0.34</v>
      </c>
      <c r="I18" t="n">
        <v>35</v>
      </c>
      <c r="J18" t="n">
        <v>260.17</v>
      </c>
      <c r="K18" t="n">
        <v>59.19</v>
      </c>
      <c r="L18" t="n">
        <v>5</v>
      </c>
      <c r="M18" t="n">
        <v>33</v>
      </c>
      <c r="N18" t="n">
        <v>65.98</v>
      </c>
      <c r="O18" t="n">
        <v>32321.82</v>
      </c>
      <c r="P18" t="n">
        <v>237.52</v>
      </c>
      <c r="Q18" t="n">
        <v>1731.97</v>
      </c>
      <c r="R18" t="n">
        <v>64.8</v>
      </c>
      <c r="S18" t="n">
        <v>42.11</v>
      </c>
      <c r="T18" t="n">
        <v>10654.67</v>
      </c>
      <c r="U18" t="n">
        <v>0.65</v>
      </c>
      <c r="V18" t="n">
        <v>0.88</v>
      </c>
      <c r="W18" t="n">
        <v>3.76</v>
      </c>
      <c r="X18" t="n">
        <v>0.68</v>
      </c>
      <c r="Y18" t="n">
        <v>1</v>
      </c>
      <c r="Z18" t="n">
        <v>10</v>
      </c>
      <c r="AA18" t="n">
        <v>929.8148620642156</v>
      </c>
      <c r="AB18" t="n">
        <v>1272.21371481289</v>
      </c>
      <c r="AC18" t="n">
        <v>1150.795423434311</v>
      </c>
      <c r="AD18" t="n">
        <v>929814.8620642156</v>
      </c>
      <c r="AE18" t="n">
        <v>1272213.71481289</v>
      </c>
      <c r="AF18" t="n">
        <v>2.671983803715951e-06</v>
      </c>
      <c r="AG18" t="n">
        <v>53</v>
      </c>
      <c r="AH18" t="n">
        <v>1150795.423434311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4.944</v>
      </c>
      <c r="E19" t="n">
        <v>20.23</v>
      </c>
      <c r="F19" t="n">
        <v>15.76</v>
      </c>
      <c r="G19" t="n">
        <v>27.81</v>
      </c>
      <c r="H19" t="n">
        <v>0.36</v>
      </c>
      <c r="I19" t="n">
        <v>34</v>
      </c>
      <c r="J19" t="n">
        <v>260.63</v>
      </c>
      <c r="K19" t="n">
        <v>59.19</v>
      </c>
      <c r="L19" t="n">
        <v>5.25</v>
      </c>
      <c r="M19" t="n">
        <v>32</v>
      </c>
      <c r="N19" t="n">
        <v>66.19</v>
      </c>
      <c r="O19" t="n">
        <v>32378.93</v>
      </c>
      <c r="P19" t="n">
        <v>235.51</v>
      </c>
      <c r="Q19" t="n">
        <v>1731.94</v>
      </c>
      <c r="R19" t="n">
        <v>64.11</v>
      </c>
      <c r="S19" t="n">
        <v>42.11</v>
      </c>
      <c r="T19" t="n">
        <v>10312.24</v>
      </c>
      <c r="U19" t="n">
        <v>0.66</v>
      </c>
      <c r="V19" t="n">
        <v>0.88</v>
      </c>
      <c r="W19" t="n">
        <v>3.76</v>
      </c>
      <c r="X19" t="n">
        <v>0.66</v>
      </c>
      <c r="Y19" t="n">
        <v>1</v>
      </c>
      <c r="Z19" t="n">
        <v>10</v>
      </c>
      <c r="AA19" t="n">
        <v>926.2550072785698</v>
      </c>
      <c r="AB19" t="n">
        <v>1267.342964445461</v>
      </c>
      <c r="AC19" t="n">
        <v>1146.389530645807</v>
      </c>
      <c r="AD19" t="n">
        <v>926255.0072785697</v>
      </c>
      <c r="AE19" t="n">
        <v>1267342.964445461</v>
      </c>
      <c r="AF19" t="n">
        <v>2.680495896266799e-06</v>
      </c>
      <c r="AG19" t="n">
        <v>53</v>
      </c>
      <c r="AH19" t="n">
        <v>1146389.530645807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4.9722</v>
      </c>
      <c r="E20" t="n">
        <v>20.11</v>
      </c>
      <c r="F20" t="n">
        <v>15.74</v>
      </c>
      <c r="G20" t="n">
        <v>29.52</v>
      </c>
      <c r="H20" t="n">
        <v>0.37</v>
      </c>
      <c r="I20" t="n">
        <v>32</v>
      </c>
      <c r="J20" t="n">
        <v>261.1</v>
      </c>
      <c r="K20" t="n">
        <v>59.19</v>
      </c>
      <c r="L20" t="n">
        <v>5.5</v>
      </c>
      <c r="M20" t="n">
        <v>30</v>
      </c>
      <c r="N20" t="n">
        <v>66.40000000000001</v>
      </c>
      <c r="O20" t="n">
        <v>32436.11</v>
      </c>
      <c r="P20" t="n">
        <v>234</v>
      </c>
      <c r="Q20" t="n">
        <v>1731.97</v>
      </c>
      <c r="R20" t="n">
        <v>63.59</v>
      </c>
      <c r="S20" t="n">
        <v>42.11</v>
      </c>
      <c r="T20" t="n">
        <v>10064.25</v>
      </c>
      <c r="U20" t="n">
        <v>0.66</v>
      </c>
      <c r="V20" t="n">
        <v>0.88</v>
      </c>
      <c r="W20" t="n">
        <v>3.76</v>
      </c>
      <c r="X20" t="n">
        <v>0.64</v>
      </c>
      <c r="Y20" t="n">
        <v>1</v>
      </c>
      <c r="Z20" t="n">
        <v>10</v>
      </c>
      <c r="AA20" t="n">
        <v>922.1987668682902</v>
      </c>
      <c r="AB20" t="n">
        <v>1261.793037367419</v>
      </c>
      <c r="AC20" t="n">
        <v>1141.369280818722</v>
      </c>
      <c r="AD20" t="n">
        <v>922198.7668682903</v>
      </c>
      <c r="AE20" t="n">
        <v>1261793.037367419</v>
      </c>
      <c r="AF20" t="n">
        <v>2.695785132568321e-06</v>
      </c>
      <c r="AG20" t="n">
        <v>53</v>
      </c>
      <c r="AH20" t="n">
        <v>1141369.280818722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5.0138</v>
      </c>
      <c r="E21" t="n">
        <v>19.94</v>
      </c>
      <c r="F21" t="n">
        <v>15.67</v>
      </c>
      <c r="G21" t="n">
        <v>31.35</v>
      </c>
      <c r="H21" t="n">
        <v>0.39</v>
      </c>
      <c r="I21" t="n">
        <v>30</v>
      </c>
      <c r="J21" t="n">
        <v>261.56</v>
      </c>
      <c r="K21" t="n">
        <v>59.19</v>
      </c>
      <c r="L21" t="n">
        <v>5.75</v>
      </c>
      <c r="M21" t="n">
        <v>28</v>
      </c>
      <c r="N21" t="n">
        <v>66.62</v>
      </c>
      <c r="O21" t="n">
        <v>32493.38</v>
      </c>
      <c r="P21" t="n">
        <v>230.85</v>
      </c>
      <c r="Q21" t="n">
        <v>1731.96</v>
      </c>
      <c r="R21" t="n">
        <v>61.3</v>
      </c>
      <c r="S21" t="n">
        <v>42.11</v>
      </c>
      <c r="T21" t="n">
        <v>8928.870000000001</v>
      </c>
      <c r="U21" t="n">
        <v>0.6899999999999999</v>
      </c>
      <c r="V21" t="n">
        <v>0.89</v>
      </c>
      <c r="W21" t="n">
        <v>3.76</v>
      </c>
      <c r="X21" t="n">
        <v>0.57</v>
      </c>
      <c r="Y21" t="n">
        <v>1</v>
      </c>
      <c r="Z21" t="n">
        <v>10</v>
      </c>
      <c r="AA21" t="n">
        <v>904.9270226019211</v>
      </c>
      <c r="AB21" t="n">
        <v>1238.161074886593</v>
      </c>
      <c r="AC21" t="n">
        <v>1119.992719669399</v>
      </c>
      <c r="AD21" t="n">
        <v>904927.0226019211</v>
      </c>
      <c r="AE21" t="n">
        <v>1238161.074886593</v>
      </c>
      <c r="AF21" t="n">
        <v>2.718339466970566e-06</v>
      </c>
      <c r="AG21" t="n">
        <v>52</v>
      </c>
      <c r="AH21" t="n">
        <v>1119992.719669399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5.0314</v>
      </c>
      <c r="E22" t="n">
        <v>19.88</v>
      </c>
      <c r="F22" t="n">
        <v>15.65</v>
      </c>
      <c r="G22" t="n">
        <v>32.38</v>
      </c>
      <c r="H22" t="n">
        <v>0.41</v>
      </c>
      <c r="I22" t="n">
        <v>29</v>
      </c>
      <c r="J22" t="n">
        <v>262.03</v>
      </c>
      <c r="K22" t="n">
        <v>59.19</v>
      </c>
      <c r="L22" t="n">
        <v>6</v>
      </c>
      <c r="M22" t="n">
        <v>27</v>
      </c>
      <c r="N22" t="n">
        <v>66.83</v>
      </c>
      <c r="O22" t="n">
        <v>32550.72</v>
      </c>
      <c r="P22" t="n">
        <v>229.67</v>
      </c>
      <c r="Q22" t="n">
        <v>1731.92</v>
      </c>
      <c r="R22" t="n">
        <v>60.98</v>
      </c>
      <c r="S22" t="n">
        <v>42.11</v>
      </c>
      <c r="T22" t="n">
        <v>8772.879999999999</v>
      </c>
      <c r="U22" t="n">
        <v>0.6899999999999999</v>
      </c>
      <c r="V22" t="n">
        <v>0.89</v>
      </c>
      <c r="W22" t="n">
        <v>3.75</v>
      </c>
      <c r="X22" t="n">
        <v>0.55</v>
      </c>
      <c r="Y22" t="n">
        <v>1</v>
      </c>
      <c r="Z22" t="n">
        <v>10</v>
      </c>
      <c r="AA22" t="n">
        <v>902.1447049009272</v>
      </c>
      <c r="AB22" t="n">
        <v>1234.354185060899</v>
      </c>
      <c r="AC22" t="n">
        <v>1116.549154065666</v>
      </c>
      <c r="AD22" t="n">
        <v>902144.7049009271</v>
      </c>
      <c r="AE22" t="n">
        <v>1234354.185060899</v>
      </c>
      <c r="AF22" t="n">
        <v>2.727881685371515e-06</v>
      </c>
      <c r="AG22" t="n">
        <v>52</v>
      </c>
      <c r="AH22" t="n">
        <v>1116549.154065666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5.0447</v>
      </c>
      <c r="E23" t="n">
        <v>19.82</v>
      </c>
      <c r="F23" t="n">
        <v>15.65</v>
      </c>
      <c r="G23" t="n">
        <v>33.53</v>
      </c>
      <c r="H23" t="n">
        <v>0.42</v>
      </c>
      <c r="I23" t="n">
        <v>28</v>
      </c>
      <c r="J23" t="n">
        <v>262.49</v>
      </c>
      <c r="K23" t="n">
        <v>59.19</v>
      </c>
      <c r="L23" t="n">
        <v>6.25</v>
      </c>
      <c r="M23" t="n">
        <v>26</v>
      </c>
      <c r="N23" t="n">
        <v>67.05</v>
      </c>
      <c r="O23" t="n">
        <v>32608.15</v>
      </c>
      <c r="P23" t="n">
        <v>228.86</v>
      </c>
      <c r="Q23" t="n">
        <v>1732.04</v>
      </c>
      <c r="R23" t="n">
        <v>60.85</v>
      </c>
      <c r="S23" t="n">
        <v>42.11</v>
      </c>
      <c r="T23" t="n">
        <v>8713.200000000001</v>
      </c>
      <c r="U23" t="n">
        <v>0.6899999999999999</v>
      </c>
      <c r="V23" t="n">
        <v>0.89</v>
      </c>
      <c r="W23" t="n">
        <v>3.75</v>
      </c>
      <c r="X23" t="n">
        <v>0.55</v>
      </c>
      <c r="Y23" t="n">
        <v>1</v>
      </c>
      <c r="Z23" t="n">
        <v>10</v>
      </c>
      <c r="AA23" t="n">
        <v>900.2696936383963</v>
      </c>
      <c r="AB23" t="n">
        <v>1231.788711931846</v>
      </c>
      <c r="AC23" t="n">
        <v>1114.228526091385</v>
      </c>
      <c r="AD23" t="n">
        <v>900269.6936383963</v>
      </c>
      <c r="AE23" t="n">
        <v>1231788.711931846</v>
      </c>
      <c r="AF23" t="n">
        <v>2.735092566322233e-06</v>
      </c>
      <c r="AG23" t="n">
        <v>52</v>
      </c>
      <c r="AH23" t="n">
        <v>1114228.526091385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5.083</v>
      </c>
      <c r="E24" t="n">
        <v>19.67</v>
      </c>
      <c r="F24" t="n">
        <v>15.6</v>
      </c>
      <c r="G24" t="n">
        <v>35.99</v>
      </c>
      <c r="H24" t="n">
        <v>0.44</v>
      </c>
      <c r="I24" t="n">
        <v>26</v>
      </c>
      <c r="J24" t="n">
        <v>262.96</v>
      </c>
      <c r="K24" t="n">
        <v>59.19</v>
      </c>
      <c r="L24" t="n">
        <v>6.5</v>
      </c>
      <c r="M24" t="n">
        <v>24</v>
      </c>
      <c r="N24" t="n">
        <v>67.26000000000001</v>
      </c>
      <c r="O24" t="n">
        <v>32665.66</v>
      </c>
      <c r="P24" t="n">
        <v>225.71</v>
      </c>
      <c r="Q24" t="n">
        <v>1731.94</v>
      </c>
      <c r="R24" t="n">
        <v>59.27</v>
      </c>
      <c r="S24" t="n">
        <v>42.11</v>
      </c>
      <c r="T24" t="n">
        <v>7932.51</v>
      </c>
      <c r="U24" t="n">
        <v>0.71</v>
      </c>
      <c r="V24" t="n">
        <v>0.89</v>
      </c>
      <c r="W24" t="n">
        <v>3.74</v>
      </c>
      <c r="X24" t="n">
        <v>0.5</v>
      </c>
      <c r="Y24" t="n">
        <v>1</v>
      </c>
      <c r="Z24" t="n">
        <v>10</v>
      </c>
      <c r="AA24" t="n">
        <v>893.6344632793432</v>
      </c>
      <c r="AB24" t="n">
        <v>1222.710097028885</v>
      </c>
      <c r="AC24" t="n">
        <v>1106.016361452847</v>
      </c>
      <c r="AD24" t="n">
        <v>893634.4632793432</v>
      </c>
      <c r="AE24" t="n">
        <v>1222710.097028885</v>
      </c>
      <c r="AF24" t="n">
        <v>2.7558577347743e-06</v>
      </c>
      <c r="AG24" t="n">
        <v>52</v>
      </c>
      <c r="AH24" t="n">
        <v>1106016.361452847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5.099</v>
      </c>
      <c r="E25" t="n">
        <v>19.61</v>
      </c>
      <c r="F25" t="n">
        <v>15.58</v>
      </c>
      <c r="G25" t="n">
        <v>37.4</v>
      </c>
      <c r="H25" t="n">
        <v>0.46</v>
      </c>
      <c r="I25" t="n">
        <v>25</v>
      </c>
      <c r="J25" t="n">
        <v>263.42</v>
      </c>
      <c r="K25" t="n">
        <v>59.19</v>
      </c>
      <c r="L25" t="n">
        <v>6.75</v>
      </c>
      <c r="M25" t="n">
        <v>23</v>
      </c>
      <c r="N25" t="n">
        <v>67.48</v>
      </c>
      <c r="O25" t="n">
        <v>32723.25</v>
      </c>
      <c r="P25" t="n">
        <v>224.76</v>
      </c>
      <c r="Q25" t="n">
        <v>1731.89</v>
      </c>
      <c r="R25" t="n">
        <v>58.53</v>
      </c>
      <c r="S25" t="n">
        <v>42.11</v>
      </c>
      <c r="T25" t="n">
        <v>7567.76</v>
      </c>
      <c r="U25" t="n">
        <v>0.72</v>
      </c>
      <c r="V25" t="n">
        <v>0.89</v>
      </c>
      <c r="W25" t="n">
        <v>3.75</v>
      </c>
      <c r="X25" t="n">
        <v>0.49</v>
      </c>
      <c r="Y25" t="n">
        <v>1</v>
      </c>
      <c r="Z25" t="n">
        <v>10</v>
      </c>
      <c r="AA25" t="n">
        <v>891.2899751159472</v>
      </c>
      <c r="AB25" t="n">
        <v>1219.502264892209</v>
      </c>
      <c r="AC25" t="n">
        <v>1103.114680313075</v>
      </c>
      <c r="AD25" t="n">
        <v>891289.9751159472</v>
      </c>
      <c r="AE25" t="n">
        <v>1219502.264892209</v>
      </c>
      <c r="AF25" t="n">
        <v>2.764532478775163e-06</v>
      </c>
      <c r="AG25" t="n">
        <v>52</v>
      </c>
      <c r="AH25" t="n">
        <v>1103114.680313074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5.1179</v>
      </c>
      <c r="E26" t="n">
        <v>19.54</v>
      </c>
      <c r="F26" t="n">
        <v>15.56</v>
      </c>
      <c r="G26" t="n">
        <v>38.9</v>
      </c>
      <c r="H26" t="n">
        <v>0.47</v>
      </c>
      <c r="I26" t="n">
        <v>24</v>
      </c>
      <c r="J26" t="n">
        <v>263.89</v>
      </c>
      <c r="K26" t="n">
        <v>59.19</v>
      </c>
      <c r="L26" t="n">
        <v>7</v>
      </c>
      <c r="M26" t="n">
        <v>22</v>
      </c>
      <c r="N26" t="n">
        <v>67.7</v>
      </c>
      <c r="O26" t="n">
        <v>32780.92</v>
      </c>
      <c r="P26" t="n">
        <v>222.81</v>
      </c>
      <c r="Q26" t="n">
        <v>1732.2</v>
      </c>
      <c r="R26" t="n">
        <v>57.86</v>
      </c>
      <c r="S26" t="n">
        <v>42.11</v>
      </c>
      <c r="T26" t="n">
        <v>7239.37</v>
      </c>
      <c r="U26" t="n">
        <v>0.73</v>
      </c>
      <c r="V26" t="n">
        <v>0.89</v>
      </c>
      <c r="W26" t="n">
        <v>3.75</v>
      </c>
      <c r="X26" t="n">
        <v>0.46</v>
      </c>
      <c r="Y26" t="n">
        <v>1</v>
      </c>
      <c r="Z26" t="n">
        <v>10</v>
      </c>
      <c r="AA26" t="n">
        <v>877.6600935466273</v>
      </c>
      <c r="AB26" t="n">
        <v>1200.853259621129</v>
      </c>
      <c r="AC26" t="n">
        <v>1086.245509931023</v>
      </c>
      <c r="AD26" t="n">
        <v>877660.0935466273</v>
      </c>
      <c r="AE26" t="n">
        <v>1200853.259621129</v>
      </c>
      <c r="AF26" t="n">
        <v>2.774779520126183e-06</v>
      </c>
      <c r="AG26" t="n">
        <v>51</v>
      </c>
      <c r="AH26" t="n">
        <v>1086245.509931023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5.1386</v>
      </c>
      <c r="E27" t="n">
        <v>19.46</v>
      </c>
      <c r="F27" t="n">
        <v>15.53</v>
      </c>
      <c r="G27" t="n">
        <v>40.52</v>
      </c>
      <c r="H27" t="n">
        <v>0.49</v>
      </c>
      <c r="I27" t="n">
        <v>23</v>
      </c>
      <c r="J27" t="n">
        <v>264.36</v>
      </c>
      <c r="K27" t="n">
        <v>59.19</v>
      </c>
      <c r="L27" t="n">
        <v>7.25</v>
      </c>
      <c r="M27" t="n">
        <v>21</v>
      </c>
      <c r="N27" t="n">
        <v>67.92</v>
      </c>
      <c r="O27" t="n">
        <v>32838.68</v>
      </c>
      <c r="P27" t="n">
        <v>220.07</v>
      </c>
      <c r="Q27" t="n">
        <v>1731.86</v>
      </c>
      <c r="R27" t="n">
        <v>57.19</v>
      </c>
      <c r="S27" t="n">
        <v>42.11</v>
      </c>
      <c r="T27" t="n">
        <v>6908.82</v>
      </c>
      <c r="U27" t="n">
        <v>0.74</v>
      </c>
      <c r="V27" t="n">
        <v>0.9</v>
      </c>
      <c r="W27" t="n">
        <v>3.74</v>
      </c>
      <c r="X27" t="n">
        <v>0.43</v>
      </c>
      <c r="Y27" t="n">
        <v>1</v>
      </c>
      <c r="Z27" t="n">
        <v>10</v>
      </c>
      <c r="AA27" t="n">
        <v>873.0402006230549</v>
      </c>
      <c r="AB27" t="n">
        <v>1194.532118307806</v>
      </c>
      <c r="AC27" t="n">
        <v>1080.527649472866</v>
      </c>
      <c r="AD27" t="n">
        <v>873040.200623055</v>
      </c>
      <c r="AE27" t="n">
        <v>1194532.118307806</v>
      </c>
      <c r="AF27" t="n">
        <v>2.7860024701773e-06</v>
      </c>
      <c r="AG27" t="n">
        <v>51</v>
      </c>
      <c r="AH27" t="n">
        <v>1080527.649472866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5.1543</v>
      </c>
      <c r="E28" t="n">
        <v>19.4</v>
      </c>
      <c r="F28" t="n">
        <v>15.52</v>
      </c>
      <c r="G28" t="n">
        <v>42.33</v>
      </c>
      <c r="H28" t="n">
        <v>0.5</v>
      </c>
      <c r="I28" t="n">
        <v>22</v>
      </c>
      <c r="J28" t="n">
        <v>264.83</v>
      </c>
      <c r="K28" t="n">
        <v>59.19</v>
      </c>
      <c r="L28" t="n">
        <v>7.5</v>
      </c>
      <c r="M28" t="n">
        <v>20</v>
      </c>
      <c r="N28" t="n">
        <v>68.14</v>
      </c>
      <c r="O28" t="n">
        <v>32896.51</v>
      </c>
      <c r="P28" t="n">
        <v>218.99</v>
      </c>
      <c r="Q28" t="n">
        <v>1731.85</v>
      </c>
      <c r="R28" t="n">
        <v>56.69</v>
      </c>
      <c r="S28" t="n">
        <v>42.11</v>
      </c>
      <c r="T28" t="n">
        <v>6662.82</v>
      </c>
      <c r="U28" t="n">
        <v>0.74</v>
      </c>
      <c r="V28" t="n">
        <v>0.9</v>
      </c>
      <c r="W28" t="n">
        <v>3.74</v>
      </c>
      <c r="X28" t="n">
        <v>0.42</v>
      </c>
      <c r="Y28" t="n">
        <v>1</v>
      </c>
      <c r="Z28" t="n">
        <v>10</v>
      </c>
      <c r="AA28" t="n">
        <v>870.7193326615522</v>
      </c>
      <c r="AB28" t="n">
        <v>1191.35660437341</v>
      </c>
      <c r="AC28" t="n">
        <v>1077.655202131507</v>
      </c>
      <c r="AD28" t="n">
        <v>870719.3326615522</v>
      </c>
      <c r="AE28" t="n">
        <v>1191356.60437341</v>
      </c>
      <c r="AF28" t="n">
        <v>2.794514562728148e-06</v>
      </c>
      <c r="AG28" t="n">
        <v>51</v>
      </c>
      <c r="AH28" t="n">
        <v>1077655.202131507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5.1716</v>
      </c>
      <c r="E29" t="n">
        <v>19.34</v>
      </c>
      <c r="F29" t="n">
        <v>15.5</v>
      </c>
      <c r="G29" t="n">
        <v>44.3</v>
      </c>
      <c r="H29" t="n">
        <v>0.52</v>
      </c>
      <c r="I29" t="n">
        <v>21</v>
      </c>
      <c r="J29" t="n">
        <v>265.3</v>
      </c>
      <c r="K29" t="n">
        <v>59.19</v>
      </c>
      <c r="L29" t="n">
        <v>7.75</v>
      </c>
      <c r="M29" t="n">
        <v>19</v>
      </c>
      <c r="N29" t="n">
        <v>68.36</v>
      </c>
      <c r="O29" t="n">
        <v>32954.43</v>
      </c>
      <c r="P29" t="n">
        <v>215.76</v>
      </c>
      <c r="Q29" t="n">
        <v>1731.85</v>
      </c>
      <c r="R29" t="n">
        <v>56.27</v>
      </c>
      <c r="S29" t="n">
        <v>42.11</v>
      </c>
      <c r="T29" t="n">
        <v>6457.43</v>
      </c>
      <c r="U29" t="n">
        <v>0.75</v>
      </c>
      <c r="V29" t="n">
        <v>0.9</v>
      </c>
      <c r="W29" t="n">
        <v>3.74</v>
      </c>
      <c r="X29" t="n">
        <v>0.41</v>
      </c>
      <c r="Y29" t="n">
        <v>1</v>
      </c>
      <c r="Z29" t="n">
        <v>10</v>
      </c>
      <c r="AA29" t="n">
        <v>865.9583470821166</v>
      </c>
      <c r="AB29" t="n">
        <v>1184.842413863766</v>
      </c>
      <c r="AC29" t="n">
        <v>1071.762716821379</v>
      </c>
      <c r="AD29" t="n">
        <v>865958.3470821165</v>
      </c>
      <c r="AE29" t="n">
        <v>1184842.413863766</v>
      </c>
      <c r="AF29" t="n">
        <v>2.803894129679081e-06</v>
      </c>
      <c r="AG29" t="n">
        <v>51</v>
      </c>
      <c r="AH29" t="n">
        <v>1071762.716821379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5.174</v>
      </c>
      <c r="E30" t="n">
        <v>19.33</v>
      </c>
      <c r="F30" t="n">
        <v>15.5</v>
      </c>
      <c r="G30" t="n">
        <v>44.27</v>
      </c>
      <c r="H30" t="n">
        <v>0.54</v>
      </c>
      <c r="I30" t="n">
        <v>21</v>
      </c>
      <c r="J30" t="n">
        <v>265.77</v>
      </c>
      <c r="K30" t="n">
        <v>59.19</v>
      </c>
      <c r="L30" t="n">
        <v>8</v>
      </c>
      <c r="M30" t="n">
        <v>19</v>
      </c>
      <c r="N30" t="n">
        <v>68.58</v>
      </c>
      <c r="O30" t="n">
        <v>33012.44</v>
      </c>
      <c r="P30" t="n">
        <v>214.4</v>
      </c>
      <c r="Q30" t="n">
        <v>1731.84</v>
      </c>
      <c r="R30" t="n">
        <v>55.79</v>
      </c>
      <c r="S30" t="n">
        <v>42.11</v>
      </c>
      <c r="T30" t="n">
        <v>6216.75</v>
      </c>
      <c r="U30" t="n">
        <v>0.75</v>
      </c>
      <c r="V30" t="n">
        <v>0.9</v>
      </c>
      <c r="W30" t="n">
        <v>3.75</v>
      </c>
      <c r="X30" t="n">
        <v>0.4</v>
      </c>
      <c r="Y30" t="n">
        <v>1</v>
      </c>
      <c r="Z30" t="n">
        <v>10</v>
      </c>
      <c r="AA30" t="n">
        <v>864.3638894942978</v>
      </c>
      <c r="AB30" t="n">
        <v>1182.660806649608</v>
      </c>
      <c r="AC30" t="n">
        <v>1069.789319137836</v>
      </c>
      <c r="AD30" t="n">
        <v>864363.8894942978</v>
      </c>
      <c r="AE30" t="n">
        <v>1182660.806649608</v>
      </c>
      <c r="AF30" t="n">
        <v>2.805195341279211e-06</v>
      </c>
      <c r="AG30" t="n">
        <v>51</v>
      </c>
      <c r="AH30" t="n">
        <v>1069789.319137836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5.1959</v>
      </c>
      <c r="E31" t="n">
        <v>19.25</v>
      </c>
      <c r="F31" t="n">
        <v>15.46</v>
      </c>
      <c r="G31" t="n">
        <v>46.39</v>
      </c>
      <c r="H31" t="n">
        <v>0.55</v>
      </c>
      <c r="I31" t="n">
        <v>20</v>
      </c>
      <c r="J31" t="n">
        <v>266.24</v>
      </c>
      <c r="K31" t="n">
        <v>59.19</v>
      </c>
      <c r="L31" t="n">
        <v>8.25</v>
      </c>
      <c r="M31" t="n">
        <v>18</v>
      </c>
      <c r="N31" t="n">
        <v>68.8</v>
      </c>
      <c r="O31" t="n">
        <v>33070.52</v>
      </c>
      <c r="P31" t="n">
        <v>212.74</v>
      </c>
      <c r="Q31" t="n">
        <v>1731.87</v>
      </c>
      <c r="R31" t="n">
        <v>54.98</v>
      </c>
      <c r="S31" t="n">
        <v>42.11</v>
      </c>
      <c r="T31" t="n">
        <v>5820.03</v>
      </c>
      <c r="U31" t="n">
        <v>0.77</v>
      </c>
      <c r="V31" t="n">
        <v>0.9</v>
      </c>
      <c r="W31" t="n">
        <v>3.74</v>
      </c>
      <c r="X31" t="n">
        <v>0.37</v>
      </c>
      <c r="Y31" t="n">
        <v>1</v>
      </c>
      <c r="Z31" t="n">
        <v>10</v>
      </c>
      <c r="AA31" t="n">
        <v>860.8164865701739</v>
      </c>
      <c r="AB31" t="n">
        <v>1177.80709346845</v>
      </c>
      <c r="AC31" t="n">
        <v>1065.398837530458</v>
      </c>
      <c r="AD31" t="n">
        <v>860816.4865701739</v>
      </c>
      <c r="AE31" t="n">
        <v>1177807.09346845</v>
      </c>
      <c r="AF31" t="n">
        <v>2.817068897130392e-06</v>
      </c>
      <c r="AG31" t="n">
        <v>51</v>
      </c>
      <c r="AH31" t="n">
        <v>1065398.837530458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5.2076</v>
      </c>
      <c r="E32" t="n">
        <v>19.2</v>
      </c>
      <c r="F32" t="n">
        <v>15.47</v>
      </c>
      <c r="G32" t="n">
        <v>48.85</v>
      </c>
      <c r="H32" t="n">
        <v>0.57</v>
      </c>
      <c r="I32" t="n">
        <v>19</v>
      </c>
      <c r="J32" t="n">
        <v>266.71</v>
      </c>
      <c r="K32" t="n">
        <v>59.19</v>
      </c>
      <c r="L32" t="n">
        <v>8.5</v>
      </c>
      <c r="M32" t="n">
        <v>17</v>
      </c>
      <c r="N32" t="n">
        <v>69.02</v>
      </c>
      <c r="O32" t="n">
        <v>33128.7</v>
      </c>
      <c r="P32" t="n">
        <v>211.18</v>
      </c>
      <c r="Q32" t="n">
        <v>1731.92</v>
      </c>
      <c r="R32" t="n">
        <v>55.05</v>
      </c>
      <c r="S32" t="n">
        <v>42.11</v>
      </c>
      <c r="T32" t="n">
        <v>5860.37</v>
      </c>
      <c r="U32" t="n">
        <v>0.76</v>
      </c>
      <c r="V32" t="n">
        <v>0.9</v>
      </c>
      <c r="W32" t="n">
        <v>3.74</v>
      </c>
      <c r="X32" t="n">
        <v>0.37</v>
      </c>
      <c r="Y32" t="n">
        <v>1</v>
      </c>
      <c r="Z32" t="n">
        <v>10</v>
      </c>
      <c r="AA32" t="n">
        <v>848.455446120288</v>
      </c>
      <c r="AB32" t="n">
        <v>1160.894172594299</v>
      </c>
      <c r="AC32" t="n">
        <v>1050.100062087103</v>
      </c>
      <c r="AD32" t="n">
        <v>848455.446120288</v>
      </c>
      <c r="AE32" t="n">
        <v>1160894.172594299</v>
      </c>
      <c r="AF32" t="n">
        <v>2.823412303681024e-06</v>
      </c>
      <c r="AG32" t="n">
        <v>50</v>
      </c>
      <c r="AH32" t="n">
        <v>1050100.062087103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5.2129</v>
      </c>
      <c r="E33" t="n">
        <v>19.18</v>
      </c>
      <c r="F33" t="n">
        <v>15.45</v>
      </c>
      <c r="G33" t="n">
        <v>48.79</v>
      </c>
      <c r="H33" t="n">
        <v>0.58</v>
      </c>
      <c r="I33" t="n">
        <v>19</v>
      </c>
      <c r="J33" t="n">
        <v>267.18</v>
      </c>
      <c r="K33" t="n">
        <v>59.19</v>
      </c>
      <c r="L33" t="n">
        <v>8.75</v>
      </c>
      <c r="M33" t="n">
        <v>17</v>
      </c>
      <c r="N33" t="n">
        <v>69.23999999999999</v>
      </c>
      <c r="O33" t="n">
        <v>33186.95</v>
      </c>
      <c r="P33" t="n">
        <v>208.74</v>
      </c>
      <c r="Q33" t="n">
        <v>1732.02</v>
      </c>
      <c r="R33" t="n">
        <v>54.51</v>
      </c>
      <c r="S33" t="n">
        <v>42.11</v>
      </c>
      <c r="T33" t="n">
        <v>5590.31</v>
      </c>
      <c r="U33" t="n">
        <v>0.77</v>
      </c>
      <c r="V33" t="n">
        <v>0.9</v>
      </c>
      <c r="W33" t="n">
        <v>3.74</v>
      </c>
      <c r="X33" t="n">
        <v>0.35</v>
      </c>
      <c r="Y33" t="n">
        <v>1</v>
      </c>
      <c r="Z33" t="n">
        <v>10</v>
      </c>
      <c r="AA33" t="n">
        <v>845.3942921349782</v>
      </c>
      <c r="AB33" t="n">
        <v>1156.705766663016</v>
      </c>
      <c r="AC33" t="n">
        <v>1046.311391739436</v>
      </c>
      <c r="AD33" t="n">
        <v>845394.2921349782</v>
      </c>
      <c r="AE33" t="n">
        <v>1156705.766663016</v>
      </c>
      <c r="AF33" t="n">
        <v>2.82628581263131e-06</v>
      </c>
      <c r="AG33" t="n">
        <v>50</v>
      </c>
      <c r="AH33" t="n">
        <v>1046311.391739436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5.2291</v>
      </c>
      <c r="E34" t="n">
        <v>19.12</v>
      </c>
      <c r="F34" t="n">
        <v>15.44</v>
      </c>
      <c r="G34" t="n">
        <v>51.46</v>
      </c>
      <c r="H34" t="n">
        <v>0.6</v>
      </c>
      <c r="I34" t="n">
        <v>18</v>
      </c>
      <c r="J34" t="n">
        <v>267.66</v>
      </c>
      <c r="K34" t="n">
        <v>59.19</v>
      </c>
      <c r="L34" t="n">
        <v>9</v>
      </c>
      <c r="M34" t="n">
        <v>16</v>
      </c>
      <c r="N34" t="n">
        <v>69.45999999999999</v>
      </c>
      <c r="O34" t="n">
        <v>33245.29</v>
      </c>
      <c r="P34" t="n">
        <v>206.7</v>
      </c>
      <c r="Q34" t="n">
        <v>1731.92</v>
      </c>
      <c r="R34" t="n">
        <v>54.24</v>
      </c>
      <c r="S34" t="n">
        <v>42.11</v>
      </c>
      <c r="T34" t="n">
        <v>5457.99</v>
      </c>
      <c r="U34" t="n">
        <v>0.78</v>
      </c>
      <c r="V34" t="n">
        <v>0.9</v>
      </c>
      <c r="W34" t="n">
        <v>3.73</v>
      </c>
      <c r="X34" t="n">
        <v>0.34</v>
      </c>
      <c r="Y34" t="n">
        <v>1</v>
      </c>
      <c r="Z34" t="n">
        <v>10</v>
      </c>
      <c r="AA34" t="n">
        <v>842.1276341078884</v>
      </c>
      <c r="AB34" t="n">
        <v>1152.23618103557</v>
      </c>
      <c r="AC34" t="n">
        <v>1042.268377091172</v>
      </c>
      <c r="AD34" t="n">
        <v>842127.6341078884</v>
      </c>
      <c r="AE34" t="n">
        <v>1152236.18103557</v>
      </c>
      <c r="AF34" t="n">
        <v>2.835068990932184e-06</v>
      </c>
      <c r="AG34" t="n">
        <v>50</v>
      </c>
      <c r="AH34" t="n">
        <v>1042268.377091172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5.2455</v>
      </c>
      <c r="E35" t="n">
        <v>19.06</v>
      </c>
      <c r="F35" t="n">
        <v>15.43</v>
      </c>
      <c r="G35" t="n">
        <v>54.45</v>
      </c>
      <c r="H35" t="n">
        <v>0.61</v>
      </c>
      <c r="I35" t="n">
        <v>17</v>
      </c>
      <c r="J35" t="n">
        <v>268.13</v>
      </c>
      <c r="K35" t="n">
        <v>59.19</v>
      </c>
      <c r="L35" t="n">
        <v>9.25</v>
      </c>
      <c r="M35" t="n">
        <v>15</v>
      </c>
      <c r="N35" t="n">
        <v>69.69</v>
      </c>
      <c r="O35" t="n">
        <v>33303.72</v>
      </c>
      <c r="P35" t="n">
        <v>205.13</v>
      </c>
      <c r="Q35" t="n">
        <v>1731.86</v>
      </c>
      <c r="R35" t="n">
        <v>53.66</v>
      </c>
      <c r="S35" t="n">
        <v>42.11</v>
      </c>
      <c r="T35" t="n">
        <v>5174.61</v>
      </c>
      <c r="U35" t="n">
        <v>0.78</v>
      </c>
      <c r="V35" t="n">
        <v>0.9</v>
      </c>
      <c r="W35" t="n">
        <v>3.74</v>
      </c>
      <c r="X35" t="n">
        <v>0.33</v>
      </c>
      <c r="Y35" t="n">
        <v>1</v>
      </c>
      <c r="Z35" t="n">
        <v>10</v>
      </c>
      <c r="AA35" t="n">
        <v>839.3559245618014</v>
      </c>
      <c r="AB35" t="n">
        <v>1148.443805755419</v>
      </c>
      <c r="AC35" t="n">
        <v>1038.837940785126</v>
      </c>
      <c r="AD35" t="n">
        <v>839355.9245618015</v>
      </c>
      <c r="AE35" t="n">
        <v>1148443.805755419</v>
      </c>
      <c r="AF35" t="n">
        <v>2.843960603533069e-06</v>
      </c>
      <c r="AG35" t="n">
        <v>50</v>
      </c>
      <c r="AH35" t="n">
        <v>1038837.940785126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5.2447</v>
      </c>
      <c r="E36" t="n">
        <v>19.07</v>
      </c>
      <c r="F36" t="n">
        <v>15.43</v>
      </c>
      <c r="G36" t="n">
        <v>54.46</v>
      </c>
      <c r="H36" t="n">
        <v>0.63</v>
      </c>
      <c r="I36" t="n">
        <v>17</v>
      </c>
      <c r="J36" t="n">
        <v>268.61</v>
      </c>
      <c r="K36" t="n">
        <v>59.19</v>
      </c>
      <c r="L36" t="n">
        <v>9.5</v>
      </c>
      <c r="M36" t="n">
        <v>15</v>
      </c>
      <c r="N36" t="n">
        <v>69.91</v>
      </c>
      <c r="O36" t="n">
        <v>33362.23</v>
      </c>
      <c r="P36" t="n">
        <v>204.64</v>
      </c>
      <c r="Q36" t="n">
        <v>1731.96</v>
      </c>
      <c r="R36" t="n">
        <v>54.06</v>
      </c>
      <c r="S36" t="n">
        <v>42.11</v>
      </c>
      <c r="T36" t="n">
        <v>5373.38</v>
      </c>
      <c r="U36" t="n">
        <v>0.78</v>
      </c>
      <c r="V36" t="n">
        <v>0.9</v>
      </c>
      <c r="W36" t="n">
        <v>3.73</v>
      </c>
      <c r="X36" t="n">
        <v>0.33</v>
      </c>
      <c r="Y36" t="n">
        <v>1</v>
      </c>
      <c r="Z36" t="n">
        <v>10</v>
      </c>
      <c r="AA36" t="n">
        <v>838.898904754904</v>
      </c>
      <c r="AB36" t="n">
        <v>1147.818491093331</v>
      </c>
      <c r="AC36" t="n">
        <v>1038.272305276753</v>
      </c>
      <c r="AD36" t="n">
        <v>838898.904754904</v>
      </c>
      <c r="AE36" t="n">
        <v>1147818.491093331</v>
      </c>
      <c r="AF36" t="n">
        <v>2.843526866333026e-06</v>
      </c>
      <c r="AG36" t="n">
        <v>50</v>
      </c>
      <c r="AH36" t="n">
        <v>1038272.305276753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5.2679</v>
      </c>
      <c r="E37" t="n">
        <v>18.98</v>
      </c>
      <c r="F37" t="n">
        <v>15.4</v>
      </c>
      <c r="G37" t="n">
        <v>57.73</v>
      </c>
      <c r="H37" t="n">
        <v>0.64</v>
      </c>
      <c r="I37" t="n">
        <v>16</v>
      </c>
      <c r="J37" t="n">
        <v>269.08</v>
      </c>
      <c r="K37" t="n">
        <v>59.19</v>
      </c>
      <c r="L37" t="n">
        <v>9.75</v>
      </c>
      <c r="M37" t="n">
        <v>14</v>
      </c>
      <c r="N37" t="n">
        <v>70.14</v>
      </c>
      <c r="O37" t="n">
        <v>33420.83</v>
      </c>
      <c r="P37" t="n">
        <v>199.5</v>
      </c>
      <c r="Q37" t="n">
        <v>1731.88</v>
      </c>
      <c r="R37" t="n">
        <v>52.86</v>
      </c>
      <c r="S37" t="n">
        <v>42.11</v>
      </c>
      <c r="T37" t="n">
        <v>4777.81</v>
      </c>
      <c r="U37" t="n">
        <v>0.8</v>
      </c>
      <c r="V37" t="n">
        <v>0.9</v>
      </c>
      <c r="W37" t="n">
        <v>3.73</v>
      </c>
      <c r="X37" t="n">
        <v>0.3</v>
      </c>
      <c r="Y37" t="n">
        <v>1</v>
      </c>
      <c r="Z37" t="n">
        <v>10</v>
      </c>
      <c r="AA37" t="n">
        <v>831.8662786234429</v>
      </c>
      <c r="AB37" t="n">
        <v>1138.196141762698</v>
      </c>
      <c r="AC37" t="n">
        <v>1029.568299461183</v>
      </c>
      <c r="AD37" t="n">
        <v>831866.2786234429</v>
      </c>
      <c r="AE37" t="n">
        <v>1138196.141762698</v>
      </c>
      <c r="AF37" t="n">
        <v>2.856105245134278e-06</v>
      </c>
      <c r="AG37" t="n">
        <v>50</v>
      </c>
      <c r="AH37" t="n">
        <v>1029568.299461183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5.263</v>
      </c>
      <c r="E38" t="n">
        <v>19</v>
      </c>
      <c r="F38" t="n">
        <v>15.41</v>
      </c>
      <c r="G38" t="n">
        <v>57.8</v>
      </c>
      <c r="H38" t="n">
        <v>0.66</v>
      </c>
      <c r="I38" t="n">
        <v>16</v>
      </c>
      <c r="J38" t="n">
        <v>269.56</v>
      </c>
      <c r="K38" t="n">
        <v>59.19</v>
      </c>
      <c r="L38" t="n">
        <v>10</v>
      </c>
      <c r="M38" t="n">
        <v>9</v>
      </c>
      <c r="N38" t="n">
        <v>70.36</v>
      </c>
      <c r="O38" t="n">
        <v>33479.51</v>
      </c>
      <c r="P38" t="n">
        <v>199.09</v>
      </c>
      <c r="Q38" t="n">
        <v>1732</v>
      </c>
      <c r="R38" t="n">
        <v>53.19</v>
      </c>
      <c r="S38" t="n">
        <v>42.11</v>
      </c>
      <c r="T38" t="n">
        <v>4942.87</v>
      </c>
      <c r="U38" t="n">
        <v>0.79</v>
      </c>
      <c r="V38" t="n">
        <v>0.9</v>
      </c>
      <c r="W38" t="n">
        <v>3.74</v>
      </c>
      <c r="X38" t="n">
        <v>0.32</v>
      </c>
      <c r="Y38" t="n">
        <v>1</v>
      </c>
      <c r="Z38" t="n">
        <v>10</v>
      </c>
      <c r="AA38" t="n">
        <v>831.8293924100676</v>
      </c>
      <c r="AB38" t="n">
        <v>1138.145672418253</v>
      </c>
      <c r="AC38" t="n">
        <v>1029.522646840138</v>
      </c>
      <c r="AD38" t="n">
        <v>831829.3924100676</v>
      </c>
      <c r="AE38" t="n">
        <v>1138145.672418253</v>
      </c>
      <c r="AF38" t="n">
        <v>2.853448604784013e-06</v>
      </c>
      <c r="AG38" t="n">
        <v>50</v>
      </c>
      <c r="AH38" t="n">
        <v>1029522.646840138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5.2794</v>
      </c>
      <c r="E39" t="n">
        <v>18.94</v>
      </c>
      <c r="F39" t="n">
        <v>15.4</v>
      </c>
      <c r="G39" t="n">
        <v>61.61</v>
      </c>
      <c r="H39" t="n">
        <v>0.68</v>
      </c>
      <c r="I39" t="n">
        <v>15</v>
      </c>
      <c r="J39" t="n">
        <v>270.03</v>
      </c>
      <c r="K39" t="n">
        <v>59.19</v>
      </c>
      <c r="L39" t="n">
        <v>10.25</v>
      </c>
      <c r="M39" t="n">
        <v>8</v>
      </c>
      <c r="N39" t="n">
        <v>70.59</v>
      </c>
      <c r="O39" t="n">
        <v>33538.28</v>
      </c>
      <c r="P39" t="n">
        <v>198.05</v>
      </c>
      <c r="Q39" t="n">
        <v>1731.95</v>
      </c>
      <c r="R39" t="n">
        <v>53.03</v>
      </c>
      <c r="S39" t="n">
        <v>42.11</v>
      </c>
      <c r="T39" t="n">
        <v>4870.43</v>
      </c>
      <c r="U39" t="n">
        <v>0.79</v>
      </c>
      <c r="V39" t="n">
        <v>0.9</v>
      </c>
      <c r="W39" t="n">
        <v>3.73</v>
      </c>
      <c r="X39" t="n">
        <v>0.31</v>
      </c>
      <c r="Y39" t="n">
        <v>1</v>
      </c>
      <c r="Z39" t="n">
        <v>10</v>
      </c>
      <c r="AA39" t="n">
        <v>829.6537904061151</v>
      </c>
      <c r="AB39" t="n">
        <v>1135.168917775659</v>
      </c>
      <c r="AC39" t="n">
        <v>1026.829989482732</v>
      </c>
      <c r="AD39" t="n">
        <v>829653.7904061151</v>
      </c>
      <c r="AE39" t="n">
        <v>1135168.917775659</v>
      </c>
      <c r="AF39" t="n">
        <v>2.862340217384898e-06</v>
      </c>
      <c r="AG39" t="n">
        <v>50</v>
      </c>
      <c r="AH39" t="n">
        <v>1026829.989482732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5.2808</v>
      </c>
      <c r="E40" t="n">
        <v>18.94</v>
      </c>
      <c r="F40" t="n">
        <v>15.4</v>
      </c>
      <c r="G40" t="n">
        <v>61.59</v>
      </c>
      <c r="H40" t="n">
        <v>0.6899999999999999</v>
      </c>
      <c r="I40" t="n">
        <v>15</v>
      </c>
      <c r="J40" t="n">
        <v>270.51</v>
      </c>
      <c r="K40" t="n">
        <v>59.19</v>
      </c>
      <c r="L40" t="n">
        <v>10.5</v>
      </c>
      <c r="M40" t="n">
        <v>6</v>
      </c>
      <c r="N40" t="n">
        <v>70.81999999999999</v>
      </c>
      <c r="O40" t="n">
        <v>33597.14</v>
      </c>
      <c r="P40" t="n">
        <v>198.1</v>
      </c>
      <c r="Q40" t="n">
        <v>1731.88</v>
      </c>
      <c r="R40" t="n">
        <v>52.57</v>
      </c>
      <c r="S40" t="n">
        <v>42.11</v>
      </c>
      <c r="T40" t="n">
        <v>4640.31</v>
      </c>
      <c r="U40" t="n">
        <v>0.8</v>
      </c>
      <c r="V40" t="n">
        <v>0.9</v>
      </c>
      <c r="W40" t="n">
        <v>3.74</v>
      </c>
      <c r="X40" t="n">
        <v>0.3</v>
      </c>
      <c r="Y40" t="n">
        <v>1</v>
      </c>
      <c r="Z40" t="n">
        <v>10</v>
      </c>
      <c r="AA40" t="n">
        <v>829.6185366684543</v>
      </c>
      <c r="AB40" t="n">
        <v>1135.120682056506</v>
      </c>
      <c r="AC40" t="n">
        <v>1026.786357312915</v>
      </c>
      <c r="AD40" t="n">
        <v>829618.5366684543</v>
      </c>
      <c r="AE40" t="n">
        <v>1135120.682056506</v>
      </c>
      <c r="AF40" t="n">
        <v>2.863099257484974e-06</v>
      </c>
      <c r="AG40" t="n">
        <v>50</v>
      </c>
      <c r="AH40" t="n">
        <v>1026786.357312915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5.2839</v>
      </c>
      <c r="E41" t="n">
        <v>18.93</v>
      </c>
      <c r="F41" t="n">
        <v>15.39</v>
      </c>
      <c r="G41" t="n">
        <v>61.55</v>
      </c>
      <c r="H41" t="n">
        <v>0.71</v>
      </c>
      <c r="I41" t="n">
        <v>15</v>
      </c>
      <c r="J41" t="n">
        <v>270.99</v>
      </c>
      <c r="K41" t="n">
        <v>59.19</v>
      </c>
      <c r="L41" t="n">
        <v>10.75</v>
      </c>
      <c r="M41" t="n">
        <v>2</v>
      </c>
      <c r="N41" t="n">
        <v>71.04000000000001</v>
      </c>
      <c r="O41" t="n">
        <v>33656.08</v>
      </c>
      <c r="P41" t="n">
        <v>197.44</v>
      </c>
      <c r="Q41" t="n">
        <v>1731.84</v>
      </c>
      <c r="R41" t="n">
        <v>52.02</v>
      </c>
      <c r="S41" t="n">
        <v>42.11</v>
      </c>
      <c r="T41" t="n">
        <v>4364.59</v>
      </c>
      <c r="U41" t="n">
        <v>0.8100000000000001</v>
      </c>
      <c r="V41" t="n">
        <v>0.9</v>
      </c>
      <c r="W41" t="n">
        <v>3.75</v>
      </c>
      <c r="X41" t="n">
        <v>0.29</v>
      </c>
      <c r="Y41" t="n">
        <v>1</v>
      </c>
      <c r="Z41" t="n">
        <v>10</v>
      </c>
      <c r="AA41" t="n">
        <v>828.6668505888563</v>
      </c>
      <c r="AB41" t="n">
        <v>1133.818543176973</v>
      </c>
      <c r="AC41" t="n">
        <v>1025.608492740482</v>
      </c>
      <c r="AD41" t="n">
        <v>828666.8505888563</v>
      </c>
      <c r="AE41" t="n">
        <v>1133818.543176973</v>
      </c>
      <c r="AF41" t="n">
        <v>2.864779989135141e-06</v>
      </c>
      <c r="AG41" t="n">
        <v>50</v>
      </c>
      <c r="AH41" t="n">
        <v>1025608.492740482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5.2832</v>
      </c>
      <c r="E42" t="n">
        <v>18.93</v>
      </c>
      <c r="F42" t="n">
        <v>15.39</v>
      </c>
      <c r="G42" t="n">
        <v>61.56</v>
      </c>
      <c r="H42" t="n">
        <v>0.72</v>
      </c>
      <c r="I42" t="n">
        <v>15</v>
      </c>
      <c r="J42" t="n">
        <v>271.47</v>
      </c>
      <c r="K42" t="n">
        <v>59.19</v>
      </c>
      <c r="L42" t="n">
        <v>11</v>
      </c>
      <c r="M42" t="n">
        <v>2</v>
      </c>
      <c r="N42" t="n">
        <v>71.27</v>
      </c>
      <c r="O42" t="n">
        <v>33715.11</v>
      </c>
      <c r="P42" t="n">
        <v>196.83</v>
      </c>
      <c r="Q42" t="n">
        <v>1732.08</v>
      </c>
      <c r="R42" t="n">
        <v>52.13</v>
      </c>
      <c r="S42" t="n">
        <v>42.11</v>
      </c>
      <c r="T42" t="n">
        <v>4417.06</v>
      </c>
      <c r="U42" t="n">
        <v>0.8100000000000001</v>
      </c>
      <c r="V42" t="n">
        <v>0.9</v>
      </c>
      <c r="W42" t="n">
        <v>3.75</v>
      </c>
      <c r="X42" t="n">
        <v>0.29</v>
      </c>
      <c r="Y42" t="n">
        <v>1</v>
      </c>
      <c r="Z42" t="n">
        <v>10</v>
      </c>
      <c r="AA42" t="n">
        <v>828.081759611679</v>
      </c>
      <c r="AB42" t="n">
        <v>1133.017995889607</v>
      </c>
      <c r="AC42" t="n">
        <v>1024.884348562647</v>
      </c>
      <c r="AD42" t="n">
        <v>828081.759611679</v>
      </c>
      <c r="AE42" t="n">
        <v>1133017.995889607</v>
      </c>
      <c r="AF42" t="n">
        <v>2.864400469085103e-06</v>
      </c>
      <c r="AG42" t="n">
        <v>50</v>
      </c>
      <c r="AH42" t="n">
        <v>1024884.348562647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5.2836</v>
      </c>
      <c r="E43" t="n">
        <v>18.93</v>
      </c>
      <c r="F43" t="n">
        <v>15.39</v>
      </c>
      <c r="G43" t="n">
        <v>61.55</v>
      </c>
      <c r="H43" t="n">
        <v>0.74</v>
      </c>
      <c r="I43" t="n">
        <v>15</v>
      </c>
      <c r="J43" t="n">
        <v>271.95</v>
      </c>
      <c r="K43" t="n">
        <v>59.19</v>
      </c>
      <c r="L43" t="n">
        <v>11.25</v>
      </c>
      <c r="M43" t="n">
        <v>1</v>
      </c>
      <c r="N43" t="n">
        <v>71.5</v>
      </c>
      <c r="O43" t="n">
        <v>33774.23</v>
      </c>
      <c r="P43" t="n">
        <v>197.13</v>
      </c>
      <c r="Q43" t="n">
        <v>1731.95</v>
      </c>
      <c r="R43" t="n">
        <v>52.22</v>
      </c>
      <c r="S43" t="n">
        <v>42.11</v>
      </c>
      <c r="T43" t="n">
        <v>4465.52</v>
      </c>
      <c r="U43" t="n">
        <v>0.8100000000000001</v>
      </c>
      <c r="V43" t="n">
        <v>0.9</v>
      </c>
      <c r="W43" t="n">
        <v>3.74</v>
      </c>
      <c r="X43" t="n">
        <v>0.29</v>
      </c>
      <c r="Y43" t="n">
        <v>1</v>
      </c>
      <c r="Z43" t="n">
        <v>10</v>
      </c>
      <c r="AA43" t="n">
        <v>828.3660890987296</v>
      </c>
      <c r="AB43" t="n">
        <v>1133.407028037522</v>
      </c>
      <c r="AC43" t="n">
        <v>1025.236252028374</v>
      </c>
      <c r="AD43" t="n">
        <v>828366.0890987297</v>
      </c>
      <c r="AE43" t="n">
        <v>1133407.028037522</v>
      </c>
      <c r="AF43" t="n">
        <v>2.864617337685125e-06</v>
      </c>
      <c r="AG43" t="n">
        <v>50</v>
      </c>
      <c r="AH43" t="n">
        <v>1025236.252028374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5.2832</v>
      </c>
      <c r="E44" t="n">
        <v>18.93</v>
      </c>
      <c r="F44" t="n">
        <v>15.39</v>
      </c>
      <c r="G44" t="n">
        <v>61.56</v>
      </c>
      <c r="H44" t="n">
        <v>0.75</v>
      </c>
      <c r="I44" t="n">
        <v>15</v>
      </c>
      <c r="J44" t="n">
        <v>272.43</v>
      </c>
      <c r="K44" t="n">
        <v>59.19</v>
      </c>
      <c r="L44" t="n">
        <v>11.5</v>
      </c>
      <c r="M44" t="n">
        <v>0</v>
      </c>
      <c r="N44" t="n">
        <v>71.73</v>
      </c>
      <c r="O44" t="n">
        <v>33833.57</v>
      </c>
      <c r="P44" t="n">
        <v>197.43</v>
      </c>
      <c r="Q44" t="n">
        <v>1731.87</v>
      </c>
      <c r="R44" t="n">
        <v>52.2</v>
      </c>
      <c r="S44" t="n">
        <v>42.11</v>
      </c>
      <c r="T44" t="n">
        <v>4453.93</v>
      </c>
      <c r="U44" t="n">
        <v>0.8100000000000001</v>
      </c>
      <c r="V44" t="n">
        <v>0.9</v>
      </c>
      <c r="W44" t="n">
        <v>3.75</v>
      </c>
      <c r="X44" t="n">
        <v>0.29</v>
      </c>
      <c r="Y44" t="n">
        <v>1</v>
      </c>
      <c r="Z44" t="n">
        <v>10</v>
      </c>
      <c r="AA44" t="n">
        <v>828.6997894307613</v>
      </c>
      <c r="AB44" t="n">
        <v>1133.863611553627</v>
      </c>
      <c r="AC44" t="n">
        <v>1025.649259854522</v>
      </c>
      <c r="AD44" t="n">
        <v>828699.7894307612</v>
      </c>
      <c r="AE44" t="n">
        <v>1133863.611553627</v>
      </c>
      <c r="AF44" t="n">
        <v>2.864400469085103e-06</v>
      </c>
      <c r="AG44" t="n">
        <v>50</v>
      </c>
      <c r="AH44" t="n">
        <v>1025649.259854522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3.9889</v>
      </c>
      <c r="E2" t="n">
        <v>25.07</v>
      </c>
      <c r="F2" t="n">
        <v>18.18</v>
      </c>
      <c r="G2" t="n">
        <v>7.22</v>
      </c>
      <c r="H2" t="n">
        <v>0.12</v>
      </c>
      <c r="I2" t="n">
        <v>151</v>
      </c>
      <c r="J2" t="n">
        <v>150.44</v>
      </c>
      <c r="K2" t="n">
        <v>49.1</v>
      </c>
      <c r="L2" t="n">
        <v>1</v>
      </c>
      <c r="M2" t="n">
        <v>149</v>
      </c>
      <c r="N2" t="n">
        <v>25.34</v>
      </c>
      <c r="O2" t="n">
        <v>18787.76</v>
      </c>
      <c r="P2" t="n">
        <v>209.23</v>
      </c>
      <c r="Q2" t="n">
        <v>1732.32</v>
      </c>
      <c r="R2" t="n">
        <v>139.07</v>
      </c>
      <c r="S2" t="n">
        <v>42.11</v>
      </c>
      <c r="T2" t="n">
        <v>47207.96</v>
      </c>
      <c r="U2" t="n">
        <v>0.3</v>
      </c>
      <c r="V2" t="n">
        <v>0.77</v>
      </c>
      <c r="W2" t="n">
        <v>3.97</v>
      </c>
      <c r="X2" t="n">
        <v>3.08</v>
      </c>
      <c r="Y2" t="n">
        <v>1</v>
      </c>
      <c r="Z2" t="n">
        <v>10</v>
      </c>
      <c r="AA2" t="n">
        <v>1084.091805737909</v>
      </c>
      <c r="AB2" t="n">
        <v>1483.302235365634</v>
      </c>
      <c r="AC2" t="n">
        <v>1341.7379518501</v>
      </c>
      <c r="AD2" t="n">
        <v>1084091.805737909</v>
      </c>
      <c r="AE2" t="n">
        <v>1483302.235365634</v>
      </c>
      <c r="AF2" t="n">
        <v>2.699897187134475e-06</v>
      </c>
      <c r="AG2" t="n">
        <v>66</v>
      </c>
      <c r="AH2" t="n">
        <v>1341737.951850099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4.3103</v>
      </c>
      <c r="E3" t="n">
        <v>23.2</v>
      </c>
      <c r="F3" t="n">
        <v>17.41</v>
      </c>
      <c r="G3" t="n">
        <v>9.08</v>
      </c>
      <c r="H3" t="n">
        <v>0.15</v>
      </c>
      <c r="I3" t="n">
        <v>115</v>
      </c>
      <c r="J3" t="n">
        <v>150.78</v>
      </c>
      <c r="K3" t="n">
        <v>49.1</v>
      </c>
      <c r="L3" t="n">
        <v>1.25</v>
      </c>
      <c r="M3" t="n">
        <v>113</v>
      </c>
      <c r="N3" t="n">
        <v>25.44</v>
      </c>
      <c r="O3" t="n">
        <v>18830.65</v>
      </c>
      <c r="P3" t="n">
        <v>197.81</v>
      </c>
      <c r="Q3" t="n">
        <v>1732.2</v>
      </c>
      <c r="R3" t="n">
        <v>115.48</v>
      </c>
      <c r="S3" t="n">
        <v>42.11</v>
      </c>
      <c r="T3" t="n">
        <v>35594.06</v>
      </c>
      <c r="U3" t="n">
        <v>0.36</v>
      </c>
      <c r="V3" t="n">
        <v>0.8</v>
      </c>
      <c r="W3" t="n">
        <v>3.89</v>
      </c>
      <c r="X3" t="n">
        <v>2.31</v>
      </c>
      <c r="Y3" t="n">
        <v>1</v>
      </c>
      <c r="Z3" t="n">
        <v>10</v>
      </c>
      <c r="AA3" t="n">
        <v>982.0923622690807</v>
      </c>
      <c r="AB3" t="n">
        <v>1343.742096913724</v>
      </c>
      <c r="AC3" t="n">
        <v>1215.497237138155</v>
      </c>
      <c r="AD3" t="n">
        <v>982092.3622690807</v>
      </c>
      <c r="AE3" t="n">
        <v>1343742.096913724</v>
      </c>
      <c r="AF3" t="n">
        <v>2.917437600768564e-06</v>
      </c>
      <c r="AG3" t="n">
        <v>61</v>
      </c>
      <c r="AH3" t="n">
        <v>1215497.237138155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4.5389</v>
      </c>
      <c r="E4" t="n">
        <v>22.03</v>
      </c>
      <c r="F4" t="n">
        <v>16.94</v>
      </c>
      <c r="G4" t="n">
        <v>11.05</v>
      </c>
      <c r="H4" t="n">
        <v>0.18</v>
      </c>
      <c r="I4" t="n">
        <v>92</v>
      </c>
      <c r="J4" t="n">
        <v>151.13</v>
      </c>
      <c r="K4" t="n">
        <v>49.1</v>
      </c>
      <c r="L4" t="n">
        <v>1.5</v>
      </c>
      <c r="M4" t="n">
        <v>90</v>
      </c>
      <c r="N4" t="n">
        <v>25.54</v>
      </c>
      <c r="O4" t="n">
        <v>18873.58</v>
      </c>
      <c r="P4" t="n">
        <v>190.11</v>
      </c>
      <c r="Q4" t="n">
        <v>1732.14</v>
      </c>
      <c r="R4" t="n">
        <v>101.06</v>
      </c>
      <c r="S4" t="n">
        <v>42.11</v>
      </c>
      <c r="T4" t="n">
        <v>28497.64</v>
      </c>
      <c r="U4" t="n">
        <v>0.42</v>
      </c>
      <c r="V4" t="n">
        <v>0.82</v>
      </c>
      <c r="W4" t="n">
        <v>3.85</v>
      </c>
      <c r="X4" t="n">
        <v>1.84</v>
      </c>
      <c r="Y4" t="n">
        <v>1</v>
      </c>
      <c r="Z4" t="n">
        <v>10</v>
      </c>
      <c r="AA4" t="n">
        <v>920.6431853100863</v>
      </c>
      <c r="AB4" t="n">
        <v>1259.664622052069</v>
      </c>
      <c r="AC4" t="n">
        <v>1139.44399847382</v>
      </c>
      <c r="AD4" t="n">
        <v>920643.1853100864</v>
      </c>
      <c r="AE4" t="n">
        <v>1259664.622052069</v>
      </c>
      <c r="AF4" t="n">
        <v>3.072166096589201e-06</v>
      </c>
      <c r="AG4" t="n">
        <v>58</v>
      </c>
      <c r="AH4" t="n">
        <v>1139443.99847382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4.7011</v>
      </c>
      <c r="E5" t="n">
        <v>21.27</v>
      </c>
      <c r="F5" t="n">
        <v>16.64</v>
      </c>
      <c r="G5" t="n">
        <v>12.97</v>
      </c>
      <c r="H5" t="n">
        <v>0.2</v>
      </c>
      <c r="I5" t="n">
        <v>77</v>
      </c>
      <c r="J5" t="n">
        <v>151.48</v>
      </c>
      <c r="K5" t="n">
        <v>49.1</v>
      </c>
      <c r="L5" t="n">
        <v>1.75</v>
      </c>
      <c r="M5" t="n">
        <v>75</v>
      </c>
      <c r="N5" t="n">
        <v>25.64</v>
      </c>
      <c r="O5" t="n">
        <v>18916.54</v>
      </c>
      <c r="P5" t="n">
        <v>184.15</v>
      </c>
      <c r="Q5" t="n">
        <v>1732.07</v>
      </c>
      <c r="R5" t="n">
        <v>91.69</v>
      </c>
      <c r="S5" t="n">
        <v>42.11</v>
      </c>
      <c r="T5" t="n">
        <v>23887.92</v>
      </c>
      <c r="U5" t="n">
        <v>0.46</v>
      </c>
      <c r="V5" t="n">
        <v>0.84</v>
      </c>
      <c r="W5" t="n">
        <v>3.83</v>
      </c>
      <c r="X5" t="n">
        <v>1.54</v>
      </c>
      <c r="Y5" t="n">
        <v>1</v>
      </c>
      <c r="Z5" t="n">
        <v>10</v>
      </c>
      <c r="AA5" t="n">
        <v>879.8619362166354</v>
      </c>
      <c r="AB5" t="n">
        <v>1203.865917900677</v>
      </c>
      <c r="AC5" t="n">
        <v>1088.970644332663</v>
      </c>
      <c r="AD5" t="n">
        <v>879861.9362166354</v>
      </c>
      <c r="AE5" t="n">
        <v>1203865.917900677</v>
      </c>
      <c r="AF5" t="n">
        <v>3.181951582250214e-06</v>
      </c>
      <c r="AG5" t="n">
        <v>56</v>
      </c>
      <c r="AH5" t="n">
        <v>1088970.644332663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4.843</v>
      </c>
      <c r="E6" t="n">
        <v>20.65</v>
      </c>
      <c r="F6" t="n">
        <v>16.39</v>
      </c>
      <c r="G6" t="n">
        <v>15.13</v>
      </c>
      <c r="H6" t="n">
        <v>0.23</v>
      </c>
      <c r="I6" t="n">
        <v>65</v>
      </c>
      <c r="J6" t="n">
        <v>151.83</v>
      </c>
      <c r="K6" t="n">
        <v>49.1</v>
      </c>
      <c r="L6" t="n">
        <v>2</v>
      </c>
      <c r="M6" t="n">
        <v>63</v>
      </c>
      <c r="N6" t="n">
        <v>25.73</v>
      </c>
      <c r="O6" t="n">
        <v>18959.54</v>
      </c>
      <c r="P6" t="n">
        <v>178.4</v>
      </c>
      <c r="Q6" t="n">
        <v>1731.98</v>
      </c>
      <c r="R6" t="n">
        <v>83.48999999999999</v>
      </c>
      <c r="S6" t="n">
        <v>42.11</v>
      </c>
      <c r="T6" t="n">
        <v>19849.61</v>
      </c>
      <c r="U6" t="n">
        <v>0.5</v>
      </c>
      <c r="V6" t="n">
        <v>0.85</v>
      </c>
      <c r="W6" t="n">
        <v>3.81</v>
      </c>
      <c r="X6" t="n">
        <v>1.29</v>
      </c>
      <c r="Y6" t="n">
        <v>1</v>
      </c>
      <c r="Z6" t="n">
        <v>10</v>
      </c>
      <c r="AA6" t="n">
        <v>842.3973906394194</v>
      </c>
      <c r="AB6" t="n">
        <v>1152.605273822829</v>
      </c>
      <c r="AC6" t="n">
        <v>1042.60224418084</v>
      </c>
      <c r="AD6" t="n">
        <v>842397.3906394194</v>
      </c>
      <c r="AE6" t="n">
        <v>1152605.273822829</v>
      </c>
      <c r="AF6" t="n">
        <v>3.277996960889533e-06</v>
      </c>
      <c r="AG6" t="n">
        <v>54</v>
      </c>
      <c r="AH6" t="n">
        <v>1042602.24418084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4.9385</v>
      </c>
      <c r="E7" t="n">
        <v>20.25</v>
      </c>
      <c r="F7" t="n">
        <v>16.23</v>
      </c>
      <c r="G7" t="n">
        <v>17.09</v>
      </c>
      <c r="H7" t="n">
        <v>0.26</v>
      </c>
      <c r="I7" t="n">
        <v>57</v>
      </c>
      <c r="J7" t="n">
        <v>152.18</v>
      </c>
      <c r="K7" t="n">
        <v>49.1</v>
      </c>
      <c r="L7" t="n">
        <v>2.25</v>
      </c>
      <c r="M7" t="n">
        <v>55</v>
      </c>
      <c r="N7" t="n">
        <v>25.83</v>
      </c>
      <c r="O7" t="n">
        <v>19002.56</v>
      </c>
      <c r="P7" t="n">
        <v>174.22</v>
      </c>
      <c r="Q7" t="n">
        <v>1731.99</v>
      </c>
      <c r="R7" t="n">
        <v>78.79000000000001</v>
      </c>
      <c r="S7" t="n">
        <v>42.11</v>
      </c>
      <c r="T7" t="n">
        <v>17537.84</v>
      </c>
      <c r="U7" t="n">
        <v>0.53</v>
      </c>
      <c r="V7" t="n">
        <v>0.86</v>
      </c>
      <c r="W7" t="n">
        <v>3.8</v>
      </c>
      <c r="X7" t="n">
        <v>1.13</v>
      </c>
      <c r="Y7" t="n">
        <v>1</v>
      </c>
      <c r="Z7" t="n">
        <v>10</v>
      </c>
      <c r="AA7" t="n">
        <v>820.853428005509</v>
      </c>
      <c r="AB7" t="n">
        <v>1123.127873694561</v>
      </c>
      <c r="AC7" t="n">
        <v>1015.938125749023</v>
      </c>
      <c r="AD7" t="n">
        <v>820853.4280055091</v>
      </c>
      <c r="AE7" t="n">
        <v>1123127.873694561</v>
      </c>
      <c r="AF7" t="n">
        <v>3.342636380622127e-06</v>
      </c>
      <c r="AG7" t="n">
        <v>53</v>
      </c>
      <c r="AH7" t="n">
        <v>1015938.125749023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5.0241</v>
      </c>
      <c r="E8" t="n">
        <v>19.9</v>
      </c>
      <c r="F8" t="n">
        <v>16.1</v>
      </c>
      <c r="G8" t="n">
        <v>19.32</v>
      </c>
      <c r="H8" t="n">
        <v>0.29</v>
      </c>
      <c r="I8" t="n">
        <v>50</v>
      </c>
      <c r="J8" t="n">
        <v>152.53</v>
      </c>
      <c r="K8" t="n">
        <v>49.1</v>
      </c>
      <c r="L8" t="n">
        <v>2.5</v>
      </c>
      <c r="M8" t="n">
        <v>48</v>
      </c>
      <c r="N8" t="n">
        <v>25.93</v>
      </c>
      <c r="O8" t="n">
        <v>19045.63</v>
      </c>
      <c r="P8" t="n">
        <v>169.98</v>
      </c>
      <c r="Q8" t="n">
        <v>1732.16</v>
      </c>
      <c r="R8" t="n">
        <v>74.70999999999999</v>
      </c>
      <c r="S8" t="n">
        <v>42.11</v>
      </c>
      <c r="T8" t="n">
        <v>15531.06</v>
      </c>
      <c r="U8" t="n">
        <v>0.5600000000000001</v>
      </c>
      <c r="V8" t="n">
        <v>0.87</v>
      </c>
      <c r="W8" t="n">
        <v>3.79</v>
      </c>
      <c r="X8" t="n">
        <v>1</v>
      </c>
      <c r="Y8" t="n">
        <v>1</v>
      </c>
      <c r="Z8" t="n">
        <v>10</v>
      </c>
      <c r="AA8" t="n">
        <v>800.4688940104844</v>
      </c>
      <c r="AB8" t="n">
        <v>1095.236854980398</v>
      </c>
      <c r="AC8" t="n">
        <v>990.7089867156487</v>
      </c>
      <c r="AD8" t="n">
        <v>800468.8940104845</v>
      </c>
      <c r="AE8" t="n">
        <v>1095236.854980398</v>
      </c>
      <c r="AF8" t="n">
        <v>3.400574959984536e-06</v>
      </c>
      <c r="AG8" t="n">
        <v>52</v>
      </c>
      <c r="AH8" t="n">
        <v>990708.9867156488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5.0932</v>
      </c>
      <c r="E9" t="n">
        <v>19.63</v>
      </c>
      <c r="F9" t="n">
        <v>15.98</v>
      </c>
      <c r="G9" t="n">
        <v>21.31</v>
      </c>
      <c r="H9" t="n">
        <v>0.32</v>
      </c>
      <c r="I9" t="n">
        <v>45</v>
      </c>
      <c r="J9" t="n">
        <v>152.88</v>
      </c>
      <c r="K9" t="n">
        <v>49.1</v>
      </c>
      <c r="L9" t="n">
        <v>2.75</v>
      </c>
      <c r="M9" t="n">
        <v>43</v>
      </c>
      <c r="N9" t="n">
        <v>26.03</v>
      </c>
      <c r="O9" t="n">
        <v>19088.72</v>
      </c>
      <c r="P9" t="n">
        <v>166.35</v>
      </c>
      <c r="Q9" t="n">
        <v>1731.94</v>
      </c>
      <c r="R9" t="n">
        <v>70.79000000000001</v>
      </c>
      <c r="S9" t="n">
        <v>42.11</v>
      </c>
      <c r="T9" t="n">
        <v>13597.88</v>
      </c>
      <c r="U9" t="n">
        <v>0.59</v>
      </c>
      <c r="V9" t="n">
        <v>0.87</v>
      </c>
      <c r="W9" t="n">
        <v>3.79</v>
      </c>
      <c r="X9" t="n">
        <v>0.88</v>
      </c>
      <c r="Y9" t="n">
        <v>1</v>
      </c>
      <c r="Z9" t="n">
        <v>10</v>
      </c>
      <c r="AA9" t="n">
        <v>791.8247187143678</v>
      </c>
      <c r="AB9" t="n">
        <v>1083.409512986152</v>
      </c>
      <c r="AC9" t="n">
        <v>980.0104296415548</v>
      </c>
      <c r="AD9" t="n">
        <v>791824.7187143678</v>
      </c>
      <c r="AE9" t="n">
        <v>1083409.512986152</v>
      </c>
      <c r="AF9" t="n">
        <v>3.447345472063302e-06</v>
      </c>
      <c r="AG9" t="n">
        <v>52</v>
      </c>
      <c r="AH9" t="n">
        <v>980010.4296415547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5.1579</v>
      </c>
      <c r="E10" t="n">
        <v>19.39</v>
      </c>
      <c r="F10" t="n">
        <v>15.89</v>
      </c>
      <c r="G10" t="n">
        <v>23.83</v>
      </c>
      <c r="H10" t="n">
        <v>0.35</v>
      </c>
      <c r="I10" t="n">
        <v>40</v>
      </c>
      <c r="J10" t="n">
        <v>153.23</v>
      </c>
      <c r="K10" t="n">
        <v>49.1</v>
      </c>
      <c r="L10" t="n">
        <v>3</v>
      </c>
      <c r="M10" t="n">
        <v>38</v>
      </c>
      <c r="N10" t="n">
        <v>26.13</v>
      </c>
      <c r="O10" t="n">
        <v>19131.85</v>
      </c>
      <c r="P10" t="n">
        <v>162.01</v>
      </c>
      <c r="Q10" t="n">
        <v>1732.04</v>
      </c>
      <c r="R10" t="n">
        <v>68.12</v>
      </c>
      <c r="S10" t="n">
        <v>42.11</v>
      </c>
      <c r="T10" t="n">
        <v>12289.04</v>
      </c>
      <c r="U10" t="n">
        <v>0.62</v>
      </c>
      <c r="V10" t="n">
        <v>0.88</v>
      </c>
      <c r="W10" t="n">
        <v>3.77</v>
      </c>
      <c r="X10" t="n">
        <v>0.79</v>
      </c>
      <c r="Y10" t="n">
        <v>1</v>
      </c>
      <c r="Z10" t="n">
        <v>10</v>
      </c>
      <c r="AA10" t="n">
        <v>773.3430236194004</v>
      </c>
      <c r="AB10" t="n">
        <v>1058.122042402375</v>
      </c>
      <c r="AC10" t="n">
        <v>957.1363597591054</v>
      </c>
      <c r="AD10" t="n">
        <v>773343.0236194003</v>
      </c>
      <c r="AE10" t="n">
        <v>1058122.042402375</v>
      </c>
      <c r="AF10" t="n">
        <v>3.491137832866431e-06</v>
      </c>
      <c r="AG10" t="n">
        <v>51</v>
      </c>
      <c r="AH10" t="n">
        <v>957136.3597591054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5.2157</v>
      </c>
      <c r="E11" t="n">
        <v>19.17</v>
      </c>
      <c r="F11" t="n">
        <v>15.8</v>
      </c>
      <c r="G11" t="n">
        <v>26.33</v>
      </c>
      <c r="H11" t="n">
        <v>0.37</v>
      </c>
      <c r="I11" t="n">
        <v>36</v>
      </c>
      <c r="J11" t="n">
        <v>153.58</v>
      </c>
      <c r="K11" t="n">
        <v>49.1</v>
      </c>
      <c r="L11" t="n">
        <v>3.25</v>
      </c>
      <c r="M11" t="n">
        <v>34</v>
      </c>
      <c r="N11" t="n">
        <v>26.23</v>
      </c>
      <c r="O11" t="n">
        <v>19175.02</v>
      </c>
      <c r="P11" t="n">
        <v>158.73</v>
      </c>
      <c r="Q11" t="n">
        <v>1732.21</v>
      </c>
      <c r="R11" t="n">
        <v>65.29000000000001</v>
      </c>
      <c r="S11" t="n">
        <v>42.11</v>
      </c>
      <c r="T11" t="n">
        <v>10895.5</v>
      </c>
      <c r="U11" t="n">
        <v>0.64</v>
      </c>
      <c r="V11" t="n">
        <v>0.88</v>
      </c>
      <c r="W11" t="n">
        <v>3.76</v>
      </c>
      <c r="X11" t="n">
        <v>0.7</v>
      </c>
      <c r="Y11" t="n">
        <v>1</v>
      </c>
      <c r="Z11" t="n">
        <v>10</v>
      </c>
      <c r="AA11" t="n">
        <v>756.5363493665695</v>
      </c>
      <c r="AB11" t="n">
        <v>1035.126409231513</v>
      </c>
      <c r="AC11" t="n">
        <v>936.3353975434967</v>
      </c>
      <c r="AD11" t="n">
        <v>756536.3493665695</v>
      </c>
      <c r="AE11" t="n">
        <v>1035126.409231513</v>
      </c>
      <c r="AF11" t="n">
        <v>3.53025991098731e-06</v>
      </c>
      <c r="AG11" t="n">
        <v>50</v>
      </c>
      <c r="AH11" t="n">
        <v>936335.3975434967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5.255</v>
      </c>
      <c r="E12" t="n">
        <v>19.03</v>
      </c>
      <c r="F12" t="n">
        <v>15.74</v>
      </c>
      <c r="G12" t="n">
        <v>28.63</v>
      </c>
      <c r="H12" t="n">
        <v>0.4</v>
      </c>
      <c r="I12" t="n">
        <v>33</v>
      </c>
      <c r="J12" t="n">
        <v>153.93</v>
      </c>
      <c r="K12" t="n">
        <v>49.1</v>
      </c>
      <c r="L12" t="n">
        <v>3.5</v>
      </c>
      <c r="M12" t="n">
        <v>31</v>
      </c>
      <c r="N12" t="n">
        <v>26.33</v>
      </c>
      <c r="O12" t="n">
        <v>19218.22</v>
      </c>
      <c r="P12" t="n">
        <v>154.97</v>
      </c>
      <c r="Q12" t="n">
        <v>1732.11</v>
      </c>
      <c r="R12" t="n">
        <v>63.66</v>
      </c>
      <c r="S12" t="n">
        <v>42.11</v>
      </c>
      <c r="T12" t="n">
        <v>10094.04</v>
      </c>
      <c r="U12" t="n">
        <v>0.66</v>
      </c>
      <c r="V12" t="n">
        <v>0.88</v>
      </c>
      <c r="W12" t="n">
        <v>3.76</v>
      </c>
      <c r="X12" t="n">
        <v>0.65</v>
      </c>
      <c r="Y12" t="n">
        <v>1</v>
      </c>
      <c r="Z12" t="n">
        <v>10</v>
      </c>
      <c r="AA12" t="n">
        <v>750.2514304166818</v>
      </c>
      <c r="AB12" t="n">
        <v>1026.527105853221</v>
      </c>
      <c r="AC12" t="n">
        <v>928.5567996104311</v>
      </c>
      <c r="AD12" t="n">
        <v>750251.4304166818</v>
      </c>
      <c r="AE12" t="n">
        <v>1026527.105853221</v>
      </c>
      <c r="AF12" t="n">
        <v>3.556860216699256e-06</v>
      </c>
      <c r="AG12" t="n">
        <v>50</v>
      </c>
      <c r="AH12" t="n">
        <v>928556.7996104311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5.2978</v>
      </c>
      <c r="E13" t="n">
        <v>18.88</v>
      </c>
      <c r="F13" t="n">
        <v>15.68</v>
      </c>
      <c r="G13" t="n">
        <v>31.37</v>
      </c>
      <c r="H13" t="n">
        <v>0.43</v>
      </c>
      <c r="I13" t="n">
        <v>30</v>
      </c>
      <c r="J13" t="n">
        <v>154.28</v>
      </c>
      <c r="K13" t="n">
        <v>49.1</v>
      </c>
      <c r="L13" t="n">
        <v>3.75</v>
      </c>
      <c r="M13" t="n">
        <v>28</v>
      </c>
      <c r="N13" t="n">
        <v>26.43</v>
      </c>
      <c r="O13" t="n">
        <v>19261.45</v>
      </c>
      <c r="P13" t="n">
        <v>150.47</v>
      </c>
      <c r="Q13" t="n">
        <v>1732.16</v>
      </c>
      <c r="R13" t="n">
        <v>61.54</v>
      </c>
      <c r="S13" t="n">
        <v>42.11</v>
      </c>
      <c r="T13" t="n">
        <v>9046.27</v>
      </c>
      <c r="U13" t="n">
        <v>0.68</v>
      </c>
      <c r="V13" t="n">
        <v>0.89</v>
      </c>
      <c r="W13" t="n">
        <v>3.76</v>
      </c>
      <c r="X13" t="n">
        <v>0.58</v>
      </c>
      <c r="Y13" t="n">
        <v>1</v>
      </c>
      <c r="Z13" t="n">
        <v>10</v>
      </c>
      <c r="AA13" t="n">
        <v>743.1308119060014</v>
      </c>
      <c r="AB13" t="n">
        <v>1016.784361467391</v>
      </c>
      <c r="AC13" t="n">
        <v>919.7438890747566</v>
      </c>
      <c r="AD13" t="n">
        <v>743130.8119060014</v>
      </c>
      <c r="AE13" t="n">
        <v>1016784.361467391</v>
      </c>
      <c r="AF13" t="n">
        <v>3.585829506380461e-06</v>
      </c>
      <c r="AG13" t="n">
        <v>50</v>
      </c>
      <c r="AH13" t="n">
        <v>919743.8890747565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5.3221</v>
      </c>
      <c r="E14" t="n">
        <v>18.79</v>
      </c>
      <c r="F14" t="n">
        <v>15.66</v>
      </c>
      <c r="G14" t="n">
        <v>33.55</v>
      </c>
      <c r="H14" t="n">
        <v>0.46</v>
      </c>
      <c r="I14" t="n">
        <v>28</v>
      </c>
      <c r="J14" t="n">
        <v>154.63</v>
      </c>
      <c r="K14" t="n">
        <v>49.1</v>
      </c>
      <c r="L14" t="n">
        <v>4</v>
      </c>
      <c r="M14" t="n">
        <v>25</v>
      </c>
      <c r="N14" t="n">
        <v>26.53</v>
      </c>
      <c r="O14" t="n">
        <v>19304.72</v>
      </c>
      <c r="P14" t="n">
        <v>147.77</v>
      </c>
      <c r="Q14" t="n">
        <v>1732.14</v>
      </c>
      <c r="R14" t="n">
        <v>60.92</v>
      </c>
      <c r="S14" t="n">
        <v>42.11</v>
      </c>
      <c r="T14" t="n">
        <v>8749.16</v>
      </c>
      <c r="U14" t="n">
        <v>0.6899999999999999</v>
      </c>
      <c r="V14" t="n">
        <v>0.89</v>
      </c>
      <c r="W14" t="n">
        <v>3.76</v>
      </c>
      <c r="X14" t="n">
        <v>0.5600000000000001</v>
      </c>
      <c r="Y14" t="n">
        <v>1</v>
      </c>
      <c r="Z14" t="n">
        <v>10</v>
      </c>
      <c r="AA14" t="n">
        <v>729.3284746738768</v>
      </c>
      <c r="AB14" t="n">
        <v>997.8993947502545</v>
      </c>
      <c r="AC14" t="n">
        <v>902.6612770758865</v>
      </c>
      <c r="AD14" t="n">
        <v>729328.4746738768</v>
      </c>
      <c r="AE14" t="n">
        <v>997899.3947502545</v>
      </c>
      <c r="AF14" t="n">
        <v>3.602277023652733e-06</v>
      </c>
      <c r="AG14" t="n">
        <v>49</v>
      </c>
      <c r="AH14" t="n">
        <v>902661.2770758865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5.3526</v>
      </c>
      <c r="E15" t="n">
        <v>18.68</v>
      </c>
      <c r="F15" t="n">
        <v>15.61</v>
      </c>
      <c r="G15" t="n">
        <v>36.03</v>
      </c>
      <c r="H15" t="n">
        <v>0.49</v>
      </c>
      <c r="I15" t="n">
        <v>26</v>
      </c>
      <c r="J15" t="n">
        <v>154.98</v>
      </c>
      <c r="K15" t="n">
        <v>49.1</v>
      </c>
      <c r="L15" t="n">
        <v>4.25</v>
      </c>
      <c r="M15" t="n">
        <v>13</v>
      </c>
      <c r="N15" t="n">
        <v>26.63</v>
      </c>
      <c r="O15" t="n">
        <v>19348.03</v>
      </c>
      <c r="P15" t="n">
        <v>144.23</v>
      </c>
      <c r="Q15" t="n">
        <v>1732</v>
      </c>
      <c r="R15" t="n">
        <v>59.13</v>
      </c>
      <c r="S15" t="n">
        <v>42.11</v>
      </c>
      <c r="T15" t="n">
        <v>7861.51</v>
      </c>
      <c r="U15" t="n">
        <v>0.71</v>
      </c>
      <c r="V15" t="n">
        <v>0.89</v>
      </c>
      <c r="W15" t="n">
        <v>3.76</v>
      </c>
      <c r="X15" t="n">
        <v>0.51</v>
      </c>
      <c r="Y15" t="n">
        <v>1</v>
      </c>
      <c r="Z15" t="n">
        <v>10</v>
      </c>
      <c r="AA15" t="n">
        <v>723.9852480715542</v>
      </c>
      <c r="AB15" t="n">
        <v>990.5885563864359</v>
      </c>
      <c r="AC15" t="n">
        <v>896.0481748646845</v>
      </c>
      <c r="AD15" t="n">
        <v>723985.2480715542</v>
      </c>
      <c r="AE15" t="n">
        <v>990588.5563864359</v>
      </c>
      <c r="AF15" t="n">
        <v>3.622921026813404e-06</v>
      </c>
      <c r="AG15" t="n">
        <v>49</v>
      </c>
      <c r="AH15" t="n">
        <v>896048.1748646845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5.3631</v>
      </c>
      <c r="E16" t="n">
        <v>18.65</v>
      </c>
      <c r="F16" t="n">
        <v>15.61</v>
      </c>
      <c r="G16" t="n">
        <v>37.45</v>
      </c>
      <c r="H16" t="n">
        <v>0.51</v>
      </c>
      <c r="I16" t="n">
        <v>25</v>
      </c>
      <c r="J16" t="n">
        <v>155.33</v>
      </c>
      <c r="K16" t="n">
        <v>49.1</v>
      </c>
      <c r="L16" t="n">
        <v>4.5</v>
      </c>
      <c r="M16" t="n">
        <v>7</v>
      </c>
      <c r="N16" t="n">
        <v>26.74</v>
      </c>
      <c r="O16" t="n">
        <v>19391.36</v>
      </c>
      <c r="P16" t="n">
        <v>142.73</v>
      </c>
      <c r="Q16" t="n">
        <v>1731.9</v>
      </c>
      <c r="R16" t="n">
        <v>58.46</v>
      </c>
      <c r="S16" t="n">
        <v>42.11</v>
      </c>
      <c r="T16" t="n">
        <v>7533.43</v>
      </c>
      <c r="U16" t="n">
        <v>0.72</v>
      </c>
      <c r="V16" t="n">
        <v>0.89</v>
      </c>
      <c r="W16" t="n">
        <v>3.78</v>
      </c>
      <c r="X16" t="n">
        <v>0.51</v>
      </c>
      <c r="Y16" t="n">
        <v>1</v>
      </c>
      <c r="Z16" t="n">
        <v>10</v>
      </c>
      <c r="AA16" t="n">
        <v>721.9829603494082</v>
      </c>
      <c r="AB16" t="n">
        <v>987.8489379902958</v>
      </c>
      <c r="AC16" t="n">
        <v>893.5700218031935</v>
      </c>
      <c r="AD16" t="n">
        <v>721982.9603494082</v>
      </c>
      <c r="AE16" t="n">
        <v>987848.9379902958</v>
      </c>
      <c r="AF16" t="n">
        <v>3.630027978721177e-06</v>
      </c>
      <c r="AG16" t="n">
        <v>49</v>
      </c>
      <c r="AH16" t="n">
        <v>893570.0218031935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5.3642</v>
      </c>
      <c r="E17" t="n">
        <v>18.64</v>
      </c>
      <c r="F17" t="n">
        <v>15.6</v>
      </c>
      <c r="G17" t="n">
        <v>37.44</v>
      </c>
      <c r="H17" t="n">
        <v>0.54</v>
      </c>
      <c r="I17" t="n">
        <v>25</v>
      </c>
      <c r="J17" t="n">
        <v>155.68</v>
      </c>
      <c r="K17" t="n">
        <v>49.1</v>
      </c>
      <c r="L17" t="n">
        <v>4.75</v>
      </c>
      <c r="M17" t="n">
        <v>0</v>
      </c>
      <c r="N17" t="n">
        <v>26.84</v>
      </c>
      <c r="O17" t="n">
        <v>19434.74</v>
      </c>
      <c r="P17" t="n">
        <v>142.1</v>
      </c>
      <c r="Q17" t="n">
        <v>1732.05</v>
      </c>
      <c r="R17" t="n">
        <v>58.3</v>
      </c>
      <c r="S17" t="n">
        <v>42.11</v>
      </c>
      <c r="T17" t="n">
        <v>7455.2</v>
      </c>
      <c r="U17" t="n">
        <v>0.72</v>
      </c>
      <c r="V17" t="n">
        <v>0.89</v>
      </c>
      <c r="W17" t="n">
        <v>3.78</v>
      </c>
      <c r="X17" t="n">
        <v>0.5</v>
      </c>
      <c r="Y17" t="n">
        <v>1</v>
      </c>
      <c r="Z17" t="n">
        <v>10</v>
      </c>
      <c r="AA17" t="n">
        <v>721.2308783173843</v>
      </c>
      <c r="AB17" t="n">
        <v>986.8199061745629</v>
      </c>
      <c r="AC17" t="n">
        <v>892.639199339699</v>
      </c>
      <c r="AD17" t="n">
        <v>721230.8783173843</v>
      </c>
      <c r="AE17" t="n">
        <v>986819.9061745629</v>
      </c>
      <c r="AF17" t="n">
        <v>3.630772516540086e-06</v>
      </c>
      <c r="AG17" t="n">
        <v>49</v>
      </c>
      <c r="AH17" t="n">
        <v>892639.199339699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3.5695</v>
      </c>
      <c r="E2" t="n">
        <v>28.02</v>
      </c>
      <c r="F2" t="n">
        <v>18.81</v>
      </c>
      <c r="G2" t="n">
        <v>6.24</v>
      </c>
      <c r="H2" t="n">
        <v>0.1</v>
      </c>
      <c r="I2" t="n">
        <v>181</v>
      </c>
      <c r="J2" t="n">
        <v>185.69</v>
      </c>
      <c r="K2" t="n">
        <v>53.44</v>
      </c>
      <c r="L2" t="n">
        <v>1</v>
      </c>
      <c r="M2" t="n">
        <v>179</v>
      </c>
      <c r="N2" t="n">
        <v>36.26</v>
      </c>
      <c r="O2" t="n">
        <v>23136.14</v>
      </c>
      <c r="P2" t="n">
        <v>250.8</v>
      </c>
      <c r="Q2" t="n">
        <v>1732.65</v>
      </c>
      <c r="R2" t="n">
        <v>158.87</v>
      </c>
      <c r="S2" t="n">
        <v>42.11</v>
      </c>
      <c r="T2" t="n">
        <v>56956.49</v>
      </c>
      <c r="U2" t="n">
        <v>0.27</v>
      </c>
      <c r="V2" t="n">
        <v>0.74</v>
      </c>
      <c r="W2" t="n">
        <v>4.01</v>
      </c>
      <c r="X2" t="n">
        <v>3.7</v>
      </c>
      <c r="Y2" t="n">
        <v>1</v>
      </c>
      <c r="Z2" t="n">
        <v>10</v>
      </c>
      <c r="AA2" t="n">
        <v>1299.343782048277</v>
      </c>
      <c r="AB2" t="n">
        <v>1777.819485600463</v>
      </c>
      <c r="AC2" t="n">
        <v>1608.146889080073</v>
      </c>
      <c r="AD2" t="n">
        <v>1299343.782048277</v>
      </c>
      <c r="AE2" t="n">
        <v>1777819.485600463</v>
      </c>
      <c r="AF2" t="n">
        <v>2.196295436722014e-06</v>
      </c>
      <c r="AG2" t="n">
        <v>73</v>
      </c>
      <c r="AH2" t="n">
        <v>1608146.889080073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3.9293</v>
      </c>
      <c r="E3" t="n">
        <v>25.45</v>
      </c>
      <c r="F3" t="n">
        <v>17.88</v>
      </c>
      <c r="G3" t="n">
        <v>7.83</v>
      </c>
      <c r="H3" t="n">
        <v>0.12</v>
      </c>
      <c r="I3" t="n">
        <v>137</v>
      </c>
      <c r="J3" t="n">
        <v>186.07</v>
      </c>
      <c r="K3" t="n">
        <v>53.44</v>
      </c>
      <c r="L3" t="n">
        <v>1.25</v>
      </c>
      <c r="M3" t="n">
        <v>135</v>
      </c>
      <c r="N3" t="n">
        <v>36.39</v>
      </c>
      <c r="O3" t="n">
        <v>23182.76</v>
      </c>
      <c r="P3" t="n">
        <v>236.37</v>
      </c>
      <c r="Q3" t="n">
        <v>1732.12</v>
      </c>
      <c r="R3" t="n">
        <v>130.06</v>
      </c>
      <c r="S3" t="n">
        <v>42.11</v>
      </c>
      <c r="T3" t="n">
        <v>42774.2</v>
      </c>
      <c r="U3" t="n">
        <v>0.32</v>
      </c>
      <c r="V3" t="n">
        <v>0.78</v>
      </c>
      <c r="W3" t="n">
        <v>3.94</v>
      </c>
      <c r="X3" t="n">
        <v>2.78</v>
      </c>
      <c r="Y3" t="n">
        <v>1</v>
      </c>
      <c r="Z3" t="n">
        <v>10</v>
      </c>
      <c r="AA3" t="n">
        <v>1158.403558234604</v>
      </c>
      <c r="AB3" t="n">
        <v>1584.978853534753</v>
      </c>
      <c r="AC3" t="n">
        <v>1433.710696285188</v>
      </c>
      <c r="AD3" t="n">
        <v>1158403.558234604</v>
      </c>
      <c r="AE3" t="n">
        <v>1584978.853534753</v>
      </c>
      <c r="AF3" t="n">
        <v>2.417678571091696e-06</v>
      </c>
      <c r="AG3" t="n">
        <v>67</v>
      </c>
      <c r="AH3" t="n">
        <v>1433710.696285188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4.185</v>
      </c>
      <c r="E4" t="n">
        <v>23.89</v>
      </c>
      <c r="F4" t="n">
        <v>17.33</v>
      </c>
      <c r="G4" t="n">
        <v>9.449999999999999</v>
      </c>
      <c r="H4" t="n">
        <v>0.14</v>
      </c>
      <c r="I4" t="n">
        <v>110</v>
      </c>
      <c r="J4" t="n">
        <v>186.45</v>
      </c>
      <c r="K4" t="n">
        <v>53.44</v>
      </c>
      <c r="L4" t="n">
        <v>1.5</v>
      </c>
      <c r="M4" t="n">
        <v>108</v>
      </c>
      <c r="N4" t="n">
        <v>36.51</v>
      </c>
      <c r="O4" t="n">
        <v>23229.42</v>
      </c>
      <c r="P4" t="n">
        <v>227.12</v>
      </c>
      <c r="Q4" t="n">
        <v>1732.45</v>
      </c>
      <c r="R4" t="n">
        <v>112.73</v>
      </c>
      <c r="S4" t="n">
        <v>42.11</v>
      </c>
      <c r="T4" t="n">
        <v>34245.52</v>
      </c>
      <c r="U4" t="n">
        <v>0.37</v>
      </c>
      <c r="V4" t="n">
        <v>0.8</v>
      </c>
      <c r="W4" t="n">
        <v>3.9</v>
      </c>
      <c r="X4" t="n">
        <v>2.23</v>
      </c>
      <c r="Y4" t="n">
        <v>1</v>
      </c>
      <c r="Z4" t="n">
        <v>10</v>
      </c>
      <c r="AA4" t="n">
        <v>1071.684274698073</v>
      </c>
      <c r="AB4" t="n">
        <v>1466.325704015293</v>
      </c>
      <c r="AC4" t="n">
        <v>1326.381636825124</v>
      </c>
      <c r="AD4" t="n">
        <v>1071684.274698073</v>
      </c>
      <c r="AE4" t="n">
        <v>1466325.704015293</v>
      </c>
      <c r="AF4" t="n">
        <v>2.575009497879711e-06</v>
      </c>
      <c r="AG4" t="n">
        <v>63</v>
      </c>
      <c r="AH4" t="n">
        <v>1326381.636825124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4.39</v>
      </c>
      <c r="E5" t="n">
        <v>22.78</v>
      </c>
      <c r="F5" t="n">
        <v>16.92</v>
      </c>
      <c r="G5" t="n">
        <v>11.16</v>
      </c>
      <c r="H5" t="n">
        <v>0.17</v>
      </c>
      <c r="I5" t="n">
        <v>91</v>
      </c>
      <c r="J5" t="n">
        <v>186.83</v>
      </c>
      <c r="K5" t="n">
        <v>53.44</v>
      </c>
      <c r="L5" t="n">
        <v>1.75</v>
      </c>
      <c r="M5" t="n">
        <v>89</v>
      </c>
      <c r="N5" t="n">
        <v>36.64</v>
      </c>
      <c r="O5" t="n">
        <v>23276.13</v>
      </c>
      <c r="P5" t="n">
        <v>219.78</v>
      </c>
      <c r="Q5" t="n">
        <v>1732.16</v>
      </c>
      <c r="R5" t="n">
        <v>100.44</v>
      </c>
      <c r="S5" t="n">
        <v>42.11</v>
      </c>
      <c r="T5" t="n">
        <v>28192.47</v>
      </c>
      <c r="U5" t="n">
        <v>0.42</v>
      </c>
      <c r="V5" t="n">
        <v>0.82</v>
      </c>
      <c r="W5" t="n">
        <v>3.85</v>
      </c>
      <c r="X5" t="n">
        <v>1.82</v>
      </c>
      <c r="Y5" t="n">
        <v>1</v>
      </c>
      <c r="Z5" t="n">
        <v>10</v>
      </c>
      <c r="AA5" t="n">
        <v>1008.53332745367</v>
      </c>
      <c r="AB5" t="n">
        <v>1379.919791972336</v>
      </c>
      <c r="AC5" t="n">
        <v>1248.222183756088</v>
      </c>
      <c r="AD5" t="n">
        <v>1008533.32745367</v>
      </c>
      <c r="AE5" t="n">
        <v>1379919.791972336</v>
      </c>
      <c r="AF5" t="n">
        <v>2.701144969102014e-06</v>
      </c>
      <c r="AG5" t="n">
        <v>60</v>
      </c>
      <c r="AH5" t="n">
        <v>1248222.183756088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4.5417</v>
      </c>
      <c r="E6" t="n">
        <v>22.02</v>
      </c>
      <c r="F6" t="n">
        <v>16.65</v>
      </c>
      <c r="G6" t="n">
        <v>12.8</v>
      </c>
      <c r="H6" t="n">
        <v>0.19</v>
      </c>
      <c r="I6" t="n">
        <v>78</v>
      </c>
      <c r="J6" t="n">
        <v>187.21</v>
      </c>
      <c r="K6" t="n">
        <v>53.44</v>
      </c>
      <c r="L6" t="n">
        <v>2</v>
      </c>
      <c r="M6" t="n">
        <v>76</v>
      </c>
      <c r="N6" t="n">
        <v>36.77</v>
      </c>
      <c r="O6" t="n">
        <v>23322.88</v>
      </c>
      <c r="P6" t="n">
        <v>214.29</v>
      </c>
      <c r="Q6" t="n">
        <v>1732.1</v>
      </c>
      <c r="R6" t="n">
        <v>91.53</v>
      </c>
      <c r="S6" t="n">
        <v>42.11</v>
      </c>
      <c r="T6" t="n">
        <v>23802.92</v>
      </c>
      <c r="U6" t="n">
        <v>0.46</v>
      </c>
      <c r="V6" t="n">
        <v>0.84</v>
      </c>
      <c r="W6" t="n">
        <v>3.84</v>
      </c>
      <c r="X6" t="n">
        <v>1.55</v>
      </c>
      <c r="Y6" t="n">
        <v>1</v>
      </c>
      <c r="Z6" t="n">
        <v>10</v>
      </c>
      <c r="AA6" t="n">
        <v>966.1257573179854</v>
      </c>
      <c r="AB6" t="n">
        <v>1321.895883622738</v>
      </c>
      <c r="AC6" t="n">
        <v>1195.735995782309</v>
      </c>
      <c r="AD6" t="n">
        <v>966125.7573179854</v>
      </c>
      <c r="AE6" t="n">
        <v>1321895.883622739</v>
      </c>
      <c r="AF6" t="n">
        <v>2.794485217806519e-06</v>
      </c>
      <c r="AG6" t="n">
        <v>58</v>
      </c>
      <c r="AH6" t="n">
        <v>1195735.995782309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4.6565</v>
      </c>
      <c r="E7" t="n">
        <v>21.48</v>
      </c>
      <c r="F7" t="n">
        <v>16.48</v>
      </c>
      <c r="G7" t="n">
        <v>14.54</v>
      </c>
      <c r="H7" t="n">
        <v>0.21</v>
      </c>
      <c r="I7" t="n">
        <v>68</v>
      </c>
      <c r="J7" t="n">
        <v>187.59</v>
      </c>
      <c r="K7" t="n">
        <v>53.44</v>
      </c>
      <c r="L7" t="n">
        <v>2.25</v>
      </c>
      <c r="M7" t="n">
        <v>66</v>
      </c>
      <c r="N7" t="n">
        <v>36.9</v>
      </c>
      <c r="O7" t="n">
        <v>23369.68</v>
      </c>
      <c r="P7" t="n">
        <v>210.08</v>
      </c>
      <c r="Q7" t="n">
        <v>1732.35</v>
      </c>
      <c r="R7" t="n">
        <v>86.36</v>
      </c>
      <c r="S7" t="n">
        <v>42.11</v>
      </c>
      <c r="T7" t="n">
        <v>21268.26</v>
      </c>
      <c r="U7" t="n">
        <v>0.49</v>
      </c>
      <c r="V7" t="n">
        <v>0.85</v>
      </c>
      <c r="W7" t="n">
        <v>3.82</v>
      </c>
      <c r="X7" t="n">
        <v>1.37</v>
      </c>
      <c r="Y7" t="n">
        <v>1</v>
      </c>
      <c r="Z7" t="n">
        <v>10</v>
      </c>
      <c r="AA7" t="n">
        <v>930.4270429921997</v>
      </c>
      <c r="AB7" t="n">
        <v>1273.051327766075</v>
      </c>
      <c r="AC7" t="n">
        <v>1151.553095782841</v>
      </c>
      <c r="AD7" t="n">
        <v>930427.0429921998</v>
      </c>
      <c r="AE7" t="n">
        <v>1273051.327766075</v>
      </c>
      <c r="AF7" t="n">
        <v>2.865121081691009e-06</v>
      </c>
      <c r="AG7" t="n">
        <v>56</v>
      </c>
      <c r="AH7" t="n">
        <v>1151553.095782841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4.7661</v>
      </c>
      <c r="E8" t="n">
        <v>20.98</v>
      </c>
      <c r="F8" t="n">
        <v>16.28</v>
      </c>
      <c r="G8" t="n">
        <v>16.28</v>
      </c>
      <c r="H8" t="n">
        <v>0.24</v>
      </c>
      <c r="I8" t="n">
        <v>60</v>
      </c>
      <c r="J8" t="n">
        <v>187.97</v>
      </c>
      <c r="K8" t="n">
        <v>53.44</v>
      </c>
      <c r="L8" t="n">
        <v>2.5</v>
      </c>
      <c r="M8" t="n">
        <v>58</v>
      </c>
      <c r="N8" t="n">
        <v>37.03</v>
      </c>
      <c r="O8" t="n">
        <v>23416.52</v>
      </c>
      <c r="P8" t="n">
        <v>205.61</v>
      </c>
      <c r="Q8" t="n">
        <v>1732.17</v>
      </c>
      <c r="R8" t="n">
        <v>80.58</v>
      </c>
      <c r="S8" t="n">
        <v>42.11</v>
      </c>
      <c r="T8" t="n">
        <v>18417.95</v>
      </c>
      <c r="U8" t="n">
        <v>0.52</v>
      </c>
      <c r="V8" t="n">
        <v>0.86</v>
      </c>
      <c r="W8" t="n">
        <v>3.8</v>
      </c>
      <c r="X8" t="n">
        <v>1.18</v>
      </c>
      <c r="Y8" t="n">
        <v>1</v>
      </c>
      <c r="Z8" t="n">
        <v>10</v>
      </c>
      <c r="AA8" t="n">
        <v>905.2241036231678</v>
      </c>
      <c r="AB8" t="n">
        <v>1238.567554246153</v>
      </c>
      <c r="AC8" t="n">
        <v>1120.360405209379</v>
      </c>
      <c r="AD8" t="n">
        <v>905224.1036231678</v>
      </c>
      <c r="AE8" t="n">
        <v>1238567.554246153</v>
      </c>
      <c r="AF8" t="n">
        <v>2.932557411671323e-06</v>
      </c>
      <c r="AG8" t="n">
        <v>55</v>
      </c>
      <c r="AH8" t="n">
        <v>1120360.40520938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4.844</v>
      </c>
      <c r="E9" t="n">
        <v>20.64</v>
      </c>
      <c r="F9" t="n">
        <v>16.17</v>
      </c>
      <c r="G9" t="n">
        <v>17.96</v>
      </c>
      <c r="H9" t="n">
        <v>0.26</v>
      </c>
      <c r="I9" t="n">
        <v>54</v>
      </c>
      <c r="J9" t="n">
        <v>188.35</v>
      </c>
      <c r="K9" t="n">
        <v>53.44</v>
      </c>
      <c r="L9" t="n">
        <v>2.75</v>
      </c>
      <c r="M9" t="n">
        <v>52</v>
      </c>
      <c r="N9" t="n">
        <v>37.16</v>
      </c>
      <c r="O9" t="n">
        <v>23463.4</v>
      </c>
      <c r="P9" t="n">
        <v>202.29</v>
      </c>
      <c r="Q9" t="n">
        <v>1732.1</v>
      </c>
      <c r="R9" t="n">
        <v>76.7</v>
      </c>
      <c r="S9" t="n">
        <v>42.11</v>
      </c>
      <c r="T9" t="n">
        <v>16508.05</v>
      </c>
      <c r="U9" t="n">
        <v>0.55</v>
      </c>
      <c r="V9" t="n">
        <v>0.86</v>
      </c>
      <c r="W9" t="n">
        <v>3.8</v>
      </c>
      <c r="X9" t="n">
        <v>1.07</v>
      </c>
      <c r="Y9" t="n">
        <v>1</v>
      </c>
      <c r="Z9" t="n">
        <v>10</v>
      </c>
      <c r="AA9" t="n">
        <v>884.9664139118172</v>
      </c>
      <c r="AB9" t="n">
        <v>1210.850089476887</v>
      </c>
      <c r="AC9" t="n">
        <v>1095.288256375987</v>
      </c>
      <c r="AD9" t="n">
        <v>884966.4139118172</v>
      </c>
      <c r="AE9" t="n">
        <v>1210850.089476887</v>
      </c>
      <c r="AF9" t="n">
        <v>2.980488890735799e-06</v>
      </c>
      <c r="AG9" t="n">
        <v>54</v>
      </c>
      <c r="AH9" t="n">
        <v>1095288.256375987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4.9092</v>
      </c>
      <c r="E10" t="n">
        <v>20.37</v>
      </c>
      <c r="F10" t="n">
        <v>16.08</v>
      </c>
      <c r="G10" t="n">
        <v>19.69</v>
      </c>
      <c r="H10" t="n">
        <v>0.28</v>
      </c>
      <c r="I10" t="n">
        <v>49</v>
      </c>
      <c r="J10" t="n">
        <v>188.73</v>
      </c>
      <c r="K10" t="n">
        <v>53.44</v>
      </c>
      <c r="L10" t="n">
        <v>3</v>
      </c>
      <c r="M10" t="n">
        <v>47</v>
      </c>
      <c r="N10" t="n">
        <v>37.29</v>
      </c>
      <c r="O10" t="n">
        <v>23510.33</v>
      </c>
      <c r="P10" t="n">
        <v>199.27</v>
      </c>
      <c r="Q10" t="n">
        <v>1732.41</v>
      </c>
      <c r="R10" t="n">
        <v>73.68000000000001</v>
      </c>
      <c r="S10" t="n">
        <v>42.11</v>
      </c>
      <c r="T10" t="n">
        <v>15020.68</v>
      </c>
      <c r="U10" t="n">
        <v>0.57</v>
      </c>
      <c r="V10" t="n">
        <v>0.87</v>
      </c>
      <c r="W10" t="n">
        <v>3.8</v>
      </c>
      <c r="X10" t="n">
        <v>0.98</v>
      </c>
      <c r="Y10" t="n">
        <v>1</v>
      </c>
      <c r="Z10" t="n">
        <v>10</v>
      </c>
      <c r="AA10" t="n">
        <v>876.2684433360081</v>
      </c>
      <c r="AB10" t="n">
        <v>1198.949142407685</v>
      </c>
      <c r="AC10" t="n">
        <v>1084.523118991985</v>
      </c>
      <c r="AD10" t="n">
        <v>876268.4433360081</v>
      </c>
      <c r="AE10" t="n">
        <v>1198949.142407686</v>
      </c>
      <c r="AF10" t="n">
        <v>3.020606123534307e-06</v>
      </c>
      <c r="AG10" t="n">
        <v>54</v>
      </c>
      <c r="AH10" t="n">
        <v>1084523.118991985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4.9841</v>
      </c>
      <c r="E11" t="n">
        <v>20.06</v>
      </c>
      <c r="F11" t="n">
        <v>15.96</v>
      </c>
      <c r="G11" t="n">
        <v>21.76</v>
      </c>
      <c r="H11" t="n">
        <v>0.3</v>
      </c>
      <c r="I11" t="n">
        <v>44</v>
      </c>
      <c r="J11" t="n">
        <v>189.11</v>
      </c>
      <c r="K11" t="n">
        <v>53.44</v>
      </c>
      <c r="L11" t="n">
        <v>3.25</v>
      </c>
      <c r="M11" t="n">
        <v>42</v>
      </c>
      <c r="N11" t="n">
        <v>37.42</v>
      </c>
      <c r="O11" t="n">
        <v>23557.3</v>
      </c>
      <c r="P11" t="n">
        <v>195.34</v>
      </c>
      <c r="Q11" t="n">
        <v>1732.03</v>
      </c>
      <c r="R11" t="n">
        <v>70.09</v>
      </c>
      <c r="S11" t="n">
        <v>42.11</v>
      </c>
      <c r="T11" t="n">
        <v>13254.41</v>
      </c>
      <c r="U11" t="n">
        <v>0.6</v>
      </c>
      <c r="V11" t="n">
        <v>0.87</v>
      </c>
      <c r="W11" t="n">
        <v>3.78</v>
      </c>
      <c r="X11" t="n">
        <v>0.86</v>
      </c>
      <c r="Y11" t="n">
        <v>1</v>
      </c>
      <c r="Z11" t="n">
        <v>10</v>
      </c>
      <c r="AA11" t="n">
        <v>856.0669683674263</v>
      </c>
      <c r="AB11" t="n">
        <v>1171.308593129496</v>
      </c>
      <c r="AC11" t="n">
        <v>1059.520544943151</v>
      </c>
      <c r="AD11" t="n">
        <v>856066.9683674263</v>
      </c>
      <c r="AE11" t="n">
        <v>1171308.593129496</v>
      </c>
      <c r="AF11" t="n">
        <v>3.066691717654065e-06</v>
      </c>
      <c r="AG11" t="n">
        <v>53</v>
      </c>
      <c r="AH11" t="n">
        <v>1059520.544943152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5.0238</v>
      </c>
      <c r="E12" t="n">
        <v>19.91</v>
      </c>
      <c r="F12" t="n">
        <v>15.91</v>
      </c>
      <c r="G12" t="n">
        <v>23.28</v>
      </c>
      <c r="H12" t="n">
        <v>0.33</v>
      </c>
      <c r="I12" t="n">
        <v>41</v>
      </c>
      <c r="J12" t="n">
        <v>189.49</v>
      </c>
      <c r="K12" t="n">
        <v>53.44</v>
      </c>
      <c r="L12" t="n">
        <v>3.5</v>
      </c>
      <c r="M12" t="n">
        <v>39</v>
      </c>
      <c r="N12" t="n">
        <v>37.55</v>
      </c>
      <c r="O12" t="n">
        <v>23604.32</v>
      </c>
      <c r="P12" t="n">
        <v>192.58</v>
      </c>
      <c r="Q12" t="n">
        <v>1731.95</v>
      </c>
      <c r="R12" t="n">
        <v>68.8</v>
      </c>
      <c r="S12" t="n">
        <v>42.11</v>
      </c>
      <c r="T12" t="n">
        <v>12623.84</v>
      </c>
      <c r="U12" t="n">
        <v>0.61</v>
      </c>
      <c r="V12" t="n">
        <v>0.88</v>
      </c>
      <c r="W12" t="n">
        <v>3.77</v>
      </c>
      <c r="X12" t="n">
        <v>0.8100000000000001</v>
      </c>
      <c r="Y12" t="n">
        <v>1</v>
      </c>
      <c r="Z12" t="n">
        <v>10</v>
      </c>
      <c r="AA12" t="n">
        <v>840.2164979211369</v>
      </c>
      <c r="AB12" t="n">
        <v>1149.621280191479</v>
      </c>
      <c r="AC12" t="n">
        <v>1039.903038713604</v>
      </c>
      <c r="AD12" t="n">
        <v>840216.4979211369</v>
      </c>
      <c r="AE12" t="n">
        <v>1149621.280191479</v>
      </c>
      <c r="AF12" t="n">
        <v>3.091118928422483e-06</v>
      </c>
      <c r="AG12" t="n">
        <v>52</v>
      </c>
      <c r="AH12" t="n">
        <v>1039903.038713604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5.0669</v>
      </c>
      <c r="E13" t="n">
        <v>19.74</v>
      </c>
      <c r="F13" t="n">
        <v>15.85</v>
      </c>
      <c r="G13" t="n">
        <v>25.03</v>
      </c>
      <c r="H13" t="n">
        <v>0.35</v>
      </c>
      <c r="I13" t="n">
        <v>38</v>
      </c>
      <c r="J13" t="n">
        <v>189.87</v>
      </c>
      <c r="K13" t="n">
        <v>53.44</v>
      </c>
      <c r="L13" t="n">
        <v>3.75</v>
      </c>
      <c r="M13" t="n">
        <v>36</v>
      </c>
      <c r="N13" t="n">
        <v>37.69</v>
      </c>
      <c r="O13" t="n">
        <v>23651.38</v>
      </c>
      <c r="P13" t="n">
        <v>189.89</v>
      </c>
      <c r="Q13" t="n">
        <v>1732.15</v>
      </c>
      <c r="R13" t="n">
        <v>67.12</v>
      </c>
      <c r="S13" t="n">
        <v>42.11</v>
      </c>
      <c r="T13" t="n">
        <v>11799.21</v>
      </c>
      <c r="U13" t="n">
        <v>0.63</v>
      </c>
      <c r="V13" t="n">
        <v>0.88</v>
      </c>
      <c r="W13" t="n">
        <v>3.77</v>
      </c>
      <c r="X13" t="n">
        <v>0.75</v>
      </c>
      <c r="Y13" t="n">
        <v>1</v>
      </c>
      <c r="Z13" t="n">
        <v>10</v>
      </c>
      <c r="AA13" t="n">
        <v>834.1098586099602</v>
      </c>
      <c r="AB13" t="n">
        <v>1141.265906880014</v>
      </c>
      <c r="AC13" t="n">
        <v>1032.345090504145</v>
      </c>
      <c r="AD13" t="n">
        <v>834109.8586099602</v>
      </c>
      <c r="AE13" t="n">
        <v>1141265.906880014</v>
      </c>
      <c r="AF13" t="n">
        <v>3.117638142128246e-06</v>
      </c>
      <c r="AG13" t="n">
        <v>52</v>
      </c>
      <c r="AH13" t="n">
        <v>1032345.090504145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5.1085</v>
      </c>
      <c r="E14" t="n">
        <v>19.58</v>
      </c>
      <c r="F14" t="n">
        <v>15.8</v>
      </c>
      <c r="G14" t="n">
        <v>27.09</v>
      </c>
      <c r="H14" t="n">
        <v>0.37</v>
      </c>
      <c r="I14" t="n">
        <v>35</v>
      </c>
      <c r="J14" t="n">
        <v>190.25</v>
      </c>
      <c r="K14" t="n">
        <v>53.44</v>
      </c>
      <c r="L14" t="n">
        <v>4</v>
      </c>
      <c r="M14" t="n">
        <v>33</v>
      </c>
      <c r="N14" t="n">
        <v>37.82</v>
      </c>
      <c r="O14" t="n">
        <v>23698.48</v>
      </c>
      <c r="P14" t="n">
        <v>187.13</v>
      </c>
      <c r="Q14" t="n">
        <v>1731.89</v>
      </c>
      <c r="R14" t="n">
        <v>65.62</v>
      </c>
      <c r="S14" t="n">
        <v>42.11</v>
      </c>
      <c r="T14" t="n">
        <v>11061.04</v>
      </c>
      <c r="U14" t="n">
        <v>0.64</v>
      </c>
      <c r="V14" t="n">
        <v>0.88</v>
      </c>
      <c r="W14" t="n">
        <v>3.77</v>
      </c>
      <c r="X14" t="n">
        <v>0.71</v>
      </c>
      <c r="Y14" t="n">
        <v>1</v>
      </c>
      <c r="Z14" t="n">
        <v>10</v>
      </c>
      <c r="AA14" t="n">
        <v>818.3334951260621</v>
      </c>
      <c r="AB14" t="n">
        <v>1119.67999035731</v>
      </c>
      <c r="AC14" t="n">
        <v>1012.819303558344</v>
      </c>
      <c r="AD14" t="n">
        <v>818333.4951260621</v>
      </c>
      <c r="AE14" t="n">
        <v>1119679.99035731</v>
      </c>
      <c r="AF14" t="n">
        <v>3.143234413361649e-06</v>
      </c>
      <c r="AG14" t="n">
        <v>51</v>
      </c>
      <c r="AH14" t="n">
        <v>1012819.303558344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5.1588</v>
      </c>
      <c r="E15" t="n">
        <v>19.38</v>
      </c>
      <c r="F15" t="n">
        <v>15.72</v>
      </c>
      <c r="G15" t="n">
        <v>29.48</v>
      </c>
      <c r="H15" t="n">
        <v>0.4</v>
      </c>
      <c r="I15" t="n">
        <v>32</v>
      </c>
      <c r="J15" t="n">
        <v>190.63</v>
      </c>
      <c r="K15" t="n">
        <v>53.44</v>
      </c>
      <c r="L15" t="n">
        <v>4.25</v>
      </c>
      <c r="M15" t="n">
        <v>30</v>
      </c>
      <c r="N15" t="n">
        <v>37.95</v>
      </c>
      <c r="O15" t="n">
        <v>23745.63</v>
      </c>
      <c r="P15" t="n">
        <v>183.52</v>
      </c>
      <c r="Q15" t="n">
        <v>1732.48</v>
      </c>
      <c r="R15" t="n">
        <v>62.91</v>
      </c>
      <c r="S15" t="n">
        <v>42.11</v>
      </c>
      <c r="T15" t="n">
        <v>9722.82</v>
      </c>
      <c r="U15" t="n">
        <v>0.67</v>
      </c>
      <c r="V15" t="n">
        <v>0.89</v>
      </c>
      <c r="W15" t="n">
        <v>3.76</v>
      </c>
      <c r="X15" t="n">
        <v>0.62</v>
      </c>
      <c r="Y15" t="n">
        <v>1</v>
      </c>
      <c r="Z15" t="n">
        <v>10</v>
      </c>
      <c r="AA15" t="n">
        <v>810.8824525410047</v>
      </c>
      <c r="AB15" t="n">
        <v>1109.485145175635</v>
      </c>
      <c r="AC15" t="n">
        <v>1003.597440092253</v>
      </c>
      <c r="AD15" t="n">
        <v>810882.4525410046</v>
      </c>
      <c r="AE15" t="n">
        <v>1109485.145175635</v>
      </c>
      <c r="AF15" t="n">
        <v>3.174183750934732e-06</v>
      </c>
      <c r="AG15" t="n">
        <v>51</v>
      </c>
      <c r="AH15" t="n">
        <v>1003597.440092253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5.1929</v>
      </c>
      <c r="E16" t="n">
        <v>19.26</v>
      </c>
      <c r="F16" t="n">
        <v>15.67</v>
      </c>
      <c r="G16" t="n">
        <v>31.34</v>
      </c>
      <c r="H16" t="n">
        <v>0.42</v>
      </c>
      <c r="I16" t="n">
        <v>30</v>
      </c>
      <c r="J16" t="n">
        <v>191.02</v>
      </c>
      <c r="K16" t="n">
        <v>53.44</v>
      </c>
      <c r="L16" t="n">
        <v>4.5</v>
      </c>
      <c r="M16" t="n">
        <v>28</v>
      </c>
      <c r="N16" t="n">
        <v>38.08</v>
      </c>
      <c r="O16" t="n">
        <v>23792.83</v>
      </c>
      <c r="P16" t="n">
        <v>180.37</v>
      </c>
      <c r="Q16" t="n">
        <v>1731.89</v>
      </c>
      <c r="R16" t="n">
        <v>61.39</v>
      </c>
      <c r="S16" t="n">
        <v>42.11</v>
      </c>
      <c r="T16" t="n">
        <v>8971.1</v>
      </c>
      <c r="U16" t="n">
        <v>0.6899999999999999</v>
      </c>
      <c r="V16" t="n">
        <v>0.89</v>
      </c>
      <c r="W16" t="n">
        <v>3.75</v>
      </c>
      <c r="X16" t="n">
        <v>0.57</v>
      </c>
      <c r="Y16" t="n">
        <v>1</v>
      </c>
      <c r="Z16" t="n">
        <v>10</v>
      </c>
      <c r="AA16" t="n">
        <v>805.2072273738564</v>
      </c>
      <c r="AB16" t="n">
        <v>1101.720051728679</v>
      </c>
      <c r="AC16" t="n">
        <v>996.573436265497</v>
      </c>
      <c r="AD16" t="n">
        <v>805207.2273738565</v>
      </c>
      <c r="AE16" t="n">
        <v>1101720.051728679</v>
      </c>
      <c r="AF16" t="n">
        <v>3.195165309806344e-06</v>
      </c>
      <c r="AG16" t="n">
        <v>51</v>
      </c>
      <c r="AH16" t="n">
        <v>996573.436265497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5.221</v>
      </c>
      <c r="E17" t="n">
        <v>19.15</v>
      </c>
      <c r="F17" t="n">
        <v>15.64</v>
      </c>
      <c r="G17" t="n">
        <v>33.52</v>
      </c>
      <c r="H17" t="n">
        <v>0.44</v>
      </c>
      <c r="I17" t="n">
        <v>28</v>
      </c>
      <c r="J17" t="n">
        <v>191.4</v>
      </c>
      <c r="K17" t="n">
        <v>53.44</v>
      </c>
      <c r="L17" t="n">
        <v>4.75</v>
      </c>
      <c r="M17" t="n">
        <v>26</v>
      </c>
      <c r="N17" t="n">
        <v>38.22</v>
      </c>
      <c r="O17" t="n">
        <v>23840.07</v>
      </c>
      <c r="P17" t="n">
        <v>177.41</v>
      </c>
      <c r="Q17" t="n">
        <v>1732.04</v>
      </c>
      <c r="R17" t="n">
        <v>60.45</v>
      </c>
      <c r="S17" t="n">
        <v>42.11</v>
      </c>
      <c r="T17" t="n">
        <v>8514.15</v>
      </c>
      <c r="U17" t="n">
        <v>0.7</v>
      </c>
      <c r="V17" t="n">
        <v>0.89</v>
      </c>
      <c r="W17" t="n">
        <v>3.75</v>
      </c>
      <c r="X17" t="n">
        <v>0.54</v>
      </c>
      <c r="Y17" t="n">
        <v>1</v>
      </c>
      <c r="Z17" t="n">
        <v>10</v>
      </c>
      <c r="AA17" t="n">
        <v>790.4231550860572</v>
      </c>
      <c r="AB17" t="n">
        <v>1081.491831797274</v>
      </c>
      <c r="AC17" t="n">
        <v>978.2757692538607</v>
      </c>
      <c r="AD17" t="n">
        <v>790423.1550860573</v>
      </c>
      <c r="AE17" t="n">
        <v>1081491.831797274</v>
      </c>
      <c r="AF17" t="n">
        <v>3.212455098788523e-06</v>
      </c>
      <c r="AG17" t="n">
        <v>50</v>
      </c>
      <c r="AH17" t="n">
        <v>978275.7692538607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5.2362</v>
      </c>
      <c r="E18" t="n">
        <v>19.1</v>
      </c>
      <c r="F18" t="n">
        <v>15.62</v>
      </c>
      <c r="G18" t="n">
        <v>34.72</v>
      </c>
      <c r="H18" t="n">
        <v>0.46</v>
      </c>
      <c r="I18" t="n">
        <v>27</v>
      </c>
      <c r="J18" t="n">
        <v>191.78</v>
      </c>
      <c r="K18" t="n">
        <v>53.44</v>
      </c>
      <c r="L18" t="n">
        <v>5</v>
      </c>
      <c r="M18" t="n">
        <v>25</v>
      </c>
      <c r="N18" t="n">
        <v>38.35</v>
      </c>
      <c r="O18" t="n">
        <v>23887.36</v>
      </c>
      <c r="P18" t="n">
        <v>175.92</v>
      </c>
      <c r="Q18" t="n">
        <v>1731.91</v>
      </c>
      <c r="R18" t="n">
        <v>60.06</v>
      </c>
      <c r="S18" t="n">
        <v>42.11</v>
      </c>
      <c r="T18" t="n">
        <v>8323.040000000001</v>
      </c>
      <c r="U18" t="n">
        <v>0.7</v>
      </c>
      <c r="V18" t="n">
        <v>0.89</v>
      </c>
      <c r="W18" t="n">
        <v>3.75</v>
      </c>
      <c r="X18" t="n">
        <v>0.53</v>
      </c>
      <c r="Y18" t="n">
        <v>1</v>
      </c>
      <c r="Z18" t="n">
        <v>10</v>
      </c>
      <c r="AA18" t="n">
        <v>787.8720995682417</v>
      </c>
      <c r="AB18" t="n">
        <v>1078.001365093173</v>
      </c>
      <c r="AC18" t="n">
        <v>975.1184277930977</v>
      </c>
      <c r="AD18" t="n">
        <v>787872.0995682416</v>
      </c>
      <c r="AE18" t="n">
        <v>1078001.365093173</v>
      </c>
      <c r="AF18" t="n">
        <v>3.221807582508421e-06</v>
      </c>
      <c r="AG18" t="n">
        <v>50</v>
      </c>
      <c r="AH18" t="n">
        <v>975118.4277930977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5.2702</v>
      </c>
      <c r="E19" t="n">
        <v>18.97</v>
      </c>
      <c r="F19" t="n">
        <v>15.58</v>
      </c>
      <c r="G19" t="n">
        <v>37.38</v>
      </c>
      <c r="H19" t="n">
        <v>0.48</v>
      </c>
      <c r="I19" t="n">
        <v>25</v>
      </c>
      <c r="J19" t="n">
        <v>192.17</v>
      </c>
      <c r="K19" t="n">
        <v>53.44</v>
      </c>
      <c r="L19" t="n">
        <v>5.25</v>
      </c>
      <c r="M19" t="n">
        <v>23</v>
      </c>
      <c r="N19" t="n">
        <v>38.48</v>
      </c>
      <c r="O19" t="n">
        <v>23934.69</v>
      </c>
      <c r="P19" t="n">
        <v>172.27</v>
      </c>
      <c r="Q19" t="n">
        <v>1731.94</v>
      </c>
      <c r="R19" t="n">
        <v>58.27</v>
      </c>
      <c r="S19" t="n">
        <v>42.11</v>
      </c>
      <c r="T19" t="n">
        <v>7436.52</v>
      </c>
      <c r="U19" t="n">
        <v>0.72</v>
      </c>
      <c r="V19" t="n">
        <v>0.89</v>
      </c>
      <c r="W19" t="n">
        <v>3.75</v>
      </c>
      <c r="X19" t="n">
        <v>0.48</v>
      </c>
      <c r="Y19" t="n">
        <v>1</v>
      </c>
      <c r="Z19" t="n">
        <v>10</v>
      </c>
      <c r="AA19" t="n">
        <v>781.9250678958205</v>
      </c>
      <c r="AB19" t="n">
        <v>1069.864373994445</v>
      </c>
      <c r="AC19" t="n">
        <v>967.7580197044941</v>
      </c>
      <c r="AD19" t="n">
        <v>781925.0678958205</v>
      </c>
      <c r="AE19" t="n">
        <v>1069864.373994445</v>
      </c>
      <c r="AF19" t="n">
        <v>3.242727611881876e-06</v>
      </c>
      <c r="AG19" t="n">
        <v>50</v>
      </c>
      <c r="AH19" t="n">
        <v>967758.0197044942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5.2995</v>
      </c>
      <c r="E20" t="n">
        <v>18.87</v>
      </c>
      <c r="F20" t="n">
        <v>15.54</v>
      </c>
      <c r="G20" t="n">
        <v>40.55</v>
      </c>
      <c r="H20" t="n">
        <v>0.51</v>
      </c>
      <c r="I20" t="n">
        <v>23</v>
      </c>
      <c r="J20" t="n">
        <v>192.55</v>
      </c>
      <c r="K20" t="n">
        <v>53.44</v>
      </c>
      <c r="L20" t="n">
        <v>5.5</v>
      </c>
      <c r="M20" t="n">
        <v>21</v>
      </c>
      <c r="N20" t="n">
        <v>38.62</v>
      </c>
      <c r="O20" t="n">
        <v>23982.06</v>
      </c>
      <c r="P20" t="n">
        <v>168.51</v>
      </c>
      <c r="Q20" t="n">
        <v>1732.08</v>
      </c>
      <c r="R20" t="n">
        <v>57.58</v>
      </c>
      <c r="S20" t="n">
        <v>42.11</v>
      </c>
      <c r="T20" t="n">
        <v>7104.07</v>
      </c>
      <c r="U20" t="n">
        <v>0.73</v>
      </c>
      <c r="V20" t="n">
        <v>0.9</v>
      </c>
      <c r="W20" t="n">
        <v>3.74</v>
      </c>
      <c r="X20" t="n">
        <v>0.45</v>
      </c>
      <c r="Y20" t="n">
        <v>1</v>
      </c>
      <c r="Z20" t="n">
        <v>10</v>
      </c>
      <c r="AA20" t="n">
        <v>776.1914362462358</v>
      </c>
      <c r="AB20" t="n">
        <v>1062.019366221508</v>
      </c>
      <c r="AC20" t="n">
        <v>960.661728462868</v>
      </c>
      <c r="AD20" t="n">
        <v>776191.4362462357</v>
      </c>
      <c r="AE20" t="n">
        <v>1062019.366221508</v>
      </c>
      <c r="AF20" t="n">
        <v>3.260755754841942e-06</v>
      </c>
      <c r="AG20" t="n">
        <v>50</v>
      </c>
      <c r="AH20" t="n">
        <v>960661.728462868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5.3164</v>
      </c>
      <c r="E21" t="n">
        <v>18.81</v>
      </c>
      <c r="F21" t="n">
        <v>15.52</v>
      </c>
      <c r="G21" t="n">
        <v>42.33</v>
      </c>
      <c r="H21" t="n">
        <v>0.53</v>
      </c>
      <c r="I21" t="n">
        <v>22</v>
      </c>
      <c r="J21" t="n">
        <v>192.94</v>
      </c>
      <c r="K21" t="n">
        <v>53.44</v>
      </c>
      <c r="L21" t="n">
        <v>5.75</v>
      </c>
      <c r="M21" t="n">
        <v>18</v>
      </c>
      <c r="N21" t="n">
        <v>38.75</v>
      </c>
      <c r="O21" t="n">
        <v>24029.48</v>
      </c>
      <c r="P21" t="n">
        <v>167.23</v>
      </c>
      <c r="Q21" t="n">
        <v>1731.86</v>
      </c>
      <c r="R21" t="n">
        <v>56.59</v>
      </c>
      <c r="S21" t="n">
        <v>42.11</v>
      </c>
      <c r="T21" t="n">
        <v>6612.31</v>
      </c>
      <c r="U21" t="n">
        <v>0.74</v>
      </c>
      <c r="V21" t="n">
        <v>0.9</v>
      </c>
      <c r="W21" t="n">
        <v>3.75</v>
      </c>
      <c r="X21" t="n">
        <v>0.42</v>
      </c>
      <c r="Y21" t="n">
        <v>1</v>
      </c>
      <c r="Z21" t="n">
        <v>10</v>
      </c>
      <c r="AA21" t="n">
        <v>763.9809807230301</v>
      </c>
      <c r="AB21" t="n">
        <v>1045.312482287379</v>
      </c>
      <c r="AC21" t="n">
        <v>945.5493260831537</v>
      </c>
      <c r="AD21" t="n">
        <v>763980.9807230302</v>
      </c>
      <c r="AE21" t="n">
        <v>1045312.482287379</v>
      </c>
      <c r="AF21" t="n">
        <v>3.271154240030512e-06</v>
      </c>
      <c r="AG21" t="n">
        <v>49</v>
      </c>
      <c r="AH21" t="n">
        <v>945549.3260831537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5.3292</v>
      </c>
      <c r="E22" t="n">
        <v>18.76</v>
      </c>
      <c r="F22" t="n">
        <v>15.51</v>
      </c>
      <c r="G22" t="n">
        <v>44.33</v>
      </c>
      <c r="H22" t="n">
        <v>0.55</v>
      </c>
      <c r="I22" t="n">
        <v>21</v>
      </c>
      <c r="J22" t="n">
        <v>193.32</v>
      </c>
      <c r="K22" t="n">
        <v>53.44</v>
      </c>
      <c r="L22" t="n">
        <v>6</v>
      </c>
      <c r="M22" t="n">
        <v>15</v>
      </c>
      <c r="N22" t="n">
        <v>38.89</v>
      </c>
      <c r="O22" t="n">
        <v>24076.95</v>
      </c>
      <c r="P22" t="n">
        <v>164.37</v>
      </c>
      <c r="Q22" t="n">
        <v>1731.95</v>
      </c>
      <c r="R22" t="n">
        <v>56.38</v>
      </c>
      <c r="S22" t="n">
        <v>42.11</v>
      </c>
      <c r="T22" t="n">
        <v>6514.85</v>
      </c>
      <c r="U22" t="n">
        <v>0.75</v>
      </c>
      <c r="V22" t="n">
        <v>0.9</v>
      </c>
      <c r="W22" t="n">
        <v>3.75</v>
      </c>
      <c r="X22" t="n">
        <v>0.42</v>
      </c>
      <c r="Y22" t="n">
        <v>1</v>
      </c>
      <c r="Z22" t="n">
        <v>10</v>
      </c>
      <c r="AA22" t="n">
        <v>760.3185796073424</v>
      </c>
      <c r="AB22" t="n">
        <v>1040.301423507161</v>
      </c>
      <c r="AC22" t="n">
        <v>941.0165157198545</v>
      </c>
      <c r="AD22" t="n">
        <v>760318.5796073424</v>
      </c>
      <c r="AE22" t="n">
        <v>1040301.423507161</v>
      </c>
      <c r="AF22" t="n">
        <v>3.279030015794637e-06</v>
      </c>
      <c r="AG22" t="n">
        <v>49</v>
      </c>
      <c r="AH22" t="n">
        <v>941016.5157198545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5.3452</v>
      </c>
      <c r="E23" t="n">
        <v>18.71</v>
      </c>
      <c r="F23" t="n">
        <v>15.5</v>
      </c>
      <c r="G23" t="n">
        <v>46.49</v>
      </c>
      <c r="H23" t="n">
        <v>0.57</v>
      </c>
      <c r="I23" t="n">
        <v>20</v>
      </c>
      <c r="J23" t="n">
        <v>193.71</v>
      </c>
      <c r="K23" t="n">
        <v>53.44</v>
      </c>
      <c r="L23" t="n">
        <v>6.25</v>
      </c>
      <c r="M23" t="n">
        <v>8</v>
      </c>
      <c r="N23" t="n">
        <v>39.02</v>
      </c>
      <c r="O23" t="n">
        <v>24124.47</v>
      </c>
      <c r="P23" t="n">
        <v>161.69</v>
      </c>
      <c r="Q23" t="n">
        <v>1731.85</v>
      </c>
      <c r="R23" t="n">
        <v>55.5</v>
      </c>
      <c r="S23" t="n">
        <v>42.11</v>
      </c>
      <c r="T23" t="n">
        <v>6075.71</v>
      </c>
      <c r="U23" t="n">
        <v>0.76</v>
      </c>
      <c r="V23" t="n">
        <v>0.9</v>
      </c>
      <c r="W23" t="n">
        <v>3.75</v>
      </c>
      <c r="X23" t="n">
        <v>0.4</v>
      </c>
      <c r="Y23" t="n">
        <v>1</v>
      </c>
      <c r="Z23" t="n">
        <v>10</v>
      </c>
      <c r="AA23" t="n">
        <v>756.693849806594</v>
      </c>
      <c r="AB23" t="n">
        <v>1035.341908281984</v>
      </c>
      <c r="AC23" t="n">
        <v>936.5303296670453</v>
      </c>
      <c r="AD23" t="n">
        <v>756693.849806594</v>
      </c>
      <c r="AE23" t="n">
        <v>1035341.908281984</v>
      </c>
      <c r="AF23" t="n">
        <v>3.288874735499792e-06</v>
      </c>
      <c r="AG23" t="n">
        <v>49</v>
      </c>
      <c r="AH23" t="n">
        <v>936530.3296670453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5.3443</v>
      </c>
      <c r="E24" t="n">
        <v>18.71</v>
      </c>
      <c r="F24" t="n">
        <v>15.5</v>
      </c>
      <c r="G24" t="n">
        <v>46.5</v>
      </c>
      <c r="H24" t="n">
        <v>0.59</v>
      </c>
      <c r="I24" t="n">
        <v>20</v>
      </c>
      <c r="J24" t="n">
        <v>194.09</v>
      </c>
      <c r="K24" t="n">
        <v>53.44</v>
      </c>
      <c r="L24" t="n">
        <v>6.5</v>
      </c>
      <c r="M24" t="n">
        <v>5</v>
      </c>
      <c r="N24" t="n">
        <v>39.16</v>
      </c>
      <c r="O24" t="n">
        <v>24172.03</v>
      </c>
      <c r="P24" t="n">
        <v>161.71</v>
      </c>
      <c r="Q24" t="n">
        <v>1731.93</v>
      </c>
      <c r="R24" t="n">
        <v>55.59</v>
      </c>
      <c r="S24" t="n">
        <v>42.11</v>
      </c>
      <c r="T24" t="n">
        <v>6123.17</v>
      </c>
      <c r="U24" t="n">
        <v>0.76</v>
      </c>
      <c r="V24" t="n">
        <v>0.9</v>
      </c>
      <c r="W24" t="n">
        <v>3.75</v>
      </c>
      <c r="X24" t="n">
        <v>0.4</v>
      </c>
      <c r="Y24" t="n">
        <v>1</v>
      </c>
      <c r="Z24" t="n">
        <v>10</v>
      </c>
      <c r="AA24" t="n">
        <v>756.7601089641236</v>
      </c>
      <c r="AB24" t="n">
        <v>1035.432566984463</v>
      </c>
      <c r="AC24" t="n">
        <v>936.6123360302005</v>
      </c>
      <c r="AD24" t="n">
        <v>756760.1089641235</v>
      </c>
      <c r="AE24" t="n">
        <v>1035432.566984463</v>
      </c>
      <c r="AF24" t="n">
        <v>3.288320970016377e-06</v>
      </c>
      <c r="AG24" t="n">
        <v>49</v>
      </c>
      <c r="AH24" t="n">
        <v>936612.3360302005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5.3463</v>
      </c>
      <c r="E25" t="n">
        <v>18.7</v>
      </c>
      <c r="F25" t="n">
        <v>15.49</v>
      </c>
      <c r="G25" t="n">
        <v>46.47</v>
      </c>
      <c r="H25" t="n">
        <v>0.62</v>
      </c>
      <c r="I25" t="n">
        <v>20</v>
      </c>
      <c r="J25" t="n">
        <v>194.48</v>
      </c>
      <c r="K25" t="n">
        <v>53.44</v>
      </c>
      <c r="L25" t="n">
        <v>6.75</v>
      </c>
      <c r="M25" t="n">
        <v>2</v>
      </c>
      <c r="N25" t="n">
        <v>39.29</v>
      </c>
      <c r="O25" t="n">
        <v>24219.63</v>
      </c>
      <c r="P25" t="n">
        <v>161.49</v>
      </c>
      <c r="Q25" t="n">
        <v>1732.03</v>
      </c>
      <c r="R25" t="n">
        <v>55.11</v>
      </c>
      <c r="S25" t="n">
        <v>42.11</v>
      </c>
      <c r="T25" t="n">
        <v>5880.61</v>
      </c>
      <c r="U25" t="n">
        <v>0.76</v>
      </c>
      <c r="V25" t="n">
        <v>0.9</v>
      </c>
      <c r="W25" t="n">
        <v>3.76</v>
      </c>
      <c r="X25" t="n">
        <v>0.39</v>
      </c>
      <c r="Y25" t="n">
        <v>1</v>
      </c>
      <c r="Z25" t="n">
        <v>10</v>
      </c>
      <c r="AA25" t="n">
        <v>756.3645982519331</v>
      </c>
      <c r="AB25" t="n">
        <v>1034.891411779343</v>
      </c>
      <c r="AC25" t="n">
        <v>936.1228279183409</v>
      </c>
      <c r="AD25" t="n">
        <v>756364.5982519331</v>
      </c>
      <c r="AE25" t="n">
        <v>1034891.411779343</v>
      </c>
      <c r="AF25" t="n">
        <v>3.289551559979522e-06</v>
      </c>
      <c r="AG25" t="n">
        <v>49</v>
      </c>
      <c r="AH25" t="n">
        <v>936122.8279183409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5.3439</v>
      </c>
      <c r="E26" t="n">
        <v>18.71</v>
      </c>
      <c r="F26" t="n">
        <v>15.5</v>
      </c>
      <c r="G26" t="n">
        <v>46.5</v>
      </c>
      <c r="H26" t="n">
        <v>0.64</v>
      </c>
      <c r="I26" t="n">
        <v>20</v>
      </c>
      <c r="J26" t="n">
        <v>194.86</v>
      </c>
      <c r="K26" t="n">
        <v>53.44</v>
      </c>
      <c r="L26" t="n">
        <v>7</v>
      </c>
      <c r="M26" t="n">
        <v>0</v>
      </c>
      <c r="N26" t="n">
        <v>39.43</v>
      </c>
      <c r="O26" t="n">
        <v>24267.28</v>
      </c>
      <c r="P26" t="n">
        <v>161.8</v>
      </c>
      <c r="Q26" t="n">
        <v>1732.13</v>
      </c>
      <c r="R26" t="n">
        <v>55.15</v>
      </c>
      <c r="S26" t="n">
        <v>42.11</v>
      </c>
      <c r="T26" t="n">
        <v>5901.24</v>
      </c>
      <c r="U26" t="n">
        <v>0.76</v>
      </c>
      <c r="V26" t="n">
        <v>0.9</v>
      </c>
      <c r="W26" t="n">
        <v>3.77</v>
      </c>
      <c r="X26" t="n">
        <v>0.4</v>
      </c>
      <c r="Y26" t="n">
        <v>1</v>
      </c>
      <c r="Z26" t="n">
        <v>10</v>
      </c>
      <c r="AA26" t="n">
        <v>756.8721641121364</v>
      </c>
      <c r="AB26" t="n">
        <v>1035.585885781499</v>
      </c>
      <c r="AC26" t="n">
        <v>936.751022296431</v>
      </c>
      <c r="AD26" t="n">
        <v>756872.1641121364</v>
      </c>
      <c r="AE26" t="n">
        <v>1035585.885781499</v>
      </c>
      <c r="AF26" t="n">
        <v>3.288074852023748e-06</v>
      </c>
      <c r="AG26" t="n">
        <v>49</v>
      </c>
      <c r="AH26" t="n">
        <v>936751.022296431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4.4466</v>
      </c>
      <c r="E2" t="n">
        <v>22.49</v>
      </c>
      <c r="F2" t="n">
        <v>17.54</v>
      </c>
      <c r="G2" t="n">
        <v>8.77</v>
      </c>
      <c r="H2" t="n">
        <v>0.15</v>
      </c>
      <c r="I2" t="n">
        <v>120</v>
      </c>
      <c r="J2" t="n">
        <v>116.05</v>
      </c>
      <c r="K2" t="n">
        <v>43.4</v>
      </c>
      <c r="L2" t="n">
        <v>1</v>
      </c>
      <c r="M2" t="n">
        <v>118</v>
      </c>
      <c r="N2" t="n">
        <v>16.65</v>
      </c>
      <c r="O2" t="n">
        <v>14546.17</v>
      </c>
      <c r="P2" t="n">
        <v>166.22</v>
      </c>
      <c r="Q2" t="n">
        <v>1732.27</v>
      </c>
      <c r="R2" t="n">
        <v>118.93</v>
      </c>
      <c r="S2" t="n">
        <v>42.11</v>
      </c>
      <c r="T2" t="n">
        <v>37291.73</v>
      </c>
      <c r="U2" t="n">
        <v>0.35</v>
      </c>
      <c r="V2" t="n">
        <v>0.79</v>
      </c>
      <c r="W2" t="n">
        <v>3.92</v>
      </c>
      <c r="X2" t="n">
        <v>2.44</v>
      </c>
      <c r="Y2" t="n">
        <v>1</v>
      </c>
      <c r="Z2" t="n">
        <v>10</v>
      </c>
      <c r="AA2" t="n">
        <v>889.6324499184941</v>
      </c>
      <c r="AB2" t="n">
        <v>1217.234365792203</v>
      </c>
      <c r="AC2" t="n">
        <v>1101.063226320156</v>
      </c>
      <c r="AD2" t="n">
        <v>889632.4499184941</v>
      </c>
      <c r="AE2" t="n">
        <v>1217234.365792203</v>
      </c>
      <c r="AF2" t="n">
        <v>3.410792010111075e-06</v>
      </c>
      <c r="AG2" t="n">
        <v>59</v>
      </c>
      <c r="AH2" t="n">
        <v>1101063.226320156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4.7222</v>
      </c>
      <c r="E3" t="n">
        <v>21.18</v>
      </c>
      <c r="F3" t="n">
        <v>16.92</v>
      </c>
      <c r="G3" t="n">
        <v>11.16</v>
      </c>
      <c r="H3" t="n">
        <v>0.19</v>
      </c>
      <c r="I3" t="n">
        <v>91</v>
      </c>
      <c r="J3" t="n">
        <v>116.37</v>
      </c>
      <c r="K3" t="n">
        <v>43.4</v>
      </c>
      <c r="L3" t="n">
        <v>1.25</v>
      </c>
      <c r="M3" t="n">
        <v>89</v>
      </c>
      <c r="N3" t="n">
        <v>16.72</v>
      </c>
      <c r="O3" t="n">
        <v>14585.96</v>
      </c>
      <c r="P3" t="n">
        <v>156.8</v>
      </c>
      <c r="Q3" t="n">
        <v>1732.37</v>
      </c>
      <c r="R3" t="n">
        <v>100.11</v>
      </c>
      <c r="S3" t="n">
        <v>42.11</v>
      </c>
      <c r="T3" t="n">
        <v>28026.28</v>
      </c>
      <c r="U3" t="n">
        <v>0.42</v>
      </c>
      <c r="V3" t="n">
        <v>0.82</v>
      </c>
      <c r="W3" t="n">
        <v>3.85</v>
      </c>
      <c r="X3" t="n">
        <v>1.82</v>
      </c>
      <c r="Y3" t="n">
        <v>1</v>
      </c>
      <c r="Z3" t="n">
        <v>10</v>
      </c>
      <c r="AA3" t="n">
        <v>827.2526726607908</v>
      </c>
      <c r="AB3" t="n">
        <v>1131.883602546667</v>
      </c>
      <c r="AC3" t="n">
        <v>1023.858220128226</v>
      </c>
      <c r="AD3" t="n">
        <v>827252.6726607908</v>
      </c>
      <c r="AE3" t="n">
        <v>1131883.602546667</v>
      </c>
      <c r="AF3" t="n">
        <v>3.622192693326704e-06</v>
      </c>
      <c r="AG3" t="n">
        <v>56</v>
      </c>
      <c r="AH3" t="n">
        <v>1023858.220128226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4.9052</v>
      </c>
      <c r="E4" t="n">
        <v>20.39</v>
      </c>
      <c r="F4" t="n">
        <v>16.56</v>
      </c>
      <c r="G4" t="n">
        <v>13.61</v>
      </c>
      <c r="H4" t="n">
        <v>0.23</v>
      </c>
      <c r="I4" t="n">
        <v>73</v>
      </c>
      <c r="J4" t="n">
        <v>116.69</v>
      </c>
      <c r="K4" t="n">
        <v>43.4</v>
      </c>
      <c r="L4" t="n">
        <v>1.5</v>
      </c>
      <c r="M4" t="n">
        <v>71</v>
      </c>
      <c r="N4" t="n">
        <v>16.79</v>
      </c>
      <c r="O4" t="n">
        <v>14625.77</v>
      </c>
      <c r="P4" t="n">
        <v>150.26</v>
      </c>
      <c r="Q4" t="n">
        <v>1732.1</v>
      </c>
      <c r="R4" t="n">
        <v>89.02</v>
      </c>
      <c r="S4" t="n">
        <v>42.11</v>
      </c>
      <c r="T4" t="n">
        <v>22573.76</v>
      </c>
      <c r="U4" t="n">
        <v>0.47</v>
      </c>
      <c r="V4" t="n">
        <v>0.84</v>
      </c>
      <c r="W4" t="n">
        <v>3.83</v>
      </c>
      <c r="X4" t="n">
        <v>1.46</v>
      </c>
      <c r="Y4" t="n">
        <v>1</v>
      </c>
      <c r="Z4" t="n">
        <v>10</v>
      </c>
      <c r="AA4" t="n">
        <v>787.8344444613016</v>
      </c>
      <c r="AB4" t="n">
        <v>1077.949843714631</v>
      </c>
      <c r="AC4" t="n">
        <v>975.0718235426135</v>
      </c>
      <c r="AD4" t="n">
        <v>787834.4444613016</v>
      </c>
      <c r="AE4" t="n">
        <v>1077949.843714631</v>
      </c>
      <c r="AF4" t="n">
        <v>3.762563974271769e-06</v>
      </c>
      <c r="AG4" t="n">
        <v>54</v>
      </c>
      <c r="AH4" t="n">
        <v>975071.8235426135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5.0493</v>
      </c>
      <c r="E5" t="n">
        <v>19.8</v>
      </c>
      <c r="F5" t="n">
        <v>16.29</v>
      </c>
      <c r="G5" t="n">
        <v>16.29</v>
      </c>
      <c r="H5" t="n">
        <v>0.26</v>
      </c>
      <c r="I5" t="n">
        <v>60</v>
      </c>
      <c r="J5" t="n">
        <v>117.01</v>
      </c>
      <c r="K5" t="n">
        <v>43.4</v>
      </c>
      <c r="L5" t="n">
        <v>1.75</v>
      </c>
      <c r="M5" t="n">
        <v>58</v>
      </c>
      <c r="N5" t="n">
        <v>16.86</v>
      </c>
      <c r="O5" t="n">
        <v>14665.62</v>
      </c>
      <c r="P5" t="n">
        <v>144.2</v>
      </c>
      <c r="Q5" t="n">
        <v>1732.15</v>
      </c>
      <c r="R5" t="n">
        <v>80.47</v>
      </c>
      <c r="S5" t="n">
        <v>42.11</v>
      </c>
      <c r="T5" t="n">
        <v>18362.33</v>
      </c>
      <c r="U5" t="n">
        <v>0.52</v>
      </c>
      <c r="V5" t="n">
        <v>0.86</v>
      </c>
      <c r="W5" t="n">
        <v>3.81</v>
      </c>
      <c r="X5" t="n">
        <v>1.19</v>
      </c>
      <c r="Y5" t="n">
        <v>1</v>
      </c>
      <c r="Z5" t="n">
        <v>10</v>
      </c>
      <c r="AA5" t="n">
        <v>752.8333438617057</v>
      </c>
      <c r="AB5" t="n">
        <v>1030.059793734686</v>
      </c>
      <c r="AC5" t="n">
        <v>931.7523327186466</v>
      </c>
      <c r="AD5" t="n">
        <v>752833.3438617056</v>
      </c>
      <c r="AE5" t="n">
        <v>1030059.793734686</v>
      </c>
      <c r="AF5" t="n">
        <v>3.873096769813757e-06</v>
      </c>
      <c r="AG5" t="n">
        <v>52</v>
      </c>
      <c r="AH5" t="n">
        <v>931752.3327186466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5.148</v>
      </c>
      <c r="E6" t="n">
        <v>19.42</v>
      </c>
      <c r="F6" t="n">
        <v>16.12</v>
      </c>
      <c r="G6" t="n">
        <v>18.97</v>
      </c>
      <c r="H6" t="n">
        <v>0.3</v>
      </c>
      <c r="I6" t="n">
        <v>51</v>
      </c>
      <c r="J6" t="n">
        <v>117.34</v>
      </c>
      <c r="K6" t="n">
        <v>43.4</v>
      </c>
      <c r="L6" t="n">
        <v>2</v>
      </c>
      <c r="M6" t="n">
        <v>49</v>
      </c>
      <c r="N6" t="n">
        <v>16.94</v>
      </c>
      <c r="O6" t="n">
        <v>14705.49</v>
      </c>
      <c r="P6" t="n">
        <v>138.92</v>
      </c>
      <c r="Q6" t="n">
        <v>1732.06</v>
      </c>
      <c r="R6" t="n">
        <v>75.54000000000001</v>
      </c>
      <c r="S6" t="n">
        <v>42.11</v>
      </c>
      <c r="T6" t="n">
        <v>15943.24</v>
      </c>
      <c r="U6" t="n">
        <v>0.5600000000000001</v>
      </c>
      <c r="V6" t="n">
        <v>0.86</v>
      </c>
      <c r="W6" t="n">
        <v>3.79</v>
      </c>
      <c r="X6" t="n">
        <v>1.02</v>
      </c>
      <c r="Y6" t="n">
        <v>1</v>
      </c>
      <c r="Z6" t="n">
        <v>10</v>
      </c>
      <c r="AA6" t="n">
        <v>731.8199910400033</v>
      </c>
      <c r="AB6" t="n">
        <v>1001.308397360333</v>
      </c>
      <c r="AC6" t="n">
        <v>905.7449292614243</v>
      </c>
      <c r="AD6" t="n">
        <v>731819.9910400033</v>
      </c>
      <c r="AE6" t="n">
        <v>1001308.397360333</v>
      </c>
      <c r="AF6" t="n">
        <v>3.948805214782489e-06</v>
      </c>
      <c r="AG6" t="n">
        <v>51</v>
      </c>
      <c r="AH6" t="n">
        <v>905744.9292614243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5.2345</v>
      </c>
      <c r="E7" t="n">
        <v>19.1</v>
      </c>
      <c r="F7" t="n">
        <v>15.97</v>
      </c>
      <c r="G7" t="n">
        <v>21.78</v>
      </c>
      <c r="H7" t="n">
        <v>0.34</v>
      </c>
      <c r="I7" t="n">
        <v>44</v>
      </c>
      <c r="J7" t="n">
        <v>117.66</v>
      </c>
      <c r="K7" t="n">
        <v>43.4</v>
      </c>
      <c r="L7" t="n">
        <v>2.25</v>
      </c>
      <c r="M7" t="n">
        <v>42</v>
      </c>
      <c r="N7" t="n">
        <v>17.01</v>
      </c>
      <c r="O7" t="n">
        <v>14745.39</v>
      </c>
      <c r="P7" t="n">
        <v>133.09</v>
      </c>
      <c r="Q7" t="n">
        <v>1732.16</v>
      </c>
      <c r="R7" t="n">
        <v>70.69</v>
      </c>
      <c r="S7" t="n">
        <v>42.11</v>
      </c>
      <c r="T7" t="n">
        <v>13552.02</v>
      </c>
      <c r="U7" t="n">
        <v>0.6</v>
      </c>
      <c r="V7" t="n">
        <v>0.87</v>
      </c>
      <c r="W7" t="n">
        <v>3.78</v>
      </c>
      <c r="X7" t="n">
        <v>0.87</v>
      </c>
      <c r="Y7" t="n">
        <v>1</v>
      </c>
      <c r="Z7" t="n">
        <v>10</v>
      </c>
      <c r="AA7" t="n">
        <v>711.3120932802385</v>
      </c>
      <c r="AB7" t="n">
        <v>973.2485869008277</v>
      </c>
      <c r="AC7" t="n">
        <v>880.3631077299827</v>
      </c>
      <c r="AD7" t="n">
        <v>711312.0932802386</v>
      </c>
      <c r="AE7" t="n">
        <v>973248.5869008277</v>
      </c>
      <c r="AF7" t="n">
        <v>4.015155574354883e-06</v>
      </c>
      <c r="AG7" t="n">
        <v>50</v>
      </c>
      <c r="AH7" t="n">
        <v>880363.1077299827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5.3099</v>
      </c>
      <c r="E8" t="n">
        <v>18.83</v>
      </c>
      <c r="F8" t="n">
        <v>15.84</v>
      </c>
      <c r="G8" t="n">
        <v>25.01</v>
      </c>
      <c r="H8" t="n">
        <v>0.37</v>
      </c>
      <c r="I8" t="n">
        <v>38</v>
      </c>
      <c r="J8" t="n">
        <v>117.98</v>
      </c>
      <c r="K8" t="n">
        <v>43.4</v>
      </c>
      <c r="L8" t="n">
        <v>2.5</v>
      </c>
      <c r="M8" t="n">
        <v>35</v>
      </c>
      <c r="N8" t="n">
        <v>17.08</v>
      </c>
      <c r="O8" t="n">
        <v>14785.31</v>
      </c>
      <c r="P8" t="n">
        <v>128.03</v>
      </c>
      <c r="Q8" t="n">
        <v>1731.87</v>
      </c>
      <c r="R8" t="n">
        <v>66.58</v>
      </c>
      <c r="S8" t="n">
        <v>42.11</v>
      </c>
      <c r="T8" t="n">
        <v>11526.77</v>
      </c>
      <c r="U8" t="n">
        <v>0.63</v>
      </c>
      <c r="V8" t="n">
        <v>0.88</v>
      </c>
      <c r="W8" t="n">
        <v>3.77</v>
      </c>
      <c r="X8" t="n">
        <v>0.74</v>
      </c>
      <c r="Y8" t="n">
        <v>1</v>
      </c>
      <c r="Z8" t="n">
        <v>10</v>
      </c>
      <c r="AA8" t="n">
        <v>702.1375686970372</v>
      </c>
      <c r="AB8" t="n">
        <v>960.6955976146329</v>
      </c>
      <c r="AC8" t="n">
        <v>869.0081581230313</v>
      </c>
      <c r="AD8" t="n">
        <v>702137.5686970372</v>
      </c>
      <c r="AE8" t="n">
        <v>960695.5976146329</v>
      </c>
      <c r="AF8" t="n">
        <v>4.07299161032897e-06</v>
      </c>
      <c r="AG8" t="n">
        <v>50</v>
      </c>
      <c r="AH8" t="n">
        <v>869008.1581230313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5.3358</v>
      </c>
      <c r="E9" t="n">
        <v>18.74</v>
      </c>
      <c r="F9" t="n">
        <v>15.82</v>
      </c>
      <c r="G9" t="n">
        <v>27.12</v>
      </c>
      <c r="H9" t="n">
        <v>0.41</v>
      </c>
      <c r="I9" t="n">
        <v>35</v>
      </c>
      <c r="J9" t="n">
        <v>118.31</v>
      </c>
      <c r="K9" t="n">
        <v>43.4</v>
      </c>
      <c r="L9" t="n">
        <v>2.75</v>
      </c>
      <c r="M9" t="n">
        <v>15</v>
      </c>
      <c r="N9" t="n">
        <v>17.16</v>
      </c>
      <c r="O9" t="n">
        <v>14825.26</v>
      </c>
      <c r="P9" t="n">
        <v>125.34</v>
      </c>
      <c r="Q9" t="n">
        <v>1732.03</v>
      </c>
      <c r="R9" t="n">
        <v>65.41</v>
      </c>
      <c r="S9" t="n">
        <v>42.11</v>
      </c>
      <c r="T9" t="n">
        <v>10958.94</v>
      </c>
      <c r="U9" t="n">
        <v>0.64</v>
      </c>
      <c r="V9" t="n">
        <v>0.88</v>
      </c>
      <c r="W9" t="n">
        <v>3.79</v>
      </c>
      <c r="X9" t="n">
        <v>0.72</v>
      </c>
      <c r="Y9" t="n">
        <v>1</v>
      </c>
      <c r="Z9" t="n">
        <v>10</v>
      </c>
      <c r="AA9" t="n">
        <v>688.5928235188749</v>
      </c>
      <c r="AB9" t="n">
        <v>942.1630797098869</v>
      </c>
      <c r="AC9" t="n">
        <v>852.244357716562</v>
      </c>
      <c r="AD9" t="n">
        <v>688592.8235188748</v>
      </c>
      <c r="AE9" t="n">
        <v>942163.0797098869</v>
      </c>
      <c r="AF9" t="n">
        <v>4.092858365391687e-06</v>
      </c>
      <c r="AG9" t="n">
        <v>49</v>
      </c>
      <c r="AH9" t="n">
        <v>852244.357716562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5.3599</v>
      </c>
      <c r="E10" t="n">
        <v>18.66</v>
      </c>
      <c r="F10" t="n">
        <v>15.78</v>
      </c>
      <c r="G10" t="n">
        <v>28.7</v>
      </c>
      <c r="H10" t="n">
        <v>0.45</v>
      </c>
      <c r="I10" t="n">
        <v>33</v>
      </c>
      <c r="J10" t="n">
        <v>118.63</v>
      </c>
      <c r="K10" t="n">
        <v>43.4</v>
      </c>
      <c r="L10" t="n">
        <v>3</v>
      </c>
      <c r="M10" t="n">
        <v>7</v>
      </c>
      <c r="N10" t="n">
        <v>17.23</v>
      </c>
      <c r="O10" t="n">
        <v>14865.24</v>
      </c>
      <c r="P10" t="n">
        <v>123.09</v>
      </c>
      <c r="Q10" t="n">
        <v>1732.08</v>
      </c>
      <c r="R10" t="n">
        <v>64</v>
      </c>
      <c r="S10" t="n">
        <v>42.11</v>
      </c>
      <c r="T10" t="n">
        <v>10260.53</v>
      </c>
      <c r="U10" t="n">
        <v>0.66</v>
      </c>
      <c r="V10" t="n">
        <v>0.88</v>
      </c>
      <c r="W10" t="n">
        <v>3.79</v>
      </c>
      <c r="X10" t="n">
        <v>0.6899999999999999</v>
      </c>
      <c r="Y10" t="n">
        <v>1</v>
      </c>
      <c r="Z10" t="n">
        <v>10</v>
      </c>
      <c r="AA10" t="n">
        <v>685.1129122541026</v>
      </c>
      <c r="AB10" t="n">
        <v>937.4017115945757</v>
      </c>
      <c r="AC10" t="n">
        <v>847.9374078915539</v>
      </c>
      <c r="AD10" t="n">
        <v>685112.9122541026</v>
      </c>
      <c r="AE10" t="n">
        <v>937401.7115945757</v>
      </c>
      <c r="AF10" t="n">
        <v>4.111344419330354e-06</v>
      </c>
      <c r="AG10" t="n">
        <v>49</v>
      </c>
      <c r="AH10" t="n">
        <v>847937.4078915539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5.3561</v>
      </c>
      <c r="E11" t="n">
        <v>18.67</v>
      </c>
      <c r="F11" t="n">
        <v>15.8</v>
      </c>
      <c r="G11" t="n">
        <v>28.72</v>
      </c>
      <c r="H11" t="n">
        <v>0.48</v>
      </c>
      <c r="I11" t="n">
        <v>33</v>
      </c>
      <c r="J11" t="n">
        <v>118.96</v>
      </c>
      <c r="K11" t="n">
        <v>43.4</v>
      </c>
      <c r="L11" t="n">
        <v>3.25</v>
      </c>
      <c r="M11" t="n">
        <v>0</v>
      </c>
      <c r="N11" t="n">
        <v>17.31</v>
      </c>
      <c r="O11" t="n">
        <v>14905.25</v>
      </c>
      <c r="P11" t="n">
        <v>123.85</v>
      </c>
      <c r="Q11" t="n">
        <v>1732.07</v>
      </c>
      <c r="R11" t="n">
        <v>64.19</v>
      </c>
      <c r="S11" t="n">
        <v>42.11</v>
      </c>
      <c r="T11" t="n">
        <v>10359.93</v>
      </c>
      <c r="U11" t="n">
        <v>0.66</v>
      </c>
      <c r="V11" t="n">
        <v>0.88</v>
      </c>
      <c r="W11" t="n">
        <v>3.8</v>
      </c>
      <c r="X11" t="n">
        <v>0.7</v>
      </c>
      <c r="Y11" t="n">
        <v>1</v>
      </c>
      <c r="Z11" t="n">
        <v>10</v>
      </c>
      <c r="AA11" t="n">
        <v>686.1475657722734</v>
      </c>
      <c r="AB11" t="n">
        <v>938.8173701838286</v>
      </c>
      <c r="AC11" t="n">
        <v>849.2179580119379</v>
      </c>
      <c r="AD11" t="n">
        <v>686147.5657722735</v>
      </c>
      <c r="AE11" t="n">
        <v>938817.3701838286</v>
      </c>
      <c r="AF11" t="n">
        <v>4.108429605846249e-06</v>
      </c>
      <c r="AG11" t="n">
        <v>49</v>
      </c>
      <c r="AH11" t="n">
        <v>849217.9580119379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4.8325</v>
      </c>
      <c r="E2" t="n">
        <v>20.69</v>
      </c>
      <c r="F2" t="n">
        <v>16.98</v>
      </c>
      <c r="G2" t="n">
        <v>10.84</v>
      </c>
      <c r="H2" t="n">
        <v>0.2</v>
      </c>
      <c r="I2" t="n">
        <v>94</v>
      </c>
      <c r="J2" t="n">
        <v>89.87</v>
      </c>
      <c r="K2" t="n">
        <v>37.55</v>
      </c>
      <c r="L2" t="n">
        <v>1</v>
      </c>
      <c r="M2" t="n">
        <v>92</v>
      </c>
      <c r="N2" t="n">
        <v>11.32</v>
      </c>
      <c r="O2" t="n">
        <v>11317.98</v>
      </c>
      <c r="P2" t="n">
        <v>129.98</v>
      </c>
      <c r="Q2" t="n">
        <v>1732.19</v>
      </c>
      <c r="R2" t="n">
        <v>102.11</v>
      </c>
      <c r="S2" t="n">
        <v>42.11</v>
      </c>
      <c r="T2" t="n">
        <v>29011.61</v>
      </c>
      <c r="U2" t="n">
        <v>0.41</v>
      </c>
      <c r="V2" t="n">
        <v>0.82</v>
      </c>
      <c r="W2" t="n">
        <v>3.86</v>
      </c>
      <c r="X2" t="n">
        <v>1.88</v>
      </c>
      <c r="Y2" t="n">
        <v>1</v>
      </c>
      <c r="Z2" t="n">
        <v>10</v>
      </c>
      <c r="AA2" t="n">
        <v>752.556260535341</v>
      </c>
      <c r="AB2" t="n">
        <v>1029.6806761035</v>
      </c>
      <c r="AC2" t="n">
        <v>931.4093975420863</v>
      </c>
      <c r="AD2" t="n">
        <v>752556.260535341</v>
      </c>
      <c r="AE2" t="n">
        <v>1029680.676103499</v>
      </c>
      <c r="AF2" t="n">
        <v>4.214886848821795e-06</v>
      </c>
      <c r="AG2" t="n">
        <v>54</v>
      </c>
      <c r="AH2" t="n">
        <v>931409.3975420862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5.054</v>
      </c>
      <c r="E3" t="n">
        <v>19.79</v>
      </c>
      <c r="F3" t="n">
        <v>16.51</v>
      </c>
      <c r="G3" t="n">
        <v>13.95</v>
      </c>
      <c r="H3" t="n">
        <v>0.24</v>
      </c>
      <c r="I3" t="n">
        <v>71</v>
      </c>
      <c r="J3" t="n">
        <v>90.18000000000001</v>
      </c>
      <c r="K3" t="n">
        <v>37.55</v>
      </c>
      <c r="L3" t="n">
        <v>1.25</v>
      </c>
      <c r="M3" t="n">
        <v>69</v>
      </c>
      <c r="N3" t="n">
        <v>11.37</v>
      </c>
      <c r="O3" t="n">
        <v>11355.7</v>
      </c>
      <c r="P3" t="n">
        <v>121.45</v>
      </c>
      <c r="Q3" t="n">
        <v>1732.09</v>
      </c>
      <c r="R3" t="n">
        <v>87.41</v>
      </c>
      <c r="S3" t="n">
        <v>42.11</v>
      </c>
      <c r="T3" t="n">
        <v>21778.44</v>
      </c>
      <c r="U3" t="n">
        <v>0.48</v>
      </c>
      <c r="V3" t="n">
        <v>0.84</v>
      </c>
      <c r="W3" t="n">
        <v>3.82</v>
      </c>
      <c r="X3" t="n">
        <v>1.41</v>
      </c>
      <c r="Y3" t="n">
        <v>1</v>
      </c>
      <c r="Z3" t="n">
        <v>10</v>
      </c>
      <c r="AA3" t="n">
        <v>711.4699492344163</v>
      </c>
      <c r="AB3" t="n">
        <v>973.4645723814467</v>
      </c>
      <c r="AC3" t="n">
        <v>880.558479859469</v>
      </c>
      <c r="AD3" t="n">
        <v>711469.9492344162</v>
      </c>
      <c r="AE3" t="n">
        <v>973464.5723814467</v>
      </c>
      <c r="AF3" t="n">
        <v>4.408078248100434e-06</v>
      </c>
      <c r="AG3" t="n">
        <v>52</v>
      </c>
      <c r="AH3" t="n">
        <v>880558.479859469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5.2037</v>
      </c>
      <c r="E4" t="n">
        <v>19.22</v>
      </c>
      <c r="F4" t="n">
        <v>16.22</v>
      </c>
      <c r="G4" t="n">
        <v>17.38</v>
      </c>
      <c r="H4" t="n">
        <v>0.29</v>
      </c>
      <c r="I4" t="n">
        <v>56</v>
      </c>
      <c r="J4" t="n">
        <v>90.48</v>
      </c>
      <c r="K4" t="n">
        <v>37.55</v>
      </c>
      <c r="L4" t="n">
        <v>1.5</v>
      </c>
      <c r="M4" t="n">
        <v>54</v>
      </c>
      <c r="N4" t="n">
        <v>11.43</v>
      </c>
      <c r="O4" t="n">
        <v>11393.43</v>
      </c>
      <c r="P4" t="n">
        <v>114.3</v>
      </c>
      <c r="Q4" t="n">
        <v>1732.11</v>
      </c>
      <c r="R4" t="n">
        <v>78.34999999999999</v>
      </c>
      <c r="S4" t="n">
        <v>42.11</v>
      </c>
      <c r="T4" t="n">
        <v>17320.55</v>
      </c>
      <c r="U4" t="n">
        <v>0.54</v>
      </c>
      <c r="V4" t="n">
        <v>0.86</v>
      </c>
      <c r="W4" t="n">
        <v>3.8</v>
      </c>
      <c r="X4" t="n">
        <v>1.12</v>
      </c>
      <c r="Y4" t="n">
        <v>1</v>
      </c>
      <c r="Z4" t="n">
        <v>10</v>
      </c>
      <c r="AA4" t="n">
        <v>686.7991785007923</v>
      </c>
      <c r="AB4" t="n">
        <v>939.7089354661132</v>
      </c>
      <c r="AC4" t="n">
        <v>850.0244335550009</v>
      </c>
      <c r="AD4" t="n">
        <v>686799.1785007924</v>
      </c>
      <c r="AE4" t="n">
        <v>939708.9354661132</v>
      </c>
      <c r="AF4" t="n">
        <v>4.538645979351055e-06</v>
      </c>
      <c r="AG4" t="n">
        <v>51</v>
      </c>
      <c r="AH4" t="n">
        <v>850024.4335550009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5.294</v>
      </c>
      <c r="E5" t="n">
        <v>18.89</v>
      </c>
      <c r="F5" t="n">
        <v>16.06</v>
      </c>
      <c r="G5" t="n">
        <v>20.5</v>
      </c>
      <c r="H5" t="n">
        <v>0.34</v>
      </c>
      <c r="I5" t="n">
        <v>47</v>
      </c>
      <c r="J5" t="n">
        <v>90.79000000000001</v>
      </c>
      <c r="K5" t="n">
        <v>37.55</v>
      </c>
      <c r="L5" t="n">
        <v>1.75</v>
      </c>
      <c r="M5" t="n">
        <v>24</v>
      </c>
      <c r="N5" t="n">
        <v>11.49</v>
      </c>
      <c r="O5" t="n">
        <v>11431.19</v>
      </c>
      <c r="P5" t="n">
        <v>108.75</v>
      </c>
      <c r="Q5" t="n">
        <v>1732.14</v>
      </c>
      <c r="R5" t="n">
        <v>72.5</v>
      </c>
      <c r="S5" t="n">
        <v>42.11</v>
      </c>
      <c r="T5" t="n">
        <v>14443.97</v>
      </c>
      <c r="U5" t="n">
        <v>0.58</v>
      </c>
      <c r="V5" t="n">
        <v>0.87</v>
      </c>
      <c r="W5" t="n">
        <v>3.81</v>
      </c>
      <c r="X5" t="n">
        <v>0.96</v>
      </c>
      <c r="Y5" t="n">
        <v>1</v>
      </c>
      <c r="Z5" t="n">
        <v>10</v>
      </c>
      <c r="AA5" t="n">
        <v>667.3647175106823</v>
      </c>
      <c r="AB5" t="n">
        <v>913.1178485515371</v>
      </c>
      <c r="AC5" t="n">
        <v>825.971162654727</v>
      </c>
      <c r="AD5" t="n">
        <v>667364.7175106823</v>
      </c>
      <c r="AE5" t="n">
        <v>913117.8485515371</v>
      </c>
      <c r="AF5" t="n">
        <v>4.617405272149525e-06</v>
      </c>
      <c r="AG5" t="n">
        <v>50</v>
      </c>
      <c r="AH5" t="n">
        <v>825971.162654727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5.3075</v>
      </c>
      <c r="E6" t="n">
        <v>18.84</v>
      </c>
      <c r="F6" t="n">
        <v>16.05</v>
      </c>
      <c r="G6" t="n">
        <v>21.4</v>
      </c>
      <c r="H6" t="n">
        <v>0.39</v>
      </c>
      <c r="I6" t="n">
        <v>45</v>
      </c>
      <c r="J6" t="n">
        <v>91.09999999999999</v>
      </c>
      <c r="K6" t="n">
        <v>37.55</v>
      </c>
      <c r="L6" t="n">
        <v>2</v>
      </c>
      <c r="M6" t="n">
        <v>4</v>
      </c>
      <c r="N6" t="n">
        <v>11.54</v>
      </c>
      <c r="O6" t="n">
        <v>11468.97</v>
      </c>
      <c r="P6" t="n">
        <v>107.84</v>
      </c>
      <c r="Q6" t="n">
        <v>1732.11</v>
      </c>
      <c r="R6" t="n">
        <v>71.25</v>
      </c>
      <c r="S6" t="n">
        <v>42.11</v>
      </c>
      <c r="T6" t="n">
        <v>13826.02</v>
      </c>
      <c r="U6" t="n">
        <v>0.59</v>
      </c>
      <c r="V6" t="n">
        <v>0.87</v>
      </c>
      <c r="W6" t="n">
        <v>3.84</v>
      </c>
      <c r="X6" t="n">
        <v>0.95</v>
      </c>
      <c r="Y6" t="n">
        <v>1</v>
      </c>
      <c r="Z6" t="n">
        <v>10</v>
      </c>
      <c r="AA6" t="n">
        <v>665.8953023887339</v>
      </c>
      <c r="AB6" t="n">
        <v>911.1073299556673</v>
      </c>
      <c r="AC6" t="n">
        <v>824.1525251318665</v>
      </c>
      <c r="AD6" t="n">
        <v>665895.3023887338</v>
      </c>
      <c r="AE6" t="n">
        <v>911107.3299556673</v>
      </c>
      <c r="AF6" t="n">
        <v>4.629179917252287e-06</v>
      </c>
      <c r="AG6" t="n">
        <v>50</v>
      </c>
      <c r="AH6" t="n">
        <v>824152.5251318665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5.306</v>
      </c>
      <c r="E7" t="n">
        <v>18.85</v>
      </c>
      <c r="F7" t="n">
        <v>16.06</v>
      </c>
      <c r="G7" t="n">
        <v>21.41</v>
      </c>
      <c r="H7" t="n">
        <v>0.43</v>
      </c>
      <c r="I7" t="n">
        <v>45</v>
      </c>
      <c r="J7" t="n">
        <v>91.40000000000001</v>
      </c>
      <c r="K7" t="n">
        <v>37.55</v>
      </c>
      <c r="L7" t="n">
        <v>2.25</v>
      </c>
      <c r="M7" t="n">
        <v>0</v>
      </c>
      <c r="N7" t="n">
        <v>11.6</v>
      </c>
      <c r="O7" t="n">
        <v>11506.78</v>
      </c>
      <c r="P7" t="n">
        <v>108.2</v>
      </c>
      <c r="Q7" t="n">
        <v>1731.99</v>
      </c>
      <c r="R7" t="n">
        <v>71.51000000000001</v>
      </c>
      <c r="S7" t="n">
        <v>42.11</v>
      </c>
      <c r="T7" t="n">
        <v>13959.99</v>
      </c>
      <c r="U7" t="n">
        <v>0.59</v>
      </c>
      <c r="V7" t="n">
        <v>0.87</v>
      </c>
      <c r="W7" t="n">
        <v>3.84</v>
      </c>
      <c r="X7" t="n">
        <v>0.96</v>
      </c>
      <c r="Y7" t="n">
        <v>1</v>
      </c>
      <c r="Z7" t="n">
        <v>10</v>
      </c>
      <c r="AA7" t="n">
        <v>666.3677007744683</v>
      </c>
      <c r="AB7" t="n">
        <v>911.7536862677748</v>
      </c>
      <c r="AC7" t="n">
        <v>824.7371941047131</v>
      </c>
      <c r="AD7" t="n">
        <v>666367.7007744682</v>
      </c>
      <c r="AE7" t="n">
        <v>911753.6862677748</v>
      </c>
      <c r="AF7" t="n">
        <v>4.62787162335198e-06</v>
      </c>
      <c r="AG7" t="n">
        <v>50</v>
      </c>
      <c r="AH7" t="n">
        <v>824737.1941047132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64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3.4752</v>
      </c>
      <c r="E2" t="n">
        <v>28.78</v>
      </c>
      <c r="F2" t="n">
        <v>18.95</v>
      </c>
      <c r="G2" t="n">
        <v>6.05</v>
      </c>
      <c r="H2" t="n">
        <v>0.09</v>
      </c>
      <c r="I2" t="n">
        <v>188</v>
      </c>
      <c r="J2" t="n">
        <v>194.77</v>
      </c>
      <c r="K2" t="n">
        <v>54.38</v>
      </c>
      <c r="L2" t="n">
        <v>1</v>
      </c>
      <c r="M2" t="n">
        <v>186</v>
      </c>
      <c r="N2" t="n">
        <v>39.4</v>
      </c>
      <c r="O2" t="n">
        <v>24256.19</v>
      </c>
      <c r="P2" t="n">
        <v>260.97</v>
      </c>
      <c r="Q2" t="n">
        <v>1733.21</v>
      </c>
      <c r="R2" t="n">
        <v>163.2</v>
      </c>
      <c r="S2" t="n">
        <v>42.11</v>
      </c>
      <c r="T2" t="n">
        <v>59087.45</v>
      </c>
      <c r="U2" t="n">
        <v>0.26</v>
      </c>
      <c r="V2" t="n">
        <v>0.74</v>
      </c>
      <c r="W2" t="n">
        <v>4.02</v>
      </c>
      <c r="X2" t="n">
        <v>3.84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3.8416</v>
      </c>
      <c r="E3" t="n">
        <v>26.03</v>
      </c>
      <c r="F3" t="n">
        <v>17.99</v>
      </c>
      <c r="G3" t="n">
        <v>7.6</v>
      </c>
      <c r="H3" t="n">
        <v>0.11</v>
      </c>
      <c r="I3" t="n">
        <v>142</v>
      </c>
      <c r="J3" t="n">
        <v>195.16</v>
      </c>
      <c r="K3" t="n">
        <v>54.38</v>
      </c>
      <c r="L3" t="n">
        <v>1.25</v>
      </c>
      <c r="M3" t="n">
        <v>140</v>
      </c>
      <c r="N3" t="n">
        <v>39.53</v>
      </c>
      <c r="O3" t="n">
        <v>24303.87</v>
      </c>
      <c r="P3" t="n">
        <v>245.91</v>
      </c>
      <c r="Q3" t="n">
        <v>1732.54</v>
      </c>
      <c r="R3" t="n">
        <v>133.38</v>
      </c>
      <c r="S3" t="n">
        <v>42.11</v>
      </c>
      <c r="T3" t="n">
        <v>44408.85</v>
      </c>
      <c r="U3" t="n">
        <v>0.32</v>
      </c>
      <c r="V3" t="n">
        <v>0.77</v>
      </c>
      <c r="W3" t="n">
        <v>3.95</v>
      </c>
      <c r="X3" t="n">
        <v>2.89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4.1044</v>
      </c>
      <c r="E4" t="n">
        <v>24.36</v>
      </c>
      <c r="F4" t="n">
        <v>17.41</v>
      </c>
      <c r="G4" t="n">
        <v>9.17</v>
      </c>
      <c r="H4" t="n">
        <v>0.14</v>
      </c>
      <c r="I4" t="n">
        <v>114</v>
      </c>
      <c r="J4" t="n">
        <v>195.55</v>
      </c>
      <c r="K4" t="n">
        <v>54.38</v>
      </c>
      <c r="L4" t="n">
        <v>1.5</v>
      </c>
      <c r="M4" t="n">
        <v>112</v>
      </c>
      <c r="N4" t="n">
        <v>39.67</v>
      </c>
      <c r="O4" t="n">
        <v>24351.61</v>
      </c>
      <c r="P4" t="n">
        <v>236.15</v>
      </c>
      <c r="Q4" t="n">
        <v>1732.57</v>
      </c>
      <c r="R4" t="n">
        <v>115.05</v>
      </c>
      <c r="S4" t="n">
        <v>42.11</v>
      </c>
      <c r="T4" t="n">
        <v>35384.72</v>
      </c>
      <c r="U4" t="n">
        <v>0.37</v>
      </c>
      <c r="V4" t="n">
        <v>0.8</v>
      </c>
      <c r="W4" t="n">
        <v>3.91</v>
      </c>
      <c r="X4" t="n">
        <v>2.31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4.3068</v>
      </c>
      <c r="E5" t="n">
        <v>23.22</v>
      </c>
      <c r="F5" t="n">
        <v>17.01</v>
      </c>
      <c r="G5" t="n">
        <v>10.74</v>
      </c>
      <c r="H5" t="n">
        <v>0.16</v>
      </c>
      <c r="I5" t="n">
        <v>95</v>
      </c>
      <c r="J5" t="n">
        <v>195.93</v>
      </c>
      <c r="K5" t="n">
        <v>54.38</v>
      </c>
      <c r="L5" t="n">
        <v>1.75</v>
      </c>
      <c r="M5" t="n">
        <v>93</v>
      </c>
      <c r="N5" t="n">
        <v>39.81</v>
      </c>
      <c r="O5" t="n">
        <v>24399.39</v>
      </c>
      <c r="P5" t="n">
        <v>228.64</v>
      </c>
      <c r="Q5" t="n">
        <v>1732.15</v>
      </c>
      <c r="R5" t="n">
        <v>103.11</v>
      </c>
      <c r="S5" t="n">
        <v>42.11</v>
      </c>
      <c r="T5" t="n">
        <v>29506.61</v>
      </c>
      <c r="U5" t="n">
        <v>0.41</v>
      </c>
      <c r="V5" t="n">
        <v>0.82</v>
      </c>
      <c r="W5" t="n">
        <v>3.86</v>
      </c>
      <c r="X5" t="n">
        <v>1.91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4.4663</v>
      </c>
      <c r="E6" t="n">
        <v>22.39</v>
      </c>
      <c r="F6" t="n">
        <v>16.72</v>
      </c>
      <c r="G6" t="n">
        <v>12.39</v>
      </c>
      <c r="H6" t="n">
        <v>0.18</v>
      </c>
      <c r="I6" t="n">
        <v>81</v>
      </c>
      <c r="J6" t="n">
        <v>196.32</v>
      </c>
      <c r="K6" t="n">
        <v>54.38</v>
      </c>
      <c r="L6" t="n">
        <v>2</v>
      </c>
      <c r="M6" t="n">
        <v>79</v>
      </c>
      <c r="N6" t="n">
        <v>39.95</v>
      </c>
      <c r="O6" t="n">
        <v>24447.22</v>
      </c>
      <c r="P6" t="n">
        <v>223.01</v>
      </c>
      <c r="Q6" t="n">
        <v>1732.35</v>
      </c>
      <c r="R6" t="n">
        <v>94.33</v>
      </c>
      <c r="S6" t="n">
        <v>42.11</v>
      </c>
      <c r="T6" t="n">
        <v>25190.34</v>
      </c>
      <c r="U6" t="n">
        <v>0.45</v>
      </c>
      <c r="V6" t="n">
        <v>0.83</v>
      </c>
      <c r="W6" t="n">
        <v>3.83</v>
      </c>
      <c r="X6" t="n">
        <v>1.62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4.5921</v>
      </c>
      <c r="E7" t="n">
        <v>21.78</v>
      </c>
      <c r="F7" t="n">
        <v>16.5</v>
      </c>
      <c r="G7" t="n">
        <v>13.94</v>
      </c>
      <c r="H7" t="n">
        <v>0.2</v>
      </c>
      <c r="I7" t="n">
        <v>71</v>
      </c>
      <c r="J7" t="n">
        <v>196.71</v>
      </c>
      <c r="K7" t="n">
        <v>54.38</v>
      </c>
      <c r="L7" t="n">
        <v>2.25</v>
      </c>
      <c r="M7" t="n">
        <v>69</v>
      </c>
      <c r="N7" t="n">
        <v>40.08</v>
      </c>
      <c r="O7" t="n">
        <v>24495.09</v>
      </c>
      <c r="P7" t="n">
        <v>218.17</v>
      </c>
      <c r="Q7" t="n">
        <v>1732.07</v>
      </c>
      <c r="R7" t="n">
        <v>87.08</v>
      </c>
      <c r="S7" t="n">
        <v>42.11</v>
      </c>
      <c r="T7" t="n">
        <v>21611.04</v>
      </c>
      <c r="U7" t="n">
        <v>0.48</v>
      </c>
      <c r="V7" t="n">
        <v>0.84</v>
      </c>
      <c r="W7" t="n">
        <v>3.82</v>
      </c>
      <c r="X7" t="n">
        <v>1.4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4.6853</v>
      </c>
      <c r="E8" t="n">
        <v>21.34</v>
      </c>
      <c r="F8" t="n">
        <v>16.38</v>
      </c>
      <c r="G8" t="n">
        <v>15.6</v>
      </c>
      <c r="H8" t="n">
        <v>0.23</v>
      </c>
      <c r="I8" t="n">
        <v>63</v>
      </c>
      <c r="J8" t="n">
        <v>197.1</v>
      </c>
      <c r="K8" t="n">
        <v>54.38</v>
      </c>
      <c r="L8" t="n">
        <v>2.5</v>
      </c>
      <c r="M8" t="n">
        <v>61</v>
      </c>
      <c r="N8" t="n">
        <v>40.22</v>
      </c>
      <c r="O8" t="n">
        <v>24543.01</v>
      </c>
      <c r="P8" t="n">
        <v>214.71</v>
      </c>
      <c r="Q8" t="n">
        <v>1732.19</v>
      </c>
      <c r="R8" t="n">
        <v>83.23999999999999</v>
      </c>
      <c r="S8" t="n">
        <v>42.11</v>
      </c>
      <c r="T8" t="n">
        <v>19731.94</v>
      </c>
      <c r="U8" t="n">
        <v>0.51</v>
      </c>
      <c r="V8" t="n">
        <v>0.85</v>
      </c>
      <c r="W8" t="n">
        <v>3.81</v>
      </c>
      <c r="X8" t="n">
        <v>1.28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4.785</v>
      </c>
      <c r="E9" t="n">
        <v>20.9</v>
      </c>
      <c r="F9" t="n">
        <v>16.2</v>
      </c>
      <c r="G9" t="n">
        <v>17.36</v>
      </c>
      <c r="H9" t="n">
        <v>0.25</v>
      </c>
      <c r="I9" t="n">
        <v>56</v>
      </c>
      <c r="J9" t="n">
        <v>197.49</v>
      </c>
      <c r="K9" t="n">
        <v>54.38</v>
      </c>
      <c r="L9" t="n">
        <v>2.75</v>
      </c>
      <c r="M9" t="n">
        <v>54</v>
      </c>
      <c r="N9" t="n">
        <v>40.36</v>
      </c>
      <c r="O9" t="n">
        <v>24590.98</v>
      </c>
      <c r="P9" t="n">
        <v>210.19</v>
      </c>
      <c r="Q9" t="n">
        <v>1732.02</v>
      </c>
      <c r="R9" t="n">
        <v>78.06999999999999</v>
      </c>
      <c r="S9" t="n">
        <v>42.11</v>
      </c>
      <c r="T9" t="n">
        <v>17184.44</v>
      </c>
      <c r="U9" t="n">
        <v>0.54</v>
      </c>
      <c r="V9" t="n">
        <v>0.86</v>
      </c>
      <c r="W9" t="n">
        <v>3.8</v>
      </c>
      <c r="X9" t="n">
        <v>1.1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4.8523</v>
      </c>
      <c r="E10" t="n">
        <v>20.61</v>
      </c>
      <c r="F10" t="n">
        <v>16.11</v>
      </c>
      <c r="G10" t="n">
        <v>18.95</v>
      </c>
      <c r="H10" t="n">
        <v>0.27</v>
      </c>
      <c r="I10" t="n">
        <v>51</v>
      </c>
      <c r="J10" t="n">
        <v>197.88</v>
      </c>
      <c r="K10" t="n">
        <v>54.38</v>
      </c>
      <c r="L10" t="n">
        <v>3</v>
      </c>
      <c r="M10" t="n">
        <v>49</v>
      </c>
      <c r="N10" t="n">
        <v>40.5</v>
      </c>
      <c r="O10" t="n">
        <v>24639</v>
      </c>
      <c r="P10" t="n">
        <v>207.44</v>
      </c>
      <c r="Q10" t="n">
        <v>1731.99</v>
      </c>
      <c r="R10" t="n">
        <v>75.23999999999999</v>
      </c>
      <c r="S10" t="n">
        <v>42.11</v>
      </c>
      <c r="T10" t="n">
        <v>15794.27</v>
      </c>
      <c r="U10" t="n">
        <v>0.5600000000000001</v>
      </c>
      <c r="V10" t="n">
        <v>0.86</v>
      </c>
      <c r="W10" t="n">
        <v>3.79</v>
      </c>
      <c r="X10" t="n">
        <v>1.01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4.9268</v>
      </c>
      <c r="E11" t="n">
        <v>20.3</v>
      </c>
      <c r="F11" t="n">
        <v>15.99</v>
      </c>
      <c r="G11" t="n">
        <v>20.86</v>
      </c>
      <c r="H11" t="n">
        <v>0.29</v>
      </c>
      <c r="I11" t="n">
        <v>46</v>
      </c>
      <c r="J11" t="n">
        <v>198.27</v>
      </c>
      <c r="K11" t="n">
        <v>54.38</v>
      </c>
      <c r="L11" t="n">
        <v>3.25</v>
      </c>
      <c r="M11" t="n">
        <v>44</v>
      </c>
      <c r="N11" t="n">
        <v>40.64</v>
      </c>
      <c r="O11" t="n">
        <v>24687.06</v>
      </c>
      <c r="P11" t="n">
        <v>203.59</v>
      </c>
      <c r="Q11" t="n">
        <v>1732.14</v>
      </c>
      <c r="R11" t="n">
        <v>71.34999999999999</v>
      </c>
      <c r="S11" t="n">
        <v>42.11</v>
      </c>
      <c r="T11" t="n">
        <v>13874.57</v>
      </c>
      <c r="U11" t="n">
        <v>0.59</v>
      </c>
      <c r="V11" t="n">
        <v>0.87</v>
      </c>
      <c r="W11" t="n">
        <v>3.78</v>
      </c>
      <c r="X11" t="n">
        <v>0.89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4.9666</v>
      </c>
      <c r="E12" t="n">
        <v>20.13</v>
      </c>
      <c r="F12" t="n">
        <v>15.95</v>
      </c>
      <c r="G12" t="n">
        <v>22.25</v>
      </c>
      <c r="H12" t="n">
        <v>0.31</v>
      </c>
      <c r="I12" t="n">
        <v>43</v>
      </c>
      <c r="J12" t="n">
        <v>198.66</v>
      </c>
      <c r="K12" t="n">
        <v>54.38</v>
      </c>
      <c r="L12" t="n">
        <v>3.5</v>
      </c>
      <c r="M12" t="n">
        <v>41</v>
      </c>
      <c r="N12" t="n">
        <v>40.78</v>
      </c>
      <c r="O12" t="n">
        <v>24735.17</v>
      </c>
      <c r="P12" t="n">
        <v>201.27</v>
      </c>
      <c r="Q12" t="n">
        <v>1732.01</v>
      </c>
      <c r="R12" t="n">
        <v>70.13</v>
      </c>
      <c r="S12" t="n">
        <v>42.11</v>
      </c>
      <c r="T12" t="n">
        <v>13276.43</v>
      </c>
      <c r="U12" t="n">
        <v>0.6</v>
      </c>
      <c r="V12" t="n">
        <v>0.87</v>
      </c>
      <c r="W12" t="n">
        <v>3.77</v>
      </c>
      <c r="X12" t="n">
        <v>0.85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5.0272</v>
      </c>
      <c r="E13" t="n">
        <v>19.89</v>
      </c>
      <c r="F13" t="n">
        <v>15.86</v>
      </c>
      <c r="G13" t="n">
        <v>24.4</v>
      </c>
      <c r="H13" t="n">
        <v>0.33</v>
      </c>
      <c r="I13" t="n">
        <v>39</v>
      </c>
      <c r="J13" t="n">
        <v>199.05</v>
      </c>
      <c r="K13" t="n">
        <v>54.38</v>
      </c>
      <c r="L13" t="n">
        <v>3.75</v>
      </c>
      <c r="M13" t="n">
        <v>37</v>
      </c>
      <c r="N13" t="n">
        <v>40.92</v>
      </c>
      <c r="O13" t="n">
        <v>24783.33</v>
      </c>
      <c r="P13" t="n">
        <v>198.1</v>
      </c>
      <c r="Q13" t="n">
        <v>1731.99</v>
      </c>
      <c r="R13" t="n">
        <v>67.37</v>
      </c>
      <c r="S13" t="n">
        <v>42.11</v>
      </c>
      <c r="T13" t="n">
        <v>11920.41</v>
      </c>
      <c r="U13" t="n">
        <v>0.63</v>
      </c>
      <c r="V13" t="n">
        <v>0.88</v>
      </c>
      <c r="W13" t="n">
        <v>3.76</v>
      </c>
      <c r="X13" t="n">
        <v>0.76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5.0707</v>
      </c>
      <c r="E14" t="n">
        <v>19.72</v>
      </c>
      <c r="F14" t="n">
        <v>15.8</v>
      </c>
      <c r="G14" t="n">
        <v>26.34</v>
      </c>
      <c r="H14" t="n">
        <v>0.36</v>
      </c>
      <c r="I14" t="n">
        <v>36</v>
      </c>
      <c r="J14" t="n">
        <v>199.44</v>
      </c>
      <c r="K14" t="n">
        <v>54.38</v>
      </c>
      <c r="L14" t="n">
        <v>4</v>
      </c>
      <c r="M14" t="n">
        <v>34</v>
      </c>
      <c r="N14" t="n">
        <v>41.06</v>
      </c>
      <c r="O14" t="n">
        <v>24831.54</v>
      </c>
      <c r="P14" t="n">
        <v>195.65</v>
      </c>
      <c r="Q14" t="n">
        <v>1731.97</v>
      </c>
      <c r="R14" t="n">
        <v>65.45</v>
      </c>
      <c r="S14" t="n">
        <v>42.11</v>
      </c>
      <c r="T14" t="n">
        <v>10970.76</v>
      </c>
      <c r="U14" t="n">
        <v>0.64</v>
      </c>
      <c r="V14" t="n">
        <v>0.88</v>
      </c>
      <c r="W14" t="n">
        <v>3.77</v>
      </c>
      <c r="X14" t="n">
        <v>0.71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5.104</v>
      </c>
      <c r="E15" t="n">
        <v>19.59</v>
      </c>
      <c r="F15" t="n">
        <v>15.75</v>
      </c>
      <c r="G15" t="n">
        <v>27.8</v>
      </c>
      <c r="H15" t="n">
        <v>0.38</v>
      </c>
      <c r="I15" t="n">
        <v>34</v>
      </c>
      <c r="J15" t="n">
        <v>199.83</v>
      </c>
      <c r="K15" t="n">
        <v>54.38</v>
      </c>
      <c r="L15" t="n">
        <v>4.25</v>
      </c>
      <c r="M15" t="n">
        <v>32</v>
      </c>
      <c r="N15" t="n">
        <v>41.2</v>
      </c>
      <c r="O15" t="n">
        <v>24879.79</v>
      </c>
      <c r="P15" t="n">
        <v>192.25</v>
      </c>
      <c r="Q15" t="n">
        <v>1732.1</v>
      </c>
      <c r="R15" t="n">
        <v>63.99</v>
      </c>
      <c r="S15" t="n">
        <v>42.11</v>
      </c>
      <c r="T15" t="n">
        <v>10251.23</v>
      </c>
      <c r="U15" t="n">
        <v>0.66</v>
      </c>
      <c r="V15" t="n">
        <v>0.88</v>
      </c>
      <c r="W15" t="n">
        <v>3.76</v>
      </c>
      <c r="X15" t="n">
        <v>0.65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5.128</v>
      </c>
      <c r="E16" t="n">
        <v>19.5</v>
      </c>
      <c r="F16" t="n">
        <v>15.74</v>
      </c>
      <c r="G16" t="n">
        <v>29.51</v>
      </c>
      <c r="H16" t="n">
        <v>0.4</v>
      </c>
      <c r="I16" t="n">
        <v>32</v>
      </c>
      <c r="J16" t="n">
        <v>200.22</v>
      </c>
      <c r="K16" t="n">
        <v>54.38</v>
      </c>
      <c r="L16" t="n">
        <v>4.5</v>
      </c>
      <c r="M16" t="n">
        <v>30</v>
      </c>
      <c r="N16" t="n">
        <v>41.35</v>
      </c>
      <c r="O16" t="n">
        <v>24928.09</v>
      </c>
      <c r="P16" t="n">
        <v>189.92</v>
      </c>
      <c r="Q16" t="n">
        <v>1731.93</v>
      </c>
      <c r="R16" t="n">
        <v>63.48</v>
      </c>
      <c r="S16" t="n">
        <v>42.11</v>
      </c>
      <c r="T16" t="n">
        <v>10005.59</v>
      </c>
      <c r="U16" t="n">
        <v>0.66</v>
      </c>
      <c r="V16" t="n">
        <v>0.88</v>
      </c>
      <c r="W16" t="n">
        <v>3.76</v>
      </c>
      <c r="X16" t="n">
        <v>0.64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5.1609</v>
      </c>
      <c r="E17" t="n">
        <v>19.38</v>
      </c>
      <c r="F17" t="n">
        <v>15.69</v>
      </c>
      <c r="G17" t="n">
        <v>31.39</v>
      </c>
      <c r="H17" t="n">
        <v>0.42</v>
      </c>
      <c r="I17" t="n">
        <v>30</v>
      </c>
      <c r="J17" t="n">
        <v>200.61</v>
      </c>
      <c r="K17" t="n">
        <v>54.38</v>
      </c>
      <c r="L17" t="n">
        <v>4.75</v>
      </c>
      <c r="M17" t="n">
        <v>28</v>
      </c>
      <c r="N17" t="n">
        <v>41.49</v>
      </c>
      <c r="O17" t="n">
        <v>24976.45</v>
      </c>
      <c r="P17" t="n">
        <v>187.84</v>
      </c>
      <c r="Q17" t="n">
        <v>1731.88</v>
      </c>
      <c r="R17" t="n">
        <v>62.13</v>
      </c>
      <c r="S17" t="n">
        <v>42.11</v>
      </c>
      <c r="T17" t="n">
        <v>9343.059999999999</v>
      </c>
      <c r="U17" t="n">
        <v>0.68</v>
      </c>
      <c r="V17" t="n">
        <v>0.89</v>
      </c>
      <c r="W17" t="n">
        <v>3.76</v>
      </c>
      <c r="X17" t="n">
        <v>0.59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5.1945</v>
      </c>
      <c r="E18" t="n">
        <v>19.25</v>
      </c>
      <c r="F18" t="n">
        <v>15.65</v>
      </c>
      <c r="G18" t="n">
        <v>33.53</v>
      </c>
      <c r="H18" t="n">
        <v>0.44</v>
      </c>
      <c r="I18" t="n">
        <v>28</v>
      </c>
      <c r="J18" t="n">
        <v>201.01</v>
      </c>
      <c r="K18" t="n">
        <v>54.38</v>
      </c>
      <c r="L18" t="n">
        <v>5</v>
      </c>
      <c r="M18" t="n">
        <v>26</v>
      </c>
      <c r="N18" t="n">
        <v>41.63</v>
      </c>
      <c r="O18" t="n">
        <v>25024.84</v>
      </c>
      <c r="P18" t="n">
        <v>184.89</v>
      </c>
      <c r="Q18" t="n">
        <v>1731.84</v>
      </c>
      <c r="R18" t="n">
        <v>60.66</v>
      </c>
      <c r="S18" t="n">
        <v>42.11</v>
      </c>
      <c r="T18" t="n">
        <v>8619.76</v>
      </c>
      <c r="U18" t="n">
        <v>0.6899999999999999</v>
      </c>
      <c r="V18" t="n">
        <v>0.89</v>
      </c>
      <c r="W18" t="n">
        <v>3.75</v>
      </c>
      <c r="X18" t="n">
        <v>0.55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5.2268</v>
      </c>
      <c r="E19" t="n">
        <v>19.13</v>
      </c>
      <c r="F19" t="n">
        <v>15.6</v>
      </c>
      <c r="G19" t="n">
        <v>36.01</v>
      </c>
      <c r="H19" t="n">
        <v>0.46</v>
      </c>
      <c r="I19" t="n">
        <v>26</v>
      </c>
      <c r="J19" t="n">
        <v>201.4</v>
      </c>
      <c r="K19" t="n">
        <v>54.38</v>
      </c>
      <c r="L19" t="n">
        <v>5.25</v>
      </c>
      <c r="M19" t="n">
        <v>24</v>
      </c>
      <c r="N19" t="n">
        <v>41.77</v>
      </c>
      <c r="O19" t="n">
        <v>25073.29</v>
      </c>
      <c r="P19" t="n">
        <v>182.24</v>
      </c>
      <c r="Q19" t="n">
        <v>1732.03</v>
      </c>
      <c r="R19" t="n">
        <v>59.42</v>
      </c>
      <c r="S19" t="n">
        <v>42.11</v>
      </c>
      <c r="T19" t="n">
        <v>8008.98</v>
      </c>
      <c r="U19" t="n">
        <v>0.71</v>
      </c>
      <c r="V19" t="n">
        <v>0.89</v>
      </c>
      <c r="W19" t="n">
        <v>3.75</v>
      </c>
      <c r="X19" t="n">
        <v>0.51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5.245</v>
      </c>
      <c r="E20" t="n">
        <v>19.07</v>
      </c>
      <c r="F20" t="n">
        <v>15.58</v>
      </c>
      <c r="G20" t="n">
        <v>37.38</v>
      </c>
      <c r="H20" t="n">
        <v>0.48</v>
      </c>
      <c r="I20" t="n">
        <v>25</v>
      </c>
      <c r="J20" t="n">
        <v>201.79</v>
      </c>
      <c r="K20" t="n">
        <v>54.38</v>
      </c>
      <c r="L20" t="n">
        <v>5.5</v>
      </c>
      <c r="M20" t="n">
        <v>23</v>
      </c>
      <c r="N20" t="n">
        <v>41.92</v>
      </c>
      <c r="O20" t="n">
        <v>25121.79</v>
      </c>
      <c r="P20" t="n">
        <v>179.31</v>
      </c>
      <c r="Q20" t="n">
        <v>1731.89</v>
      </c>
      <c r="R20" t="n">
        <v>58.52</v>
      </c>
      <c r="S20" t="n">
        <v>42.11</v>
      </c>
      <c r="T20" t="n">
        <v>7564.34</v>
      </c>
      <c r="U20" t="n">
        <v>0.72</v>
      </c>
      <c r="V20" t="n">
        <v>0.89</v>
      </c>
      <c r="W20" t="n">
        <v>3.75</v>
      </c>
      <c r="X20" t="n">
        <v>0.48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5.277</v>
      </c>
      <c r="E21" t="n">
        <v>18.95</v>
      </c>
      <c r="F21" t="n">
        <v>15.54</v>
      </c>
      <c r="G21" t="n">
        <v>40.54</v>
      </c>
      <c r="H21" t="n">
        <v>0.51</v>
      </c>
      <c r="I21" t="n">
        <v>23</v>
      </c>
      <c r="J21" t="n">
        <v>202.19</v>
      </c>
      <c r="K21" t="n">
        <v>54.38</v>
      </c>
      <c r="L21" t="n">
        <v>5.75</v>
      </c>
      <c r="M21" t="n">
        <v>21</v>
      </c>
      <c r="N21" t="n">
        <v>42.06</v>
      </c>
      <c r="O21" t="n">
        <v>25170.34</v>
      </c>
      <c r="P21" t="n">
        <v>175.91</v>
      </c>
      <c r="Q21" t="n">
        <v>1731.98</v>
      </c>
      <c r="R21" t="n">
        <v>57.51</v>
      </c>
      <c r="S21" t="n">
        <v>42.11</v>
      </c>
      <c r="T21" t="n">
        <v>7066.7</v>
      </c>
      <c r="U21" t="n">
        <v>0.73</v>
      </c>
      <c r="V21" t="n">
        <v>0.9</v>
      </c>
      <c r="W21" t="n">
        <v>3.74</v>
      </c>
      <c r="X21" t="n">
        <v>0.44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5.2974</v>
      </c>
      <c r="E22" t="n">
        <v>18.88</v>
      </c>
      <c r="F22" t="n">
        <v>15.51</v>
      </c>
      <c r="G22" t="n">
        <v>42.29</v>
      </c>
      <c r="H22" t="n">
        <v>0.53</v>
      </c>
      <c r="I22" t="n">
        <v>22</v>
      </c>
      <c r="J22" t="n">
        <v>202.58</v>
      </c>
      <c r="K22" t="n">
        <v>54.38</v>
      </c>
      <c r="L22" t="n">
        <v>6</v>
      </c>
      <c r="M22" t="n">
        <v>20</v>
      </c>
      <c r="N22" t="n">
        <v>42.2</v>
      </c>
      <c r="O22" t="n">
        <v>25218.93</v>
      </c>
      <c r="P22" t="n">
        <v>173.85</v>
      </c>
      <c r="Q22" t="n">
        <v>1731.95</v>
      </c>
      <c r="R22" t="n">
        <v>56.24</v>
      </c>
      <c r="S22" t="n">
        <v>42.11</v>
      </c>
      <c r="T22" t="n">
        <v>6435.95</v>
      </c>
      <c r="U22" t="n">
        <v>0.75</v>
      </c>
      <c r="V22" t="n">
        <v>0.9</v>
      </c>
      <c r="W22" t="n">
        <v>3.74</v>
      </c>
      <c r="X22" t="n">
        <v>0.41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5.3115</v>
      </c>
      <c r="E23" t="n">
        <v>18.83</v>
      </c>
      <c r="F23" t="n">
        <v>15.49</v>
      </c>
      <c r="G23" t="n">
        <v>44.27</v>
      </c>
      <c r="H23" t="n">
        <v>0.55</v>
      </c>
      <c r="I23" t="n">
        <v>21</v>
      </c>
      <c r="J23" t="n">
        <v>202.98</v>
      </c>
      <c r="K23" t="n">
        <v>54.38</v>
      </c>
      <c r="L23" t="n">
        <v>6.25</v>
      </c>
      <c r="M23" t="n">
        <v>18</v>
      </c>
      <c r="N23" t="n">
        <v>42.35</v>
      </c>
      <c r="O23" t="n">
        <v>25267.7</v>
      </c>
      <c r="P23" t="n">
        <v>171.04</v>
      </c>
      <c r="Q23" t="n">
        <v>1731.89</v>
      </c>
      <c r="R23" t="n">
        <v>55.91</v>
      </c>
      <c r="S23" t="n">
        <v>42.11</v>
      </c>
      <c r="T23" t="n">
        <v>6280.43</v>
      </c>
      <c r="U23" t="n">
        <v>0.75</v>
      </c>
      <c r="V23" t="n">
        <v>0.9</v>
      </c>
      <c r="W23" t="n">
        <v>3.74</v>
      </c>
      <c r="X23" t="n">
        <v>0.4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5.326</v>
      </c>
      <c r="E24" t="n">
        <v>18.78</v>
      </c>
      <c r="F24" t="n">
        <v>15.48</v>
      </c>
      <c r="G24" t="n">
        <v>46.44</v>
      </c>
      <c r="H24" t="n">
        <v>0.57</v>
      </c>
      <c r="I24" t="n">
        <v>20</v>
      </c>
      <c r="J24" t="n">
        <v>203.37</v>
      </c>
      <c r="K24" t="n">
        <v>54.38</v>
      </c>
      <c r="L24" t="n">
        <v>6.5</v>
      </c>
      <c r="M24" t="n">
        <v>13</v>
      </c>
      <c r="N24" t="n">
        <v>42.49</v>
      </c>
      <c r="O24" t="n">
        <v>25316.39</v>
      </c>
      <c r="P24" t="n">
        <v>169.29</v>
      </c>
      <c r="Q24" t="n">
        <v>1731.96</v>
      </c>
      <c r="R24" t="n">
        <v>55.36</v>
      </c>
      <c r="S24" t="n">
        <v>42.11</v>
      </c>
      <c r="T24" t="n">
        <v>6006.81</v>
      </c>
      <c r="U24" t="n">
        <v>0.76</v>
      </c>
      <c r="V24" t="n">
        <v>0.9</v>
      </c>
      <c r="W24" t="n">
        <v>3.74</v>
      </c>
      <c r="X24" t="n">
        <v>0.38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5.328</v>
      </c>
      <c r="E25" t="n">
        <v>18.77</v>
      </c>
      <c r="F25" t="n">
        <v>15.47</v>
      </c>
      <c r="G25" t="n">
        <v>46.42</v>
      </c>
      <c r="H25" t="n">
        <v>0.59</v>
      </c>
      <c r="I25" t="n">
        <v>20</v>
      </c>
      <c r="J25" t="n">
        <v>203.77</v>
      </c>
      <c r="K25" t="n">
        <v>54.38</v>
      </c>
      <c r="L25" t="n">
        <v>6.75</v>
      </c>
      <c r="M25" t="n">
        <v>11</v>
      </c>
      <c r="N25" t="n">
        <v>42.64</v>
      </c>
      <c r="O25" t="n">
        <v>25365.14</v>
      </c>
      <c r="P25" t="n">
        <v>167.15</v>
      </c>
      <c r="Q25" t="n">
        <v>1731.99</v>
      </c>
      <c r="R25" t="n">
        <v>54.95</v>
      </c>
      <c r="S25" t="n">
        <v>42.11</v>
      </c>
      <c r="T25" t="n">
        <v>5802.34</v>
      </c>
      <c r="U25" t="n">
        <v>0.77</v>
      </c>
      <c r="V25" t="n">
        <v>0.9</v>
      </c>
      <c r="W25" t="n">
        <v>3.75</v>
      </c>
      <c r="X25" t="n">
        <v>0.38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5.3367</v>
      </c>
      <c r="E26" t="n">
        <v>18.74</v>
      </c>
      <c r="F26" t="n">
        <v>15.48</v>
      </c>
      <c r="G26" t="n">
        <v>48.89</v>
      </c>
      <c r="H26" t="n">
        <v>0.61</v>
      </c>
      <c r="I26" t="n">
        <v>19</v>
      </c>
      <c r="J26" t="n">
        <v>204.16</v>
      </c>
      <c r="K26" t="n">
        <v>54.38</v>
      </c>
      <c r="L26" t="n">
        <v>7</v>
      </c>
      <c r="M26" t="n">
        <v>2</v>
      </c>
      <c r="N26" t="n">
        <v>42.78</v>
      </c>
      <c r="O26" t="n">
        <v>25413.94</v>
      </c>
      <c r="P26" t="n">
        <v>166.43</v>
      </c>
      <c r="Q26" t="n">
        <v>1731.99</v>
      </c>
      <c r="R26" t="n">
        <v>55.03</v>
      </c>
      <c r="S26" t="n">
        <v>42.11</v>
      </c>
      <c r="T26" t="n">
        <v>5847.43</v>
      </c>
      <c r="U26" t="n">
        <v>0.77</v>
      </c>
      <c r="V26" t="n">
        <v>0.9</v>
      </c>
      <c r="W26" t="n">
        <v>3.75</v>
      </c>
      <c r="X26" t="n">
        <v>0.38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5.3364</v>
      </c>
      <c r="E27" t="n">
        <v>18.74</v>
      </c>
      <c r="F27" t="n">
        <v>15.48</v>
      </c>
      <c r="G27" t="n">
        <v>48.9</v>
      </c>
      <c r="H27" t="n">
        <v>0.63</v>
      </c>
      <c r="I27" t="n">
        <v>19</v>
      </c>
      <c r="J27" t="n">
        <v>204.56</v>
      </c>
      <c r="K27" t="n">
        <v>54.38</v>
      </c>
      <c r="L27" t="n">
        <v>7.25</v>
      </c>
      <c r="M27" t="n">
        <v>1</v>
      </c>
      <c r="N27" t="n">
        <v>42.93</v>
      </c>
      <c r="O27" t="n">
        <v>25462.78</v>
      </c>
      <c r="P27" t="n">
        <v>166.23</v>
      </c>
      <c r="Q27" t="n">
        <v>1732.07</v>
      </c>
      <c r="R27" t="n">
        <v>54.95</v>
      </c>
      <c r="S27" t="n">
        <v>42.11</v>
      </c>
      <c r="T27" t="n">
        <v>5808.04</v>
      </c>
      <c r="U27" t="n">
        <v>0.77</v>
      </c>
      <c r="V27" t="n">
        <v>0.9</v>
      </c>
      <c r="W27" t="n">
        <v>3.76</v>
      </c>
      <c r="X27" t="n">
        <v>0.39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5.3344</v>
      </c>
      <c r="E28" t="n">
        <v>18.75</v>
      </c>
      <c r="F28" t="n">
        <v>15.49</v>
      </c>
      <c r="G28" t="n">
        <v>48.92</v>
      </c>
      <c r="H28" t="n">
        <v>0.65</v>
      </c>
      <c r="I28" t="n">
        <v>19</v>
      </c>
      <c r="J28" t="n">
        <v>204.95</v>
      </c>
      <c r="K28" t="n">
        <v>54.38</v>
      </c>
      <c r="L28" t="n">
        <v>7.5</v>
      </c>
      <c r="M28" t="n">
        <v>1</v>
      </c>
      <c r="N28" t="n">
        <v>43.08</v>
      </c>
      <c r="O28" t="n">
        <v>25511.67</v>
      </c>
      <c r="P28" t="n">
        <v>166.76</v>
      </c>
      <c r="Q28" t="n">
        <v>1732.15</v>
      </c>
      <c r="R28" t="n">
        <v>55.11</v>
      </c>
      <c r="S28" t="n">
        <v>42.11</v>
      </c>
      <c r="T28" t="n">
        <v>5888.94</v>
      </c>
      <c r="U28" t="n">
        <v>0.76</v>
      </c>
      <c r="V28" t="n">
        <v>0.9</v>
      </c>
      <c r="W28" t="n">
        <v>3.76</v>
      </c>
      <c r="X28" t="n">
        <v>0.39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5.3337</v>
      </c>
      <c r="E29" t="n">
        <v>18.75</v>
      </c>
      <c r="F29" t="n">
        <v>15.49</v>
      </c>
      <c r="G29" t="n">
        <v>48.93</v>
      </c>
      <c r="H29" t="n">
        <v>0.67</v>
      </c>
      <c r="I29" t="n">
        <v>19</v>
      </c>
      <c r="J29" t="n">
        <v>205.35</v>
      </c>
      <c r="K29" t="n">
        <v>54.38</v>
      </c>
      <c r="L29" t="n">
        <v>7.75</v>
      </c>
      <c r="M29" t="n">
        <v>0</v>
      </c>
      <c r="N29" t="n">
        <v>43.22</v>
      </c>
      <c r="O29" t="n">
        <v>25560.62</v>
      </c>
      <c r="P29" t="n">
        <v>166.59</v>
      </c>
      <c r="Q29" t="n">
        <v>1732.02</v>
      </c>
      <c r="R29" t="n">
        <v>55.07</v>
      </c>
      <c r="S29" t="n">
        <v>42.11</v>
      </c>
      <c r="T29" t="n">
        <v>5866.2</v>
      </c>
      <c r="U29" t="n">
        <v>0.76</v>
      </c>
      <c r="V29" t="n">
        <v>0.9</v>
      </c>
      <c r="W29" t="n">
        <v>3.76</v>
      </c>
      <c r="X29" t="n">
        <v>0.39</v>
      </c>
      <c r="Y29" t="n">
        <v>1</v>
      </c>
      <c r="Z29" t="n">
        <v>10</v>
      </c>
    </row>
    <row r="30">
      <c r="A30" t="n">
        <v>0</v>
      </c>
      <c r="B30" t="n">
        <v>140</v>
      </c>
      <c r="C30" t="inlineStr">
        <is>
          <t xml:space="preserve">CONCLUIDO	</t>
        </is>
      </c>
      <c r="D30" t="n">
        <v>2.7485</v>
      </c>
      <c r="E30" t="n">
        <v>36.38</v>
      </c>
      <c r="F30" t="n">
        <v>20.32</v>
      </c>
      <c r="G30" t="n">
        <v>4.84</v>
      </c>
      <c r="H30" t="n">
        <v>0.06</v>
      </c>
      <c r="I30" t="n">
        <v>252</v>
      </c>
      <c r="J30" t="n">
        <v>274.09</v>
      </c>
      <c r="K30" t="n">
        <v>60.56</v>
      </c>
      <c r="L30" t="n">
        <v>1</v>
      </c>
      <c r="M30" t="n">
        <v>250</v>
      </c>
      <c r="N30" t="n">
        <v>72.53</v>
      </c>
      <c r="O30" t="n">
        <v>34038.11</v>
      </c>
      <c r="P30" t="n">
        <v>350.34</v>
      </c>
      <c r="Q30" t="n">
        <v>1732.82</v>
      </c>
      <c r="R30" t="n">
        <v>206.45</v>
      </c>
      <c r="S30" t="n">
        <v>42.11</v>
      </c>
      <c r="T30" t="n">
        <v>80394.59</v>
      </c>
      <c r="U30" t="n">
        <v>0.2</v>
      </c>
      <c r="V30" t="n">
        <v>0.6899999999999999</v>
      </c>
      <c r="W30" t="n">
        <v>4.12</v>
      </c>
      <c r="X30" t="n">
        <v>5.22</v>
      </c>
      <c r="Y30" t="n">
        <v>1</v>
      </c>
      <c r="Z30" t="n">
        <v>10</v>
      </c>
    </row>
    <row r="31">
      <c r="A31" t="n">
        <v>1</v>
      </c>
      <c r="B31" t="n">
        <v>140</v>
      </c>
      <c r="C31" t="inlineStr">
        <is>
          <t xml:space="preserve">CONCLUIDO	</t>
        </is>
      </c>
      <c r="D31" t="n">
        <v>3.1583</v>
      </c>
      <c r="E31" t="n">
        <v>31.66</v>
      </c>
      <c r="F31" t="n">
        <v>18.94</v>
      </c>
      <c r="G31" t="n">
        <v>6.05</v>
      </c>
      <c r="H31" t="n">
        <v>0.08</v>
      </c>
      <c r="I31" t="n">
        <v>188</v>
      </c>
      <c r="J31" t="n">
        <v>274.57</v>
      </c>
      <c r="K31" t="n">
        <v>60.56</v>
      </c>
      <c r="L31" t="n">
        <v>1.25</v>
      </c>
      <c r="M31" t="n">
        <v>186</v>
      </c>
      <c r="N31" t="n">
        <v>72.76000000000001</v>
      </c>
      <c r="O31" t="n">
        <v>34097.72</v>
      </c>
      <c r="P31" t="n">
        <v>325.36</v>
      </c>
      <c r="Q31" t="n">
        <v>1732.78</v>
      </c>
      <c r="R31" t="n">
        <v>163.3</v>
      </c>
      <c r="S31" t="n">
        <v>42.11</v>
      </c>
      <c r="T31" t="n">
        <v>59136.17</v>
      </c>
      <c r="U31" t="n">
        <v>0.26</v>
      </c>
      <c r="V31" t="n">
        <v>0.74</v>
      </c>
      <c r="W31" t="n">
        <v>4.02</v>
      </c>
      <c r="X31" t="n">
        <v>3.84</v>
      </c>
      <c r="Y31" t="n">
        <v>1</v>
      </c>
      <c r="Z31" t="n">
        <v>10</v>
      </c>
    </row>
    <row r="32">
      <c r="A32" t="n">
        <v>2</v>
      </c>
      <c r="B32" t="n">
        <v>140</v>
      </c>
      <c r="C32" t="inlineStr">
        <is>
          <t xml:space="preserve">CONCLUIDO	</t>
        </is>
      </c>
      <c r="D32" t="n">
        <v>3.4601</v>
      </c>
      <c r="E32" t="n">
        <v>28.9</v>
      </c>
      <c r="F32" t="n">
        <v>18.17</v>
      </c>
      <c r="G32" t="n">
        <v>7.27</v>
      </c>
      <c r="H32" t="n">
        <v>0.1</v>
      </c>
      <c r="I32" t="n">
        <v>150</v>
      </c>
      <c r="J32" t="n">
        <v>275.05</v>
      </c>
      <c r="K32" t="n">
        <v>60.56</v>
      </c>
      <c r="L32" t="n">
        <v>1.5</v>
      </c>
      <c r="M32" t="n">
        <v>148</v>
      </c>
      <c r="N32" t="n">
        <v>73</v>
      </c>
      <c r="O32" t="n">
        <v>34157.42</v>
      </c>
      <c r="P32" t="n">
        <v>310.76</v>
      </c>
      <c r="Q32" t="n">
        <v>1732.29</v>
      </c>
      <c r="R32" t="n">
        <v>138.87</v>
      </c>
      <c r="S32" t="n">
        <v>42.11</v>
      </c>
      <c r="T32" t="n">
        <v>47111.12</v>
      </c>
      <c r="U32" t="n">
        <v>0.3</v>
      </c>
      <c r="V32" t="n">
        <v>0.77</v>
      </c>
      <c r="W32" t="n">
        <v>3.96</v>
      </c>
      <c r="X32" t="n">
        <v>3.06</v>
      </c>
      <c r="Y32" t="n">
        <v>1</v>
      </c>
      <c r="Z32" t="n">
        <v>10</v>
      </c>
    </row>
    <row r="33">
      <c r="A33" t="n">
        <v>3</v>
      </c>
      <c r="B33" t="n">
        <v>140</v>
      </c>
      <c r="C33" t="inlineStr">
        <is>
          <t xml:space="preserve">CONCLUIDO	</t>
        </is>
      </c>
      <c r="D33" t="n">
        <v>3.7051</v>
      </c>
      <c r="E33" t="n">
        <v>26.99</v>
      </c>
      <c r="F33" t="n">
        <v>17.61</v>
      </c>
      <c r="G33" t="n">
        <v>8.52</v>
      </c>
      <c r="H33" t="n">
        <v>0.11</v>
      </c>
      <c r="I33" t="n">
        <v>124</v>
      </c>
      <c r="J33" t="n">
        <v>275.54</v>
      </c>
      <c r="K33" t="n">
        <v>60.56</v>
      </c>
      <c r="L33" t="n">
        <v>1.75</v>
      </c>
      <c r="M33" t="n">
        <v>122</v>
      </c>
      <c r="N33" t="n">
        <v>73.23</v>
      </c>
      <c r="O33" t="n">
        <v>34217.22</v>
      </c>
      <c r="P33" t="n">
        <v>300.06</v>
      </c>
      <c r="Q33" t="n">
        <v>1732.28</v>
      </c>
      <c r="R33" t="n">
        <v>121.57</v>
      </c>
      <c r="S33" t="n">
        <v>42.11</v>
      </c>
      <c r="T33" t="n">
        <v>38592.55</v>
      </c>
      <c r="U33" t="n">
        <v>0.35</v>
      </c>
      <c r="V33" t="n">
        <v>0.79</v>
      </c>
      <c r="W33" t="n">
        <v>3.92</v>
      </c>
      <c r="X33" t="n">
        <v>2.51</v>
      </c>
      <c r="Y33" t="n">
        <v>1</v>
      </c>
      <c r="Z33" t="n">
        <v>10</v>
      </c>
    </row>
    <row r="34">
      <c r="A34" t="n">
        <v>4</v>
      </c>
      <c r="B34" t="n">
        <v>140</v>
      </c>
      <c r="C34" t="inlineStr">
        <is>
          <t xml:space="preserve">CONCLUIDO	</t>
        </is>
      </c>
      <c r="D34" t="n">
        <v>3.8951</v>
      </c>
      <c r="E34" t="n">
        <v>25.67</v>
      </c>
      <c r="F34" t="n">
        <v>17.24</v>
      </c>
      <c r="G34" t="n">
        <v>9.76</v>
      </c>
      <c r="H34" t="n">
        <v>0.13</v>
      </c>
      <c r="I34" t="n">
        <v>106</v>
      </c>
      <c r="J34" t="n">
        <v>276.02</v>
      </c>
      <c r="K34" t="n">
        <v>60.56</v>
      </c>
      <c r="L34" t="n">
        <v>2</v>
      </c>
      <c r="M34" t="n">
        <v>104</v>
      </c>
      <c r="N34" t="n">
        <v>73.47</v>
      </c>
      <c r="O34" t="n">
        <v>34277.1</v>
      </c>
      <c r="P34" t="n">
        <v>292.41</v>
      </c>
      <c r="Q34" t="n">
        <v>1732.25</v>
      </c>
      <c r="R34" t="n">
        <v>110.19</v>
      </c>
      <c r="S34" t="n">
        <v>42.11</v>
      </c>
      <c r="T34" t="n">
        <v>32995.02</v>
      </c>
      <c r="U34" t="n">
        <v>0.38</v>
      </c>
      <c r="V34" t="n">
        <v>0.8100000000000001</v>
      </c>
      <c r="W34" t="n">
        <v>3.88</v>
      </c>
      <c r="X34" t="n">
        <v>2.14</v>
      </c>
      <c r="Y34" t="n">
        <v>1</v>
      </c>
      <c r="Z34" t="n">
        <v>10</v>
      </c>
    </row>
    <row r="35">
      <c r="A35" t="n">
        <v>5</v>
      </c>
      <c r="B35" t="n">
        <v>140</v>
      </c>
      <c r="C35" t="inlineStr">
        <is>
          <t xml:space="preserve">CONCLUIDO	</t>
        </is>
      </c>
      <c r="D35" t="n">
        <v>4.0574</v>
      </c>
      <c r="E35" t="n">
        <v>24.65</v>
      </c>
      <c r="F35" t="n">
        <v>16.94</v>
      </c>
      <c r="G35" t="n">
        <v>11.05</v>
      </c>
      <c r="H35" t="n">
        <v>0.14</v>
      </c>
      <c r="I35" t="n">
        <v>92</v>
      </c>
      <c r="J35" t="n">
        <v>276.51</v>
      </c>
      <c r="K35" t="n">
        <v>60.56</v>
      </c>
      <c r="L35" t="n">
        <v>2.25</v>
      </c>
      <c r="M35" t="n">
        <v>90</v>
      </c>
      <c r="N35" t="n">
        <v>73.70999999999999</v>
      </c>
      <c r="O35" t="n">
        <v>34337.08</v>
      </c>
      <c r="P35" t="n">
        <v>286.11</v>
      </c>
      <c r="Q35" t="n">
        <v>1732.47</v>
      </c>
      <c r="R35" t="n">
        <v>101.04</v>
      </c>
      <c r="S35" t="n">
        <v>42.11</v>
      </c>
      <c r="T35" t="n">
        <v>28488.1</v>
      </c>
      <c r="U35" t="n">
        <v>0.42</v>
      </c>
      <c r="V35" t="n">
        <v>0.82</v>
      </c>
      <c r="W35" t="n">
        <v>3.85</v>
      </c>
      <c r="X35" t="n">
        <v>1.84</v>
      </c>
      <c r="Y35" t="n">
        <v>1</v>
      </c>
      <c r="Z35" t="n">
        <v>10</v>
      </c>
    </row>
    <row r="36">
      <c r="A36" t="n">
        <v>6</v>
      </c>
      <c r="B36" t="n">
        <v>140</v>
      </c>
      <c r="C36" t="inlineStr">
        <is>
          <t xml:space="preserve">CONCLUIDO	</t>
        </is>
      </c>
      <c r="D36" t="n">
        <v>4.1786</v>
      </c>
      <c r="E36" t="n">
        <v>23.93</v>
      </c>
      <c r="F36" t="n">
        <v>16.75</v>
      </c>
      <c r="G36" t="n">
        <v>12.25</v>
      </c>
      <c r="H36" t="n">
        <v>0.16</v>
      </c>
      <c r="I36" t="n">
        <v>82</v>
      </c>
      <c r="J36" t="n">
        <v>277</v>
      </c>
      <c r="K36" t="n">
        <v>60.56</v>
      </c>
      <c r="L36" t="n">
        <v>2.5</v>
      </c>
      <c r="M36" t="n">
        <v>80</v>
      </c>
      <c r="N36" t="n">
        <v>73.94</v>
      </c>
      <c r="O36" t="n">
        <v>34397.15</v>
      </c>
      <c r="P36" t="n">
        <v>281.77</v>
      </c>
      <c r="Q36" t="n">
        <v>1732.17</v>
      </c>
      <c r="R36" t="n">
        <v>94.81</v>
      </c>
      <c r="S36" t="n">
        <v>42.11</v>
      </c>
      <c r="T36" t="n">
        <v>25423.6</v>
      </c>
      <c r="U36" t="n">
        <v>0.44</v>
      </c>
      <c r="V36" t="n">
        <v>0.83</v>
      </c>
      <c r="W36" t="n">
        <v>3.84</v>
      </c>
      <c r="X36" t="n">
        <v>1.65</v>
      </c>
      <c r="Y36" t="n">
        <v>1</v>
      </c>
      <c r="Z36" t="n">
        <v>10</v>
      </c>
    </row>
    <row r="37">
      <c r="A37" t="n">
        <v>7</v>
      </c>
      <c r="B37" t="n">
        <v>140</v>
      </c>
      <c r="C37" t="inlineStr">
        <is>
          <t xml:space="preserve">CONCLUIDO	</t>
        </is>
      </c>
      <c r="D37" t="n">
        <v>4.2846</v>
      </c>
      <c r="E37" t="n">
        <v>23.34</v>
      </c>
      <c r="F37" t="n">
        <v>16.57</v>
      </c>
      <c r="G37" t="n">
        <v>13.44</v>
      </c>
      <c r="H37" t="n">
        <v>0.18</v>
      </c>
      <c r="I37" t="n">
        <v>74</v>
      </c>
      <c r="J37" t="n">
        <v>277.48</v>
      </c>
      <c r="K37" t="n">
        <v>60.56</v>
      </c>
      <c r="L37" t="n">
        <v>2.75</v>
      </c>
      <c r="M37" t="n">
        <v>72</v>
      </c>
      <c r="N37" t="n">
        <v>74.18000000000001</v>
      </c>
      <c r="O37" t="n">
        <v>34457.31</v>
      </c>
      <c r="P37" t="n">
        <v>277.72</v>
      </c>
      <c r="Q37" t="n">
        <v>1732.2</v>
      </c>
      <c r="R37" t="n">
        <v>89.37</v>
      </c>
      <c r="S37" t="n">
        <v>42.11</v>
      </c>
      <c r="T37" t="n">
        <v>22742.32</v>
      </c>
      <c r="U37" t="n">
        <v>0.47</v>
      </c>
      <c r="V37" t="n">
        <v>0.84</v>
      </c>
      <c r="W37" t="n">
        <v>3.83</v>
      </c>
      <c r="X37" t="n">
        <v>1.47</v>
      </c>
      <c r="Y37" t="n">
        <v>1</v>
      </c>
      <c r="Z37" t="n">
        <v>10</v>
      </c>
    </row>
    <row r="38">
      <c r="A38" t="n">
        <v>8</v>
      </c>
      <c r="B38" t="n">
        <v>140</v>
      </c>
      <c r="C38" t="inlineStr">
        <is>
          <t xml:space="preserve">CONCLUIDO	</t>
        </is>
      </c>
      <c r="D38" t="n">
        <v>4.3816</v>
      </c>
      <c r="E38" t="n">
        <v>22.82</v>
      </c>
      <c r="F38" t="n">
        <v>16.42</v>
      </c>
      <c r="G38" t="n">
        <v>14.71</v>
      </c>
      <c r="H38" t="n">
        <v>0.19</v>
      </c>
      <c r="I38" t="n">
        <v>67</v>
      </c>
      <c r="J38" t="n">
        <v>277.97</v>
      </c>
      <c r="K38" t="n">
        <v>60.56</v>
      </c>
      <c r="L38" t="n">
        <v>3</v>
      </c>
      <c r="M38" t="n">
        <v>65</v>
      </c>
      <c r="N38" t="n">
        <v>74.42</v>
      </c>
      <c r="O38" t="n">
        <v>34517.57</v>
      </c>
      <c r="P38" t="n">
        <v>273.91</v>
      </c>
      <c r="Q38" t="n">
        <v>1732.01</v>
      </c>
      <c r="R38" t="n">
        <v>84.91</v>
      </c>
      <c r="S38" t="n">
        <v>42.11</v>
      </c>
      <c r="T38" t="n">
        <v>20547.63</v>
      </c>
      <c r="U38" t="n">
        <v>0.5</v>
      </c>
      <c r="V38" t="n">
        <v>0.85</v>
      </c>
      <c r="W38" t="n">
        <v>3.81</v>
      </c>
      <c r="X38" t="n">
        <v>1.32</v>
      </c>
      <c r="Y38" t="n">
        <v>1</v>
      </c>
      <c r="Z38" t="n">
        <v>10</v>
      </c>
    </row>
    <row r="39">
      <c r="A39" t="n">
        <v>9</v>
      </c>
      <c r="B39" t="n">
        <v>140</v>
      </c>
      <c r="C39" t="inlineStr">
        <is>
          <t xml:space="preserve">CONCLUIDO	</t>
        </is>
      </c>
      <c r="D39" t="n">
        <v>4.4672</v>
      </c>
      <c r="E39" t="n">
        <v>22.39</v>
      </c>
      <c r="F39" t="n">
        <v>16.3</v>
      </c>
      <c r="G39" t="n">
        <v>16.03</v>
      </c>
      <c r="H39" t="n">
        <v>0.21</v>
      </c>
      <c r="I39" t="n">
        <v>61</v>
      </c>
      <c r="J39" t="n">
        <v>278.46</v>
      </c>
      <c r="K39" t="n">
        <v>60.56</v>
      </c>
      <c r="L39" t="n">
        <v>3.25</v>
      </c>
      <c r="M39" t="n">
        <v>59</v>
      </c>
      <c r="N39" t="n">
        <v>74.66</v>
      </c>
      <c r="O39" t="n">
        <v>34577.92</v>
      </c>
      <c r="P39" t="n">
        <v>270.65</v>
      </c>
      <c r="Q39" t="n">
        <v>1732.02</v>
      </c>
      <c r="R39" t="n">
        <v>81.04000000000001</v>
      </c>
      <c r="S39" t="n">
        <v>42.11</v>
      </c>
      <c r="T39" t="n">
        <v>18643.38</v>
      </c>
      <c r="U39" t="n">
        <v>0.52</v>
      </c>
      <c r="V39" t="n">
        <v>0.85</v>
      </c>
      <c r="W39" t="n">
        <v>3.8</v>
      </c>
      <c r="X39" t="n">
        <v>1.2</v>
      </c>
      <c r="Y39" t="n">
        <v>1</v>
      </c>
      <c r="Z39" t="n">
        <v>10</v>
      </c>
    </row>
    <row r="40">
      <c r="A40" t="n">
        <v>10</v>
      </c>
      <c r="B40" t="n">
        <v>140</v>
      </c>
      <c r="C40" t="inlineStr">
        <is>
          <t xml:space="preserve">CONCLUIDO	</t>
        </is>
      </c>
      <c r="D40" t="n">
        <v>4.5403</v>
      </c>
      <c r="E40" t="n">
        <v>22.02</v>
      </c>
      <c r="F40" t="n">
        <v>16.2</v>
      </c>
      <c r="G40" t="n">
        <v>17.36</v>
      </c>
      <c r="H40" t="n">
        <v>0.22</v>
      </c>
      <c r="I40" t="n">
        <v>56</v>
      </c>
      <c r="J40" t="n">
        <v>278.95</v>
      </c>
      <c r="K40" t="n">
        <v>60.56</v>
      </c>
      <c r="L40" t="n">
        <v>3.5</v>
      </c>
      <c r="M40" t="n">
        <v>54</v>
      </c>
      <c r="N40" t="n">
        <v>74.90000000000001</v>
      </c>
      <c r="O40" t="n">
        <v>34638.36</v>
      </c>
      <c r="P40" t="n">
        <v>267.54</v>
      </c>
      <c r="Q40" t="n">
        <v>1731.94</v>
      </c>
      <c r="R40" t="n">
        <v>77.88</v>
      </c>
      <c r="S40" t="n">
        <v>42.11</v>
      </c>
      <c r="T40" t="n">
        <v>17085.68</v>
      </c>
      <c r="U40" t="n">
        <v>0.54</v>
      </c>
      <c r="V40" t="n">
        <v>0.86</v>
      </c>
      <c r="W40" t="n">
        <v>3.8</v>
      </c>
      <c r="X40" t="n">
        <v>1.1</v>
      </c>
      <c r="Y40" t="n">
        <v>1</v>
      </c>
      <c r="Z40" t="n">
        <v>10</v>
      </c>
    </row>
    <row r="41">
      <c r="A41" t="n">
        <v>11</v>
      </c>
      <c r="B41" t="n">
        <v>140</v>
      </c>
      <c r="C41" t="inlineStr">
        <is>
          <t xml:space="preserve">CONCLUIDO	</t>
        </is>
      </c>
      <c r="D41" t="n">
        <v>4.5995</v>
      </c>
      <c r="E41" t="n">
        <v>21.74</v>
      </c>
      <c r="F41" t="n">
        <v>16.12</v>
      </c>
      <c r="G41" t="n">
        <v>18.61</v>
      </c>
      <c r="H41" t="n">
        <v>0.24</v>
      </c>
      <c r="I41" t="n">
        <v>52</v>
      </c>
      <c r="J41" t="n">
        <v>279.44</v>
      </c>
      <c r="K41" t="n">
        <v>60.56</v>
      </c>
      <c r="L41" t="n">
        <v>3.75</v>
      </c>
      <c r="M41" t="n">
        <v>50</v>
      </c>
      <c r="N41" t="n">
        <v>75.14</v>
      </c>
      <c r="O41" t="n">
        <v>34698.9</v>
      </c>
      <c r="P41" t="n">
        <v>265.43</v>
      </c>
      <c r="Q41" t="n">
        <v>1731.96</v>
      </c>
      <c r="R41" t="n">
        <v>75.5</v>
      </c>
      <c r="S41" t="n">
        <v>42.11</v>
      </c>
      <c r="T41" t="n">
        <v>15918.62</v>
      </c>
      <c r="U41" t="n">
        <v>0.5600000000000001</v>
      </c>
      <c r="V41" t="n">
        <v>0.86</v>
      </c>
      <c r="W41" t="n">
        <v>3.79</v>
      </c>
      <c r="X41" t="n">
        <v>1.03</v>
      </c>
      <c r="Y41" t="n">
        <v>1</v>
      </c>
      <c r="Z41" t="n">
        <v>10</v>
      </c>
    </row>
    <row r="42">
      <c r="A42" t="n">
        <v>12</v>
      </c>
      <c r="B42" t="n">
        <v>140</v>
      </c>
      <c r="C42" t="inlineStr">
        <is>
          <t xml:space="preserve">CONCLUIDO	</t>
        </is>
      </c>
      <c r="D42" t="n">
        <v>4.6596</v>
      </c>
      <c r="E42" t="n">
        <v>21.46</v>
      </c>
      <c r="F42" t="n">
        <v>16.05</v>
      </c>
      <c r="G42" t="n">
        <v>20.07</v>
      </c>
      <c r="H42" t="n">
        <v>0.25</v>
      </c>
      <c r="I42" t="n">
        <v>48</v>
      </c>
      <c r="J42" t="n">
        <v>279.94</v>
      </c>
      <c r="K42" t="n">
        <v>60.56</v>
      </c>
      <c r="L42" t="n">
        <v>4</v>
      </c>
      <c r="M42" t="n">
        <v>46</v>
      </c>
      <c r="N42" t="n">
        <v>75.38</v>
      </c>
      <c r="O42" t="n">
        <v>34759.54</v>
      </c>
      <c r="P42" t="n">
        <v>262.83</v>
      </c>
      <c r="Q42" t="n">
        <v>1732.29</v>
      </c>
      <c r="R42" t="n">
        <v>73.16</v>
      </c>
      <c r="S42" t="n">
        <v>42.11</v>
      </c>
      <c r="T42" t="n">
        <v>14766.61</v>
      </c>
      <c r="U42" t="n">
        <v>0.58</v>
      </c>
      <c r="V42" t="n">
        <v>0.87</v>
      </c>
      <c r="W42" t="n">
        <v>3.79</v>
      </c>
      <c r="X42" t="n">
        <v>0.95</v>
      </c>
      <c r="Y42" t="n">
        <v>1</v>
      </c>
      <c r="Z42" t="n">
        <v>10</v>
      </c>
    </row>
    <row r="43">
      <c r="A43" t="n">
        <v>13</v>
      </c>
      <c r="B43" t="n">
        <v>140</v>
      </c>
      <c r="C43" t="inlineStr">
        <is>
          <t xml:space="preserve">CONCLUIDO	</t>
        </is>
      </c>
      <c r="D43" t="n">
        <v>4.7051</v>
      </c>
      <c r="E43" t="n">
        <v>21.25</v>
      </c>
      <c r="F43" t="n">
        <v>16</v>
      </c>
      <c r="G43" t="n">
        <v>21.34</v>
      </c>
      <c r="H43" t="n">
        <v>0.27</v>
      </c>
      <c r="I43" t="n">
        <v>45</v>
      </c>
      <c r="J43" t="n">
        <v>280.43</v>
      </c>
      <c r="K43" t="n">
        <v>60.56</v>
      </c>
      <c r="L43" t="n">
        <v>4.25</v>
      </c>
      <c r="M43" t="n">
        <v>43</v>
      </c>
      <c r="N43" t="n">
        <v>75.62</v>
      </c>
      <c r="O43" t="n">
        <v>34820.27</v>
      </c>
      <c r="P43" t="n">
        <v>260.93</v>
      </c>
      <c r="Q43" t="n">
        <v>1732.12</v>
      </c>
      <c r="R43" t="n">
        <v>71.52</v>
      </c>
      <c r="S43" t="n">
        <v>42.11</v>
      </c>
      <c r="T43" t="n">
        <v>13960.7</v>
      </c>
      <c r="U43" t="n">
        <v>0.59</v>
      </c>
      <c r="V43" t="n">
        <v>0.87</v>
      </c>
      <c r="W43" t="n">
        <v>3.79</v>
      </c>
      <c r="X43" t="n">
        <v>0.9</v>
      </c>
      <c r="Y43" t="n">
        <v>1</v>
      </c>
      <c r="Z43" t="n">
        <v>10</v>
      </c>
    </row>
    <row r="44">
      <c r="A44" t="n">
        <v>14</v>
      </c>
      <c r="B44" t="n">
        <v>140</v>
      </c>
      <c r="C44" t="inlineStr">
        <is>
          <t xml:space="preserve">CONCLUIDO	</t>
        </is>
      </c>
      <c r="D44" t="n">
        <v>4.742</v>
      </c>
      <c r="E44" t="n">
        <v>21.09</v>
      </c>
      <c r="F44" t="n">
        <v>15.94</v>
      </c>
      <c r="G44" t="n">
        <v>22.24</v>
      </c>
      <c r="H44" t="n">
        <v>0.29</v>
      </c>
      <c r="I44" t="n">
        <v>43</v>
      </c>
      <c r="J44" t="n">
        <v>280.92</v>
      </c>
      <c r="K44" t="n">
        <v>60.56</v>
      </c>
      <c r="L44" t="n">
        <v>4.5</v>
      </c>
      <c r="M44" t="n">
        <v>41</v>
      </c>
      <c r="N44" t="n">
        <v>75.87</v>
      </c>
      <c r="O44" t="n">
        <v>34881.09</v>
      </c>
      <c r="P44" t="n">
        <v>258.69</v>
      </c>
      <c r="Q44" t="n">
        <v>1732.02</v>
      </c>
      <c r="R44" t="n">
        <v>69.98</v>
      </c>
      <c r="S44" t="n">
        <v>42.11</v>
      </c>
      <c r="T44" t="n">
        <v>13201.45</v>
      </c>
      <c r="U44" t="n">
        <v>0.6</v>
      </c>
      <c r="V44" t="n">
        <v>0.87</v>
      </c>
      <c r="W44" t="n">
        <v>3.77</v>
      </c>
      <c r="X44" t="n">
        <v>0.84</v>
      </c>
      <c r="Y44" t="n">
        <v>1</v>
      </c>
      <c r="Z44" t="n">
        <v>10</v>
      </c>
    </row>
    <row r="45">
      <c r="A45" t="n">
        <v>15</v>
      </c>
      <c r="B45" t="n">
        <v>140</v>
      </c>
      <c r="C45" t="inlineStr">
        <is>
          <t xml:space="preserve">CONCLUIDO	</t>
        </is>
      </c>
      <c r="D45" t="n">
        <v>4.7906</v>
      </c>
      <c r="E45" t="n">
        <v>20.87</v>
      </c>
      <c r="F45" t="n">
        <v>15.88</v>
      </c>
      <c r="G45" t="n">
        <v>23.83</v>
      </c>
      <c r="H45" t="n">
        <v>0.3</v>
      </c>
      <c r="I45" t="n">
        <v>40</v>
      </c>
      <c r="J45" t="n">
        <v>281.41</v>
      </c>
      <c r="K45" t="n">
        <v>60.56</v>
      </c>
      <c r="L45" t="n">
        <v>4.75</v>
      </c>
      <c r="M45" t="n">
        <v>38</v>
      </c>
      <c r="N45" t="n">
        <v>76.11</v>
      </c>
      <c r="O45" t="n">
        <v>34942.02</v>
      </c>
      <c r="P45" t="n">
        <v>256.26</v>
      </c>
      <c r="Q45" t="n">
        <v>1732</v>
      </c>
      <c r="R45" t="n">
        <v>68.16</v>
      </c>
      <c r="S45" t="n">
        <v>42.11</v>
      </c>
      <c r="T45" t="n">
        <v>12307.09</v>
      </c>
      <c r="U45" t="n">
        <v>0.62</v>
      </c>
      <c r="V45" t="n">
        <v>0.88</v>
      </c>
      <c r="W45" t="n">
        <v>3.77</v>
      </c>
      <c r="X45" t="n">
        <v>0.78</v>
      </c>
      <c r="Y45" t="n">
        <v>1</v>
      </c>
      <c r="Z45" t="n">
        <v>10</v>
      </c>
    </row>
    <row r="46">
      <c r="A46" t="n">
        <v>16</v>
      </c>
      <c r="B46" t="n">
        <v>140</v>
      </c>
      <c r="C46" t="inlineStr">
        <is>
          <t xml:space="preserve">CONCLUIDO	</t>
        </is>
      </c>
      <c r="D46" t="n">
        <v>4.825</v>
      </c>
      <c r="E46" t="n">
        <v>20.73</v>
      </c>
      <c r="F46" t="n">
        <v>15.84</v>
      </c>
      <c r="G46" t="n">
        <v>25.01</v>
      </c>
      <c r="H46" t="n">
        <v>0.32</v>
      </c>
      <c r="I46" t="n">
        <v>38</v>
      </c>
      <c r="J46" t="n">
        <v>281.91</v>
      </c>
      <c r="K46" t="n">
        <v>60.56</v>
      </c>
      <c r="L46" t="n">
        <v>5</v>
      </c>
      <c r="M46" t="n">
        <v>36</v>
      </c>
      <c r="N46" t="n">
        <v>76.34999999999999</v>
      </c>
      <c r="O46" t="n">
        <v>35003.04</v>
      </c>
      <c r="P46" t="n">
        <v>254.36</v>
      </c>
      <c r="Q46" t="n">
        <v>1731.9</v>
      </c>
      <c r="R46" t="n">
        <v>66.70999999999999</v>
      </c>
      <c r="S46" t="n">
        <v>42.11</v>
      </c>
      <c r="T46" t="n">
        <v>11591.52</v>
      </c>
      <c r="U46" t="n">
        <v>0.63</v>
      </c>
      <c r="V46" t="n">
        <v>0.88</v>
      </c>
      <c r="W46" t="n">
        <v>3.77</v>
      </c>
      <c r="X46" t="n">
        <v>0.74</v>
      </c>
      <c r="Y46" t="n">
        <v>1</v>
      </c>
      <c r="Z46" t="n">
        <v>10</v>
      </c>
    </row>
    <row r="47">
      <c r="A47" t="n">
        <v>17</v>
      </c>
      <c r="B47" t="n">
        <v>140</v>
      </c>
      <c r="C47" t="inlineStr">
        <is>
          <t xml:space="preserve">CONCLUIDO	</t>
        </is>
      </c>
      <c r="D47" t="n">
        <v>4.8614</v>
      </c>
      <c r="E47" t="n">
        <v>20.57</v>
      </c>
      <c r="F47" t="n">
        <v>15.79</v>
      </c>
      <c r="G47" t="n">
        <v>26.32</v>
      </c>
      <c r="H47" t="n">
        <v>0.33</v>
      </c>
      <c r="I47" t="n">
        <v>36</v>
      </c>
      <c r="J47" t="n">
        <v>282.4</v>
      </c>
      <c r="K47" t="n">
        <v>60.56</v>
      </c>
      <c r="L47" t="n">
        <v>5.25</v>
      </c>
      <c r="M47" t="n">
        <v>34</v>
      </c>
      <c r="N47" t="n">
        <v>76.59999999999999</v>
      </c>
      <c r="O47" t="n">
        <v>35064.15</v>
      </c>
      <c r="P47" t="n">
        <v>252.67</v>
      </c>
      <c r="Q47" t="n">
        <v>1731.96</v>
      </c>
      <c r="R47" t="n">
        <v>65.19</v>
      </c>
      <c r="S47" t="n">
        <v>42.11</v>
      </c>
      <c r="T47" t="n">
        <v>10843.26</v>
      </c>
      <c r="U47" t="n">
        <v>0.65</v>
      </c>
      <c r="V47" t="n">
        <v>0.88</v>
      </c>
      <c r="W47" t="n">
        <v>3.76</v>
      </c>
      <c r="X47" t="n">
        <v>0.6899999999999999</v>
      </c>
      <c r="Y47" t="n">
        <v>1</v>
      </c>
      <c r="Z47" t="n">
        <v>10</v>
      </c>
    </row>
    <row r="48">
      <c r="A48" t="n">
        <v>18</v>
      </c>
      <c r="B48" t="n">
        <v>140</v>
      </c>
      <c r="C48" t="inlineStr">
        <is>
          <t xml:space="preserve">CONCLUIDO	</t>
        </is>
      </c>
      <c r="D48" t="n">
        <v>4.8966</v>
      </c>
      <c r="E48" t="n">
        <v>20.42</v>
      </c>
      <c r="F48" t="n">
        <v>15.75</v>
      </c>
      <c r="G48" t="n">
        <v>27.79</v>
      </c>
      <c r="H48" t="n">
        <v>0.35</v>
      </c>
      <c r="I48" t="n">
        <v>34</v>
      </c>
      <c r="J48" t="n">
        <v>282.9</v>
      </c>
      <c r="K48" t="n">
        <v>60.56</v>
      </c>
      <c r="L48" t="n">
        <v>5.5</v>
      </c>
      <c r="M48" t="n">
        <v>32</v>
      </c>
      <c r="N48" t="n">
        <v>76.84999999999999</v>
      </c>
      <c r="O48" t="n">
        <v>35125.37</v>
      </c>
      <c r="P48" t="n">
        <v>250.42</v>
      </c>
      <c r="Q48" t="n">
        <v>1732.02</v>
      </c>
      <c r="R48" t="n">
        <v>63.93</v>
      </c>
      <c r="S48" t="n">
        <v>42.11</v>
      </c>
      <c r="T48" t="n">
        <v>10221.6</v>
      </c>
      <c r="U48" t="n">
        <v>0.66</v>
      </c>
      <c r="V48" t="n">
        <v>0.88</v>
      </c>
      <c r="W48" t="n">
        <v>3.75</v>
      </c>
      <c r="X48" t="n">
        <v>0.65</v>
      </c>
      <c r="Y48" t="n">
        <v>1</v>
      </c>
      <c r="Z48" t="n">
        <v>10</v>
      </c>
    </row>
    <row r="49">
      <c r="A49" t="n">
        <v>19</v>
      </c>
      <c r="B49" t="n">
        <v>140</v>
      </c>
      <c r="C49" t="inlineStr">
        <is>
          <t xml:space="preserve">CONCLUIDO	</t>
        </is>
      </c>
      <c r="D49" t="n">
        <v>4.931</v>
      </c>
      <c r="E49" t="n">
        <v>20.28</v>
      </c>
      <c r="F49" t="n">
        <v>15.71</v>
      </c>
      <c r="G49" t="n">
        <v>29.45</v>
      </c>
      <c r="H49" t="n">
        <v>0.36</v>
      </c>
      <c r="I49" t="n">
        <v>32</v>
      </c>
      <c r="J49" t="n">
        <v>283.4</v>
      </c>
      <c r="K49" t="n">
        <v>60.56</v>
      </c>
      <c r="L49" t="n">
        <v>5.75</v>
      </c>
      <c r="M49" t="n">
        <v>30</v>
      </c>
      <c r="N49" t="n">
        <v>77.09</v>
      </c>
      <c r="O49" t="n">
        <v>35186.68</v>
      </c>
      <c r="P49" t="n">
        <v>248.48</v>
      </c>
      <c r="Q49" t="n">
        <v>1731.93</v>
      </c>
      <c r="R49" t="n">
        <v>62.64</v>
      </c>
      <c r="S49" t="n">
        <v>42.11</v>
      </c>
      <c r="T49" t="n">
        <v>9587.530000000001</v>
      </c>
      <c r="U49" t="n">
        <v>0.67</v>
      </c>
      <c r="V49" t="n">
        <v>0.89</v>
      </c>
      <c r="W49" t="n">
        <v>3.76</v>
      </c>
      <c r="X49" t="n">
        <v>0.61</v>
      </c>
      <c r="Y49" t="n">
        <v>1</v>
      </c>
      <c r="Z49" t="n">
        <v>10</v>
      </c>
    </row>
    <row r="50">
      <c r="A50" t="n">
        <v>20</v>
      </c>
      <c r="B50" t="n">
        <v>140</v>
      </c>
      <c r="C50" t="inlineStr">
        <is>
          <t xml:space="preserve">CONCLUIDO	</t>
        </is>
      </c>
      <c r="D50" t="n">
        <v>4.9485</v>
      </c>
      <c r="E50" t="n">
        <v>20.21</v>
      </c>
      <c r="F50" t="n">
        <v>15.69</v>
      </c>
      <c r="G50" t="n">
        <v>30.36</v>
      </c>
      <c r="H50" t="n">
        <v>0.38</v>
      </c>
      <c r="I50" t="n">
        <v>31</v>
      </c>
      <c r="J50" t="n">
        <v>283.9</v>
      </c>
      <c r="K50" t="n">
        <v>60.56</v>
      </c>
      <c r="L50" t="n">
        <v>6</v>
      </c>
      <c r="M50" t="n">
        <v>29</v>
      </c>
      <c r="N50" t="n">
        <v>77.34</v>
      </c>
      <c r="O50" t="n">
        <v>35248.1</v>
      </c>
      <c r="P50" t="n">
        <v>247.36</v>
      </c>
      <c r="Q50" t="n">
        <v>1732.09</v>
      </c>
      <c r="R50" t="n">
        <v>61.78</v>
      </c>
      <c r="S50" t="n">
        <v>42.11</v>
      </c>
      <c r="T50" t="n">
        <v>9162.84</v>
      </c>
      <c r="U50" t="n">
        <v>0.68</v>
      </c>
      <c r="V50" t="n">
        <v>0.89</v>
      </c>
      <c r="W50" t="n">
        <v>3.76</v>
      </c>
      <c r="X50" t="n">
        <v>0.59</v>
      </c>
      <c r="Y50" t="n">
        <v>1</v>
      </c>
      <c r="Z50" t="n">
        <v>10</v>
      </c>
    </row>
    <row r="51">
      <c r="A51" t="n">
        <v>21</v>
      </c>
      <c r="B51" t="n">
        <v>140</v>
      </c>
      <c r="C51" t="inlineStr">
        <is>
          <t xml:space="preserve">CONCLUIDO	</t>
        </is>
      </c>
      <c r="D51" t="n">
        <v>4.9613</v>
      </c>
      <c r="E51" t="n">
        <v>20.16</v>
      </c>
      <c r="F51" t="n">
        <v>15.69</v>
      </c>
      <c r="G51" t="n">
        <v>31.38</v>
      </c>
      <c r="H51" t="n">
        <v>0.39</v>
      </c>
      <c r="I51" t="n">
        <v>30</v>
      </c>
      <c r="J51" t="n">
        <v>284.4</v>
      </c>
      <c r="K51" t="n">
        <v>60.56</v>
      </c>
      <c r="L51" t="n">
        <v>6.25</v>
      </c>
      <c r="M51" t="n">
        <v>28</v>
      </c>
      <c r="N51" t="n">
        <v>77.59</v>
      </c>
      <c r="O51" t="n">
        <v>35309.61</v>
      </c>
      <c r="P51" t="n">
        <v>245.93</v>
      </c>
      <c r="Q51" t="n">
        <v>1731.93</v>
      </c>
      <c r="R51" t="n">
        <v>62.06</v>
      </c>
      <c r="S51" t="n">
        <v>42.11</v>
      </c>
      <c r="T51" t="n">
        <v>9309.27</v>
      </c>
      <c r="U51" t="n">
        <v>0.68</v>
      </c>
      <c r="V51" t="n">
        <v>0.89</v>
      </c>
      <c r="W51" t="n">
        <v>3.75</v>
      </c>
      <c r="X51" t="n">
        <v>0.59</v>
      </c>
      <c r="Y51" t="n">
        <v>1</v>
      </c>
      <c r="Z51" t="n">
        <v>10</v>
      </c>
    </row>
    <row r="52">
      <c r="A52" t="n">
        <v>22</v>
      </c>
      <c r="B52" t="n">
        <v>140</v>
      </c>
      <c r="C52" t="inlineStr">
        <is>
          <t xml:space="preserve">CONCLUIDO	</t>
        </is>
      </c>
      <c r="D52" t="n">
        <v>4.9994</v>
      </c>
      <c r="E52" t="n">
        <v>20</v>
      </c>
      <c r="F52" t="n">
        <v>15.64</v>
      </c>
      <c r="G52" t="n">
        <v>33.51</v>
      </c>
      <c r="H52" t="n">
        <v>0.41</v>
      </c>
      <c r="I52" t="n">
        <v>28</v>
      </c>
      <c r="J52" t="n">
        <v>284.89</v>
      </c>
      <c r="K52" t="n">
        <v>60.56</v>
      </c>
      <c r="L52" t="n">
        <v>6.5</v>
      </c>
      <c r="M52" t="n">
        <v>26</v>
      </c>
      <c r="N52" t="n">
        <v>77.84</v>
      </c>
      <c r="O52" t="n">
        <v>35371.22</v>
      </c>
      <c r="P52" t="n">
        <v>243.07</v>
      </c>
      <c r="Q52" t="n">
        <v>1731.95</v>
      </c>
      <c r="R52" t="n">
        <v>60.5</v>
      </c>
      <c r="S52" t="n">
        <v>42.11</v>
      </c>
      <c r="T52" t="n">
        <v>8537</v>
      </c>
      <c r="U52" t="n">
        <v>0.7</v>
      </c>
      <c r="V52" t="n">
        <v>0.89</v>
      </c>
      <c r="W52" t="n">
        <v>3.75</v>
      </c>
      <c r="X52" t="n">
        <v>0.54</v>
      </c>
      <c r="Y52" t="n">
        <v>1</v>
      </c>
      <c r="Z52" t="n">
        <v>10</v>
      </c>
    </row>
    <row r="53">
      <c r="A53" t="n">
        <v>23</v>
      </c>
      <c r="B53" t="n">
        <v>140</v>
      </c>
      <c r="C53" t="inlineStr">
        <is>
          <t xml:space="preserve">CONCLUIDO	</t>
        </is>
      </c>
      <c r="D53" t="n">
        <v>5.0195</v>
      </c>
      <c r="E53" t="n">
        <v>19.92</v>
      </c>
      <c r="F53" t="n">
        <v>15.61</v>
      </c>
      <c r="G53" t="n">
        <v>34.69</v>
      </c>
      <c r="H53" t="n">
        <v>0.42</v>
      </c>
      <c r="I53" t="n">
        <v>27</v>
      </c>
      <c r="J53" t="n">
        <v>285.39</v>
      </c>
      <c r="K53" t="n">
        <v>60.56</v>
      </c>
      <c r="L53" t="n">
        <v>6.75</v>
      </c>
      <c r="M53" t="n">
        <v>25</v>
      </c>
      <c r="N53" t="n">
        <v>78.09</v>
      </c>
      <c r="O53" t="n">
        <v>35432.93</v>
      </c>
      <c r="P53" t="n">
        <v>241.78</v>
      </c>
      <c r="Q53" t="n">
        <v>1731.97</v>
      </c>
      <c r="R53" t="n">
        <v>59.42</v>
      </c>
      <c r="S53" t="n">
        <v>42.11</v>
      </c>
      <c r="T53" t="n">
        <v>8000.7</v>
      </c>
      <c r="U53" t="n">
        <v>0.71</v>
      </c>
      <c r="V53" t="n">
        <v>0.89</v>
      </c>
      <c r="W53" t="n">
        <v>3.75</v>
      </c>
      <c r="X53" t="n">
        <v>0.51</v>
      </c>
      <c r="Y53" t="n">
        <v>1</v>
      </c>
      <c r="Z53" t="n">
        <v>10</v>
      </c>
    </row>
    <row r="54">
      <c r="A54" t="n">
        <v>24</v>
      </c>
      <c r="B54" t="n">
        <v>140</v>
      </c>
      <c r="C54" t="inlineStr">
        <is>
          <t xml:space="preserve">CONCLUIDO	</t>
        </is>
      </c>
      <c r="D54" t="n">
        <v>5.0381</v>
      </c>
      <c r="E54" t="n">
        <v>19.85</v>
      </c>
      <c r="F54" t="n">
        <v>15.59</v>
      </c>
      <c r="G54" t="n">
        <v>35.98</v>
      </c>
      <c r="H54" t="n">
        <v>0.44</v>
      </c>
      <c r="I54" t="n">
        <v>26</v>
      </c>
      <c r="J54" t="n">
        <v>285.9</v>
      </c>
      <c r="K54" t="n">
        <v>60.56</v>
      </c>
      <c r="L54" t="n">
        <v>7</v>
      </c>
      <c r="M54" t="n">
        <v>24</v>
      </c>
      <c r="N54" t="n">
        <v>78.34</v>
      </c>
      <c r="O54" t="n">
        <v>35494.74</v>
      </c>
      <c r="P54" t="n">
        <v>240.07</v>
      </c>
      <c r="Q54" t="n">
        <v>1732.1</v>
      </c>
      <c r="R54" t="n">
        <v>58.79</v>
      </c>
      <c r="S54" t="n">
        <v>42.11</v>
      </c>
      <c r="T54" t="n">
        <v>7692.51</v>
      </c>
      <c r="U54" t="n">
        <v>0.72</v>
      </c>
      <c r="V54" t="n">
        <v>0.89</v>
      </c>
      <c r="W54" t="n">
        <v>3.75</v>
      </c>
      <c r="X54" t="n">
        <v>0.49</v>
      </c>
      <c r="Y54" t="n">
        <v>1</v>
      </c>
      <c r="Z54" t="n">
        <v>10</v>
      </c>
    </row>
    <row r="55">
      <c r="A55" t="n">
        <v>25</v>
      </c>
      <c r="B55" t="n">
        <v>140</v>
      </c>
      <c r="C55" t="inlineStr">
        <is>
          <t xml:space="preserve">CONCLUIDO	</t>
        </is>
      </c>
      <c r="D55" t="n">
        <v>5.0533</v>
      </c>
      <c r="E55" t="n">
        <v>19.79</v>
      </c>
      <c r="F55" t="n">
        <v>15.58</v>
      </c>
      <c r="G55" t="n">
        <v>37.4</v>
      </c>
      <c r="H55" t="n">
        <v>0.45</v>
      </c>
      <c r="I55" t="n">
        <v>25</v>
      </c>
      <c r="J55" t="n">
        <v>286.4</v>
      </c>
      <c r="K55" t="n">
        <v>60.56</v>
      </c>
      <c r="L55" t="n">
        <v>7.25</v>
      </c>
      <c r="M55" t="n">
        <v>23</v>
      </c>
      <c r="N55" t="n">
        <v>78.59</v>
      </c>
      <c r="O55" t="n">
        <v>35556.78</v>
      </c>
      <c r="P55" t="n">
        <v>238.85</v>
      </c>
      <c r="Q55" t="n">
        <v>1731.91</v>
      </c>
      <c r="R55" t="n">
        <v>58.63</v>
      </c>
      <c r="S55" t="n">
        <v>42.11</v>
      </c>
      <c r="T55" t="n">
        <v>7618.93</v>
      </c>
      <c r="U55" t="n">
        <v>0.72</v>
      </c>
      <c r="V55" t="n">
        <v>0.89</v>
      </c>
      <c r="W55" t="n">
        <v>3.75</v>
      </c>
      <c r="X55" t="n">
        <v>0.48</v>
      </c>
      <c r="Y55" t="n">
        <v>1</v>
      </c>
      <c r="Z55" t="n">
        <v>10</v>
      </c>
    </row>
    <row r="56">
      <c r="A56" t="n">
        <v>26</v>
      </c>
      <c r="B56" t="n">
        <v>140</v>
      </c>
      <c r="C56" t="inlineStr">
        <is>
          <t xml:space="preserve">CONCLUIDO	</t>
        </is>
      </c>
      <c r="D56" t="n">
        <v>5.0736</v>
      </c>
      <c r="E56" t="n">
        <v>19.71</v>
      </c>
      <c r="F56" t="n">
        <v>15.56</v>
      </c>
      <c r="G56" t="n">
        <v>38.89</v>
      </c>
      <c r="H56" t="n">
        <v>0.47</v>
      </c>
      <c r="I56" t="n">
        <v>24</v>
      </c>
      <c r="J56" t="n">
        <v>286.9</v>
      </c>
      <c r="K56" t="n">
        <v>60.56</v>
      </c>
      <c r="L56" t="n">
        <v>7.5</v>
      </c>
      <c r="M56" t="n">
        <v>22</v>
      </c>
      <c r="N56" t="n">
        <v>78.84999999999999</v>
      </c>
      <c r="O56" t="n">
        <v>35618.8</v>
      </c>
      <c r="P56" t="n">
        <v>237.73</v>
      </c>
      <c r="Q56" t="n">
        <v>1731.95</v>
      </c>
      <c r="R56" t="n">
        <v>57.99</v>
      </c>
      <c r="S56" t="n">
        <v>42.11</v>
      </c>
      <c r="T56" t="n">
        <v>7303.06</v>
      </c>
      <c r="U56" t="n">
        <v>0.73</v>
      </c>
      <c r="V56" t="n">
        <v>0.9</v>
      </c>
      <c r="W56" t="n">
        <v>3.74</v>
      </c>
      <c r="X56" t="n">
        <v>0.46</v>
      </c>
      <c r="Y56" t="n">
        <v>1</v>
      </c>
      <c r="Z56" t="n">
        <v>10</v>
      </c>
    </row>
    <row r="57">
      <c r="A57" t="n">
        <v>27</v>
      </c>
      <c r="B57" t="n">
        <v>140</v>
      </c>
      <c r="C57" t="inlineStr">
        <is>
          <t xml:space="preserve">CONCLUIDO	</t>
        </is>
      </c>
      <c r="D57" t="n">
        <v>5.0907</v>
      </c>
      <c r="E57" t="n">
        <v>19.64</v>
      </c>
      <c r="F57" t="n">
        <v>15.54</v>
      </c>
      <c r="G57" t="n">
        <v>40.54</v>
      </c>
      <c r="H57" t="n">
        <v>0.48</v>
      </c>
      <c r="I57" t="n">
        <v>23</v>
      </c>
      <c r="J57" t="n">
        <v>287.41</v>
      </c>
      <c r="K57" t="n">
        <v>60.56</v>
      </c>
      <c r="L57" t="n">
        <v>7.75</v>
      </c>
      <c r="M57" t="n">
        <v>21</v>
      </c>
      <c r="N57" t="n">
        <v>79.09999999999999</v>
      </c>
      <c r="O57" t="n">
        <v>35680.92</v>
      </c>
      <c r="P57" t="n">
        <v>235.36</v>
      </c>
      <c r="Q57" t="n">
        <v>1731.98</v>
      </c>
      <c r="R57" t="n">
        <v>57.33</v>
      </c>
      <c r="S57" t="n">
        <v>42.11</v>
      </c>
      <c r="T57" t="n">
        <v>6976.23</v>
      </c>
      <c r="U57" t="n">
        <v>0.73</v>
      </c>
      <c r="V57" t="n">
        <v>0.9</v>
      </c>
      <c r="W57" t="n">
        <v>3.75</v>
      </c>
      <c r="X57" t="n">
        <v>0.44</v>
      </c>
      <c r="Y57" t="n">
        <v>1</v>
      </c>
      <c r="Z57" t="n">
        <v>10</v>
      </c>
    </row>
    <row r="58">
      <c r="A58" t="n">
        <v>28</v>
      </c>
      <c r="B58" t="n">
        <v>140</v>
      </c>
      <c r="C58" t="inlineStr">
        <is>
          <t xml:space="preserve">CONCLUIDO	</t>
        </is>
      </c>
      <c r="D58" t="n">
        <v>5.112</v>
      </c>
      <c r="E58" t="n">
        <v>19.56</v>
      </c>
      <c r="F58" t="n">
        <v>15.51</v>
      </c>
      <c r="G58" t="n">
        <v>42.3</v>
      </c>
      <c r="H58" t="n">
        <v>0.49</v>
      </c>
      <c r="I58" t="n">
        <v>22</v>
      </c>
      <c r="J58" t="n">
        <v>287.91</v>
      </c>
      <c r="K58" t="n">
        <v>60.56</v>
      </c>
      <c r="L58" t="n">
        <v>8</v>
      </c>
      <c r="M58" t="n">
        <v>20</v>
      </c>
      <c r="N58" t="n">
        <v>79.36</v>
      </c>
      <c r="O58" t="n">
        <v>35743.15</v>
      </c>
      <c r="P58" t="n">
        <v>233.77</v>
      </c>
      <c r="Q58" t="n">
        <v>1731.97</v>
      </c>
      <c r="R58" t="n">
        <v>56.71</v>
      </c>
      <c r="S58" t="n">
        <v>42.11</v>
      </c>
      <c r="T58" t="n">
        <v>6672.99</v>
      </c>
      <c r="U58" t="n">
        <v>0.74</v>
      </c>
      <c r="V58" t="n">
        <v>0.9</v>
      </c>
      <c r="W58" t="n">
        <v>3.74</v>
      </c>
      <c r="X58" t="n">
        <v>0.41</v>
      </c>
      <c r="Y58" t="n">
        <v>1</v>
      </c>
      <c r="Z58" t="n">
        <v>10</v>
      </c>
    </row>
    <row r="59">
      <c r="A59" t="n">
        <v>29</v>
      </c>
      <c r="B59" t="n">
        <v>140</v>
      </c>
      <c r="C59" t="inlineStr">
        <is>
          <t xml:space="preserve">CONCLUIDO	</t>
        </is>
      </c>
      <c r="D59" t="n">
        <v>5.1095</v>
      </c>
      <c r="E59" t="n">
        <v>19.57</v>
      </c>
      <c r="F59" t="n">
        <v>15.52</v>
      </c>
      <c r="G59" t="n">
        <v>42.33</v>
      </c>
      <c r="H59" t="n">
        <v>0.51</v>
      </c>
      <c r="I59" t="n">
        <v>22</v>
      </c>
      <c r="J59" t="n">
        <v>288.42</v>
      </c>
      <c r="K59" t="n">
        <v>60.56</v>
      </c>
      <c r="L59" t="n">
        <v>8.25</v>
      </c>
      <c r="M59" t="n">
        <v>20</v>
      </c>
      <c r="N59" t="n">
        <v>79.61</v>
      </c>
      <c r="O59" t="n">
        <v>35805.48</v>
      </c>
      <c r="P59" t="n">
        <v>231.46</v>
      </c>
      <c r="Q59" t="n">
        <v>1731.98</v>
      </c>
      <c r="R59" t="n">
        <v>56.84</v>
      </c>
      <c r="S59" t="n">
        <v>42.11</v>
      </c>
      <c r="T59" t="n">
        <v>6736.1</v>
      </c>
      <c r="U59" t="n">
        <v>0.74</v>
      </c>
      <c r="V59" t="n">
        <v>0.9</v>
      </c>
      <c r="W59" t="n">
        <v>3.74</v>
      </c>
      <c r="X59" t="n">
        <v>0.42</v>
      </c>
      <c r="Y59" t="n">
        <v>1</v>
      </c>
      <c r="Z59" t="n">
        <v>10</v>
      </c>
    </row>
    <row r="60">
      <c r="A60" t="n">
        <v>30</v>
      </c>
      <c r="B60" t="n">
        <v>140</v>
      </c>
      <c r="C60" t="inlineStr">
        <is>
          <t xml:space="preserve">CONCLUIDO	</t>
        </is>
      </c>
      <c r="D60" t="n">
        <v>5.1275</v>
      </c>
      <c r="E60" t="n">
        <v>19.5</v>
      </c>
      <c r="F60" t="n">
        <v>15.51</v>
      </c>
      <c r="G60" t="n">
        <v>44.3</v>
      </c>
      <c r="H60" t="n">
        <v>0.52</v>
      </c>
      <c r="I60" t="n">
        <v>21</v>
      </c>
      <c r="J60" t="n">
        <v>288.92</v>
      </c>
      <c r="K60" t="n">
        <v>60.56</v>
      </c>
      <c r="L60" t="n">
        <v>8.5</v>
      </c>
      <c r="M60" t="n">
        <v>19</v>
      </c>
      <c r="N60" t="n">
        <v>79.87</v>
      </c>
      <c r="O60" t="n">
        <v>35867.91</v>
      </c>
      <c r="P60" t="n">
        <v>231.6</v>
      </c>
      <c r="Q60" t="n">
        <v>1731.85</v>
      </c>
      <c r="R60" t="n">
        <v>56.14</v>
      </c>
      <c r="S60" t="n">
        <v>42.11</v>
      </c>
      <c r="T60" t="n">
        <v>6392.18</v>
      </c>
      <c r="U60" t="n">
        <v>0.75</v>
      </c>
      <c r="V60" t="n">
        <v>0.9</v>
      </c>
      <c r="W60" t="n">
        <v>3.74</v>
      </c>
      <c r="X60" t="n">
        <v>0.41</v>
      </c>
      <c r="Y60" t="n">
        <v>1</v>
      </c>
      <c r="Z60" t="n">
        <v>10</v>
      </c>
    </row>
    <row r="61">
      <c r="A61" t="n">
        <v>31</v>
      </c>
      <c r="B61" t="n">
        <v>140</v>
      </c>
      <c r="C61" t="inlineStr">
        <is>
          <t xml:space="preserve">CONCLUIDO	</t>
        </is>
      </c>
      <c r="D61" t="n">
        <v>5.1493</v>
      </c>
      <c r="E61" t="n">
        <v>19.42</v>
      </c>
      <c r="F61" t="n">
        <v>15.47</v>
      </c>
      <c r="G61" t="n">
        <v>46.42</v>
      </c>
      <c r="H61" t="n">
        <v>0.54</v>
      </c>
      <c r="I61" t="n">
        <v>20</v>
      </c>
      <c r="J61" t="n">
        <v>289.43</v>
      </c>
      <c r="K61" t="n">
        <v>60.56</v>
      </c>
      <c r="L61" t="n">
        <v>8.75</v>
      </c>
      <c r="M61" t="n">
        <v>18</v>
      </c>
      <c r="N61" t="n">
        <v>80.12</v>
      </c>
      <c r="O61" t="n">
        <v>35930.44</v>
      </c>
      <c r="P61" t="n">
        <v>229.4</v>
      </c>
      <c r="Q61" t="n">
        <v>1731.89</v>
      </c>
      <c r="R61" t="n">
        <v>55.26</v>
      </c>
      <c r="S61" t="n">
        <v>42.11</v>
      </c>
      <c r="T61" t="n">
        <v>5959.27</v>
      </c>
      <c r="U61" t="n">
        <v>0.76</v>
      </c>
      <c r="V61" t="n">
        <v>0.9</v>
      </c>
      <c r="W61" t="n">
        <v>3.74</v>
      </c>
      <c r="X61" t="n">
        <v>0.38</v>
      </c>
      <c r="Y61" t="n">
        <v>1</v>
      </c>
      <c r="Z61" t="n">
        <v>10</v>
      </c>
    </row>
    <row r="62">
      <c r="A62" t="n">
        <v>32</v>
      </c>
      <c r="B62" t="n">
        <v>140</v>
      </c>
      <c r="C62" t="inlineStr">
        <is>
          <t xml:space="preserve">CONCLUIDO	</t>
        </is>
      </c>
      <c r="D62" t="n">
        <v>5.1473</v>
      </c>
      <c r="E62" t="n">
        <v>19.43</v>
      </c>
      <c r="F62" t="n">
        <v>15.48</v>
      </c>
      <c r="G62" t="n">
        <v>46.45</v>
      </c>
      <c r="H62" t="n">
        <v>0.55</v>
      </c>
      <c r="I62" t="n">
        <v>20</v>
      </c>
      <c r="J62" t="n">
        <v>289.94</v>
      </c>
      <c r="K62" t="n">
        <v>60.56</v>
      </c>
      <c r="L62" t="n">
        <v>9</v>
      </c>
      <c r="M62" t="n">
        <v>18</v>
      </c>
      <c r="N62" t="n">
        <v>80.38</v>
      </c>
      <c r="O62" t="n">
        <v>35993.08</v>
      </c>
      <c r="P62" t="n">
        <v>227.29</v>
      </c>
      <c r="Q62" t="n">
        <v>1731.84</v>
      </c>
      <c r="R62" t="n">
        <v>55.56</v>
      </c>
      <c r="S62" t="n">
        <v>42.11</v>
      </c>
      <c r="T62" t="n">
        <v>6109.59</v>
      </c>
      <c r="U62" t="n">
        <v>0.76</v>
      </c>
      <c r="V62" t="n">
        <v>0.9</v>
      </c>
      <c r="W62" t="n">
        <v>3.74</v>
      </c>
      <c r="X62" t="n">
        <v>0.38</v>
      </c>
      <c r="Y62" t="n">
        <v>1</v>
      </c>
      <c r="Z62" t="n">
        <v>10</v>
      </c>
    </row>
    <row r="63">
      <c r="A63" t="n">
        <v>33</v>
      </c>
      <c r="B63" t="n">
        <v>140</v>
      </c>
      <c r="C63" t="inlineStr">
        <is>
          <t xml:space="preserve">CONCLUIDO	</t>
        </is>
      </c>
      <c r="D63" t="n">
        <v>5.1655</v>
      </c>
      <c r="E63" t="n">
        <v>19.36</v>
      </c>
      <c r="F63" t="n">
        <v>15.47</v>
      </c>
      <c r="G63" t="n">
        <v>48.84</v>
      </c>
      <c r="H63" t="n">
        <v>0.57</v>
      </c>
      <c r="I63" t="n">
        <v>19</v>
      </c>
      <c r="J63" t="n">
        <v>290.45</v>
      </c>
      <c r="K63" t="n">
        <v>60.56</v>
      </c>
      <c r="L63" t="n">
        <v>9.25</v>
      </c>
      <c r="M63" t="n">
        <v>17</v>
      </c>
      <c r="N63" t="n">
        <v>80.64</v>
      </c>
      <c r="O63" t="n">
        <v>36055.83</v>
      </c>
      <c r="P63" t="n">
        <v>225.78</v>
      </c>
      <c r="Q63" t="n">
        <v>1731.91</v>
      </c>
      <c r="R63" t="n">
        <v>54.91</v>
      </c>
      <c r="S63" t="n">
        <v>42.11</v>
      </c>
      <c r="T63" t="n">
        <v>5787.86</v>
      </c>
      <c r="U63" t="n">
        <v>0.77</v>
      </c>
      <c r="V63" t="n">
        <v>0.9</v>
      </c>
      <c r="W63" t="n">
        <v>3.74</v>
      </c>
      <c r="X63" t="n">
        <v>0.37</v>
      </c>
      <c r="Y63" t="n">
        <v>1</v>
      </c>
      <c r="Z63" t="n">
        <v>10</v>
      </c>
    </row>
    <row r="64">
      <c r="A64" t="n">
        <v>34</v>
      </c>
      <c r="B64" t="n">
        <v>140</v>
      </c>
      <c r="C64" t="inlineStr">
        <is>
          <t xml:space="preserve">CONCLUIDO	</t>
        </is>
      </c>
      <c r="D64" t="n">
        <v>5.1869</v>
      </c>
      <c r="E64" t="n">
        <v>19.28</v>
      </c>
      <c r="F64" t="n">
        <v>15.44</v>
      </c>
      <c r="G64" t="n">
        <v>51.46</v>
      </c>
      <c r="H64" t="n">
        <v>0.58</v>
      </c>
      <c r="I64" t="n">
        <v>18</v>
      </c>
      <c r="J64" t="n">
        <v>290.96</v>
      </c>
      <c r="K64" t="n">
        <v>60.56</v>
      </c>
      <c r="L64" t="n">
        <v>9.5</v>
      </c>
      <c r="M64" t="n">
        <v>16</v>
      </c>
      <c r="N64" t="n">
        <v>80.90000000000001</v>
      </c>
      <c r="O64" t="n">
        <v>36118.68</v>
      </c>
      <c r="P64" t="n">
        <v>223.79</v>
      </c>
      <c r="Q64" t="n">
        <v>1731.9</v>
      </c>
      <c r="R64" t="n">
        <v>54.25</v>
      </c>
      <c r="S64" t="n">
        <v>42.11</v>
      </c>
      <c r="T64" t="n">
        <v>5465.1</v>
      </c>
      <c r="U64" t="n">
        <v>0.78</v>
      </c>
      <c r="V64" t="n">
        <v>0.9</v>
      </c>
      <c r="W64" t="n">
        <v>3.73</v>
      </c>
      <c r="X64" t="n">
        <v>0.34</v>
      </c>
      <c r="Y64" t="n">
        <v>1</v>
      </c>
      <c r="Z64" t="n">
        <v>10</v>
      </c>
    </row>
    <row r="65">
      <c r="A65" t="n">
        <v>35</v>
      </c>
      <c r="B65" t="n">
        <v>140</v>
      </c>
      <c r="C65" t="inlineStr">
        <is>
          <t xml:space="preserve">CONCLUIDO	</t>
        </is>
      </c>
      <c r="D65" t="n">
        <v>5.1883</v>
      </c>
      <c r="E65" t="n">
        <v>19.27</v>
      </c>
      <c r="F65" t="n">
        <v>15.43</v>
      </c>
      <c r="G65" t="n">
        <v>51.44</v>
      </c>
      <c r="H65" t="n">
        <v>0.6</v>
      </c>
      <c r="I65" t="n">
        <v>18</v>
      </c>
      <c r="J65" t="n">
        <v>291.47</v>
      </c>
      <c r="K65" t="n">
        <v>60.56</v>
      </c>
      <c r="L65" t="n">
        <v>9.75</v>
      </c>
      <c r="M65" t="n">
        <v>16</v>
      </c>
      <c r="N65" t="n">
        <v>81.16</v>
      </c>
      <c r="O65" t="n">
        <v>36181.64</v>
      </c>
      <c r="P65" t="n">
        <v>219.39</v>
      </c>
      <c r="Q65" t="n">
        <v>1731.86</v>
      </c>
      <c r="R65" t="n">
        <v>53.93</v>
      </c>
      <c r="S65" t="n">
        <v>42.11</v>
      </c>
      <c r="T65" t="n">
        <v>5302.64</v>
      </c>
      <c r="U65" t="n">
        <v>0.78</v>
      </c>
      <c r="V65" t="n">
        <v>0.9</v>
      </c>
      <c r="W65" t="n">
        <v>3.74</v>
      </c>
      <c r="X65" t="n">
        <v>0.34</v>
      </c>
      <c r="Y65" t="n">
        <v>1</v>
      </c>
      <c r="Z65" t="n">
        <v>10</v>
      </c>
    </row>
    <row r="66">
      <c r="A66" t="n">
        <v>36</v>
      </c>
      <c r="B66" t="n">
        <v>140</v>
      </c>
      <c r="C66" t="inlineStr">
        <is>
          <t xml:space="preserve">CONCLUIDO	</t>
        </is>
      </c>
      <c r="D66" t="n">
        <v>5.2037</v>
      </c>
      <c r="E66" t="n">
        <v>19.22</v>
      </c>
      <c r="F66" t="n">
        <v>15.43</v>
      </c>
      <c r="G66" t="n">
        <v>54.45</v>
      </c>
      <c r="H66" t="n">
        <v>0.61</v>
      </c>
      <c r="I66" t="n">
        <v>17</v>
      </c>
      <c r="J66" t="n">
        <v>291.98</v>
      </c>
      <c r="K66" t="n">
        <v>60.56</v>
      </c>
      <c r="L66" t="n">
        <v>10</v>
      </c>
      <c r="M66" t="n">
        <v>15</v>
      </c>
      <c r="N66" t="n">
        <v>81.42</v>
      </c>
      <c r="O66" t="n">
        <v>36244.71</v>
      </c>
      <c r="P66" t="n">
        <v>220.07</v>
      </c>
      <c r="Q66" t="n">
        <v>1731.88</v>
      </c>
      <c r="R66" t="n">
        <v>53.66</v>
      </c>
      <c r="S66" t="n">
        <v>42.11</v>
      </c>
      <c r="T66" t="n">
        <v>5174.5</v>
      </c>
      <c r="U66" t="n">
        <v>0.78</v>
      </c>
      <c r="V66" t="n">
        <v>0.9</v>
      </c>
      <c r="W66" t="n">
        <v>3.74</v>
      </c>
      <c r="X66" t="n">
        <v>0.33</v>
      </c>
      <c r="Y66" t="n">
        <v>1</v>
      </c>
      <c r="Z66" t="n">
        <v>10</v>
      </c>
    </row>
    <row r="67">
      <c r="A67" t="n">
        <v>37</v>
      </c>
      <c r="B67" t="n">
        <v>140</v>
      </c>
      <c r="C67" t="inlineStr">
        <is>
          <t xml:space="preserve">CONCLUIDO	</t>
        </is>
      </c>
      <c r="D67" t="n">
        <v>5.2032</v>
      </c>
      <c r="E67" t="n">
        <v>19.22</v>
      </c>
      <c r="F67" t="n">
        <v>15.43</v>
      </c>
      <c r="G67" t="n">
        <v>54.46</v>
      </c>
      <c r="H67" t="n">
        <v>0.62</v>
      </c>
      <c r="I67" t="n">
        <v>17</v>
      </c>
      <c r="J67" t="n">
        <v>292.49</v>
      </c>
      <c r="K67" t="n">
        <v>60.56</v>
      </c>
      <c r="L67" t="n">
        <v>10.25</v>
      </c>
      <c r="M67" t="n">
        <v>15</v>
      </c>
      <c r="N67" t="n">
        <v>81.68000000000001</v>
      </c>
      <c r="O67" t="n">
        <v>36307.88</v>
      </c>
      <c r="P67" t="n">
        <v>220.11</v>
      </c>
      <c r="Q67" t="n">
        <v>1731.88</v>
      </c>
      <c r="R67" t="n">
        <v>54.1</v>
      </c>
      <c r="S67" t="n">
        <v>42.11</v>
      </c>
      <c r="T67" t="n">
        <v>5393.74</v>
      </c>
      <c r="U67" t="n">
        <v>0.78</v>
      </c>
      <c r="V67" t="n">
        <v>0.9</v>
      </c>
      <c r="W67" t="n">
        <v>3.73</v>
      </c>
      <c r="X67" t="n">
        <v>0.33</v>
      </c>
      <c r="Y67" t="n">
        <v>1</v>
      </c>
      <c r="Z67" t="n">
        <v>10</v>
      </c>
    </row>
    <row r="68">
      <c r="A68" t="n">
        <v>38</v>
      </c>
      <c r="B68" t="n">
        <v>140</v>
      </c>
      <c r="C68" t="inlineStr">
        <is>
          <t xml:space="preserve">CONCLUIDO	</t>
        </is>
      </c>
      <c r="D68" t="n">
        <v>5.2278</v>
      </c>
      <c r="E68" t="n">
        <v>19.13</v>
      </c>
      <c r="F68" t="n">
        <v>15.39</v>
      </c>
      <c r="G68" t="n">
        <v>57.72</v>
      </c>
      <c r="H68" t="n">
        <v>0.64</v>
      </c>
      <c r="I68" t="n">
        <v>16</v>
      </c>
      <c r="J68" t="n">
        <v>293</v>
      </c>
      <c r="K68" t="n">
        <v>60.56</v>
      </c>
      <c r="L68" t="n">
        <v>10.5</v>
      </c>
      <c r="M68" t="n">
        <v>14</v>
      </c>
      <c r="N68" t="n">
        <v>81.95</v>
      </c>
      <c r="O68" t="n">
        <v>36371.17</v>
      </c>
      <c r="P68" t="n">
        <v>216.29</v>
      </c>
      <c r="Q68" t="n">
        <v>1731.87</v>
      </c>
      <c r="R68" t="n">
        <v>52.68</v>
      </c>
      <c r="S68" t="n">
        <v>42.11</v>
      </c>
      <c r="T68" t="n">
        <v>4689.71</v>
      </c>
      <c r="U68" t="n">
        <v>0.8</v>
      </c>
      <c r="V68" t="n">
        <v>0.9</v>
      </c>
      <c r="W68" t="n">
        <v>3.73</v>
      </c>
      <c r="X68" t="n">
        <v>0.29</v>
      </c>
      <c r="Y68" t="n">
        <v>1</v>
      </c>
      <c r="Z68" t="n">
        <v>10</v>
      </c>
    </row>
    <row r="69">
      <c r="A69" t="n">
        <v>39</v>
      </c>
      <c r="B69" t="n">
        <v>140</v>
      </c>
      <c r="C69" t="inlineStr">
        <is>
          <t xml:space="preserve">CONCLUIDO	</t>
        </is>
      </c>
      <c r="D69" t="n">
        <v>5.2236</v>
      </c>
      <c r="E69" t="n">
        <v>19.14</v>
      </c>
      <c r="F69" t="n">
        <v>15.41</v>
      </c>
      <c r="G69" t="n">
        <v>57.78</v>
      </c>
      <c r="H69" t="n">
        <v>0.65</v>
      </c>
      <c r="I69" t="n">
        <v>16</v>
      </c>
      <c r="J69" t="n">
        <v>293.52</v>
      </c>
      <c r="K69" t="n">
        <v>60.56</v>
      </c>
      <c r="L69" t="n">
        <v>10.75</v>
      </c>
      <c r="M69" t="n">
        <v>14</v>
      </c>
      <c r="N69" t="n">
        <v>82.20999999999999</v>
      </c>
      <c r="O69" t="n">
        <v>36434.56</v>
      </c>
      <c r="P69" t="n">
        <v>214.91</v>
      </c>
      <c r="Q69" t="n">
        <v>1731.96</v>
      </c>
      <c r="R69" t="n">
        <v>53.36</v>
      </c>
      <c r="S69" t="n">
        <v>42.11</v>
      </c>
      <c r="T69" t="n">
        <v>5027.48</v>
      </c>
      <c r="U69" t="n">
        <v>0.79</v>
      </c>
      <c r="V69" t="n">
        <v>0.9</v>
      </c>
      <c r="W69" t="n">
        <v>3.73</v>
      </c>
      <c r="X69" t="n">
        <v>0.31</v>
      </c>
      <c r="Y69" t="n">
        <v>1</v>
      </c>
      <c r="Z69" t="n">
        <v>10</v>
      </c>
    </row>
    <row r="70">
      <c r="A70" t="n">
        <v>40</v>
      </c>
      <c r="B70" t="n">
        <v>140</v>
      </c>
      <c r="C70" t="inlineStr">
        <is>
          <t xml:space="preserve">CONCLUIDO	</t>
        </is>
      </c>
      <c r="D70" t="n">
        <v>5.2448</v>
      </c>
      <c r="E70" t="n">
        <v>19.07</v>
      </c>
      <c r="F70" t="n">
        <v>15.38</v>
      </c>
      <c r="G70" t="n">
        <v>61.53</v>
      </c>
      <c r="H70" t="n">
        <v>0.67</v>
      </c>
      <c r="I70" t="n">
        <v>15</v>
      </c>
      <c r="J70" t="n">
        <v>294.03</v>
      </c>
      <c r="K70" t="n">
        <v>60.56</v>
      </c>
      <c r="L70" t="n">
        <v>11</v>
      </c>
      <c r="M70" t="n">
        <v>13</v>
      </c>
      <c r="N70" t="n">
        <v>82.48</v>
      </c>
      <c r="O70" t="n">
        <v>36498.06</v>
      </c>
      <c r="P70" t="n">
        <v>213.58</v>
      </c>
      <c r="Q70" t="n">
        <v>1731.93</v>
      </c>
      <c r="R70" t="n">
        <v>52.44</v>
      </c>
      <c r="S70" t="n">
        <v>42.11</v>
      </c>
      <c r="T70" t="n">
        <v>4571.85</v>
      </c>
      <c r="U70" t="n">
        <v>0.8</v>
      </c>
      <c r="V70" t="n">
        <v>0.91</v>
      </c>
      <c r="W70" t="n">
        <v>3.73</v>
      </c>
      <c r="X70" t="n">
        <v>0.28</v>
      </c>
      <c r="Y70" t="n">
        <v>1</v>
      </c>
      <c r="Z70" t="n">
        <v>10</v>
      </c>
    </row>
    <row r="71">
      <c r="A71" t="n">
        <v>41</v>
      </c>
      <c r="B71" t="n">
        <v>140</v>
      </c>
      <c r="C71" t="inlineStr">
        <is>
          <t xml:space="preserve">CONCLUIDO	</t>
        </is>
      </c>
      <c r="D71" t="n">
        <v>5.2483</v>
      </c>
      <c r="E71" t="n">
        <v>19.05</v>
      </c>
      <c r="F71" t="n">
        <v>15.37</v>
      </c>
      <c r="G71" t="n">
        <v>61.48</v>
      </c>
      <c r="H71" t="n">
        <v>0.68</v>
      </c>
      <c r="I71" t="n">
        <v>15</v>
      </c>
      <c r="J71" t="n">
        <v>294.55</v>
      </c>
      <c r="K71" t="n">
        <v>60.56</v>
      </c>
      <c r="L71" t="n">
        <v>11.25</v>
      </c>
      <c r="M71" t="n">
        <v>10</v>
      </c>
      <c r="N71" t="n">
        <v>82.73999999999999</v>
      </c>
      <c r="O71" t="n">
        <v>36561.67</v>
      </c>
      <c r="P71" t="n">
        <v>211.01</v>
      </c>
      <c r="Q71" t="n">
        <v>1731.91</v>
      </c>
      <c r="R71" t="n">
        <v>51.86</v>
      </c>
      <c r="S71" t="n">
        <v>42.11</v>
      </c>
      <c r="T71" t="n">
        <v>4284.96</v>
      </c>
      <c r="U71" t="n">
        <v>0.8100000000000001</v>
      </c>
      <c r="V71" t="n">
        <v>0.91</v>
      </c>
      <c r="W71" t="n">
        <v>3.73</v>
      </c>
      <c r="X71" t="n">
        <v>0.27</v>
      </c>
      <c r="Y71" t="n">
        <v>1</v>
      </c>
      <c r="Z71" t="n">
        <v>10</v>
      </c>
    </row>
    <row r="72">
      <c r="A72" t="n">
        <v>42</v>
      </c>
      <c r="B72" t="n">
        <v>140</v>
      </c>
      <c r="C72" t="inlineStr">
        <is>
          <t xml:space="preserve">CONCLUIDO	</t>
        </is>
      </c>
      <c r="D72" t="n">
        <v>5.2459</v>
      </c>
      <c r="E72" t="n">
        <v>19.06</v>
      </c>
      <c r="F72" t="n">
        <v>15.38</v>
      </c>
      <c r="G72" t="n">
        <v>61.51</v>
      </c>
      <c r="H72" t="n">
        <v>0.6899999999999999</v>
      </c>
      <c r="I72" t="n">
        <v>15</v>
      </c>
      <c r="J72" t="n">
        <v>295.06</v>
      </c>
      <c r="K72" t="n">
        <v>60.56</v>
      </c>
      <c r="L72" t="n">
        <v>11.5</v>
      </c>
      <c r="M72" t="n">
        <v>8</v>
      </c>
      <c r="N72" t="n">
        <v>83.01000000000001</v>
      </c>
      <c r="O72" t="n">
        <v>36625.39</v>
      </c>
      <c r="P72" t="n">
        <v>210.86</v>
      </c>
      <c r="Q72" t="n">
        <v>1731.98</v>
      </c>
      <c r="R72" t="n">
        <v>52.15</v>
      </c>
      <c r="S72" t="n">
        <v>42.11</v>
      </c>
      <c r="T72" t="n">
        <v>4428.61</v>
      </c>
      <c r="U72" t="n">
        <v>0.8100000000000001</v>
      </c>
      <c r="V72" t="n">
        <v>0.91</v>
      </c>
      <c r="W72" t="n">
        <v>3.73</v>
      </c>
      <c r="X72" t="n">
        <v>0.28</v>
      </c>
      <c r="Y72" t="n">
        <v>1</v>
      </c>
      <c r="Z72" t="n">
        <v>10</v>
      </c>
    </row>
    <row r="73">
      <c r="A73" t="n">
        <v>43</v>
      </c>
      <c r="B73" t="n">
        <v>140</v>
      </c>
      <c r="C73" t="inlineStr">
        <is>
          <t xml:space="preserve">CONCLUIDO	</t>
        </is>
      </c>
      <c r="D73" t="n">
        <v>5.2642</v>
      </c>
      <c r="E73" t="n">
        <v>19</v>
      </c>
      <c r="F73" t="n">
        <v>15.36</v>
      </c>
      <c r="G73" t="n">
        <v>65.84999999999999</v>
      </c>
      <c r="H73" t="n">
        <v>0.71</v>
      </c>
      <c r="I73" t="n">
        <v>14</v>
      </c>
      <c r="J73" t="n">
        <v>295.58</v>
      </c>
      <c r="K73" t="n">
        <v>60.56</v>
      </c>
      <c r="L73" t="n">
        <v>11.75</v>
      </c>
      <c r="M73" t="n">
        <v>6</v>
      </c>
      <c r="N73" t="n">
        <v>83.28</v>
      </c>
      <c r="O73" t="n">
        <v>36689.22</v>
      </c>
      <c r="P73" t="n">
        <v>209.93</v>
      </c>
      <c r="Q73" t="n">
        <v>1731.93</v>
      </c>
      <c r="R73" t="n">
        <v>51.63</v>
      </c>
      <c r="S73" t="n">
        <v>42.11</v>
      </c>
      <c r="T73" t="n">
        <v>4171.81</v>
      </c>
      <c r="U73" t="n">
        <v>0.82</v>
      </c>
      <c r="V73" t="n">
        <v>0.91</v>
      </c>
      <c r="W73" t="n">
        <v>3.74</v>
      </c>
      <c r="X73" t="n">
        <v>0.27</v>
      </c>
      <c r="Y73" t="n">
        <v>1</v>
      </c>
      <c r="Z73" t="n">
        <v>10</v>
      </c>
    </row>
    <row r="74">
      <c r="A74" t="n">
        <v>44</v>
      </c>
      <c r="B74" t="n">
        <v>140</v>
      </c>
      <c r="C74" t="inlineStr">
        <is>
          <t xml:space="preserve">CONCLUIDO	</t>
        </is>
      </c>
      <c r="D74" t="n">
        <v>5.2665</v>
      </c>
      <c r="E74" t="n">
        <v>18.99</v>
      </c>
      <c r="F74" t="n">
        <v>15.36</v>
      </c>
      <c r="G74" t="n">
        <v>65.81</v>
      </c>
      <c r="H74" t="n">
        <v>0.72</v>
      </c>
      <c r="I74" t="n">
        <v>14</v>
      </c>
      <c r="J74" t="n">
        <v>296.1</v>
      </c>
      <c r="K74" t="n">
        <v>60.56</v>
      </c>
      <c r="L74" t="n">
        <v>12</v>
      </c>
      <c r="M74" t="n">
        <v>5</v>
      </c>
      <c r="N74" t="n">
        <v>83.54000000000001</v>
      </c>
      <c r="O74" t="n">
        <v>36753.16</v>
      </c>
      <c r="P74" t="n">
        <v>209.77</v>
      </c>
      <c r="Q74" t="n">
        <v>1731.92</v>
      </c>
      <c r="R74" t="n">
        <v>51.33</v>
      </c>
      <c r="S74" t="n">
        <v>42.11</v>
      </c>
      <c r="T74" t="n">
        <v>4022.3</v>
      </c>
      <c r="U74" t="n">
        <v>0.82</v>
      </c>
      <c r="V74" t="n">
        <v>0.91</v>
      </c>
      <c r="W74" t="n">
        <v>3.74</v>
      </c>
      <c r="X74" t="n">
        <v>0.26</v>
      </c>
      <c r="Y74" t="n">
        <v>1</v>
      </c>
      <c r="Z74" t="n">
        <v>10</v>
      </c>
    </row>
    <row r="75">
      <c r="A75" t="n">
        <v>45</v>
      </c>
      <c r="B75" t="n">
        <v>140</v>
      </c>
      <c r="C75" t="inlineStr">
        <is>
          <t xml:space="preserve">CONCLUIDO	</t>
        </is>
      </c>
      <c r="D75" t="n">
        <v>5.2644</v>
      </c>
      <c r="E75" t="n">
        <v>19</v>
      </c>
      <c r="F75" t="n">
        <v>15.36</v>
      </c>
      <c r="G75" t="n">
        <v>65.84</v>
      </c>
      <c r="H75" t="n">
        <v>0.74</v>
      </c>
      <c r="I75" t="n">
        <v>14</v>
      </c>
      <c r="J75" t="n">
        <v>296.62</v>
      </c>
      <c r="K75" t="n">
        <v>60.56</v>
      </c>
      <c r="L75" t="n">
        <v>12.25</v>
      </c>
      <c r="M75" t="n">
        <v>2</v>
      </c>
      <c r="N75" t="n">
        <v>83.81</v>
      </c>
      <c r="O75" t="n">
        <v>36817.22</v>
      </c>
      <c r="P75" t="n">
        <v>209.68</v>
      </c>
      <c r="Q75" t="n">
        <v>1731.84</v>
      </c>
      <c r="R75" t="n">
        <v>51.27</v>
      </c>
      <c r="S75" t="n">
        <v>42.11</v>
      </c>
      <c r="T75" t="n">
        <v>3995.03</v>
      </c>
      <c r="U75" t="n">
        <v>0.82</v>
      </c>
      <c r="V75" t="n">
        <v>0.91</v>
      </c>
      <c r="W75" t="n">
        <v>3.75</v>
      </c>
      <c r="X75" t="n">
        <v>0.27</v>
      </c>
      <c r="Y75" t="n">
        <v>1</v>
      </c>
      <c r="Z75" t="n">
        <v>10</v>
      </c>
    </row>
    <row r="76">
      <c r="A76" t="n">
        <v>46</v>
      </c>
      <c r="B76" t="n">
        <v>140</v>
      </c>
      <c r="C76" t="inlineStr">
        <is>
          <t xml:space="preserve">CONCLUIDO	</t>
        </is>
      </c>
      <c r="D76" t="n">
        <v>5.2656</v>
      </c>
      <c r="E76" t="n">
        <v>18.99</v>
      </c>
      <c r="F76" t="n">
        <v>15.36</v>
      </c>
      <c r="G76" t="n">
        <v>65.81999999999999</v>
      </c>
      <c r="H76" t="n">
        <v>0.75</v>
      </c>
      <c r="I76" t="n">
        <v>14</v>
      </c>
      <c r="J76" t="n">
        <v>297.14</v>
      </c>
      <c r="K76" t="n">
        <v>60.56</v>
      </c>
      <c r="L76" t="n">
        <v>12.5</v>
      </c>
      <c r="M76" t="n">
        <v>2</v>
      </c>
      <c r="N76" t="n">
        <v>84.08</v>
      </c>
      <c r="O76" t="n">
        <v>36881.39</v>
      </c>
      <c r="P76" t="n">
        <v>209.61</v>
      </c>
      <c r="Q76" t="n">
        <v>1731.84</v>
      </c>
      <c r="R76" t="n">
        <v>51.28</v>
      </c>
      <c r="S76" t="n">
        <v>42.11</v>
      </c>
      <c r="T76" t="n">
        <v>3995.62</v>
      </c>
      <c r="U76" t="n">
        <v>0.82</v>
      </c>
      <c r="V76" t="n">
        <v>0.91</v>
      </c>
      <c r="W76" t="n">
        <v>3.74</v>
      </c>
      <c r="X76" t="n">
        <v>0.26</v>
      </c>
      <c r="Y76" t="n">
        <v>1</v>
      </c>
      <c r="Z76" t="n">
        <v>10</v>
      </c>
    </row>
    <row r="77">
      <c r="A77" t="n">
        <v>47</v>
      </c>
      <c r="B77" t="n">
        <v>140</v>
      </c>
      <c r="C77" t="inlineStr">
        <is>
          <t xml:space="preserve">CONCLUIDO	</t>
        </is>
      </c>
      <c r="D77" t="n">
        <v>5.2664</v>
      </c>
      <c r="E77" t="n">
        <v>18.99</v>
      </c>
      <c r="F77" t="n">
        <v>15.36</v>
      </c>
      <c r="G77" t="n">
        <v>65.81</v>
      </c>
      <c r="H77" t="n">
        <v>0.76</v>
      </c>
      <c r="I77" t="n">
        <v>14</v>
      </c>
      <c r="J77" t="n">
        <v>297.66</v>
      </c>
      <c r="K77" t="n">
        <v>60.56</v>
      </c>
      <c r="L77" t="n">
        <v>12.75</v>
      </c>
      <c r="M77" t="n">
        <v>1</v>
      </c>
      <c r="N77" t="n">
        <v>84.36</v>
      </c>
      <c r="O77" t="n">
        <v>36945.67</v>
      </c>
      <c r="P77" t="n">
        <v>209.6</v>
      </c>
      <c r="Q77" t="n">
        <v>1731.89</v>
      </c>
      <c r="R77" t="n">
        <v>51.21</v>
      </c>
      <c r="S77" t="n">
        <v>42.11</v>
      </c>
      <c r="T77" t="n">
        <v>3964.45</v>
      </c>
      <c r="U77" t="n">
        <v>0.82</v>
      </c>
      <c r="V77" t="n">
        <v>0.91</v>
      </c>
      <c r="W77" t="n">
        <v>3.74</v>
      </c>
      <c r="X77" t="n">
        <v>0.26</v>
      </c>
      <c r="Y77" t="n">
        <v>1</v>
      </c>
      <c r="Z77" t="n">
        <v>10</v>
      </c>
    </row>
    <row r="78">
      <c r="A78" t="n">
        <v>48</v>
      </c>
      <c r="B78" t="n">
        <v>140</v>
      </c>
      <c r="C78" t="inlineStr">
        <is>
          <t xml:space="preserve">CONCLUIDO	</t>
        </is>
      </c>
      <c r="D78" t="n">
        <v>5.266</v>
      </c>
      <c r="E78" t="n">
        <v>18.99</v>
      </c>
      <c r="F78" t="n">
        <v>15.36</v>
      </c>
      <c r="G78" t="n">
        <v>65.81999999999999</v>
      </c>
      <c r="H78" t="n">
        <v>0.78</v>
      </c>
      <c r="I78" t="n">
        <v>14</v>
      </c>
      <c r="J78" t="n">
        <v>298.18</v>
      </c>
      <c r="K78" t="n">
        <v>60.56</v>
      </c>
      <c r="L78" t="n">
        <v>13</v>
      </c>
      <c r="M78" t="n">
        <v>1</v>
      </c>
      <c r="N78" t="n">
        <v>84.63</v>
      </c>
      <c r="O78" t="n">
        <v>37010.06</v>
      </c>
      <c r="P78" t="n">
        <v>209.52</v>
      </c>
      <c r="Q78" t="n">
        <v>1731.88</v>
      </c>
      <c r="R78" t="n">
        <v>51.25</v>
      </c>
      <c r="S78" t="n">
        <v>42.11</v>
      </c>
      <c r="T78" t="n">
        <v>3981.51</v>
      </c>
      <c r="U78" t="n">
        <v>0.82</v>
      </c>
      <c r="V78" t="n">
        <v>0.91</v>
      </c>
      <c r="W78" t="n">
        <v>3.74</v>
      </c>
      <c r="X78" t="n">
        <v>0.26</v>
      </c>
      <c r="Y78" t="n">
        <v>1</v>
      </c>
      <c r="Z78" t="n">
        <v>10</v>
      </c>
    </row>
    <row r="79">
      <c r="A79" t="n">
        <v>49</v>
      </c>
      <c r="B79" t="n">
        <v>140</v>
      </c>
      <c r="C79" t="inlineStr">
        <is>
          <t xml:space="preserve">CONCLUIDO	</t>
        </is>
      </c>
      <c r="D79" t="n">
        <v>5.2641</v>
      </c>
      <c r="E79" t="n">
        <v>19</v>
      </c>
      <c r="F79" t="n">
        <v>15.36</v>
      </c>
      <c r="G79" t="n">
        <v>65.84999999999999</v>
      </c>
      <c r="H79" t="n">
        <v>0.79</v>
      </c>
      <c r="I79" t="n">
        <v>14</v>
      </c>
      <c r="J79" t="n">
        <v>298.71</v>
      </c>
      <c r="K79" t="n">
        <v>60.56</v>
      </c>
      <c r="L79" t="n">
        <v>13.25</v>
      </c>
      <c r="M79" t="n">
        <v>0</v>
      </c>
      <c r="N79" t="n">
        <v>84.90000000000001</v>
      </c>
      <c r="O79" t="n">
        <v>37074.57</v>
      </c>
      <c r="P79" t="n">
        <v>209.82</v>
      </c>
      <c r="Q79" t="n">
        <v>1731.97</v>
      </c>
      <c r="R79" t="n">
        <v>51.3</v>
      </c>
      <c r="S79" t="n">
        <v>42.11</v>
      </c>
      <c r="T79" t="n">
        <v>4010.5</v>
      </c>
      <c r="U79" t="n">
        <v>0.82</v>
      </c>
      <c r="V79" t="n">
        <v>0.91</v>
      </c>
      <c r="W79" t="n">
        <v>3.75</v>
      </c>
      <c r="X79" t="n">
        <v>0.27</v>
      </c>
      <c r="Y79" t="n">
        <v>1</v>
      </c>
      <c r="Z79" t="n">
        <v>10</v>
      </c>
    </row>
    <row r="80">
      <c r="A80" t="n">
        <v>0</v>
      </c>
      <c r="B80" t="n">
        <v>40</v>
      </c>
      <c r="C80" t="inlineStr">
        <is>
          <t xml:space="preserve">CONCLUIDO	</t>
        </is>
      </c>
      <c r="D80" t="n">
        <v>4.8325</v>
      </c>
      <c r="E80" t="n">
        <v>20.69</v>
      </c>
      <c r="F80" t="n">
        <v>16.98</v>
      </c>
      <c r="G80" t="n">
        <v>10.84</v>
      </c>
      <c r="H80" t="n">
        <v>0.2</v>
      </c>
      <c r="I80" t="n">
        <v>94</v>
      </c>
      <c r="J80" t="n">
        <v>89.87</v>
      </c>
      <c r="K80" t="n">
        <v>37.55</v>
      </c>
      <c r="L80" t="n">
        <v>1</v>
      </c>
      <c r="M80" t="n">
        <v>92</v>
      </c>
      <c r="N80" t="n">
        <v>11.32</v>
      </c>
      <c r="O80" t="n">
        <v>11317.98</v>
      </c>
      <c r="P80" t="n">
        <v>129.98</v>
      </c>
      <c r="Q80" t="n">
        <v>1732.19</v>
      </c>
      <c r="R80" t="n">
        <v>102.11</v>
      </c>
      <c r="S80" t="n">
        <v>42.11</v>
      </c>
      <c r="T80" t="n">
        <v>29011.61</v>
      </c>
      <c r="U80" t="n">
        <v>0.41</v>
      </c>
      <c r="V80" t="n">
        <v>0.82</v>
      </c>
      <c r="W80" t="n">
        <v>3.86</v>
      </c>
      <c r="X80" t="n">
        <v>1.88</v>
      </c>
      <c r="Y80" t="n">
        <v>1</v>
      </c>
      <c r="Z80" t="n">
        <v>10</v>
      </c>
    </row>
    <row r="81">
      <c r="A81" t="n">
        <v>1</v>
      </c>
      <c r="B81" t="n">
        <v>40</v>
      </c>
      <c r="C81" t="inlineStr">
        <is>
          <t xml:space="preserve">CONCLUIDO	</t>
        </is>
      </c>
      <c r="D81" t="n">
        <v>5.054</v>
      </c>
      <c r="E81" t="n">
        <v>19.79</v>
      </c>
      <c r="F81" t="n">
        <v>16.51</v>
      </c>
      <c r="G81" t="n">
        <v>13.95</v>
      </c>
      <c r="H81" t="n">
        <v>0.24</v>
      </c>
      <c r="I81" t="n">
        <v>71</v>
      </c>
      <c r="J81" t="n">
        <v>90.18000000000001</v>
      </c>
      <c r="K81" t="n">
        <v>37.55</v>
      </c>
      <c r="L81" t="n">
        <v>1.25</v>
      </c>
      <c r="M81" t="n">
        <v>69</v>
      </c>
      <c r="N81" t="n">
        <v>11.37</v>
      </c>
      <c r="O81" t="n">
        <v>11355.7</v>
      </c>
      <c r="P81" t="n">
        <v>121.45</v>
      </c>
      <c r="Q81" t="n">
        <v>1732.09</v>
      </c>
      <c r="R81" t="n">
        <v>87.41</v>
      </c>
      <c r="S81" t="n">
        <v>42.11</v>
      </c>
      <c r="T81" t="n">
        <v>21778.44</v>
      </c>
      <c r="U81" t="n">
        <v>0.48</v>
      </c>
      <c r="V81" t="n">
        <v>0.84</v>
      </c>
      <c r="W81" t="n">
        <v>3.82</v>
      </c>
      <c r="X81" t="n">
        <v>1.41</v>
      </c>
      <c r="Y81" t="n">
        <v>1</v>
      </c>
      <c r="Z81" t="n">
        <v>10</v>
      </c>
    </row>
    <row r="82">
      <c r="A82" t="n">
        <v>2</v>
      </c>
      <c r="B82" t="n">
        <v>40</v>
      </c>
      <c r="C82" t="inlineStr">
        <is>
          <t xml:space="preserve">CONCLUIDO	</t>
        </is>
      </c>
      <c r="D82" t="n">
        <v>5.2037</v>
      </c>
      <c r="E82" t="n">
        <v>19.22</v>
      </c>
      <c r="F82" t="n">
        <v>16.22</v>
      </c>
      <c r="G82" t="n">
        <v>17.38</v>
      </c>
      <c r="H82" t="n">
        <v>0.29</v>
      </c>
      <c r="I82" t="n">
        <v>56</v>
      </c>
      <c r="J82" t="n">
        <v>90.48</v>
      </c>
      <c r="K82" t="n">
        <v>37.55</v>
      </c>
      <c r="L82" t="n">
        <v>1.5</v>
      </c>
      <c r="M82" t="n">
        <v>54</v>
      </c>
      <c r="N82" t="n">
        <v>11.43</v>
      </c>
      <c r="O82" t="n">
        <v>11393.43</v>
      </c>
      <c r="P82" t="n">
        <v>114.3</v>
      </c>
      <c r="Q82" t="n">
        <v>1732.11</v>
      </c>
      <c r="R82" t="n">
        <v>78.34999999999999</v>
      </c>
      <c r="S82" t="n">
        <v>42.11</v>
      </c>
      <c r="T82" t="n">
        <v>17320.55</v>
      </c>
      <c r="U82" t="n">
        <v>0.54</v>
      </c>
      <c r="V82" t="n">
        <v>0.86</v>
      </c>
      <c r="W82" t="n">
        <v>3.8</v>
      </c>
      <c r="X82" t="n">
        <v>1.12</v>
      </c>
      <c r="Y82" t="n">
        <v>1</v>
      </c>
      <c r="Z82" t="n">
        <v>10</v>
      </c>
    </row>
    <row r="83">
      <c r="A83" t="n">
        <v>3</v>
      </c>
      <c r="B83" t="n">
        <v>40</v>
      </c>
      <c r="C83" t="inlineStr">
        <is>
          <t xml:space="preserve">CONCLUIDO	</t>
        </is>
      </c>
      <c r="D83" t="n">
        <v>5.294</v>
      </c>
      <c r="E83" t="n">
        <v>18.89</v>
      </c>
      <c r="F83" t="n">
        <v>16.06</v>
      </c>
      <c r="G83" t="n">
        <v>20.5</v>
      </c>
      <c r="H83" t="n">
        <v>0.34</v>
      </c>
      <c r="I83" t="n">
        <v>47</v>
      </c>
      <c r="J83" t="n">
        <v>90.79000000000001</v>
      </c>
      <c r="K83" t="n">
        <v>37.55</v>
      </c>
      <c r="L83" t="n">
        <v>1.75</v>
      </c>
      <c r="M83" t="n">
        <v>24</v>
      </c>
      <c r="N83" t="n">
        <v>11.49</v>
      </c>
      <c r="O83" t="n">
        <v>11431.19</v>
      </c>
      <c r="P83" t="n">
        <v>108.75</v>
      </c>
      <c r="Q83" t="n">
        <v>1732.14</v>
      </c>
      <c r="R83" t="n">
        <v>72.5</v>
      </c>
      <c r="S83" t="n">
        <v>42.11</v>
      </c>
      <c r="T83" t="n">
        <v>14443.97</v>
      </c>
      <c r="U83" t="n">
        <v>0.58</v>
      </c>
      <c r="V83" t="n">
        <v>0.87</v>
      </c>
      <c r="W83" t="n">
        <v>3.81</v>
      </c>
      <c r="X83" t="n">
        <v>0.96</v>
      </c>
      <c r="Y83" t="n">
        <v>1</v>
      </c>
      <c r="Z83" t="n">
        <v>10</v>
      </c>
    </row>
    <row r="84">
      <c r="A84" t="n">
        <v>4</v>
      </c>
      <c r="B84" t="n">
        <v>40</v>
      </c>
      <c r="C84" t="inlineStr">
        <is>
          <t xml:space="preserve">CONCLUIDO	</t>
        </is>
      </c>
      <c r="D84" t="n">
        <v>5.3075</v>
      </c>
      <c r="E84" t="n">
        <v>18.84</v>
      </c>
      <c r="F84" t="n">
        <v>16.05</v>
      </c>
      <c r="G84" t="n">
        <v>21.4</v>
      </c>
      <c r="H84" t="n">
        <v>0.39</v>
      </c>
      <c r="I84" t="n">
        <v>45</v>
      </c>
      <c r="J84" t="n">
        <v>91.09999999999999</v>
      </c>
      <c r="K84" t="n">
        <v>37.55</v>
      </c>
      <c r="L84" t="n">
        <v>2</v>
      </c>
      <c r="M84" t="n">
        <v>4</v>
      </c>
      <c r="N84" t="n">
        <v>11.54</v>
      </c>
      <c r="O84" t="n">
        <v>11468.97</v>
      </c>
      <c r="P84" t="n">
        <v>107.84</v>
      </c>
      <c r="Q84" t="n">
        <v>1732.11</v>
      </c>
      <c r="R84" t="n">
        <v>71.25</v>
      </c>
      <c r="S84" t="n">
        <v>42.11</v>
      </c>
      <c r="T84" t="n">
        <v>13826.02</v>
      </c>
      <c r="U84" t="n">
        <v>0.59</v>
      </c>
      <c r="V84" t="n">
        <v>0.87</v>
      </c>
      <c r="W84" t="n">
        <v>3.84</v>
      </c>
      <c r="X84" t="n">
        <v>0.95</v>
      </c>
      <c r="Y84" t="n">
        <v>1</v>
      </c>
      <c r="Z84" t="n">
        <v>10</v>
      </c>
    </row>
    <row r="85">
      <c r="A85" t="n">
        <v>5</v>
      </c>
      <c r="B85" t="n">
        <v>40</v>
      </c>
      <c r="C85" t="inlineStr">
        <is>
          <t xml:space="preserve">CONCLUIDO	</t>
        </is>
      </c>
      <c r="D85" t="n">
        <v>5.306</v>
      </c>
      <c r="E85" t="n">
        <v>18.85</v>
      </c>
      <c r="F85" t="n">
        <v>16.06</v>
      </c>
      <c r="G85" t="n">
        <v>21.41</v>
      </c>
      <c r="H85" t="n">
        <v>0.43</v>
      </c>
      <c r="I85" t="n">
        <v>45</v>
      </c>
      <c r="J85" t="n">
        <v>91.40000000000001</v>
      </c>
      <c r="K85" t="n">
        <v>37.55</v>
      </c>
      <c r="L85" t="n">
        <v>2.25</v>
      </c>
      <c r="M85" t="n">
        <v>0</v>
      </c>
      <c r="N85" t="n">
        <v>11.6</v>
      </c>
      <c r="O85" t="n">
        <v>11506.78</v>
      </c>
      <c r="P85" t="n">
        <v>108.2</v>
      </c>
      <c r="Q85" t="n">
        <v>1731.99</v>
      </c>
      <c r="R85" t="n">
        <v>71.51000000000001</v>
      </c>
      <c r="S85" t="n">
        <v>42.11</v>
      </c>
      <c r="T85" t="n">
        <v>13959.99</v>
      </c>
      <c r="U85" t="n">
        <v>0.59</v>
      </c>
      <c r="V85" t="n">
        <v>0.87</v>
      </c>
      <c r="W85" t="n">
        <v>3.84</v>
      </c>
      <c r="X85" t="n">
        <v>0.96</v>
      </c>
      <c r="Y85" t="n">
        <v>1</v>
      </c>
      <c r="Z85" t="n">
        <v>10</v>
      </c>
    </row>
    <row r="86">
      <c r="A86" t="n">
        <v>0</v>
      </c>
      <c r="B86" t="n">
        <v>125</v>
      </c>
      <c r="C86" t="inlineStr">
        <is>
          <t xml:space="preserve">CONCLUIDO	</t>
        </is>
      </c>
      <c r="D86" t="n">
        <v>3.0055</v>
      </c>
      <c r="E86" t="n">
        <v>33.27</v>
      </c>
      <c r="F86" t="n">
        <v>19.8</v>
      </c>
      <c r="G86" t="n">
        <v>5.23</v>
      </c>
      <c r="H86" t="n">
        <v>0.07000000000000001</v>
      </c>
      <c r="I86" t="n">
        <v>227</v>
      </c>
      <c r="J86" t="n">
        <v>242.64</v>
      </c>
      <c r="K86" t="n">
        <v>58.47</v>
      </c>
      <c r="L86" t="n">
        <v>1</v>
      </c>
      <c r="M86" t="n">
        <v>225</v>
      </c>
      <c r="N86" t="n">
        <v>58.17</v>
      </c>
      <c r="O86" t="n">
        <v>30160.1</v>
      </c>
      <c r="P86" t="n">
        <v>315.36</v>
      </c>
      <c r="Q86" t="n">
        <v>1733.24</v>
      </c>
      <c r="R86" t="n">
        <v>189.53</v>
      </c>
      <c r="S86" t="n">
        <v>42.11</v>
      </c>
      <c r="T86" t="n">
        <v>72057.47</v>
      </c>
      <c r="U86" t="n">
        <v>0.22</v>
      </c>
      <c r="V86" t="n">
        <v>0.7</v>
      </c>
      <c r="W86" t="n">
        <v>4.09</v>
      </c>
      <c r="X86" t="n">
        <v>4.69</v>
      </c>
      <c r="Y86" t="n">
        <v>1</v>
      </c>
      <c r="Z86" t="n">
        <v>10</v>
      </c>
    </row>
    <row r="87">
      <c r="A87" t="n">
        <v>1</v>
      </c>
      <c r="B87" t="n">
        <v>125</v>
      </c>
      <c r="C87" t="inlineStr">
        <is>
          <t xml:space="preserve">CONCLUIDO	</t>
        </is>
      </c>
      <c r="D87" t="n">
        <v>3.407</v>
      </c>
      <c r="E87" t="n">
        <v>29.35</v>
      </c>
      <c r="F87" t="n">
        <v>18.57</v>
      </c>
      <c r="G87" t="n">
        <v>6.55</v>
      </c>
      <c r="H87" t="n">
        <v>0.09</v>
      </c>
      <c r="I87" t="n">
        <v>170</v>
      </c>
      <c r="J87" t="n">
        <v>243.08</v>
      </c>
      <c r="K87" t="n">
        <v>58.47</v>
      </c>
      <c r="L87" t="n">
        <v>1.25</v>
      </c>
      <c r="M87" t="n">
        <v>168</v>
      </c>
      <c r="N87" t="n">
        <v>58.36</v>
      </c>
      <c r="O87" t="n">
        <v>30214.33</v>
      </c>
      <c r="P87" t="n">
        <v>294.28</v>
      </c>
      <c r="Q87" t="n">
        <v>1732.71</v>
      </c>
      <c r="R87" t="n">
        <v>151.57</v>
      </c>
      <c r="S87" t="n">
        <v>42.11</v>
      </c>
      <c r="T87" t="n">
        <v>53361.12</v>
      </c>
      <c r="U87" t="n">
        <v>0.28</v>
      </c>
      <c r="V87" t="n">
        <v>0.75</v>
      </c>
      <c r="W87" t="n">
        <v>3.98</v>
      </c>
      <c r="X87" t="n">
        <v>3.46</v>
      </c>
      <c r="Y87" t="n">
        <v>1</v>
      </c>
      <c r="Z87" t="n">
        <v>10</v>
      </c>
    </row>
    <row r="88">
      <c r="A88" t="n">
        <v>2</v>
      </c>
      <c r="B88" t="n">
        <v>125</v>
      </c>
      <c r="C88" t="inlineStr">
        <is>
          <t xml:space="preserve">CONCLUIDO	</t>
        </is>
      </c>
      <c r="D88" t="n">
        <v>3.6997</v>
      </c>
      <c r="E88" t="n">
        <v>27.03</v>
      </c>
      <c r="F88" t="n">
        <v>17.85</v>
      </c>
      <c r="G88" t="n">
        <v>7.88</v>
      </c>
      <c r="H88" t="n">
        <v>0.11</v>
      </c>
      <c r="I88" t="n">
        <v>136</v>
      </c>
      <c r="J88" t="n">
        <v>243.52</v>
      </c>
      <c r="K88" t="n">
        <v>58.47</v>
      </c>
      <c r="L88" t="n">
        <v>1.5</v>
      </c>
      <c r="M88" t="n">
        <v>134</v>
      </c>
      <c r="N88" t="n">
        <v>58.55</v>
      </c>
      <c r="O88" t="n">
        <v>30268.64</v>
      </c>
      <c r="P88" t="n">
        <v>281.52</v>
      </c>
      <c r="Q88" t="n">
        <v>1732.37</v>
      </c>
      <c r="R88" t="n">
        <v>129.21</v>
      </c>
      <c r="S88" t="n">
        <v>42.11</v>
      </c>
      <c r="T88" t="n">
        <v>42354</v>
      </c>
      <c r="U88" t="n">
        <v>0.33</v>
      </c>
      <c r="V88" t="n">
        <v>0.78</v>
      </c>
      <c r="W88" t="n">
        <v>3.93</v>
      </c>
      <c r="X88" t="n">
        <v>2.75</v>
      </c>
      <c r="Y88" t="n">
        <v>1</v>
      </c>
      <c r="Z88" t="n">
        <v>10</v>
      </c>
    </row>
    <row r="89">
      <c r="A89" t="n">
        <v>3</v>
      </c>
      <c r="B89" t="n">
        <v>125</v>
      </c>
      <c r="C89" t="inlineStr">
        <is>
          <t xml:space="preserve">CONCLUIDO	</t>
        </is>
      </c>
      <c r="D89" t="n">
        <v>3.9237</v>
      </c>
      <c r="E89" t="n">
        <v>25.49</v>
      </c>
      <c r="F89" t="n">
        <v>17.39</v>
      </c>
      <c r="G89" t="n">
        <v>9.24</v>
      </c>
      <c r="H89" t="n">
        <v>0.13</v>
      </c>
      <c r="I89" t="n">
        <v>113</v>
      </c>
      <c r="J89" t="n">
        <v>243.96</v>
      </c>
      <c r="K89" t="n">
        <v>58.47</v>
      </c>
      <c r="L89" t="n">
        <v>1.75</v>
      </c>
      <c r="M89" t="n">
        <v>111</v>
      </c>
      <c r="N89" t="n">
        <v>58.74</v>
      </c>
      <c r="O89" t="n">
        <v>30323.01</v>
      </c>
      <c r="P89" t="n">
        <v>272.91</v>
      </c>
      <c r="Q89" t="n">
        <v>1732.27</v>
      </c>
      <c r="R89" t="n">
        <v>114.75</v>
      </c>
      <c r="S89" t="n">
        <v>42.11</v>
      </c>
      <c r="T89" t="n">
        <v>35239.82</v>
      </c>
      <c r="U89" t="n">
        <v>0.37</v>
      </c>
      <c r="V89" t="n">
        <v>0.8</v>
      </c>
      <c r="W89" t="n">
        <v>3.9</v>
      </c>
      <c r="X89" t="n">
        <v>2.29</v>
      </c>
      <c r="Y89" t="n">
        <v>1</v>
      </c>
      <c r="Z89" t="n">
        <v>10</v>
      </c>
    </row>
    <row r="90">
      <c r="A90" t="n">
        <v>4</v>
      </c>
      <c r="B90" t="n">
        <v>125</v>
      </c>
      <c r="C90" t="inlineStr">
        <is>
          <t xml:space="preserve">CONCLUIDO	</t>
        </is>
      </c>
      <c r="D90" t="n">
        <v>4.0991</v>
      </c>
      <c r="E90" t="n">
        <v>24.4</v>
      </c>
      <c r="F90" t="n">
        <v>17.06</v>
      </c>
      <c r="G90" t="n">
        <v>10.55</v>
      </c>
      <c r="H90" t="n">
        <v>0.15</v>
      </c>
      <c r="I90" t="n">
        <v>97</v>
      </c>
      <c r="J90" t="n">
        <v>244.41</v>
      </c>
      <c r="K90" t="n">
        <v>58.47</v>
      </c>
      <c r="L90" t="n">
        <v>2</v>
      </c>
      <c r="M90" t="n">
        <v>95</v>
      </c>
      <c r="N90" t="n">
        <v>58.93</v>
      </c>
      <c r="O90" t="n">
        <v>30377.45</v>
      </c>
      <c r="P90" t="n">
        <v>266.17</v>
      </c>
      <c r="Q90" t="n">
        <v>1732.31</v>
      </c>
      <c r="R90" t="n">
        <v>104.29</v>
      </c>
      <c r="S90" t="n">
        <v>42.11</v>
      </c>
      <c r="T90" t="n">
        <v>30088.3</v>
      </c>
      <c r="U90" t="n">
        <v>0.4</v>
      </c>
      <c r="V90" t="n">
        <v>0.82</v>
      </c>
      <c r="W90" t="n">
        <v>3.87</v>
      </c>
      <c r="X90" t="n">
        <v>1.96</v>
      </c>
      <c r="Y90" t="n">
        <v>1</v>
      </c>
      <c r="Z90" t="n">
        <v>10</v>
      </c>
    </row>
    <row r="91">
      <c r="A91" t="n">
        <v>5</v>
      </c>
      <c r="B91" t="n">
        <v>125</v>
      </c>
      <c r="C91" t="inlineStr">
        <is>
          <t xml:space="preserve">CONCLUIDO	</t>
        </is>
      </c>
      <c r="D91" t="n">
        <v>4.2541</v>
      </c>
      <c r="E91" t="n">
        <v>23.51</v>
      </c>
      <c r="F91" t="n">
        <v>16.78</v>
      </c>
      <c r="G91" t="n">
        <v>11.99</v>
      </c>
      <c r="H91" t="n">
        <v>0.16</v>
      </c>
      <c r="I91" t="n">
        <v>84</v>
      </c>
      <c r="J91" t="n">
        <v>244.85</v>
      </c>
      <c r="K91" t="n">
        <v>58.47</v>
      </c>
      <c r="L91" t="n">
        <v>2.25</v>
      </c>
      <c r="M91" t="n">
        <v>82</v>
      </c>
      <c r="N91" t="n">
        <v>59.12</v>
      </c>
      <c r="O91" t="n">
        <v>30431.96</v>
      </c>
      <c r="P91" t="n">
        <v>260.51</v>
      </c>
      <c r="Q91" t="n">
        <v>1732.35</v>
      </c>
      <c r="R91" t="n">
        <v>95.91</v>
      </c>
      <c r="S91" t="n">
        <v>42.11</v>
      </c>
      <c r="T91" t="n">
        <v>25961.83</v>
      </c>
      <c r="U91" t="n">
        <v>0.44</v>
      </c>
      <c r="V91" t="n">
        <v>0.83</v>
      </c>
      <c r="W91" t="n">
        <v>3.84</v>
      </c>
      <c r="X91" t="n">
        <v>1.68</v>
      </c>
      <c r="Y91" t="n">
        <v>1</v>
      </c>
      <c r="Z91" t="n">
        <v>10</v>
      </c>
    </row>
    <row r="92">
      <c r="A92" t="n">
        <v>6</v>
      </c>
      <c r="B92" t="n">
        <v>125</v>
      </c>
      <c r="C92" t="inlineStr">
        <is>
          <t xml:space="preserve">CONCLUIDO	</t>
        </is>
      </c>
      <c r="D92" t="n">
        <v>4.3682</v>
      </c>
      <c r="E92" t="n">
        <v>22.89</v>
      </c>
      <c r="F92" t="n">
        <v>16.59</v>
      </c>
      <c r="G92" t="n">
        <v>13.28</v>
      </c>
      <c r="H92" t="n">
        <v>0.18</v>
      </c>
      <c r="I92" t="n">
        <v>75</v>
      </c>
      <c r="J92" t="n">
        <v>245.29</v>
      </c>
      <c r="K92" t="n">
        <v>58.47</v>
      </c>
      <c r="L92" t="n">
        <v>2.5</v>
      </c>
      <c r="M92" t="n">
        <v>73</v>
      </c>
      <c r="N92" t="n">
        <v>59.32</v>
      </c>
      <c r="O92" t="n">
        <v>30486.54</v>
      </c>
      <c r="P92" t="n">
        <v>256.1</v>
      </c>
      <c r="Q92" t="n">
        <v>1732.27</v>
      </c>
      <c r="R92" t="n">
        <v>90.12</v>
      </c>
      <c r="S92" t="n">
        <v>42.11</v>
      </c>
      <c r="T92" t="n">
        <v>23112.55</v>
      </c>
      <c r="U92" t="n">
        <v>0.47</v>
      </c>
      <c r="V92" t="n">
        <v>0.84</v>
      </c>
      <c r="W92" t="n">
        <v>3.83</v>
      </c>
      <c r="X92" t="n">
        <v>1.49</v>
      </c>
      <c r="Y92" t="n">
        <v>1</v>
      </c>
      <c r="Z92" t="n">
        <v>10</v>
      </c>
    </row>
    <row r="93">
      <c r="A93" t="n">
        <v>7</v>
      </c>
      <c r="B93" t="n">
        <v>125</v>
      </c>
      <c r="C93" t="inlineStr">
        <is>
          <t xml:space="preserve">CONCLUIDO	</t>
        </is>
      </c>
      <c r="D93" t="n">
        <v>4.4746</v>
      </c>
      <c r="E93" t="n">
        <v>22.35</v>
      </c>
      <c r="F93" t="n">
        <v>16.43</v>
      </c>
      <c r="G93" t="n">
        <v>14.71</v>
      </c>
      <c r="H93" t="n">
        <v>0.2</v>
      </c>
      <c r="I93" t="n">
        <v>67</v>
      </c>
      <c r="J93" t="n">
        <v>245.73</v>
      </c>
      <c r="K93" t="n">
        <v>58.47</v>
      </c>
      <c r="L93" t="n">
        <v>2.75</v>
      </c>
      <c r="M93" t="n">
        <v>65</v>
      </c>
      <c r="N93" t="n">
        <v>59.51</v>
      </c>
      <c r="O93" t="n">
        <v>30541.19</v>
      </c>
      <c r="P93" t="n">
        <v>252.21</v>
      </c>
      <c r="Q93" t="n">
        <v>1732.16</v>
      </c>
      <c r="R93" t="n">
        <v>84.94</v>
      </c>
      <c r="S93" t="n">
        <v>42.11</v>
      </c>
      <c r="T93" t="n">
        <v>20562.84</v>
      </c>
      <c r="U93" t="n">
        <v>0.5</v>
      </c>
      <c r="V93" t="n">
        <v>0.85</v>
      </c>
      <c r="W93" t="n">
        <v>3.81</v>
      </c>
      <c r="X93" t="n">
        <v>1.33</v>
      </c>
      <c r="Y93" t="n">
        <v>1</v>
      </c>
      <c r="Z93" t="n">
        <v>10</v>
      </c>
    </row>
    <row r="94">
      <c r="A94" t="n">
        <v>8</v>
      </c>
      <c r="B94" t="n">
        <v>125</v>
      </c>
      <c r="C94" t="inlineStr">
        <is>
          <t xml:space="preserve">CONCLUIDO	</t>
        </is>
      </c>
      <c r="D94" t="n">
        <v>4.5565</v>
      </c>
      <c r="E94" t="n">
        <v>21.95</v>
      </c>
      <c r="F94" t="n">
        <v>16.31</v>
      </c>
      <c r="G94" t="n">
        <v>16.04</v>
      </c>
      <c r="H94" t="n">
        <v>0.22</v>
      </c>
      <c r="I94" t="n">
        <v>61</v>
      </c>
      <c r="J94" t="n">
        <v>246.18</v>
      </c>
      <c r="K94" t="n">
        <v>58.47</v>
      </c>
      <c r="L94" t="n">
        <v>3</v>
      </c>
      <c r="M94" t="n">
        <v>59</v>
      </c>
      <c r="N94" t="n">
        <v>59.7</v>
      </c>
      <c r="O94" t="n">
        <v>30595.91</v>
      </c>
      <c r="P94" t="n">
        <v>248.95</v>
      </c>
      <c r="Q94" t="n">
        <v>1732.1</v>
      </c>
      <c r="R94" t="n">
        <v>81.55</v>
      </c>
      <c r="S94" t="n">
        <v>42.11</v>
      </c>
      <c r="T94" t="n">
        <v>18896.79</v>
      </c>
      <c r="U94" t="n">
        <v>0.52</v>
      </c>
      <c r="V94" t="n">
        <v>0.85</v>
      </c>
      <c r="W94" t="n">
        <v>3.8</v>
      </c>
      <c r="X94" t="n">
        <v>1.21</v>
      </c>
      <c r="Y94" t="n">
        <v>1</v>
      </c>
      <c r="Z94" t="n">
        <v>10</v>
      </c>
    </row>
    <row r="95">
      <c r="A95" t="n">
        <v>9</v>
      </c>
      <c r="B95" t="n">
        <v>125</v>
      </c>
      <c r="C95" t="inlineStr">
        <is>
          <t xml:space="preserve">CONCLUIDO	</t>
        </is>
      </c>
      <c r="D95" t="n">
        <v>4.624</v>
      </c>
      <c r="E95" t="n">
        <v>21.63</v>
      </c>
      <c r="F95" t="n">
        <v>16.23</v>
      </c>
      <c r="G95" t="n">
        <v>17.38</v>
      </c>
      <c r="H95" t="n">
        <v>0.23</v>
      </c>
      <c r="I95" t="n">
        <v>56</v>
      </c>
      <c r="J95" t="n">
        <v>246.62</v>
      </c>
      <c r="K95" t="n">
        <v>58.47</v>
      </c>
      <c r="L95" t="n">
        <v>3.25</v>
      </c>
      <c r="M95" t="n">
        <v>54</v>
      </c>
      <c r="N95" t="n">
        <v>59.9</v>
      </c>
      <c r="O95" t="n">
        <v>30650.7</v>
      </c>
      <c r="P95" t="n">
        <v>246.34</v>
      </c>
      <c r="Q95" t="n">
        <v>1732.32</v>
      </c>
      <c r="R95" t="n">
        <v>78.51000000000001</v>
      </c>
      <c r="S95" t="n">
        <v>42.11</v>
      </c>
      <c r="T95" t="n">
        <v>17402.73</v>
      </c>
      <c r="U95" t="n">
        <v>0.54</v>
      </c>
      <c r="V95" t="n">
        <v>0.86</v>
      </c>
      <c r="W95" t="n">
        <v>3.8</v>
      </c>
      <c r="X95" t="n">
        <v>1.12</v>
      </c>
      <c r="Y95" t="n">
        <v>1</v>
      </c>
      <c r="Z95" t="n">
        <v>10</v>
      </c>
    </row>
    <row r="96">
      <c r="A96" t="n">
        <v>10</v>
      </c>
      <c r="B96" t="n">
        <v>125</v>
      </c>
      <c r="C96" t="inlineStr">
        <is>
          <t xml:space="preserve">CONCLUIDO	</t>
        </is>
      </c>
      <c r="D96" t="n">
        <v>4.6981</v>
      </c>
      <c r="E96" t="n">
        <v>21.29</v>
      </c>
      <c r="F96" t="n">
        <v>16.12</v>
      </c>
      <c r="G96" t="n">
        <v>18.96</v>
      </c>
      <c r="H96" t="n">
        <v>0.25</v>
      </c>
      <c r="I96" t="n">
        <v>51</v>
      </c>
      <c r="J96" t="n">
        <v>247.07</v>
      </c>
      <c r="K96" t="n">
        <v>58.47</v>
      </c>
      <c r="L96" t="n">
        <v>3.5</v>
      </c>
      <c r="M96" t="n">
        <v>49</v>
      </c>
      <c r="N96" t="n">
        <v>60.09</v>
      </c>
      <c r="O96" t="n">
        <v>30705.56</v>
      </c>
      <c r="P96" t="n">
        <v>243.26</v>
      </c>
      <c r="Q96" t="n">
        <v>1732.09</v>
      </c>
      <c r="R96" t="n">
        <v>75.3</v>
      </c>
      <c r="S96" t="n">
        <v>42.11</v>
      </c>
      <c r="T96" t="n">
        <v>15821.8</v>
      </c>
      <c r="U96" t="n">
        <v>0.5600000000000001</v>
      </c>
      <c r="V96" t="n">
        <v>0.86</v>
      </c>
      <c r="W96" t="n">
        <v>3.79</v>
      </c>
      <c r="X96" t="n">
        <v>1.02</v>
      </c>
      <c r="Y96" t="n">
        <v>1</v>
      </c>
      <c r="Z96" t="n">
        <v>10</v>
      </c>
    </row>
    <row r="97">
      <c r="A97" t="n">
        <v>11</v>
      </c>
      <c r="B97" t="n">
        <v>125</v>
      </c>
      <c r="C97" t="inlineStr">
        <is>
          <t xml:space="preserve">CONCLUIDO	</t>
        </is>
      </c>
      <c r="D97" t="n">
        <v>4.7603</v>
      </c>
      <c r="E97" t="n">
        <v>21.01</v>
      </c>
      <c r="F97" t="n">
        <v>16.03</v>
      </c>
      <c r="G97" t="n">
        <v>20.46</v>
      </c>
      <c r="H97" t="n">
        <v>0.27</v>
      </c>
      <c r="I97" t="n">
        <v>47</v>
      </c>
      <c r="J97" t="n">
        <v>247.51</v>
      </c>
      <c r="K97" t="n">
        <v>58.47</v>
      </c>
      <c r="L97" t="n">
        <v>3.75</v>
      </c>
      <c r="M97" t="n">
        <v>45</v>
      </c>
      <c r="N97" t="n">
        <v>60.29</v>
      </c>
      <c r="O97" t="n">
        <v>30760.49</v>
      </c>
      <c r="P97" t="n">
        <v>240.34</v>
      </c>
      <c r="Q97" t="n">
        <v>1732.16</v>
      </c>
      <c r="R97" t="n">
        <v>72.56999999999999</v>
      </c>
      <c r="S97" t="n">
        <v>42.11</v>
      </c>
      <c r="T97" t="n">
        <v>14476.65</v>
      </c>
      <c r="U97" t="n">
        <v>0.58</v>
      </c>
      <c r="V97" t="n">
        <v>0.87</v>
      </c>
      <c r="W97" t="n">
        <v>3.78</v>
      </c>
      <c r="X97" t="n">
        <v>0.93</v>
      </c>
      <c r="Y97" t="n">
        <v>1</v>
      </c>
      <c r="Z97" t="n">
        <v>10</v>
      </c>
    </row>
    <row r="98">
      <c r="A98" t="n">
        <v>12</v>
      </c>
      <c r="B98" t="n">
        <v>125</v>
      </c>
      <c r="C98" t="inlineStr">
        <is>
          <t xml:space="preserve">CONCLUIDO	</t>
        </is>
      </c>
      <c r="D98" t="n">
        <v>4.8088</v>
      </c>
      <c r="E98" t="n">
        <v>20.8</v>
      </c>
      <c r="F98" t="n">
        <v>15.96</v>
      </c>
      <c r="G98" t="n">
        <v>21.76</v>
      </c>
      <c r="H98" t="n">
        <v>0.29</v>
      </c>
      <c r="I98" t="n">
        <v>44</v>
      </c>
      <c r="J98" t="n">
        <v>247.96</v>
      </c>
      <c r="K98" t="n">
        <v>58.47</v>
      </c>
      <c r="L98" t="n">
        <v>4</v>
      </c>
      <c r="M98" t="n">
        <v>42</v>
      </c>
      <c r="N98" t="n">
        <v>60.48</v>
      </c>
      <c r="O98" t="n">
        <v>30815.5</v>
      </c>
      <c r="P98" t="n">
        <v>237.76</v>
      </c>
      <c r="Q98" t="n">
        <v>1732.34</v>
      </c>
      <c r="R98" t="n">
        <v>70.56</v>
      </c>
      <c r="S98" t="n">
        <v>42.11</v>
      </c>
      <c r="T98" t="n">
        <v>13486.62</v>
      </c>
      <c r="U98" t="n">
        <v>0.6</v>
      </c>
      <c r="V98" t="n">
        <v>0.87</v>
      </c>
      <c r="W98" t="n">
        <v>3.77</v>
      </c>
      <c r="X98" t="n">
        <v>0.86</v>
      </c>
      <c r="Y98" t="n">
        <v>1</v>
      </c>
      <c r="Z98" t="n">
        <v>10</v>
      </c>
    </row>
    <row r="99">
      <c r="A99" t="n">
        <v>13</v>
      </c>
      <c r="B99" t="n">
        <v>125</v>
      </c>
      <c r="C99" t="inlineStr">
        <is>
          <t xml:space="preserve">CONCLUIDO	</t>
        </is>
      </c>
      <c r="D99" t="n">
        <v>4.8546</v>
      </c>
      <c r="E99" t="n">
        <v>20.6</v>
      </c>
      <c r="F99" t="n">
        <v>15.91</v>
      </c>
      <c r="G99" t="n">
        <v>23.28</v>
      </c>
      <c r="H99" t="n">
        <v>0.3</v>
      </c>
      <c r="I99" t="n">
        <v>41</v>
      </c>
      <c r="J99" t="n">
        <v>248.4</v>
      </c>
      <c r="K99" t="n">
        <v>58.47</v>
      </c>
      <c r="L99" t="n">
        <v>4.25</v>
      </c>
      <c r="M99" t="n">
        <v>39</v>
      </c>
      <c r="N99" t="n">
        <v>60.68</v>
      </c>
      <c r="O99" t="n">
        <v>30870.57</v>
      </c>
      <c r="P99" t="n">
        <v>235.61</v>
      </c>
      <c r="Q99" t="n">
        <v>1732</v>
      </c>
      <c r="R99" t="n">
        <v>68.78</v>
      </c>
      <c r="S99" t="n">
        <v>42.11</v>
      </c>
      <c r="T99" t="n">
        <v>12613.94</v>
      </c>
      <c r="U99" t="n">
        <v>0.61</v>
      </c>
      <c r="V99" t="n">
        <v>0.88</v>
      </c>
      <c r="W99" t="n">
        <v>3.77</v>
      </c>
      <c r="X99" t="n">
        <v>0.8100000000000001</v>
      </c>
      <c r="Y99" t="n">
        <v>1</v>
      </c>
      <c r="Z99" t="n">
        <v>10</v>
      </c>
    </row>
    <row r="100">
      <c r="A100" t="n">
        <v>14</v>
      </c>
      <c r="B100" t="n">
        <v>125</v>
      </c>
      <c r="C100" t="inlineStr">
        <is>
          <t xml:space="preserve">CONCLUIDO	</t>
        </is>
      </c>
      <c r="D100" t="n">
        <v>4.8848</v>
      </c>
      <c r="E100" t="n">
        <v>20.47</v>
      </c>
      <c r="F100" t="n">
        <v>15.87</v>
      </c>
      <c r="G100" t="n">
        <v>24.42</v>
      </c>
      <c r="H100" t="n">
        <v>0.32</v>
      </c>
      <c r="I100" t="n">
        <v>39</v>
      </c>
      <c r="J100" t="n">
        <v>248.85</v>
      </c>
      <c r="K100" t="n">
        <v>58.47</v>
      </c>
      <c r="L100" t="n">
        <v>4.5</v>
      </c>
      <c r="M100" t="n">
        <v>37</v>
      </c>
      <c r="N100" t="n">
        <v>60.88</v>
      </c>
      <c r="O100" t="n">
        <v>30925.72</v>
      </c>
      <c r="P100" t="n">
        <v>233.86</v>
      </c>
      <c r="Q100" t="n">
        <v>1732.09</v>
      </c>
      <c r="R100" t="n">
        <v>67.69</v>
      </c>
      <c r="S100" t="n">
        <v>42.11</v>
      </c>
      <c r="T100" t="n">
        <v>12079.6</v>
      </c>
      <c r="U100" t="n">
        <v>0.62</v>
      </c>
      <c r="V100" t="n">
        <v>0.88</v>
      </c>
      <c r="W100" t="n">
        <v>3.77</v>
      </c>
      <c r="X100" t="n">
        <v>0.77</v>
      </c>
      <c r="Y100" t="n">
        <v>1</v>
      </c>
      <c r="Z100" t="n">
        <v>10</v>
      </c>
    </row>
    <row r="101">
      <c r="A101" t="n">
        <v>15</v>
      </c>
      <c r="B101" t="n">
        <v>125</v>
      </c>
      <c r="C101" t="inlineStr">
        <is>
          <t xml:space="preserve">CONCLUIDO	</t>
        </is>
      </c>
      <c r="D101" t="n">
        <v>4.9364</v>
      </c>
      <c r="E101" t="n">
        <v>20.26</v>
      </c>
      <c r="F101" t="n">
        <v>15.8</v>
      </c>
      <c r="G101" t="n">
        <v>26.33</v>
      </c>
      <c r="H101" t="n">
        <v>0.34</v>
      </c>
      <c r="I101" t="n">
        <v>36</v>
      </c>
      <c r="J101" t="n">
        <v>249.3</v>
      </c>
      <c r="K101" t="n">
        <v>58.47</v>
      </c>
      <c r="L101" t="n">
        <v>4.75</v>
      </c>
      <c r="M101" t="n">
        <v>34</v>
      </c>
      <c r="N101" t="n">
        <v>61.07</v>
      </c>
      <c r="O101" t="n">
        <v>30980.93</v>
      </c>
      <c r="P101" t="n">
        <v>231.13</v>
      </c>
      <c r="Q101" t="n">
        <v>1732.03</v>
      </c>
      <c r="R101" t="n">
        <v>65.38</v>
      </c>
      <c r="S101" t="n">
        <v>42.11</v>
      </c>
      <c r="T101" t="n">
        <v>10937.15</v>
      </c>
      <c r="U101" t="n">
        <v>0.64</v>
      </c>
      <c r="V101" t="n">
        <v>0.88</v>
      </c>
      <c r="W101" t="n">
        <v>3.77</v>
      </c>
      <c r="X101" t="n">
        <v>0.7</v>
      </c>
      <c r="Y101" t="n">
        <v>1</v>
      </c>
      <c r="Z101" t="n">
        <v>10</v>
      </c>
    </row>
    <row r="102">
      <c r="A102" t="n">
        <v>16</v>
      </c>
      <c r="B102" t="n">
        <v>125</v>
      </c>
      <c r="C102" t="inlineStr">
        <is>
          <t xml:space="preserve">CONCLUIDO	</t>
        </is>
      </c>
      <c r="D102" t="n">
        <v>4.9691</v>
      </c>
      <c r="E102" t="n">
        <v>20.12</v>
      </c>
      <c r="F102" t="n">
        <v>15.76</v>
      </c>
      <c r="G102" t="n">
        <v>27.81</v>
      </c>
      <c r="H102" t="n">
        <v>0.36</v>
      </c>
      <c r="I102" t="n">
        <v>34</v>
      </c>
      <c r="J102" t="n">
        <v>249.75</v>
      </c>
      <c r="K102" t="n">
        <v>58.47</v>
      </c>
      <c r="L102" t="n">
        <v>5</v>
      </c>
      <c r="M102" t="n">
        <v>32</v>
      </c>
      <c r="N102" t="n">
        <v>61.27</v>
      </c>
      <c r="O102" t="n">
        <v>31036.22</v>
      </c>
      <c r="P102" t="n">
        <v>229</v>
      </c>
      <c r="Q102" t="n">
        <v>1732.04</v>
      </c>
      <c r="R102" t="n">
        <v>64.3</v>
      </c>
      <c r="S102" t="n">
        <v>42.11</v>
      </c>
      <c r="T102" t="n">
        <v>10406.47</v>
      </c>
      <c r="U102" t="n">
        <v>0.65</v>
      </c>
      <c r="V102" t="n">
        <v>0.88</v>
      </c>
      <c r="W102" t="n">
        <v>3.76</v>
      </c>
      <c r="X102" t="n">
        <v>0.66</v>
      </c>
      <c r="Y102" t="n">
        <v>1</v>
      </c>
      <c r="Z102" t="n">
        <v>10</v>
      </c>
    </row>
    <row r="103">
      <c r="A103" t="n">
        <v>17</v>
      </c>
      <c r="B103" t="n">
        <v>125</v>
      </c>
      <c r="C103" t="inlineStr">
        <is>
          <t xml:space="preserve">CONCLUIDO	</t>
        </is>
      </c>
      <c r="D103" t="n">
        <v>5.0035</v>
      </c>
      <c r="E103" t="n">
        <v>19.99</v>
      </c>
      <c r="F103" t="n">
        <v>15.72</v>
      </c>
      <c r="G103" t="n">
        <v>29.47</v>
      </c>
      <c r="H103" t="n">
        <v>0.37</v>
      </c>
      <c r="I103" t="n">
        <v>32</v>
      </c>
      <c r="J103" t="n">
        <v>250.2</v>
      </c>
      <c r="K103" t="n">
        <v>58.47</v>
      </c>
      <c r="L103" t="n">
        <v>5.25</v>
      </c>
      <c r="M103" t="n">
        <v>30</v>
      </c>
      <c r="N103" t="n">
        <v>61.47</v>
      </c>
      <c r="O103" t="n">
        <v>31091.59</v>
      </c>
      <c r="P103" t="n">
        <v>226.6</v>
      </c>
      <c r="Q103" t="n">
        <v>1732.15</v>
      </c>
      <c r="R103" t="n">
        <v>62.82</v>
      </c>
      <c r="S103" t="n">
        <v>42.11</v>
      </c>
      <c r="T103" t="n">
        <v>9677.809999999999</v>
      </c>
      <c r="U103" t="n">
        <v>0.67</v>
      </c>
      <c r="V103" t="n">
        <v>0.89</v>
      </c>
      <c r="W103" t="n">
        <v>3.76</v>
      </c>
      <c r="X103" t="n">
        <v>0.62</v>
      </c>
      <c r="Y103" t="n">
        <v>1</v>
      </c>
      <c r="Z103" t="n">
        <v>10</v>
      </c>
    </row>
    <row r="104">
      <c r="A104" t="n">
        <v>18</v>
      </c>
      <c r="B104" t="n">
        <v>125</v>
      </c>
      <c r="C104" t="inlineStr">
        <is>
          <t xml:space="preserve">CONCLUIDO	</t>
        </is>
      </c>
      <c r="D104" t="n">
        <v>5.0219</v>
      </c>
      <c r="E104" t="n">
        <v>19.91</v>
      </c>
      <c r="F104" t="n">
        <v>15.69</v>
      </c>
      <c r="G104" t="n">
        <v>30.37</v>
      </c>
      <c r="H104" t="n">
        <v>0.39</v>
      </c>
      <c r="I104" t="n">
        <v>31</v>
      </c>
      <c r="J104" t="n">
        <v>250.64</v>
      </c>
      <c r="K104" t="n">
        <v>58.47</v>
      </c>
      <c r="L104" t="n">
        <v>5.5</v>
      </c>
      <c r="M104" t="n">
        <v>29</v>
      </c>
      <c r="N104" t="n">
        <v>61.67</v>
      </c>
      <c r="O104" t="n">
        <v>31147.02</v>
      </c>
      <c r="P104" t="n">
        <v>224.73</v>
      </c>
      <c r="Q104" t="n">
        <v>1732.12</v>
      </c>
      <c r="R104" t="n">
        <v>62.17</v>
      </c>
      <c r="S104" t="n">
        <v>42.11</v>
      </c>
      <c r="T104" t="n">
        <v>9357.32</v>
      </c>
      <c r="U104" t="n">
        <v>0.68</v>
      </c>
      <c r="V104" t="n">
        <v>0.89</v>
      </c>
      <c r="W104" t="n">
        <v>3.75</v>
      </c>
      <c r="X104" t="n">
        <v>0.59</v>
      </c>
      <c r="Y104" t="n">
        <v>1</v>
      </c>
      <c r="Z104" t="n">
        <v>10</v>
      </c>
    </row>
    <row r="105">
      <c r="A105" t="n">
        <v>19</v>
      </c>
      <c r="B105" t="n">
        <v>125</v>
      </c>
      <c r="C105" t="inlineStr">
        <is>
          <t xml:space="preserve">CONCLUIDO	</t>
        </is>
      </c>
      <c r="D105" t="n">
        <v>5.0499</v>
      </c>
      <c r="E105" t="n">
        <v>19.8</v>
      </c>
      <c r="F105" t="n">
        <v>15.68</v>
      </c>
      <c r="G105" t="n">
        <v>32.43</v>
      </c>
      <c r="H105" t="n">
        <v>0.41</v>
      </c>
      <c r="I105" t="n">
        <v>29</v>
      </c>
      <c r="J105" t="n">
        <v>251.09</v>
      </c>
      <c r="K105" t="n">
        <v>58.47</v>
      </c>
      <c r="L105" t="n">
        <v>5.75</v>
      </c>
      <c r="M105" t="n">
        <v>27</v>
      </c>
      <c r="N105" t="n">
        <v>61.87</v>
      </c>
      <c r="O105" t="n">
        <v>31202.53</v>
      </c>
      <c r="P105" t="n">
        <v>223.21</v>
      </c>
      <c r="Q105" t="n">
        <v>1732.1</v>
      </c>
      <c r="R105" t="n">
        <v>61.43</v>
      </c>
      <c r="S105" t="n">
        <v>42.11</v>
      </c>
      <c r="T105" t="n">
        <v>8995.93</v>
      </c>
      <c r="U105" t="n">
        <v>0.6899999999999999</v>
      </c>
      <c r="V105" t="n">
        <v>0.89</v>
      </c>
      <c r="W105" t="n">
        <v>3.76</v>
      </c>
      <c r="X105" t="n">
        <v>0.58</v>
      </c>
      <c r="Y105" t="n">
        <v>1</v>
      </c>
      <c r="Z105" t="n">
        <v>10</v>
      </c>
    </row>
    <row r="106">
      <c r="A106" t="n">
        <v>20</v>
      </c>
      <c r="B106" t="n">
        <v>125</v>
      </c>
      <c r="C106" t="inlineStr">
        <is>
          <t xml:space="preserve">CONCLUIDO	</t>
        </is>
      </c>
      <c r="D106" t="n">
        <v>5.0684</v>
      </c>
      <c r="E106" t="n">
        <v>19.73</v>
      </c>
      <c r="F106" t="n">
        <v>15.65</v>
      </c>
      <c r="G106" t="n">
        <v>33.54</v>
      </c>
      <c r="H106" t="n">
        <v>0.42</v>
      </c>
      <c r="I106" t="n">
        <v>28</v>
      </c>
      <c r="J106" t="n">
        <v>251.55</v>
      </c>
      <c r="K106" t="n">
        <v>58.47</v>
      </c>
      <c r="L106" t="n">
        <v>6</v>
      </c>
      <c r="M106" t="n">
        <v>26</v>
      </c>
      <c r="N106" t="n">
        <v>62.07</v>
      </c>
      <c r="O106" t="n">
        <v>31258.11</v>
      </c>
      <c r="P106" t="n">
        <v>221.33</v>
      </c>
      <c r="Q106" t="n">
        <v>1732.01</v>
      </c>
      <c r="R106" t="n">
        <v>60.6</v>
      </c>
      <c r="S106" t="n">
        <v>42.11</v>
      </c>
      <c r="T106" t="n">
        <v>8586.629999999999</v>
      </c>
      <c r="U106" t="n">
        <v>0.6899999999999999</v>
      </c>
      <c r="V106" t="n">
        <v>0.89</v>
      </c>
      <c r="W106" t="n">
        <v>3.76</v>
      </c>
      <c r="X106" t="n">
        <v>0.55</v>
      </c>
      <c r="Y106" t="n">
        <v>1</v>
      </c>
      <c r="Z106" t="n">
        <v>10</v>
      </c>
    </row>
    <row r="107">
      <c r="A107" t="n">
        <v>21</v>
      </c>
      <c r="B107" t="n">
        <v>125</v>
      </c>
      <c r="C107" t="inlineStr">
        <is>
          <t xml:space="preserve">CONCLUIDO	</t>
        </is>
      </c>
      <c r="D107" t="n">
        <v>5.0863</v>
      </c>
      <c r="E107" t="n">
        <v>19.66</v>
      </c>
      <c r="F107" t="n">
        <v>15.63</v>
      </c>
      <c r="G107" t="n">
        <v>34.73</v>
      </c>
      <c r="H107" t="n">
        <v>0.44</v>
      </c>
      <c r="I107" t="n">
        <v>27</v>
      </c>
      <c r="J107" t="n">
        <v>252</v>
      </c>
      <c r="K107" t="n">
        <v>58.47</v>
      </c>
      <c r="L107" t="n">
        <v>6.25</v>
      </c>
      <c r="M107" t="n">
        <v>25</v>
      </c>
      <c r="N107" t="n">
        <v>62.27</v>
      </c>
      <c r="O107" t="n">
        <v>31313.77</v>
      </c>
      <c r="P107" t="n">
        <v>219.49</v>
      </c>
      <c r="Q107" t="n">
        <v>1731.9</v>
      </c>
      <c r="R107" t="n">
        <v>59.89</v>
      </c>
      <c r="S107" t="n">
        <v>42.11</v>
      </c>
      <c r="T107" t="n">
        <v>8239.41</v>
      </c>
      <c r="U107" t="n">
        <v>0.7</v>
      </c>
      <c r="V107" t="n">
        <v>0.89</v>
      </c>
      <c r="W107" t="n">
        <v>3.76</v>
      </c>
      <c r="X107" t="n">
        <v>0.53</v>
      </c>
      <c r="Y107" t="n">
        <v>1</v>
      </c>
      <c r="Z107" t="n">
        <v>10</v>
      </c>
    </row>
    <row r="108">
      <c r="A108" t="n">
        <v>22</v>
      </c>
      <c r="B108" t="n">
        <v>125</v>
      </c>
      <c r="C108" t="inlineStr">
        <is>
          <t xml:space="preserve">CONCLUIDO	</t>
        </is>
      </c>
      <c r="D108" t="n">
        <v>5.1219</v>
      </c>
      <c r="E108" t="n">
        <v>19.52</v>
      </c>
      <c r="F108" t="n">
        <v>15.59</v>
      </c>
      <c r="G108" t="n">
        <v>37.41</v>
      </c>
      <c r="H108" t="n">
        <v>0.46</v>
      </c>
      <c r="I108" t="n">
        <v>25</v>
      </c>
      <c r="J108" t="n">
        <v>252.45</v>
      </c>
      <c r="K108" t="n">
        <v>58.47</v>
      </c>
      <c r="L108" t="n">
        <v>6.5</v>
      </c>
      <c r="M108" t="n">
        <v>23</v>
      </c>
      <c r="N108" t="n">
        <v>62.47</v>
      </c>
      <c r="O108" t="n">
        <v>31369.49</v>
      </c>
      <c r="P108" t="n">
        <v>217.47</v>
      </c>
      <c r="Q108" t="n">
        <v>1731.93</v>
      </c>
      <c r="R108" t="n">
        <v>58.69</v>
      </c>
      <c r="S108" t="n">
        <v>42.11</v>
      </c>
      <c r="T108" t="n">
        <v>7647.22</v>
      </c>
      <c r="U108" t="n">
        <v>0.72</v>
      </c>
      <c r="V108" t="n">
        <v>0.89</v>
      </c>
      <c r="W108" t="n">
        <v>3.75</v>
      </c>
      <c r="X108" t="n">
        <v>0.49</v>
      </c>
      <c r="Y108" t="n">
        <v>1</v>
      </c>
      <c r="Z108" t="n">
        <v>10</v>
      </c>
    </row>
    <row r="109">
      <c r="A109" t="n">
        <v>23</v>
      </c>
      <c r="B109" t="n">
        <v>125</v>
      </c>
      <c r="C109" t="inlineStr">
        <is>
          <t xml:space="preserve">CONCLUIDO	</t>
        </is>
      </c>
      <c r="D109" t="n">
        <v>5.1425</v>
      </c>
      <c r="E109" t="n">
        <v>19.45</v>
      </c>
      <c r="F109" t="n">
        <v>15.56</v>
      </c>
      <c r="G109" t="n">
        <v>38.89</v>
      </c>
      <c r="H109" t="n">
        <v>0.47</v>
      </c>
      <c r="I109" t="n">
        <v>24</v>
      </c>
      <c r="J109" t="n">
        <v>252.9</v>
      </c>
      <c r="K109" t="n">
        <v>58.47</v>
      </c>
      <c r="L109" t="n">
        <v>6.75</v>
      </c>
      <c r="M109" t="n">
        <v>22</v>
      </c>
      <c r="N109" t="n">
        <v>62.68</v>
      </c>
      <c r="O109" t="n">
        <v>31425.3</v>
      </c>
      <c r="P109" t="n">
        <v>215.29</v>
      </c>
      <c r="Q109" t="n">
        <v>1731.91</v>
      </c>
      <c r="R109" t="n">
        <v>57.83</v>
      </c>
      <c r="S109" t="n">
        <v>42.11</v>
      </c>
      <c r="T109" t="n">
        <v>7222.75</v>
      </c>
      <c r="U109" t="n">
        <v>0.73</v>
      </c>
      <c r="V109" t="n">
        <v>0.9</v>
      </c>
      <c r="W109" t="n">
        <v>3.75</v>
      </c>
      <c r="X109" t="n">
        <v>0.46</v>
      </c>
      <c r="Y109" t="n">
        <v>1</v>
      </c>
      <c r="Z109" t="n">
        <v>10</v>
      </c>
    </row>
    <row r="110">
      <c r="A110" t="n">
        <v>24</v>
      </c>
      <c r="B110" t="n">
        <v>125</v>
      </c>
      <c r="C110" t="inlineStr">
        <is>
          <t xml:space="preserve">CONCLUIDO	</t>
        </is>
      </c>
      <c r="D110" t="n">
        <v>5.1591</v>
      </c>
      <c r="E110" t="n">
        <v>19.38</v>
      </c>
      <c r="F110" t="n">
        <v>15.54</v>
      </c>
      <c r="G110" t="n">
        <v>40.54</v>
      </c>
      <c r="H110" t="n">
        <v>0.49</v>
      </c>
      <c r="I110" t="n">
        <v>23</v>
      </c>
      <c r="J110" t="n">
        <v>253.35</v>
      </c>
      <c r="K110" t="n">
        <v>58.47</v>
      </c>
      <c r="L110" t="n">
        <v>7</v>
      </c>
      <c r="M110" t="n">
        <v>21</v>
      </c>
      <c r="N110" t="n">
        <v>62.88</v>
      </c>
      <c r="O110" t="n">
        <v>31481.17</v>
      </c>
      <c r="P110" t="n">
        <v>212.75</v>
      </c>
      <c r="Q110" t="n">
        <v>1731.98</v>
      </c>
      <c r="R110" t="n">
        <v>57.35</v>
      </c>
      <c r="S110" t="n">
        <v>42.11</v>
      </c>
      <c r="T110" t="n">
        <v>6986.01</v>
      </c>
      <c r="U110" t="n">
        <v>0.73</v>
      </c>
      <c r="V110" t="n">
        <v>0.9</v>
      </c>
      <c r="W110" t="n">
        <v>3.74</v>
      </c>
      <c r="X110" t="n">
        <v>0.44</v>
      </c>
      <c r="Y110" t="n">
        <v>1</v>
      </c>
      <c r="Z110" t="n">
        <v>10</v>
      </c>
    </row>
    <row r="111">
      <c r="A111" t="n">
        <v>25</v>
      </c>
      <c r="B111" t="n">
        <v>125</v>
      </c>
      <c r="C111" t="inlineStr">
        <is>
          <t xml:space="preserve">CONCLUIDO	</t>
        </is>
      </c>
      <c r="D111" t="n">
        <v>5.1775</v>
      </c>
      <c r="E111" t="n">
        <v>19.31</v>
      </c>
      <c r="F111" t="n">
        <v>15.52</v>
      </c>
      <c r="G111" t="n">
        <v>42.32</v>
      </c>
      <c r="H111" t="n">
        <v>0.51</v>
      </c>
      <c r="I111" t="n">
        <v>22</v>
      </c>
      <c r="J111" t="n">
        <v>253.81</v>
      </c>
      <c r="K111" t="n">
        <v>58.47</v>
      </c>
      <c r="L111" t="n">
        <v>7.25</v>
      </c>
      <c r="M111" t="n">
        <v>20</v>
      </c>
      <c r="N111" t="n">
        <v>63.08</v>
      </c>
      <c r="O111" t="n">
        <v>31537.13</v>
      </c>
      <c r="P111" t="n">
        <v>211.55</v>
      </c>
      <c r="Q111" t="n">
        <v>1731.96</v>
      </c>
      <c r="R111" t="n">
        <v>56.61</v>
      </c>
      <c r="S111" t="n">
        <v>42.11</v>
      </c>
      <c r="T111" t="n">
        <v>6622.39</v>
      </c>
      <c r="U111" t="n">
        <v>0.74</v>
      </c>
      <c r="V111" t="n">
        <v>0.9</v>
      </c>
      <c r="W111" t="n">
        <v>3.74</v>
      </c>
      <c r="X111" t="n">
        <v>0.42</v>
      </c>
      <c r="Y111" t="n">
        <v>1</v>
      </c>
      <c r="Z111" t="n">
        <v>10</v>
      </c>
    </row>
    <row r="112">
      <c r="A112" t="n">
        <v>26</v>
      </c>
      <c r="B112" t="n">
        <v>125</v>
      </c>
      <c r="C112" t="inlineStr">
        <is>
          <t xml:space="preserve">CONCLUIDO	</t>
        </is>
      </c>
      <c r="D112" t="n">
        <v>5.1936</v>
      </c>
      <c r="E112" t="n">
        <v>19.25</v>
      </c>
      <c r="F112" t="n">
        <v>15.51</v>
      </c>
      <c r="G112" t="n">
        <v>44.3</v>
      </c>
      <c r="H112" t="n">
        <v>0.52</v>
      </c>
      <c r="I112" t="n">
        <v>21</v>
      </c>
      <c r="J112" t="n">
        <v>254.26</v>
      </c>
      <c r="K112" t="n">
        <v>58.47</v>
      </c>
      <c r="L112" t="n">
        <v>7.5</v>
      </c>
      <c r="M112" t="n">
        <v>19</v>
      </c>
      <c r="N112" t="n">
        <v>63.29</v>
      </c>
      <c r="O112" t="n">
        <v>31593.16</v>
      </c>
      <c r="P112" t="n">
        <v>208.46</v>
      </c>
      <c r="Q112" t="n">
        <v>1731.96</v>
      </c>
      <c r="R112" t="n">
        <v>56.21</v>
      </c>
      <c r="S112" t="n">
        <v>42.11</v>
      </c>
      <c r="T112" t="n">
        <v>6428.19</v>
      </c>
      <c r="U112" t="n">
        <v>0.75</v>
      </c>
      <c r="V112" t="n">
        <v>0.9</v>
      </c>
      <c r="W112" t="n">
        <v>3.74</v>
      </c>
      <c r="X112" t="n">
        <v>0.41</v>
      </c>
      <c r="Y112" t="n">
        <v>1</v>
      </c>
      <c r="Z112" t="n">
        <v>10</v>
      </c>
    </row>
    <row r="113">
      <c r="A113" t="n">
        <v>27</v>
      </c>
      <c r="B113" t="n">
        <v>125</v>
      </c>
      <c r="C113" t="inlineStr">
        <is>
          <t xml:space="preserve">CONCLUIDO	</t>
        </is>
      </c>
      <c r="D113" t="n">
        <v>5.2176</v>
      </c>
      <c r="E113" t="n">
        <v>19.17</v>
      </c>
      <c r="F113" t="n">
        <v>15.46</v>
      </c>
      <c r="G113" t="n">
        <v>46.39</v>
      </c>
      <c r="H113" t="n">
        <v>0.54</v>
      </c>
      <c r="I113" t="n">
        <v>20</v>
      </c>
      <c r="J113" t="n">
        <v>254.72</v>
      </c>
      <c r="K113" t="n">
        <v>58.47</v>
      </c>
      <c r="L113" t="n">
        <v>7.75</v>
      </c>
      <c r="M113" t="n">
        <v>18</v>
      </c>
      <c r="N113" t="n">
        <v>63.49</v>
      </c>
      <c r="O113" t="n">
        <v>31649.26</v>
      </c>
      <c r="P113" t="n">
        <v>205.8</v>
      </c>
      <c r="Q113" t="n">
        <v>1732</v>
      </c>
      <c r="R113" t="n">
        <v>55.05</v>
      </c>
      <c r="S113" t="n">
        <v>42.11</v>
      </c>
      <c r="T113" t="n">
        <v>5853</v>
      </c>
      <c r="U113" t="n">
        <v>0.76</v>
      </c>
      <c r="V113" t="n">
        <v>0.9</v>
      </c>
      <c r="W113" t="n">
        <v>3.73</v>
      </c>
      <c r="X113" t="n">
        <v>0.37</v>
      </c>
      <c r="Y113" t="n">
        <v>1</v>
      </c>
      <c r="Z113" t="n">
        <v>10</v>
      </c>
    </row>
    <row r="114">
      <c r="A114" t="n">
        <v>28</v>
      </c>
      <c r="B114" t="n">
        <v>125</v>
      </c>
      <c r="C114" t="inlineStr">
        <is>
          <t xml:space="preserve">CONCLUIDO	</t>
        </is>
      </c>
      <c r="D114" t="n">
        <v>5.2187</v>
      </c>
      <c r="E114" t="n">
        <v>19.16</v>
      </c>
      <c r="F114" t="n">
        <v>15.46</v>
      </c>
      <c r="G114" t="n">
        <v>46.38</v>
      </c>
      <c r="H114" t="n">
        <v>0.5600000000000001</v>
      </c>
      <c r="I114" t="n">
        <v>20</v>
      </c>
      <c r="J114" t="n">
        <v>255.17</v>
      </c>
      <c r="K114" t="n">
        <v>58.47</v>
      </c>
      <c r="L114" t="n">
        <v>8</v>
      </c>
      <c r="M114" t="n">
        <v>18</v>
      </c>
      <c r="N114" t="n">
        <v>63.7</v>
      </c>
      <c r="O114" t="n">
        <v>31705.44</v>
      </c>
      <c r="P114" t="n">
        <v>204.82</v>
      </c>
      <c r="Q114" t="n">
        <v>1731.97</v>
      </c>
      <c r="R114" t="n">
        <v>54.78</v>
      </c>
      <c r="S114" t="n">
        <v>42.11</v>
      </c>
      <c r="T114" t="n">
        <v>5717.05</v>
      </c>
      <c r="U114" t="n">
        <v>0.77</v>
      </c>
      <c r="V114" t="n">
        <v>0.9</v>
      </c>
      <c r="W114" t="n">
        <v>3.74</v>
      </c>
      <c r="X114" t="n">
        <v>0.36</v>
      </c>
      <c r="Y114" t="n">
        <v>1</v>
      </c>
      <c r="Z114" t="n">
        <v>10</v>
      </c>
    </row>
    <row r="115">
      <c r="A115" t="n">
        <v>29</v>
      </c>
      <c r="B115" t="n">
        <v>125</v>
      </c>
      <c r="C115" t="inlineStr">
        <is>
          <t xml:space="preserve">CONCLUIDO	</t>
        </is>
      </c>
      <c r="D115" t="n">
        <v>5.2311</v>
      </c>
      <c r="E115" t="n">
        <v>19.12</v>
      </c>
      <c r="F115" t="n">
        <v>15.46</v>
      </c>
      <c r="G115" t="n">
        <v>48.83</v>
      </c>
      <c r="H115" t="n">
        <v>0.57</v>
      </c>
      <c r="I115" t="n">
        <v>19</v>
      </c>
      <c r="J115" t="n">
        <v>255.63</v>
      </c>
      <c r="K115" t="n">
        <v>58.47</v>
      </c>
      <c r="L115" t="n">
        <v>8.25</v>
      </c>
      <c r="M115" t="n">
        <v>17</v>
      </c>
      <c r="N115" t="n">
        <v>63.91</v>
      </c>
      <c r="O115" t="n">
        <v>31761.69</v>
      </c>
      <c r="P115" t="n">
        <v>203.24</v>
      </c>
      <c r="Q115" t="n">
        <v>1731.9</v>
      </c>
      <c r="R115" t="n">
        <v>54.9</v>
      </c>
      <c r="S115" t="n">
        <v>42.11</v>
      </c>
      <c r="T115" t="n">
        <v>5784.83</v>
      </c>
      <c r="U115" t="n">
        <v>0.77</v>
      </c>
      <c r="V115" t="n">
        <v>0.9</v>
      </c>
      <c r="W115" t="n">
        <v>3.74</v>
      </c>
      <c r="X115" t="n">
        <v>0.36</v>
      </c>
      <c r="Y115" t="n">
        <v>1</v>
      </c>
      <c r="Z115" t="n">
        <v>10</v>
      </c>
    </row>
    <row r="116">
      <c r="A116" t="n">
        <v>30</v>
      </c>
      <c r="B116" t="n">
        <v>125</v>
      </c>
      <c r="C116" t="inlineStr">
        <is>
          <t xml:space="preserve">CONCLUIDO	</t>
        </is>
      </c>
      <c r="D116" t="n">
        <v>5.25</v>
      </c>
      <c r="E116" t="n">
        <v>19.05</v>
      </c>
      <c r="F116" t="n">
        <v>15.44</v>
      </c>
      <c r="G116" t="n">
        <v>51.47</v>
      </c>
      <c r="H116" t="n">
        <v>0.59</v>
      </c>
      <c r="I116" t="n">
        <v>18</v>
      </c>
      <c r="J116" t="n">
        <v>256.09</v>
      </c>
      <c r="K116" t="n">
        <v>58.47</v>
      </c>
      <c r="L116" t="n">
        <v>8.5</v>
      </c>
      <c r="M116" t="n">
        <v>16</v>
      </c>
      <c r="N116" t="n">
        <v>64.11</v>
      </c>
      <c r="O116" t="n">
        <v>31818.02</v>
      </c>
      <c r="P116" t="n">
        <v>200.6</v>
      </c>
      <c r="Q116" t="n">
        <v>1731.84</v>
      </c>
      <c r="R116" t="n">
        <v>54.23</v>
      </c>
      <c r="S116" t="n">
        <v>42.11</v>
      </c>
      <c r="T116" t="n">
        <v>5450.68</v>
      </c>
      <c r="U116" t="n">
        <v>0.78</v>
      </c>
      <c r="V116" t="n">
        <v>0.9</v>
      </c>
      <c r="W116" t="n">
        <v>3.74</v>
      </c>
      <c r="X116" t="n">
        <v>0.34</v>
      </c>
      <c r="Y116" t="n">
        <v>1</v>
      </c>
      <c r="Z116" t="n">
        <v>10</v>
      </c>
    </row>
    <row r="117">
      <c r="A117" t="n">
        <v>31</v>
      </c>
      <c r="B117" t="n">
        <v>125</v>
      </c>
      <c r="C117" t="inlineStr">
        <is>
          <t xml:space="preserve">CONCLUIDO	</t>
        </is>
      </c>
      <c r="D117" t="n">
        <v>5.2739</v>
      </c>
      <c r="E117" t="n">
        <v>18.96</v>
      </c>
      <c r="F117" t="n">
        <v>15.4</v>
      </c>
      <c r="G117" t="n">
        <v>54.36</v>
      </c>
      <c r="H117" t="n">
        <v>0.61</v>
      </c>
      <c r="I117" t="n">
        <v>17</v>
      </c>
      <c r="J117" t="n">
        <v>256.54</v>
      </c>
      <c r="K117" t="n">
        <v>58.47</v>
      </c>
      <c r="L117" t="n">
        <v>8.75</v>
      </c>
      <c r="M117" t="n">
        <v>15</v>
      </c>
      <c r="N117" t="n">
        <v>64.31999999999999</v>
      </c>
      <c r="O117" t="n">
        <v>31874.43</v>
      </c>
      <c r="P117" t="n">
        <v>195.67</v>
      </c>
      <c r="Q117" t="n">
        <v>1731.84</v>
      </c>
      <c r="R117" t="n">
        <v>53.04</v>
      </c>
      <c r="S117" t="n">
        <v>42.11</v>
      </c>
      <c r="T117" t="n">
        <v>4864.7</v>
      </c>
      <c r="U117" t="n">
        <v>0.79</v>
      </c>
      <c r="V117" t="n">
        <v>0.9</v>
      </c>
      <c r="W117" t="n">
        <v>3.73</v>
      </c>
      <c r="X117" t="n">
        <v>0.3</v>
      </c>
      <c r="Y117" t="n">
        <v>1</v>
      </c>
      <c r="Z117" t="n">
        <v>10</v>
      </c>
    </row>
    <row r="118">
      <c r="A118" t="n">
        <v>32</v>
      </c>
      <c r="B118" t="n">
        <v>125</v>
      </c>
      <c r="C118" t="inlineStr">
        <is>
          <t xml:space="preserve">CONCLUIDO	</t>
        </is>
      </c>
      <c r="D118" t="n">
        <v>5.2671</v>
      </c>
      <c r="E118" t="n">
        <v>18.99</v>
      </c>
      <c r="F118" t="n">
        <v>15.43</v>
      </c>
      <c r="G118" t="n">
        <v>54.45</v>
      </c>
      <c r="H118" t="n">
        <v>0.62</v>
      </c>
      <c r="I118" t="n">
        <v>17</v>
      </c>
      <c r="J118" t="n">
        <v>257</v>
      </c>
      <c r="K118" t="n">
        <v>58.47</v>
      </c>
      <c r="L118" t="n">
        <v>9</v>
      </c>
      <c r="M118" t="n">
        <v>15</v>
      </c>
      <c r="N118" t="n">
        <v>64.53</v>
      </c>
      <c r="O118" t="n">
        <v>31931.04</v>
      </c>
      <c r="P118" t="n">
        <v>196.83</v>
      </c>
      <c r="Q118" t="n">
        <v>1731.93</v>
      </c>
      <c r="R118" t="n">
        <v>53.88</v>
      </c>
      <c r="S118" t="n">
        <v>42.11</v>
      </c>
      <c r="T118" t="n">
        <v>5280.68</v>
      </c>
      <c r="U118" t="n">
        <v>0.78</v>
      </c>
      <c r="V118" t="n">
        <v>0.9</v>
      </c>
      <c r="W118" t="n">
        <v>3.73</v>
      </c>
      <c r="X118" t="n">
        <v>0.33</v>
      </c>
      <c r="Y118" t="n">
        <v>1</v>
      </c>
      <c r="Z118" t="n">
        <v>10</v>
      </c>
    </row>
    <row r="119">
      <c r="A119" t="n">
        <v>33</v>
      </c>
      <c r="B119" t="n">
        <v>125</v>
      </c>
      <c r="C119" t="inlineStr">
        <is>
          <t xml:space="preserve">CONCLUIDO	</t>
        </is>
      </c>
      <c r="D119" t="n">
        <v>5.2672</v>
      </c>
      <c r="E119" t="n">
        <v>18.99</v>
      </c>
      <c r="F119" t="n">
        <v>15.43</v>
      </c>
      <c r="G119" t="n">
        <v>54.44</v>
      </c>
      <c r="H119" t="n">
        <v>0.64</v>
      </c>
      <c r="I119" t="n">
        <v>17</v>
      </c>
      <c r="J119" t="n">
        <v>257.46</v>
      </c>
      <c r="K119" t="n">
        <v>58.47</v>
      </c>
      <c r="L119" t="n">
        <v>9.25</v>
      </c>
      <c r="M119" t="n">
        <v>12</v>
      </c>
      <c r="N119" t="n">
        <v>64.73999999999999</v>
      </c>
      <c r="O119" t="n">
        <v>31987.61</v>
      </c>
      <c r="P119" t="n">
        <v>196.03</v>
      </c>
      <c r="Q119" t="n">
        <v>1731.9</v>
      </c>
      <c r="R119" t="n">
        <v>53.56</v>
      </c>
      <c r="S119" t="n">
        <v>42.11</v>
      </c>
      <c r="T119" t="n">
        <v>5124.16</v>
      </c>
      <c r="U119" t="n">
        <v>0.79</v>
      </c>
      <c r="V119" t="n">
        <v>0.9</v>
      </c>
      <c r="W119" t="n">
        <v>3.74</v>
      </c>
      <c r="X119" t="n">
        <v>0.33</v>
      </c>
      <c r="Y119" t="n">
        <v>1</v>
      </c>
      <c r="Z119" t="n">
        <v>10</v>
      </c>
    </row>
    <row r="120">
      <c r="A120" t="n">
        <v>34</v>
      </c>
      <c r="B120" t="n">
        <v>125</v>
      </c>
      <c r="C120" t="inlineStr">
        <is>
          <t xml:space="preserve">CONCLUIDO	</t>
        </is>
      </c>
      <c r="D120" t="n">
        <v>5.2883</v>
      </c>
      <c r="E120" t="n">
        <v>18.91</v>
      </c>
      <c r="F120" t="n">
        <v>15.4</v>
      </c>
      <c r="G120" t="n">
        <v>57.74</v>
      </c>
      <c r="H120" t="n">
        <v>0.66</v>
      </c>
      <c r="I120" t="n">
        <v>16</v>
      </c>
      <c r="J120" t="n">
        <v>257.92</v>
      </c>
      <c r="K120" t="n">
        <v>58.47</v>
      </c>
      <c r="L120" t="n">
        <v>9.5</v>
      </c>
      <c r="M120" t="n">
        <v>9</v>
      </c>
      <c r="N120" t="n">
        <v>64.95</v>
      </c>
      <c r="O120" t="n">
        <v>32044.25</v>
      </c>
      <c r="P120" t="n">
        <v>193.09</v>
      </c>
      <c r="Q120" t="n">
        <v>1731.87</v>
      </c>
      <c r="R120" t="n">
        <v>52.61</v>
      </c>
      <c r="S120" t="n">
        <v>42.11</v>
      </c>
      <c r="T120" t="n">
        <v>4650.89</v>
      </c>
      <c r="U120" t="n">
        <v>0.8</v>
      </c>
      <c r="V120" t="n">
        <v>0.9</v>
      </c>
      <c r="W120" t="n">
        <v>3.74</v>
      </c>
      <c r="X120" t="n">
        <v>0.3</v>
      </c>
      <c r="Y120" t="n">
        <v>1</v>
      </c>
      <c r="Z120" t="n">
        <v>10</v>
      </c>
    </row>
    <row r="121">
      <c r="A121" t="n">
        <v>35</v>
      </c>
      <c r="B121" t="n">
        <v>125</v>
      </c>
      <c r="C121" t="inlineStr">
        <is>
          <t xml:space="preserve">CONCLUIDO	</t>
        </is>
      </c>
      <c r="D121" t="n">
        <v>5.286</v>
      </c>
      <c r="E121" t="n">
        <v>18.92</v>
      </c>
      <c r="F121" t="n">
        <v>15.41</v>
      </c>
      <c r="G121" t="n">
        <v>57.77</v>
      </c>
      <c r="H121" t="n">
        <v>0.67</v>
      </c>
      <c r="I121" t="n">
        <v>16</v>
      </c>
      <c r="J121" t="n">
        <v>258.38</v>
      </c>
      <c r="K121" t="n">
        <v>58.47</v>
      </c>
      <c r="L121" t="n">
        <v>9.75</v>
      </c>
      <c r="M121" t="n">
        <v>7</v>
      </c>
      <c r="N121" t="n">
        <v>65.16</v>
      </c>
      <c r="O121" t="n">
        <v>32100.97</v>
      </c>
      <c r="P121" t="n">
        <v>191.57</v>
      </c>
      <c r="Q121" t="n">
        <v>1731.88</v>
      </c>
      <c r="R121" t="n">
        <v>52.84</v>
      </c>
      <c r="S121" t="n">
        <v>42.11</v>
      </c>
      <c r="T121" t="n">
        <v>4768.12</v>
      </c>
      <c r="U121" t="n">
        <v>0.8</v>
      </c>
      <c r="V121" t="n">
        <v>0.9</v>
      </c>
      <c r="W121" t="n">
        <v>3.74</v>
      </c>
      <c r="X121" t="n">
        <v>0.31</v>
      </c>
      <c r="Y121" t="n">
        <v>1</v>
      </c>
      <c r="Z121" t="n">
        <v>10</v>
      </c>
    </row>
    <row r="122">
      <c r="A122" t="n">
        <v>36</v>
      </c>
      <c r="B122" t="n">
        <v>125</v>
      </c>
      <c r="C122" t="inlineStr">
        <is>
          <t xml:space="preserve">CONCLUIDO	</t>
        </is>
      </c>
      <c r="D122" t="n">
        <v>5.2825</v>
      </c>
      <c r="E122" t="n">
        <v>18.93</v>
      </c>
      <c r="F122" t="n">
        <v>15.42</v>
      </c>
      <c r="G122" t="n">
        <v>57.82</v>
      </c>
      <c r="H122" t="n">
        <v>0.6899999999999999</v>
      </c>
      <c r="I122" t="n">
        <v>16</v>
      </c>
      <c r="J122" t="n">
        <v>258.84</v>
      </c>
      <c r="K122" t="n">
        <v>58.47</v>
      </c>
      <c r="L122" t="n">
        <v>10</v>
      </c>
      <c r="M122" t="n">
        <v>6</v>
      </c>
      <c r="N122" t="n">
        <v>65.37</v>
      </c>
      <c r="O122" t="n">
        <v>32157.77</v>
      </c>
      <c r="P122" t="n">
        <v>190.75</v>
      </c>
      <c r="Q122" t="n">
        <v>1731.94</v>
      </c>
      <c r="R122" t="n">
        <v>53.17</v>
      </c>
      <c r="S122" t="n">
        <v>42.11</v>
      </c>
      <c r="T122" t="n">
        <v>4934.95</v>
      </c>
      <c r="U122" t="n">
        <v>0.79</v>
      </c>
      <c r="V122" t="n">
        <v>0.9</v>
      </c>
      <c r="W122" t="n">
        <v>3.75</v>
      </c>
      <c r="X122" t="n">
        <v>0.32</v>
      </c>
      <c r="Y122" t="n">
        <v>1</v>
      </c>
      <c r="Z122" t="n">
        <v>10</v>
      </c>
    </row>
    <row r="123">
      <c r="A123" t="n">
        <v>37</v>
      </c>
      <c r="B123" t="n">
        <v>125</v>
      </c>
      <c r="C123" t="inlineStr">
        <is>
          <t xml:space="preserve">CONCLUIDO	</t>
        </is>
      </c>
      <c r="D123" t="n">
        <v>5.2978</v>
      </c>
      <c r="E123" t="n">
        <v>18.88</v>
      </c>
      <c r="F123" t="n">
        <v>15.41</v>
      </c>
      <c r="G123" t="n">
        <v>61.64</v>
      </c>
      <c r="H123" t="n">
        <v>0.7</v>
      </c>
      <c r="I123" t="n">
        <v>15</v>
      </c>
      <c r="J123" t="n">
        <v>259.3</v>
      </c>
      <c r="K123" t="n">
        <v>58.47</v>
      </c>
      <c r="L123" t="n">
        <v>10.25</v>
      </c>
      <c r="M123" t="n">
        <v>1</v>
      </c>
      <c r="N123" t="n">
        <v>65.58</v>
      </c>
      <c r="O123" t="n">
        <v>32214.64</v>
      </c>
      <c r="P123" t="n">
        <v>190.62</v>
      </c>
      <c r="Q123" t="n">
        <v>1731.87</v>
      </c>
      <c r="R123" t="n">
        <v>52.89</v>
      </c>
      <c r="S123" t="n">
        <v>42.11</v>
      </c>
      <c r="T123" t="n">
        <v>4797.49</v>
      </c>
      <c r="U123" t="n">
        <v>0.8</v>
      </c>
      <c r="V123" t="n">
        <v>0.9</v>
      </c>
      <c r="W123" t="n">
        <v>3.75</v>
      </c>
      <c r="X123" t="n">
        <v>0.31</v>
      </c>
      <c r="Y123" t="n">
        <v>1</v>
      </c>
      <c r="Z123" t="n">
        <v>10</v>
      </c>
    </row>
    <row r="124">
      <c r="A124" t="n">
        <v>38</v>
      </c>
      <c r="B124" t="n">
        <v>125</v>
      </c>
      <c r="C124" t="inlineStr">
        <is>
          <t xml:space="preserve">CONCLUIDO	</t>
        </is>
      </c>
      <c r="D124" t="n">
        <v>5.2982</v>
      </c>
      <c r="E124" t="n">
        <v>18.87</v>
      </c>
      <c r="F124" t="n">
        <v>15.41</v>
      </c>
      <c r="G124" t="n">
        <v>61.64</v>
      </c>
      <c r="H124" t="n">
        <v>0.72</v>
      </c>
      <c r="I124" t="n">
        <v>15</v>
      </c>
      <c r="J124" t="n">
        <v>259.76</v>
      </c>
      <c r="K124" t="n">
        <v>58.47</v>
      </c>
      <c r="L124" t="n">
        <v>10.5</v>
      </c>
      <c r="M124" t="n">
        <v>0</v>
      </c>
      <c r="N124" t="n">
        <v>65.79000000000001</v>
      </c>
      <c r="O124" t="n">
        <v>32271.6</v>
      </c>
      <c r="P124" t="n">
        <v>190.55</v>
      </c>
      <c r="Q124" t="n">
        <v>1731.91</v>
      </c>
      <c r="R124" t="n">
        <v>52.69</v>
      </c>
      <c r="S124" t="n">
        <v>42.11</v>
      </c>
      <c r="T124" t="n">
        <v>4700.15</v>
      </c>
      <c r="U124" t="n">
        <v>0.8</v>
      </c>
      <c r="V124" t="n">
        <v>0.9</v>
      </c>
      <c r="W124" t="n">
        <v>3.75</v>
      </c>
      <c r="X124" t="n">
        <v>0.31</v>
      </c>
      <c r="Y124" t="n">
        <v>1</v>
      </c>
      <c r="Z124" t="n">
        <v>10</v>
      </c>
    </row>
    <row r="125">
      <c r="A125" t="n">
        <v>0</v>
      </c>
      <c r="B125" t="n">
        <v>30</v>
      </c>
      <c r="C125" t="inlineStr">
        <is>
          <t xml:space="preserve">CONCLUIDO	</t>
        </is>
      </c>
      <c r="D125" t="n">
        <v>5.1097</v>
      </c>
      <c r="E125" t="n">
        <v>19.57</v>
      </c>
      <c r="F125" t="n">
        <v>16.58</v>
      </c>
      <c r="G125" t="n">
        <v>13.44</v>
      </c>
      <c r="H125" t="n">
        <v>0.24</v>
      </c>
      <c r="I125" t="n">
        <v>74</v>
      </c>
      <c r="J125" t="n">
        <v>71.52</v>
      </c>
      <c r="K125" t="n">
        <v>32.27</v>
      </c>
      <c r="L125" t="n">
        <v>1</v>
      </c>
      <c r="M125" t="n">
        <v>69</v>
      </c>
      <c r="N125" t="n">
        <v>8.25</v>
      </c>
      <c r="O125" t="n">
        <v>9054.6</v>
      </c>
      <c r="P125" t="n">
        <v>101.17</v>
      </c>
      <c r="Q125" t="n">
        <v>1732.29</v>
      </c>
      <c r="R125" t="n">
        <v>89.12</v>
      </c>
      <c r="S125" t="n">
        <v>42.11</v>
      </c>
      <c r="T125" t="n">
        <v>22618.45</v>
      </c>
      <c r="U125" t="n">
        <v>0.47</v>
      </c>
      <c r="V125" t="n">
        <v>0.84</v>
      </c>
      <c r="W125" t="n">
        <v>3.84</v>
      </c>
      <c r="X125" t="n">
        <v>1.47</v>
      </c>
      <c r="Y125" t="n">
        <v>1</v>
      </c>
      <c r="Z125" t="n">
        <v>10</v>
      </c>
    </row>
    <row r="126">
      <c r="A126" t="n">
        <v>1</v>
      </c>
      <c r="B126" t="n">
        <v>30</v>
      </c>
      <c r="C126" t="inlineStr">
        <is>
          <t xml:space="preserve">CONCLUIDO	</t>
        </is>
      </c>
      <c r="D126" t="n">
        <v>5.221</v>
      </c>
      <c r="E126" t="n">
        <v>19.15</v>
      </c>
      <c r="F126" t="n">
        <v>16.36</v>
      </c>
      <c r="G126" t="n">
        <v>16.09</v>
      </c>
      <c r="H126" t="n">
        <v>0.3</v>
      </c>
      <c r="I126" t="n">
        <v>61</v>
      </c>
      <c r="J126" t="n">
        <v>71.81</v>
      </c>
      <c r="K126" t="n">
        <v>32.27</v>
      </c>
      <c r="L126" t="n">
        <v>1.25</v>
      </c>
      <c r="M126" t="n">
        <v>17</v>
      </c>
      <c r="N126" t="n">
        <v>8.289999999999999</v>
      </c>
      <c r="O126" t="n">
        <v>9090.98</v>
      </c>
      <c r="P126" t="n">
        <v>95.8</v>
      </c>
      <c r="Q126" t="n">
        <v>1732.08</v>
      </c>
      <c r="R126" t="n">
        <v>80.84</v>
      </c>
      <c r="S126" t="n">
        <v>42.11</v>
      </c>
      <c r="T126" t="n">
        <v>18542.45</v>
      </c>
      <c r="U126" t="n">
        <v>0.52</v>
      </c>
      <c r="V126" t="n">
        <v>0.85</v>
      </c>
      <c r="W126" t="n">
        <v>3.87</v>
      </c>
      <c r="X126" t="n">
        <v>1.26</v>
      </c>
      <c r="Y126" t="n">
        <v>1</v>
      </c>
      <c r="Z126" t="n">
        <v>10</v>
      </c>
    </row>
    <row r="127">
      <c r="A127" t="n">
        <v>2</v>
      </c>
      <c r="B127" t="n">
        <v>30</v>
      </c>
      <c r="C127" t="inlineStr">
        <is>
          <t xml:space="preserve">CONCLUIDO	</t>
        </is>
      </c>
      <c r="D127" t="n">
        <v>5.2341</v>
      </c>
      <c r="E127" t="n">
        <v>19.11</v>
      </c>
      <c r="F127" t="n">
        <v>16.34</v>
      </c>
      <c r="G127" t="n">
        <v>16.62</v>
      </c>
      <c r="H127" t="n">
        <v>0.36</v>
      </c>
      <c r="I127" t="n">
        <v>59</v>
      </c>
      <c r="J127" t="n">
        <v>72.11</v>
      </c>
      <c r="K127" t="n">
        <v>32.27</v>
      </c>
      <c r="L127" t="n">
        <v>1.5</v>
      </c>
      <c r="M127" t="n">
        <v>0</v>
      </c>
      <c r="N127" t="n">
        <v>8.34</v>
      </c>
      <c r="O127" t="n">
        <v>9127.379999999999</v>
      </c>
      <c r="P127" t="n">
        <v>95.59</v>
      </c>
      <c r="Q127" t="n">
        <v>1732.61</v>
      </c>
      <c r="R127" t="n">
        <v>79.93000000000001</v>
      </c>
      <c r="S127" t="n">
        <v>42.11</v>
      </c>
      <c r="T127" t="n">
        <v>18097.39</v>
      </c>
      <c r="U127" t="n">
        <v>0.53</v>
      </c>
      <c r="V127" t="n">
        <v>0.85</v>
      </c>
      <c r="W127" t="n">
        <v>3.88</v>
      </c>
      <c r="X127" t="n">
        <v>1.24</v>
      </c>
      <c r="Y127" t="n">
        <v>1</v>
      </c>
      <c r="Z127" t="n">
        <v>10</v>
      </c>
    </row>
    <row r="128">
      <c r="A128" t="n">
        <v>0</v>
      </c>
      <c r="B128" t="n">
        <v>15</v>
      </c>
      <c r="C128" t="inlineStr">
        <is>
          <t xml:space="preserve">CONCLUIDO	</t>
        </is>
      </c>
      <c r="D128" t="n">
        <v>4.8578</v>
      </c>
      <c r="E128" t="n">
        <v>20.59</v>
      </c>
      <c r="F128" t="n">
        <v>17.59</v>
      </c>
      <c r="G128" t="n">
        <v>9.02</v>
      </c>
      <c r="H128" t="n">
        <v>0.43</v>
      </c>
      <c r="I128" t="n">
        <v>117</v>
      </c>
      <c r="J128" t="n">
        <v>39.78</v>
      </c>
      <c r="K128" t="n">
        <v>19.54</v>
      </c>
      <c r="L128" t="n">
        <v>1</v>
      </c>
      <c r="M128" t="n">
        <v>0</v>
      </c>
      <c r="N128" t="n">
        <v>4.24</v>
      </c>
      <c r="O128" t="n">
        <v>5140</v>
      </c>
      <c r="P128" t="n">
        <v>69.97</v>
      </c>
      <c r="Q128" t="n">
        <v>1732.71</v>
      </c>
      <c r="R128" t="n">
        <v>116.26</v>
      </c>
      <c r="S128" t="n">
        <v>42.11</v>
      </c>
      <c r="T128" t="n">
        <v>35971.36</v>
      </c>
      <c r="U128" t="n">
        <v>0.36</v>
      </c>
      <c r="V128" t="n">
        <v>0.79</v>
      </c>
      <c r="W128" t="n">
        <v>4.05</v>
      </c>
      <c r="X128" t="n">
        <v>2.48</v>
      </c>
      <c r="Y128" t="n">
        <v>1</v>
      </c>
      <c r="Z128" t="n">
        <v>10</v>
      </c>
    </row>
    <row r="129">
      <c r="A129" t="n">
        <v>0</v>
      </c>
      <c r="B129" t="n">
        <v>70</v>
      </c>
      <c r="C129" t="inlineStr">
        <is>
          <t xml:space="preserve">CONCLUIDO	</t>
        </is>
      </c>
      <c r="D129" t="n">
        <v>4.0948</v>
      </c>
      <c r="E129" t="n">
        <v>24.42</v>
      </c>
      <c r="F129" t="n">
        <v>18.03</v>
      </c>
      <c r="G129" t="n">
        <v>7.51</v>
      </c>
      <c r="H129" t="n">
        <v>0.12</v>
      </c>
      <c r="I129" t="n">
        <v>144</v>
      </c>
      <c r="J129" t="n">
        <v>141.81</v>
      </c>
      <c r="K129" t="n">
        <v>47.83</v>
      </c>
      <c r="L129" t="n">
        <v>1</v>
      </c>
      <c r="M129" t="n">
        <v>142</v>
      </c>
      <c r="N129" t="n">
        <v>22.98</v>
      </c>
      <c r="O129" t="n">
        <v>17723.39</v>
      </c>
      <c r="P129" t="n">
        <v>198.94</v>
      </c>
      <c r="Q129" t="n">
        <v>1732.75</v>
      </c>
      <c r="R129" t="n">
        <v>134.8</v>
      </c>
      <c r="S129" t="n">
        <v>42.11</v>
      </c>
      <c r="T129" t="n">
        <v>45106.17</v>
      </c>
      <c r="U129" t="n">
        <v>0.31</v>
      </c>
      <c r="V129" t="n">
        <v>0.77</v>
      </c>
      <c r="W129" t="n">
        <v>3.94</v>
      </c>
      <c r="X129" t="n">
        <v>2.93</v>
      </c>
      <c r="Y129" t="n">
        <v>1</v>
      </c>
      <c r="Z129" t="n">
        <v>10</v>
      </c>
    </row>
    <row r="130">
      <c r="A130" t="n">
        <v>1</v>
      </c>
      <c r="B130" t="n">
        <v>70</v>
      </c>
      <c r="C130" t="inlineStr">
        <is>
          <t xml:space="preserve">CONCLUIDO	</t>
        </is>
      </c>
      <c r="D130" t="n">
        <v>4.4093</v>
      </c>
      <c r="E130" t="n">
        <v>22.68</v>
      </c>
      <c r="F130" t="n">
        <v>17.3</v>
      </c>
      <c r="G130" t="n">
        <v>9.52</v>
      </c>
      <c r="H130" t="n">
        <v>0.16</v>
      </c>
      <c r="I130" t="n">
        <v>109</v>
      </c>
      <c r="J130" t="n">
        <v>142.15</v>
      </c>
      <c r="K130" t="n">
        <v>47.83</v>
      </c>
      <c r="L130" t="n">
        <v>1.25</v>
      </c>
      <c r="M130" t="n">
        <v>107</v>
      </c>
      <c r="N130" t="n">
        <v>23.07</v>
      </c>
      <c r="O130" t="n">
        <v>17765.46</v>
      </c>
      <c r="P130" t="n">
        <v>188.14</v>
      </c>
      <c r="Q130" t="n">
        <v>1732.18</v>
      </c>
      <c r="R130" t="n">
        <v>112.09</v>
      </c>
      <c r="S130" t="n">
        <v>42.11</v>
      </c>
      <c r="T130" t="n">
        <v>33927.94</v>
      </c>
      <c r="U130" t="n">
        <v>0.38</v>
      </c>
      <c r="V130" t="n">
        <v>0.8</v>
      </c>
      <c r="W130" t="n">
        <v>3.89</v>
      </c>
      <c r="X130" t="n">
        <v>2.2</v>
      </c>
      <c r="Y130" t="n">
        <v>1</v>
      </c>
      <c r="Z130" t="n">
        <v>10</v>
      </c>
    </row>
    <row r="131">
      <c r="A131" t="n">
        <v>2</v>
      </c>
      <c r="B131" t="n">
        <v>70</v>
      </c>
      <c r="C131" t="inlineStr">
        <is>
          <t xml:space="preserve">CONCLUIDO	</t>
        </is>
      </c>
      <c r="D131" t="n">
        <v>4.622</v>
      </c>
      <c r="E131" t="n">
        <v>21.64</v>
      </c>
      <c r="F131" t="n">
        <v>16.87</v>
      </c>
      <c r="G131" t="n">
        <v>11.5</v>
      </c>
      <c r="H131" t="n">
        <v>0.19</v>
      </c>
      <c r="I131" t="n">
        <v>88</v>
      </c>
      <c r="J131" t="n">
        <v>142.49</v>
      </c>
      <c r="K131" t="n">
        <v>47.83</v>
      </c>
      <c r="L131" t="n">
        <v>1.5</v>
      </c>
      <c r="M131" t="n">
        <v>86</v>
      </c>
      <c r="N131" t="n">
        <v>23.16</v>
      </c>
      <c r="O131" t="n">
        <v>17807.56</v>
      </c>
      <c r="P131" t="n">
        <v>180.69</v>
      </c>
      <c r="Q131" t="n">
        <v>1732.32</v>
      </c>
      <c r="R131" t="n">
        <v>98.64</v>
      </c>
      <c r="S131" t="n">
        <v>42.11</v>
      </c>
      <c r="T131" t="n">
        <v>27309.36</v>
      </c>
      <c r="U131" t="n">
        <v>0.43</v>
      </c>
      <c r="V131" t="n">
        <v>0.83</v>
      </c>
      <c r="W131" t="n">
        <v>3.84</v>
      </c>
      <c r="X131" t="n">
        <v>1.76</v>
      </c>
      <c r="Y131" t="n">
        <v>1</v>
      </c>
      <c r="Z131" t="n">
        <v>10</v>
      </c>
    </row>
    <row r="132">
      <c r="A132" t="n">
        <v>3</v>
      </c>
      <c r="B132" t="n">
        <v>70</v>
      </c>
      <c r="C132" t="inlineStr">
        <is>
          <t xml:space="preserve">CONCLUIDO	</t>
        </is>
      </c>
      <c r="D132" t="n">
        <v>4.786</v>
      </c>
      <c r="E132" t="n">
        <v>20.89</v>
      </c>
      <c r="F132" t="n">
        <v>16.56</v>
      </c>
      <c r="G132" t="n">
        <v>13.61</v>
      </c>
      <c r="H132" t="n">
        <v>0.22</v>
      </c>
      <c r="I132" t="n">
        <v>73</v>
      </c>
      <c r="J132" t="n">
        <v>142.83</v>
      </c>
      <c r="K132" t="n">
        <v>47.83</v>
      </c>
      <c r="L132" t="n">
        <v>1.75</v>
      </c>
      <c r="M132" t="n">
        <v>71</v>
      </c>
      <c r="N132" t="n">
        <v>23.25</v>
      </c>
      <c r="O132" t="n">
        <v>17849.7</v>
      </c>
      <c r="P132" t="n">
        <v>174.83</v>
      </c>
      <c r="Q132" t="n">
        <v>1732.13</v>
      </c>
      <c r="R132" t="n">
        <v>89.03</v>
      </c>
      <c r="S132" t="n">
        <v>42.11</v>
      </c>
      <c r="T132" t="n">
        <v>22576.93</v>
      </c>
      <c r="U132" t="n">
        <v>0.47</v>
      </c>
      <c r="V132" t="n">
        <v>0.84</v>
      </c>
      <c r="W132" t="n">
        <v>3.82</v>
      </c>
      <c r="X132" t="n">
        <v>1.46</v>
      </c>
      <c r="Y132" t="n">
        <v>1</v>
      </c>
      <c r="Z132" t="n">
        <v>10</v>
      </c>
    </row>
    <row r="133">
      <c r="A133" t="n">
        <v>4</v>
      </c>
      <c r="B133" t="n">
        <v>70</v>
      </c>
      <c r="C133" t="inlineStr">
        <is>
          <t xml:space="preserve">CONCLUIDO	</t>
        </is>
      </c>
      <c r="D133" t="n">
        <v>4.9141</v>
      </c>
      <c r="E133" t="n">
        <v>20.35</v>
      </c>
      <c r="F133" t="n">
        <v>16.33</v>
      </c>
      <c r="G133" t="n">
        <v>15.8</v>
      </c>
      <c r="H133" t="n">
        <v>0.25</v>
      </c>
      <c r="I133" t="n">
        <v>62</v>
      </c>
      <c r="J133" t="n">
        <v>143.17</v>
      </c>
      <c r="K133" t="n">
        <v>47.83</v>
      </c>
      <c r="L133" t="n">
        <v>2</v>
      </c>
      <c r="M133" t="n">
        <v>60</v>
      </c>
      <c r="N133" t="n">
        <v>23.34</v>
      </c>
      <c r="O133" t="n">
        <v>17891.86</v>
      </c>
      <c r="P133" t="n">
        <v>169.31</v>
      </c>
      <c r="Q133" t="n">
        <v>1732.24</v>
      </c>
      <c r="R133" t="n">
        <v>82.33</v>
      </c>
      <c r="S133" t="n">
        <v>42.11</v>
      </c>
      <c r="T133" t="n">
        <v>19282.9</v>
      </c>
      <c r="U133" t="n">
        <v>0.51</v>
      </c>
      <c r="V133" t="n">
        <v>0.85</v>
      </c>
      <c r="W133" t="n">
        <v>3.79</v>
      </c>
      <c r="X133" t="n">
        <v>1.23</v>
      </c>
      <c r="Y133" t="n">
        <v>1</v>
      </c>
      <c r="Z133" t="n">
        <v>10</v>
      </c>
    </row>
    <row r="134">
      <c r="A134" t="n">
        <v>5</v>
      </c>
      <c r="B134" t="n">
        <v>70</v>
      </c>
      <c r="C134" t="inlineStr">
        <is>
          <t xml:space="preserve">CONCLUIDO	</t>
        </is>
      </c>
      <c r="D134" t="n">
        <v>5.0098</v>
      </c>
      <c r="E134" t="n">
        <v>19.96</v>
      </c>
      <c r="F134" t="n">
        <v>16.17</v>
      </c>
      <c r="G134" t="n">
        <v>17.97</v>
      </c>
      <c r="H134" t="n">
        <v>0.28</v>
      </c>
      <c r="I134" t="n">
        <v>54</v>
      </c>
      <c r="J134" t="n">
        <v>143.51</v>
      </c>
      <c r="K134" t="n">
        <v>47.83</v>
      </c>
      <c r="L134" t="n">
        <v>2.25</v>
      </c>
      <c r="M134" t="n">
        <v>52</v>
      </c>
      <c r="N134" t="n">
        <v>23.44</v>
      </c>
      <c r="O134" t="n">
        <v>17934.06</v>
      </c>
      <c r="P134" t="n">
        <v>165.21</v>
      </c>
      <c r="Q134" t="n">
        <v>1731.99</v>
      </c>
      <c r="R134" t="n">
        <v>77.13</v>
      </c>
      <c r="S134" t="n">
        <v>42.11</v>
      </c>
      <c r="T134" t="n">
        <v>16722.39</v>
      </c>
      <c r="U134" t="n">
        <v>0.55</v>
      </c>
      <c r="V134" t="n">
        <v>0.86</v>
      </c>
      <c r="W134" t="n">
        <v>3.79</v>
      </c>
      <c r="X134" t="n">
        <v>1.07</v>
      </c>
      <c r="Y134" t="n">
        <v>1</v>
      </c>
      <c r="Z134" t="n">
        <v>10</v>
      </c>
    </row>
    <row r="135">
      <c r="A135" t="n">
        <v>6</v>
      </c>
      <c r="B135" t="n">
        <v>70</v>
      </c>
      <c r="C135" t="inlineStr">
        <is>
          <t xml:space="preserve">CONCLUIDO	</t>
        </is>
      </c>
      <c r="D135" t="n">
        <v>5.1002</v>
      </c>
      <c r="E135" t="n">
        <v>19.61</v>
      </c>
      <c r="F135" t="n">
        <v>16.02</v>
      </c>
      <c r="G135" t="n">
        <v>20.45</v>
      </c>
      <c r="H135" t="n">
        <v>0.31</v>
      </c>
      <c r="I135" t="n">
        <v>47</v>
      </c>
      <c r="J135" t="n">
        <v>143.86</v>
      </c>
      <c r="K135" t="n">
        <v>47.83</v>
      </c>
      <c r="L135" t="n">
        <v>2.5</v>
      </c>
      <c r="M135" t="n">
        <v>45</v>
      </c>
      <c r="N135" t="n">
        <v>23.53</v>
      </c>
      <c r="O135" t="n">
        <v>17976.29</v>
      </c>
      <c r="P135" t="n">
        <v>160.25</v>
      </c>
      <c r="Q135" t="n">
        <v>1732.07</v>
      </c>
      <c r="R135" t="n">
        <v>72.47</v>
      </c>
      <c r="S135" t="n">
        <v>42.11</v>
      </c>
      <c r="T135" t="n">
        <v>14427.86</v>
      </c>
      <c r="U135" t="n">
        <v>0.58</v>
      </c>
      <c r="V135" t="n">
        <v>0.87</v>
      </c>
      <c r="W135" t="n">
        <v>3.78</v>
      </c>
      <c r="X135" t="n">
        <v>0.92</v>
      </c>
      <c r="Y135" t="n">
        <v>1</v>
      </c>
      <c r="Z135" t="n">
        <v>10</v>
      </c>
    </row>
    <row r="136">
      <c r="A136" t="n">
        <v>7</v>
      </c>
      <c r="B136" t="n">
        <v>70</v>
      </c>
      <c r="C136" t="inlineStr">
        <is>
          <t xml:space="preserve">CONCLUIDO	</t>
        </is>
      </c>
      <c r="D136" t="n">
        <v>5.1625</v>
      </c>
      <c r="E136" t="n">
        <v>19.37</v>
      </c>
      <c r="F136" t="n">
        <v>15.93</v>
      </c>
      <c r="G136" t="n">
        <v>22.76</v>
      </c>
      <c r="H136" t="n">
        <v>0.34</v>
      </c>
      <c r="I136" t="n">
        <v>42</v>
      </c>
      <c r="J136" t="n">
        <v>144.2</v>
      </c>
      <c r="K136" t="n">
        <v>47.83</v>
      </c>
      <c r="L136" t="n">
        <v>2.75</v>
      </c>
      <c r="M136" t="n">
        <v>40</v>
      </c>
      <c r="N136" t="n">
        <v>23.62</v>
      </c>
      <c r="O136" t="n">
        <v>18018.55</v>
      </c>
      <c r="P136" t="n">
        <v>156.19</v>
      </c>
      <c r="Q136" t="n">
        <v>1732.22</v>
      </c>
      <c r="R136" t="n">
        <v>69.01000000000001</v>
      </c>
      <c r="S136" t="n">
        <v>42.11</v>
      </c>
      <c r="T136" t="n">
        <v>12725.12</v>
      </c>
      <c r="U136" t="n">
        <v>0.61</v>
      </c>
      <c r="V136" t="n">
        <v>0.87</v>
      </c>
      <c r="W136" t="n">
        <v>3.79</v>
      </c>
      <c r="X136" t="n">
        <v>0.83</v>
      </c>
      <c r="Y136" t="n">
        <v>1</v>
      </c>
      <c r="Z136" t="n">
        <v>10</v>
      </c>
    </row>
    <row r="137">
      <c r="A137" t="n">
        <v>8</v>
      </c>
      <c r="B137" t="n">
        <v>70</v>
      </c>
      <c r="C137" t="inlineStr">
        <is>
          <t xml:space="preserve">CONCLUIDO	</t>
        </is>
      </c>
      <c r="D137" t="n">
        <v>5.215</v>
      </c>
      <c r="E137" t="n">
        <v>19.18</v>
      </c>
      <c r="F137" t="n">
        <v>15.85</v>
      </c>
      <c r="G137" t="n">
        <v>25.03</v>
      </c>
      <c r="H137" t="n">
        <v>0.37</v>
      </c>
      <c r="I137" t="n">
        <v>38</v>
      </c>
      <c r="J137" t="n">
        <v>144.54</v>
      </c>
      <c r="K137" t="n">
        <v>47.83</v>
      </c>
      <c r="L137" t="n">
        <v>3</v>
      </c>
      <c r="M137" t="n">
        <v>36</v>
      </c>
      <c r="N137" t="n">
        <v>23.71</v>
      </c>
      <c r="O137" t="n">
        <v>18060.85</v>
      </c>
      <c r="P137" t="n">
        <v>152.35</v>
      </c>
      <c r="Q137" t="n">
        <v>1732.18</v>
      </c>
      <c r="R137" t="n">
        <v>66.91</v>
      </c>
      <c r="S137" t="n">
        <v>42.11</v>
      </c>
      <c r="T137" t="n">
        <v>11694.23</v>
      </c>
      <c r="U137" t="n">
        <v>0.63</v>
      </c>
      <c r="V137" t="n">
        <v>0.88</v>
      </c>
      <c r="W137" t="n">
        <v>3.77</v>
      </c>
      <c r="X137" t="n">
        <v>0.75</v>
      </c>
      <c r="Y137" t="n">
        <v>1</v>
      </c>
      <c r="Z137" t="n">
        <v>10</v>
      </c>
    </row>
    <row r="138">
      <c r="A138" t="n">
        <v>9</v>
      </c>
      <c r="B138" t="n">
        <v>70</v>
      </c>
      <c r="C138" t="inlineStr">
        <is>
          <t xml:space="preserve">CONCLUIDO	</t>
        </is>
      </c>
      <c r="D138" t="n">
        <v>5.2738</v>
      </c>
      <c r="E138" t="n">
        <v>18.96</v>
      </c>
      <c r="F138" t="n">
        <v>15.75</v>
      </c>
      <c r="G138" t="n">
        <v>27.8</v>
      </c>
      <c r="H138" t="n">
        <v>0.4</v>
      </c>
      <c r="I138" t="n">
        <v>34</v>
      </c>
      <c r="J138" t="n">
        <v>144.89</v>
      </c>
      <c r="K138" t="n">
        <v>47.83</v>
      </c>
      <c r="L138" t="n">
        <v>3.25</v>
      </c>
      <c r="M138" t="n">
        <v>32</v>
      </c>
      <c r="N138" t="n">
        <v>23.81</v>
      </c>
      <c r="O138" t="n">
        <v>18103.18</v>
      </c>
      <c r="P138" t="n">
        <v>147.8</v>
      </c>
      <c r="Q138" t="n">
        <v>1732.01</v>
      </c>
      <c r="R138" t="n">
        <v>63.96</v>
      </c>
      <c r="S138" t="n">
        <v>42.11</v>
      </c>
      <c r="T138" t="n">
        <v>10236.12</v>
      </c>
      <c r="U138" t="n">
        <v>0.66</v>
      </c>
      <c r="V138" t="n">
        <v>0.88</v>
      </c>
      <c r="W138" t="n">
        <v>3.76</v>
      </c>
      <c r="X138" t="n">
        <v>0.65</v>
      </c>
      <c r="Y138" t="n">
        <v>1</v>
      </c>
      <c r="Z138" t="n">
        <v>10</v>
      </c>
    </row>
    <row r="139">
      <c r="A139" t="n">
        <v>10</v>
      </c>
      <c r="B139" t="n">
        <v>70</v>
      </c>
      <c r="C139" t="inlineStr">
        <is>
          <t xml:space="preserve">CONCLUIDO	</t>
        </is>
      </c>
      <c r="D139" t="n">
        <v>5.3149</v>
      </c>
      <c r="E139" t="n">
        <v>18.82</v>
      </c>
      <c r="F139" t="n">
        <v>15.69</v>
      </c>
      <c r="G139" t="n">
        <v>30.37</v>
      </c>
      <c r="H139" t="n">
        <v>0.43</v>
      </c>
      <c r="I139" t="n">
        <v>31</v>
      </c>
      <c r="J139" t="n">
        <v>145.23</v>
      </c>
      <c r="K139" t="n">
        <v>47.83</v>
      </c>
      <c r="L139" t="n">
        <v>3.5</v>
      </c>
      <c r="M139" t="n">
        <v>29</v>
      </c>
      <c r="N139" t="n">
        <v>23.9</v>
      </c>
      <c r="O139" t="n">
        <v>18145.54</v>
      </c>
      <c r="P139" t="n">
        <v>144.16</v>
      </c>
      <c r="Q139" t="n">
        <v>1731.94</v>
      </c>
      <c r="R139" t="n">
        <v>61.88</v>
      </c>
      <c r="S139" t="n">
        <v>42.11</v>
      </c>
      <c r="T139" t="n">
        <v>9212.200000000001</v>
      </c>
      <c r="U139" t="n">
        <v>0.68</v>
      </c>
      <c r="V139" t="n">
        <v>0.89</v>
      </c>
      <c r="W139" t="n">
        <v>3.76</v>
      </c>
      <c r="X139" t="n">
        <v>0.59</v>
      </c>
      <c r="Y139" t="n">
        <v>1</v>
      </c>
      <c r="Z139" t="n">
        <v>10</v>
      </c>
    </row>
    <row r="140">
      <c r="A140" t="n">
        <v>11</v>
      </c>
      <c r="B140" t="n">
        <v>70</v>
      </c>
      <c r="C140" t="inlineStr">
        <is>
          <t xml:space="preserve">CONCLUIDO	</t>
        </is>
      </c>
      <c r="D140" t="n">
        <v>5.3495</v>
      </c>
      <c r="E140" t="n">
        <v>18.69</v>
      </c>
      <c r="F140" t="n">
        <v>15.66</v>
      </c>
      <c r="G140" t="n">
        <v>33.55</v>
      </c>
      <c r="H140" t="n">
        <v>0.46</v>
      </c>
      <c r="I140" t="n">
        <v>28</v>
      </c>
      <c r="J140" t="n">
        <v>145.57</v>
      </c>
      <c r="K140" t="n">
        <v>47.83</v>
      </c>
      <c r="L140" t="n">
        <v>3.75</v>
      </c>
      <c r="M140" t="n">
        <v>16</v>
      </c>
      <c r="N140" t="n">
        <v>23.99</v>
      </c>
      <c r="O140" t="n">
        <v>18187.93</v>
      </c>
      <c r="P140" t="n">
        <v>139.67</v>
      </c>
      <c r="Q140" t="n">
        <v>1732</v>
      </c>
      <c r="R140" t="n">
        <v>60.44</v>
      </c>
      <c r="S140" t="n">
        <v>42.11</v>
      </c>
      <c r="T140" t="n">
        <v>8509.48</v>
      </c>
      <c r="U140" t="n">
        <v>0.7</v>
      </c>
      <c r="V140" t="n">
        <v>0.89</v>
      </c>
      <c r="W140" t="n">
        <v>3.77</v>
      </c>
      <c r="X140" t="n">
        <v>0.5600000000000001</v>
      </c>
      <c r="Y140" t="n">
        <v>1</v>
      </c>
      <c r="Z140" t="n">
        <v>10</v>
      </c>
    </row>
    <row r="141">
      <c r="A141" t="n">
        <v>12</v>
      </c>
      <c r="B141" t="n">
        <v>70</v>
      </c>
      <c r="C141" t="inlineStr">
        <is>
          <t xml:space="preserve">CONCLUIDO	</t>
        </is>
      </c>
      <c r="D141" t="n">
        <v>5.3636</v>
      </c>
      <c r="E141" t="n">
        <v>18.64</v>
      </c>
      <c r="F141" t="n">
        <v>15.64</v>
      </c>
      <c r="G141" t="n">
        <v>34.75</v>
      </c>
      <c r="H141" t="n">
        <v>0.49</v>
      </c>
      <c r="I141" t="n">
        <v>27</v>
      </c>
      <c r="J141" t="n">
        <v>145.92</v>
      </c>
      <c r="K141" t="n">
        <v>47.83</v>
      </c>
      <c r="L141" t="n">
        <v>4</v>
      </c>
      <c r="M141" t="n">
        <v>9</v>
      </c>
      <c r="N141" t="n">
        <v>24.09</v>
      </c>
      <c r="O141" t="n">
        <v>18230.35</v>
      </c>
      <c r="P141" t="n">
        <v>139.31</v>
      </c>
      <c r="Q141" t="n">
        <v>1731.96</v>
      </c>
      <c r="R141" t="n">
        <v>59.65</v>
      </c>
      <c r="S141" t="n">
        <v>42.11</v>
      </c>
      <c r="T141" t="n">
        <v>8118.48</v>
      </c>
      <c r="U141" t="n">
        <v>0.71</v>
      </c>
      <c r="V141" t="n">
        <v>0.89</v>
      </c>
      <c r="W141" t="n">
        <v>3.77</v>
      </c>
      <c r="X141" t="n">
        <v>0.54</v>
      </c>
      <c r="Y141" t="n">
        <v>1</v>
      </c>
      <c r="Z141" t="n">
        <v>10</v>
      </c>
    </row>
    <row r="142">
      <c r="A142" t="n">
        <v>13</v>
      </c>
      <c r="B142" t="n">
        <v>70</v>
      </c>
      <c r="C142" t="inlineStr">
        <is>
          <t xml:space="preserve">CONCLUIDO	</t>
        </is>
      </c>
      <c r="D142" t="n">
        <v>5.3734</v>
      </c>
      <c r="E142" t="n">
        <v>18.61</v>
      </c>
      <c r="F142" t="n">
        <v>15.63</v>
      </c>
      <c r="G142" t="n">
        <v>36.07</v>
      </c>
      <c r="H142" t="n">
        <v>0.51</v>
      </c>
      <c r="I142" t="n">
        <v>26</v>
      </c>
      <c r="J142" t="n">
        <v>146.26</v>
      </c>
      <c r="K142" t="n">
        <v>47.83</v>
      </c>
      <c r="L142" t="n">
        <v>4.25</v>
      </c>
      <c r="M142" t="n">
        <v>2</v>
      </c>
      <c r="N142" t="n">
        <v>24.18</v>
      </c>
      <c r="O142" t="n">
        <v>18272.81</v>
      </c>
      <c r="P142" t="n">
        <v>137.97</v>
      </c>
      <c r="Q142" t="n">
        <v>1731.9</v>
      </c>
      <c r="R142" t="n">
        <v>59.23</v>
      </c>
      <c r="S142" t="n">
        <v>42.11</v>
      </c>
      <c r="T142" t="n">
        <v>7914.98</v>
      </c>
      <c r="U142" t="n">
        <v>0.71</v>
      </c>
      <c r="V142" t="n">
        <v>0.89</v>
      </c>
      <c r="W142" t="n">
        <v>3.78</v>
      </c>
      <c r="X142" t="n">
        <v>0.53</v>
      </c>
      <c r="Y142" t="n">
        <v>1</v>
      </c>
      <c r="Z142" t="n">
        <v>10</v>
      </c>
    </row>
    <row r="143">
      <c r="A143" t="n">
        <v>14</v>
      </c>
      <c r="B143" t="n">
        <v>70</v>
      </c>
      <c r="C143" t="inlineStr">
        <is>
          <t xml:space="preserve">CONCLUIDO	</t>
        </is>
      </c>
      <c r="D143" t="n">
        <v>5.3731</v>
      </c>
      <c r="E143" t="n">
        <v>18.61</v>
      </c>
      <c r="F143" t="n">
        <v>15.63</v>
      </c>
      <c r="G143" t="n">
        <v>36.07</v>
      </c>
      <c r="H143" t="n">
        <v>0.54</v>
      </c>
      <c r="I143" t="n">
        <v>26</v>
      </c>
      <c r="J143" t="n">
        <v>146.61</v>
      </c>
      <c r="K143" t="n">
        <v>47.83</v>
      </c>
      <c r="L143" t="n">
        <v>4.5</v>
      </c>
      <c r="M143" t="n">
        <v>0</v>
      </c>
      <c r="N143" t="n">
        <v>24.28</v>
      </c>
      <c r="O143" t="n">
        <v>18315.3</v>
      </c>
      <c r="P143" t="n">
        <v>137.8</v>
      </c>
      <c r="Q143" t="n">
        <v>1732.05</v>
      </c>
      <c r="R143" t="n">
        <v>59.18</v>
      </c>
      <c r="S143" t="n">
        <v>42.11</v>
      </c>
      <c r="T143" t="n">
        <v>7889.51</v>
      </c>
      <c r="U143" t="n">
        <v>0.71</v>
      </c>
      <c r="V143" t="n">
        <v>0.89</v>
      </c>
      <c r="W143" t="n">
        <v>3.78</v>
      </c>
      <c r="X143" t="n">
        <v>0.53</v>
      </c>
      <c r="Y143" t="n">
        <v>1</v>
      </c>
      <c r="Z143" t="n">
        <v>10</v>
      </c>
    </row>
    <row r="144">
      <c r="A144" t="n">
        <v>0</v>
      </c>
      <c r="B144" t="n">
        <v>90</v>
      </c>
      <c r="C144" t="inlineStr">
        <is>
          <t xml:space="preserve">CONCLUIDO	</t>
        </is>
      </c>
      <c r="D144" t="n">
        <v>3.6757</v>
      </c>
      <c r="E144" t="n">
        <v>27.21</v>
      </c>
      <c r="F144" t="n">
        <v>18.63</v>
      </c>
      <c r="G144" t="n">
        <v>6.46</v>
      </c>
      <c r="H144" t="n">
        <v>0.1</v>
      </c>
      <c r="I144" t="n">
        <v>173</v>
      </c>
      <c r="J144" t="n">
        <v>176.73</v>
      </c>
      <c r="K144" t="n">
        <v>52.44</v>
      </c>
      <c r="L144" t="n">
        <v>1</v>
      </c>
      <c r="M144" t="n">
        <v>171</v>
      </c>
      <c r="N144" t="n">
        <v>33.29</v>
      </c>
      <c r="O144" t="n">
        <v>22031.19</v>
      </c>
      <c r="P144" t="n">
        <v>240.11</v>
      </c>
      <c r="Q144" t="n">
        <v>1732.92</v>
      </c>
      <c r="R144" t="n">
        <v>153.47</v>
      </c>
      <c r="S144" t="n">
        <v>42.11</v>
      </c>
      <c r="T144" t="n">
        <v>54295.92</v>
      </c>
      <c r="U144" t="n">
        <v>0.27</v>
      </c>
      <c r="V144" t="n">
        <v>0.75</v>
      </c>
      <c r="W144" t="n">
        <v>4</v>
      </c>
      <c r="X144" t="n">
        <v>3.53</v>
      </c>
      <c r="Y144" t="n">
        <v>1</v>
      </c>
      <c r="Z144" t="n">
        <v>10</v>
      </c>
    </row>
    <row r="145">
      <c r="A145" t="n">
        <v>1</v>
      </c>
      <c r="B145" t="n">
        <v>90</v>
      </c>
      <c r="C145" t="inlineStr">
        <is>
          <t xml:space="preserve">CONCLUIDO	</t>
        </is>
      </c>
      <c r="D145" t="n">
        <v>4.0213</v>
      </c>
      <c r="E145" t="n">
        <v>24.87</v>
      </c>
      <c r="F145" t="n">
        <v>17.79</v>
      </c>
      <c r="G145" t="n">
        <v>8.15</v>
      </c>
      <c r="H145" t="n">
        <v>0.13</v>
      </c>
      <c r="I145" t="n">
        <v>131</v>
      </c>
      <c r="J145" t="n">
        <v>177.1</v>
      </c>
      <c r="K145" t="n">
        <v>52.44</v>
      </c>
      <c r="L145" t="n">
        <v>1.25</v>
      </c>
      <c r="M145" t="n">
        <v>129</v>
      </c>
      <c r="N145" t="n">
        <v>33.41</v>
      </c>
      <c r="O145" t="n">
        <v>22076.81</v>
      </c>
      <c r="P145" t="n">
        <v>227.14</v>
      </c>
      <c r="Q145" t="n">
        <v>1732.38</v>
      </c>
      <c r="R145" t="n">
        <v>126.62</v>
      </c>
      <c r="S145" t="n">
        <v>42.11</v>
      </c>
      <c r="T145" t="n">
        <v>41084.86</v>
      </c>
      <c r="U145" t="n">
        <v>0.33</v>
      </c>
      <c r="V145" t="n">
        <v>0.78</v>
      </c>
      <c r="W145" t="n">
        <v>3.94</v>
      </c>
      <c r="X145" t="n">
        <v>2.69</v>
      </c>
      <c r="Y145" t="n">
        <v>1</v>
      </c>
      <c r="Z145" t="n">
        <v>10</v>
      </c>
    </row>
    <row r="146">
      <c r="A146" t="n">
        <v>2</v>
      </c>
      <c r="B146" t="n">
        <v>90</v>
      </c>
      <c r="C146" t="inlineStr">
        <is>
          <t xml:space="preserve">CONCLUIDO	</t>
        </is>
      </c>
      <c r="D146" t="n">
        <v>4.2784</v>
      </c>
      <c r="E146" t="n">
        <v>23.37</v>
      </c>
      <c r="F146" t="n">
        <v>17.22</v>
      </c>
      <c r="G146" t="n">
        <v>9.84</v>
      </c>
      <c r="H146" t="n">
        <v>0.15</v>
      </c>
      <c r="I146" t="n">
        <v>105</v>
      </c>
      <c r="J146" t="n">
        <v>177.47</v>
      </c>
      <c r="K146" t="n">
        <v>52.44</v>
      </c>
      <c r="L146" t="n">
        <v>1.5</v>
      </c>
      <c r="M146" t="n">
        <v>103</v>
      </c>
      <c r="N146" t="n">
        <v>33.53</v>
      </c>
      <c r="O146" t="n">
        <v>22122.46</v>
      </c>
      <c r="P146" t="n">
        <v>217.76</v>
      </c>
      <c r="Q146" t="n">
        <v>1732.57</v>
      </c>
      <c r="R146" t="n">
        <v>109.49</v>
      </c>
      <c r="S146" t="n">
        <v>42.11</v>
      </c>
      <c r="T146" t="n">
        <v>32647.31</v>
      </c>
      <c r="U146" t="n">
        <v>0.38</v>
      </c>
      <c r="V146" t="n">
        <v>0.8100000000000001</v>
      </c>
      <c r="W146" t="n">
        <v>3.88</v>
      </c>
      <c r="X146" t="n">
        <v>2.12</v>
      </c>
      <c r="Y146" t="n">
        <v>1</v>
      </c>
      <c r="Z146" t="n">
        <v>10</v>
      </c>
    </row>
    <row r="147">
      <c r="A147" t="n">
        <v>3</v>
      </c>
      <c r="B147" t="n">
        <v>90</v>
      </c>
      <c r="C147" t="inlineStr">
        <is>
          <t xml:space="preserve">CONCLUIDO	</t>
        </is>
      </c>
      <c r="D147" t="n">
        <v>4.4609</v>
      </c>
      <c r="E147" t="n">
        <v>22.42</v>
      </c>
      <c r="F147" t="n">
        <v>16.87</v>
      </c>
      <c r="G147" t="n">
        <v>11.5</v>
      </c>
      <c r="H147" t="n">
        <v>0.17</v>
      </c>
      <c r="I147" t="n">
        <v>88</v>
      </c>
      <c r="J147" t="n">
        <v>177.84</v>
      </c>
      <c r="K147" t="n">
        <v>52.44</v>
      </c>
      <c r="L147" t="n">
        <v>1.75</v>
      </c>
      <c r="M147" t="n">
        <v>86</v>
      </c>
      <c r="N147" t="n">
        <v>33.65</v>
      </c>
      <c r="O147" t="n">
        <v>22168.15</v>
      </c>
      <c r="P147" t="n">
        <v>211.34</v>
      </c>
      <c r="Q147" t="n">
        <v>1732.38</v>
      </c>
      <c r="R147" t="n">
        <v>98.55</v>
      </c>
      <c r="S147" t="n">
        <v>42.11</v>
      </c>
      <c r="T147" t="n">
        <v>27260.91</v>
      </c>
      <c r="U147" t="n">
        <v>0.43</v>
      </c>
      <c r="V147" t="n">
        <v>0.83</v>
      </c>
      <c r="W147" t="n">
        <v>3.85</v>
      </c>
      <c r="X147" t="n">
        <v>1.77</v>
      </c>
      <c r="Y147" t="n">
        <v>1</v>
      </c>
      <c r="Z147" t="n">
        <v>10</v>
      </c>
    </row>
    <row r="148">
      <c r="A148" t="n">
        <v>4</v>
      </c>
      <c r="B148" t="n">
        <v>90</v>
      </c>
      <c r="C148" t="inlineStr">
        <is>
          <t xml:space="preserve">CONCLUIDO	</t>
        </is>
      </c>
      <c r="D148" t="n">
        <v>4.6124</v>
      </c>
      <c r="E148" t="n">
        <v>21.68</v>
      </c>
      <c r="F148" t="n">
        <v>16.59</v>
      </c>
      <c r="G148" t="n">
        <v>13.27</v>
      </c>
      <c r="H148" t="n">
        <v>0.2</v>
      </c>
      <c r="I148" t="n">
        <v>75</v>
      </c>
      <c r="J148" t="n">
        <v>178.21</v>
      </c>
      <c r="K148" t="n">
        <v>52.44</v>
      </c>
      <c r="L148" t="n">
        <v>2</v>
      </c>
      <c r="M148" t="n">
        <v>73</v>
      </c>
      <c r="N148" t="n">
        <v>33.77</v>
      </c>
      <c r="O148" t="n">
        <v>22213.89</v>
      </c>
      <c r="P148" t="n">
        <v>205.68</v>
      </c>
      <c r="Q148" t="n">
        <v>1732.42</v>
      </c>
      <c r="R148" t="n">
        <v>90</v>
      </c>
      <c r="S148" t="n">
        <v>42.11</v>
      </c>
      <c r="T148" t="n">
        <v>23052.78</v>
      </c>
      <c r="U148" t="n">
        <v>0.47</v>
      </c>
      <c r="V148" t="n">
        <v>0.84</v>
      </c>
      <c r="W148" t="n">
        <v>3.83</v>
      </c>
      <c r="X148" t="n">
        <v>1.49</v>
      </c>
      <c r="Y148" t="n">
        <v>1</v>
      </c>
      <c r="Z148" t="n">
        <v>10</v>
      </c>
    </row>
    <row r="149">
      <c r="A149" t="n">
        <v>5</v>
      </c>
      <c r="B149" t="n">
        <v>90</v>
      </c>
      <c r="C149" t="inlineStr">
        <is>
          <t xml:space="preserve">CONCLUIDO	</t>
        </is>
      </c>
      <c r="D149" t="n">
        <v>4.7381</v>
      </c>
      <c r="E149" t="n">
        <v>21.11</v>
      </c>
      <c r="F149" t="n">
        <v>16.37</v>
      </c>
      <c r="G149" t="n">
        <v>15.11</v>
      </c>
      <c r="H149" t="n">
        <v>0.22</v>
      </c>
      <c r="I149" t="n">
        <v>65</v>
      </c>
      <c r="J149" t="n">
        <v>178.59</v>
      </c>
      <c r="K149" t="n">
        <v>52.44</v>
      </c>
      <c r="L149" t="n">
        <v>2.25</v>
      </c>
      <c r="M149" t="n">
        <v>63</v>
      </c>
      <c r="N149" t="n">
        <v>33.89</v>
      </c>
      <c r="O149" t="n">
        <v>22259.66</v>
      </c>
      <c r="P149" t="n">
        <v>200.8</v>
      </c>
      <c r="Q149" t="n">
        <v>1732.23</v>
      </c>
      <c r="R149" t="n">
        <v>83.31</v>
      </c>
      <c r="S149" t="n">
        <v>42.11</v>
      </c>
      <c r="T149" t="n">
        <v>19757.06</v>
      </c>
      <c r="U149" t="n">
        <v>0.51</v>
      </c>
      <c r="V149" t="n">
        <v>0.85</v>
      </c>
      <c r="W149" t="n">
        <v>3.81</v>
      </c>
      <c r="X149" t="n">
        <v>1.27</v>
      </c>
      <c r="Y149" t="n">
        <v>1</v>
      </c>
      <c r="Z149" t="n">
        <v>10</v>
      </c>
    </row>
    <row r="150">
      <c r="A150" t="n">
        <v>6</v>
      </c>
      <c r="B150" t="n">
        <v>90</v>
      </c>
      <c r="C150" t="inlineStr">
        <is>
          <t xml:space="preserve">CONCLUIDO	</t>
        </is>
      </c>
      <c r="D150" t="n">
        <v>4.8184</v>
      </c>
      <c r="E150" t="n">
        <v>20.75</v>
      </c>
      <c r="F150" t="n">
        <v>16.27</v>
      </c>
      <c r="G150" t="n">
        <v>16.83</v>
      </c>
      <c r="H150" t="n">
        <v>0.25</v>
      </c>
      <c r="I150" t="n">
        <v>58</v>
      </c>
      <c r="J150" t="n">
        <v>178.96</v>
      </c>
      <c r="K150" t="n">
        <v>52.44</v>
      </c>
      <c r="L150" t="n">
        <v>2.5</v>
      </c>
      <c r="M150" t="n">
        <v>56</v>
      </c>
      <c r="N150" t="n">
        <v>34.02</v>
      </c>
      <c r="O150" t="n">
        <v>22305.48</v>
      </c>
      <c r="P150" t="n">
        <v>197.49</v>
      </c>
      <c r="Q150" t="n">
        <v>1732.08</v>
      </c>
      <c r="R150" t="n">
        <v>79.47</v>
      </c>
      <c r="S150" t="n">
        <v>42.11</v>
      </c>
      <c r="T150" t="n">
        <v>17872.55</v>
      </c>
      <c r="U150" t="n">
        <v>0.53</v>
      </c>
      <c r="V150" t="n">
        <v>0.86</v>
      </c>
      <c r="W150" t="n">
        <v>3.82</v>
      </c>
      <c r="X150" t="n">
        <v>1.17</v>
      </c>
      <c r="Y150" t="n">
        <v>1</v>
      </c>
      <c r="Z150" t="n">
        <v>10</v>
      </c>
    </row>
    <row r="151">
      <c r="A151" t="n">
        <v>7</v>
      </c>
      <c r="B151" t="n">
        <v>90</v>
      </c>
      <c r="C151" t="inlineStr">
        <is>
          <t xml:space="preserve">CONCLUIDO	</t>
        </is>
      </c>
      <c r="D151" t="n">
        <v>4.9034</v>
      </c>
      <c r="E151" t="n">
        <v>20.39</v>
      </c>
      <c r="F151" t="n">
        <v>16.12</v>
      </c>
      <c r="G151" t="n">
        <v>18.61</v>
      </c>
      <c r="H151" t="n">
        <v>0.27</v>
      </c>
      <c r="I151" t="n">
        <v>52</v>
      </c>
      <c r="J151" t="n">
        <v>179.33</v>
      </c>
      <c r="K151" t="n">
        <v>52.44</v>
      </c>
      <c r="L151" t="n">
        <v>2.75</v>
      </c>
      <c r="M151" t="n">
        <v>50</v>
      </c>
      <c r="N151" t="n">
        <v>34.14</v>
      </c>
      <c r="O151" t="n">
        <v>22351.34</v>
      </c>
      <c r="P151" t="n">
        <v>193.62</v>
      </c>
      <c r="Q151" t="n">
        <v>1732.26</v>
      </c>
      <c r="R151" t="n">
        <v>75.41</v>
      </c>
      <c r="S151" t="n">
        <v>42.11</v>
      </c>
      <c r="T151" t="n">
        <v>15874.42</v>
      </c>
      <c r="U151" t="n">
        <v>0.5600000000000001</v>
      </c>
      <c r="V151" t="n">
        <v>0.86</v>
      </c>
      <c r="W151" t="n">
        <v>3.79</v>
      </c>
      <c r="X151" t="n">
        <v>1.02</v>
      </c>
      <c r="Y151" t="n">
        <v>1</v>
      </c>
      <c r="Z151" t="n">
        <v>10</v>
      </c>
    </row>
    <row r="152">
      <c r="A152" t="n">
        <v>8</v>
      </c>
      <c r="B152" t="n">
        <v>90</v>
      </c>
      <c r="C152" t="inlineStr">
        <is>
          <t xml:space="preserve">CONCLUIDO	</t>
        </is>
      </c>
      <c r="D152" t="n">
        <v>4.9705</v>
      </c>
      <c r="E152" t="n">
        <v>20.12</v>
      </c>
      <c r="F152" t="n">
        <v>16.03</v>
      </c>
      <c r="G152" t="n">
        <v>20.46</v>
      </c>
      <c r="H152" t="n">
        <v>0.3</v>
      </c>
      <c r="I152" t="n">
        <v>47</v>
      </c>
      <c r="J152" t="n">
        <v>179.7</v>
      </c>
      <c r="K152" t="n">
        <v>52.44</v>
      </c>
      <c r="L152" t="n">
        <v>3</v>
      </c>
      <c r="M152" t="n">
        <v>45</v>
      </c>
      <c r="N152" t="n">
        <v>34.26</v>
      </c>
      <c r="O152" t="n">
        <v>22397.24</v>
      </c>
      <c r="P152" t="n">
        <v>190.3</v>
      </c>
      <c r="Q152" t="n">
        <v>1732.02</v>
      </c>
      <c r="R152" t="n">
        <v>72.38</v>
      </c>
      <c r="S152" t="n">
        <v>42.11</v>
      </c>
      <c r="T152" t="n">
        <v>14381.94</v>
      </c>
      <c r="U152" t="n">
        <v>0.58</v>
      </c>
      <c r="V152" t="n">
        <v>0.87</v>
      </c>
      <c r="W152" t="n">
        <v>3.79</v>
      </c>
      <c r="X152" t="n">
        <v>0.93</v>
      </c>
      <c r="Y152" t="n">
        <v>1</v>
      </c>
      <c r="Z152" t="n">
        <v>10</v>
      </c>
    </row>
    <row r="153">
      <c r="A153" t="n">
        <v>9</v>
      </c>
      <c r="B153" t="n">
        <v>90</v>
      </c>
      <c r="C153" t="inlineStr">
        <is>
          <t xml:space="preserve">CONCLUIDO	</t>
        </is>
      </c>
      <c r="D153" t="n">
        <v>5.0271</v>
      </c>
      <c r="E153" t="n">
        <v>19.89</v>
      </c>
      <c r="F153" t="n">
        <v>15.94</v>
      </c>
      <c r="G153" t="n">
        <v>22.25</v>
      </c>
      <c r="H153" t="n">
        <v>0.32</v>
      </c>
      <c r="I153" t="n">
        <v>43</v>
      </c>
      <c r="J153" t="n">
        <v>180.07</v>
      </c>
      <c r="K153" t="n">
        <v>52.44</v>
      </c>
      <c r="L153" t="n">
        <v>3.25</v>
      </c>
      <c r="M153" t="n">
        <v>41</v>
      </c>
      <c r="N153" t="n">
        <v>34.38</v>
      </c>
      <c r="O153" t="n">
        <v>22443.18</v>
      </c>
      <c r="P153" t="n">
        <v>186.83</v>
      </c>
      <c r="Q153" t="n">
        <v>1731.95</v>
      </c>
      <c r="R153" t="n">
        <v>70.11</v>
      </c>
      <c r="S153" t="n">
        <v>42.11</v>
      </c>
      <c r="T153" t="n">
        <v>13266.61</v>
      </c>
      <c r="U153" t="n">
        <v>0.6</v>
      </c>
      <c r="V153" t="n">
        <v>0.87</v>
      </c>
      <c r="W153" t="n">
        <v>3.77</v>
      </c>
      <c r="X153" t="n">
        <v>0.84</v>
      </c>
      <c r="Y153" t="n">
        <v>1</v>
      </c>
      <c r="Z153" t="n">
        <v>10</v>
      </c>
    </row>
    <row r="154">
      <c r="A154" t="n">
        <v>10</v>
      </c>
      <c r="B154" t="n">
        <v>90</v>
      </c>
      <c r="C154" t="inlineStr">
        <is>
          <t xml:space="preserve">CONCLUIDO	</t>
        </is>
      </c>
      <c r="D154" t="n">
        <v>5.0815</v>
      </c>
      <c r="E154" t="n">
        <v>19.68</v>
      </c>
      <c r="F154" t="n">
        <v>15.87</v>
      </c>
      <c r="G154" t="n">
        <v>24.42</v>
      </c>
      <c r="H154" t="n">
        <v>0.34</v>
      </c>
      <c r="I154" t="n">
        <v>39</v>
      </c>
      <c r="J154" t="n">
        <v>180.45</v>
      </c>
      <c r="K154" t="n">
        <v>52.44</v>
      </c>
      <c r="L154" t="n">
        <v>3.5</v>
      </c>
      <c r="M154" t="n">
        <v>37</v>
      </c>
      <c r="N154" t="n">
        <v>34.51</v>
      </c>
      <c r="O154" t="n">
        <v>22489.16</v>
      </c>
      <c r="P154" t="n">
        <v>183.88</v>
      </c>
      <c r="Q154" t="n">
        <v>1732.04</v>
      </c>
      <c r="R154" t="n">
        <v>67.40000000000001</v>
      </c>
      <c r="S154" t="n">
        <v>42.11</v>
      </c>
      <c r="T154" t="n">
        <v>11935.5</v>
      </c>
      <c r="U154" t="n">
        <v>0.62</v>
      </c>
      <c r="V154" t="n">
        <v>0.88</v>
      </c>
      <c r="W154" t="n">
        <v>3.78</v>
      </c>
      <c r="X154" t="n">
        <v>0.77</v>
      </c>
      <c r="Y154" t="n">
        <v>1</v>
      </c>
      <c r="Z154" t="n">
        <v>10</v>
      </c>
    </row>
    <row r="155">
      <c r="A155" t="n">
        <v>11</v>
      </c>
      <c r="B155" t="n">
        <v>90</v>
      </c>
      <c r="C155" t="inlineStr">
        <is>
          <t xml:space="preserve">CONCLUIDO	</t>
        </is>
      </c>
      <c r="D155" t="n">
        <v>5.129</v>
      </c>
      <c r="E155" t="n">
        <v>19.5</v>
      </c>
      <c r="F155" t="n">
        <v>15.8</v>
      </c>
      <c r="G155" t="n">
        <v>26.33</v>
      </c>
      <c r="H155" t="n">
        <v>0.37</v>
      </c>
      <c r="I155" t="n">
        <v>36</v>
      </c>
      <c r="J155" t="n">
        <v>180.82</v>
      </c>
      <c r="K155" t="n">
        <v>52.44</v>
      </c>
      <c r="L155" t="n">
        <v>3.75</v>
      </c>
      <c r="M155" t="n">
        <v>34</v>
      </c>
      <c r="N155" t="n">
        <v>34.63</v>
      </c>
      <c r="O155" t="n">
        <v>22535.19</v>
      </c>
      <c r="P155" t="n">
        <v>180.65</v>
      </c>
      <c r="Q155" t="n">
        <v>1732.18</v>
      </c>
      <c r="R155" t="n">
        <v>65.23999999999999</v>
      </c>
      <c r="S155" t="n">
        <v>42.11</v>
      </c>
      <c r="T155" t="n">
        <v>10865.55</v>
      </c>
      <c r="U155" t="n">
        <v>0.65</v>
      </c>
      <c r="V155" t="n">
        <v>0.88</v>
      </c>
      <c r="W155" t="n">
        <v>3.76</v>
      </c>
      <c r="X155" t="n">
        <v>0.7</v>
      </c>
      <c r="Y155" t="n">
        <v>1</v>
      </c>
      <c r="Z155" t="n">
        <v>10</v>
      </c>
    </row>
    <row r="156">
      <c r="A156" t="n">
        <v>12</v>
      </c>
      <c r="B156" t="n">
        <v>90</v>
      </c>
      <c r="C156" t="inlineStr">
        <is>
          <t xml:space="preserve">CONCLUIDO	</t>
        </is>
      </c>
      <c r="D156" t="n">
        <v>5.1711</v>
      </c>
      <c r="E156" t="n">
        <v>19.34</v>
      </c>
      <c r="F156" t="n">
        <v>15.74</v>
      </c>
      <c r="G156" t="n">
        <v>28.63</v>
      </c>
      <c r="H156" t="n">
        <v>0.39</v>
      </c>
      <c r="I156" t="n">
        <v>33</v>
      </c>
      <c r="J156" t="n">
        <v>181.19</v>
      </c>
      <c r="K156" t="n">
        <v>52.44</v>
      </c>
      <c r="L156" t="n">
        <v>4</v>
      </c>
      <c r="M156" t="n">
        <v>31</v>
      </c>
      <c r="N156" t="n">
        <v>34.75</v>
      </c>
      <c r="O156" t="n">
        <v>22581.25</v>
      </c>
      <c r="P156" t="n">
        <v>177.58</v>
      </c>
      <c r="Q156" t="n">
        <v>1731.96</v>
      </c>
      <c r="R156" t="n">
        <v>63.67</v>
      </c>
      <c r="S156" t="n">
        <v>42.11</v>
      </c>
      <c r="T156" t="n">
        <v>10098.83</v>
      </c>
      <c r="U156" t="n">
        <v>0.66</v>
      </c>
      <c r="V156" t="n">
        <v>0.88</v>
      </c>
      <c r="W156" t="n">
        <v>3.76</v>
      </c>
      <c r="X156" t="n">
        <v>0.65</v>
      </c>
      <c r="Y156" t="n">
        <v>1</v>
      </c>
      <c r="Z156" t="n">
        <v>10</v>
      </c>
    </row>
    <row r="157">
      <c r="A157" t="n">
        <v>13</v>
      </c>
      <c r="B157" t="n">
        <v>90</v>
      </c>
      <c r="C157" t="inlineStr">
        <is>
          <t xml:space="preserve">CONCLUIDO	</t>
        </is>
      </c>
      <c r="D157" t="n">
        <v>5.2043</v>
      </c>
      <c r="E157" t="n">
        <v>19.21</v>
      </c>
      <c r="F157" t="n">
        <v>15.69</v>
      </c>
      <c r="G157" t="n">
        <v>30.37</v>
      </c>
      <c r="H157" t="n">
        <v>0.42</v>
      </c>
      <c r="I157" t="n">
        <v>31</v>
      </c>
      <c r="J157" t="n">
        <v>181.57</v>
      </c>
      <c r="K157" t="n">
        <v>52.44</v>
      </c>
      <c r="L157" t="n">
        <v>4.25</v>
      </c>
      <c r="M157" t="n">
        <v>29</v>
      </c>
      <c r="N157" t="n">
        <v>34.88</v>
      </c>
      <c r="O157" t="n">
        <v>22627.36</v>
      </c>
      <c r="P157" t="n">
        <v>174.62</v>
      </c>
      <c r="Q157" t="n">
        <v>1731.91</v>
      </c>
      <c r="R157" t="n">
        <v>61.91</v>
      </c>
      <c r="S157" t="n">
        <v>42.11</v>
      </c>
      <c r="T157" t="n">
        <v>9229.32</v>
      </c>
      <c r="U157" t="n">
        <v>0.68</v>
      </c>
      <c r="V157" t="n">
        <v>0.89</v>
      </c>
      <c r="W157" t="n">
        <v>3.76</v>
      </c>
      <c r="X157" t="n">
        <v>0.59</v>
      </c>
      <c r="Y157" t="n">
        <v>1</v>
      </c>
      <c r="Z157" t="n">
        <v>10</v>
      </c>
    </row>
    <row r="158">
      <c r="A158" t="n">
        <v>14</v>
      </c>
      <c r="B158" t="n">
        <v>90</v>
      </c>
      <c r="C158" t="inlineStr">
        <is>
          <t xml:space="preserve">CONCLUIDO	</t>
        </is>
      </c>
      <c r="D158" t="n">
        <v>5.2351</v>
      </c>
      <c r="E158" t="n">
        <v>19.1</v>
      </c>
      <c r="F158" t="n">
        <v>15.65</v>
      </c>
      <c r="G158" t="n">
        <v>32.38</v>
      </c>
      <c r="H158" t="n">
        <v>0.44</v>
      </c>
      <c r="I158" t="n">
        <v>29</v>
      </c>
      <c r="J158" t="n">
        <v>181.94</v>
      </c>
      <c r="K158" t="n">
        <v>52.44</v>
      </c>
      <c r="L158" t="n">
        <v>4.5</v>
      </c>
      <c r="M158" t="n">
        <v>27</v>
      </c>
      <c r="N158" t="n">
        <v>35</v>
      </c>
      <c r="O158" t="n">
        <v>22673.63</v>
      </c>
      <c r="P158" t="n">
        <v>170.79</v>
      </c>
      <c r="Q158" t="n">
        <v>1731.99</v>
      </c>
      <c r="R158" t="n">
        <v>60.92</v>
      </c>
      <c r="S158" t="n">
        <v>42.11</v>
      </c>
      <c r="T158" t="n">
        <v>8742.030000000001</v>
      </c>
      <c r="U158" t="n">
        <v>0.6899999999999999</v>
      </c>
      <c r="V158" t="n">
        <v>0.89</v>
      </c>
      <c r="W158" t="n">
        <v>3.75</v>
      </c>
      <c r="X158" t="n">
        <v>0.55</v>
      </c>
      <c r="Y158" t="n">
        <v>1</v>
      </c>
      <c r="Z158" t="n">
        <v>10</v>
      </c>
    </row>
    <row r="159">
      <c r="A159" t="n">
        <v>15</v>
      </c>
      <c r="B159" t="n">
        <v>90</v>
      </c>
      <c r="C159" t="inlineStr">
        <is>
          <t xml:space="preserve">CONCLUIDO	</t>
        </is>
      </c>
      <c r="D159" t="n">
        <v>5.2638</v>
      </c>
      <c r="E159" t="n">
        <v>19</v>
      </c>
      <c r="F159" t="n">
        <v>15.62</v>
      </c>
      <c r="G159" t="n">
        <v>34.7</v>
      </c>
      <c r="H159" t="n">
        <v>0.46</v>
      </c>
      <c r="I159" t="n">
        <v>27</v>
      </c>
      <c r="J159" t="n">
        <v>182.32</v>
      </c>
      <c r="K159" t="n">
        <v>52.44</v>
      </c>
      <c r="L159" t="n">
        <v>4.75</v>
      </c>
      <c r="M159" t="n">
        <v>25</v>
      </c>
      <c r="N159" t="n">
        <v>35.12</v>
      </c>
      <c r="O159" t="n">
        <v>22719.83</v>
      </c>
      <c r="P159" t="n">
        <v>168.19</v>
      </c>
      <c r="Q159" t="n">
        <v>1731.96</v>
      </c>
      <c r="R159" t="n">
        <v>59.66</v>
      </c>
      <c r="S159" t="n">
        <v>42.11</v>
      </c>
      <c r="T159" t="n">
        <v>8121.32</v>
      </c>
      <c r="U159" t="n">
        <v>0.71</v>
      </c>
      <c r="V159" t="n">
        <v>0.89</v>
      </c>
      <c r="W159" t="n">
        <v>3.75</v>
      </c>
      <c r="X159" t="n">
        <v>0.52</v>
      </c>
      <c r="Y159" t="n">
        <v>1</v>
      </c>
      <c r="Z159" t="n">
        <v>10</v>
      </c>
    </row>
    <row r="160">
      <c r="A160" t="n">
        <v>16</v>
      </c>
      <c r="B160" t="n">
        <v>90</v>
      </c>
      <c r="C160" t="inlineStr">
        <is>
          <t xml:space="preserve">CONCLUIDO	</t>
        </is>
      </c>
      <c r="D160" t="n">
        <v>5.2919</v>
      </c>
      <c r="E160" t="n">
        <v>18.9</v>
      </c>
      <c r="F160" t="n">
        <v>15.59</v>
      </c>
      <c r="G160" t="n">
        <v>37.41</v>
      </c>
      <c r="H160" t="n">
        <v>0.49</v>
      </c>
      <c r="I160" t="n">
        <v>25</v>
      </c>
      <c r="J160" t="n">
        <v>182.69</v>
      </c>
      <c r="K160" t="n">
        <v>52.44</v>
      </c>
      <c r="L160" t="n">
        <v>5</v>
      </c>
      <c r="M160" t="n">
        <v>23</v>
      </c>
      <c r="N160" t="n">
        <v>35.25</v>
      </c>
      <c r="O160" t="n">
        <v>22766.06</v>
      </c>
      <c r="P160" t="n">
        <v>166.05</v>
      </c>
      <c r="Q160" t="n">
        <v>1731.84</v>
      </c>
      <c r="R160" t="n">
        <v>58.74</v>
      </c>
      <c r="S160" t="n">
        <v>42.11</v>
      </c>
      <c r="T160" t="n">
        <v>7674.77</v>
      </c>
      <c r="U160" t="n">
        <v>0.72</v>
      </c>
      <c r="V160" t="n">
        <v>0.89</v>
      </c>
      <c r="W160" t="n">
        <v>3.75</v>
      </c>
      <c r="X160" t="n">
        <v>0.49</v>
      </c>
      <c r="Y160" t="n">
        <v>1</v>
      </c>
      <c r="Z160" t="n">
        <v>10</v>
      </c>
    </row>
    <row r="161">
      <c r="A161" t="n">
        <v>17</v>
      </c>
      <c r="B161" t="n">
        <v>90</v>
      </c>
      <c r="C161" t="inlineStr">
        <is>
          <t xml:space="preserve">CONCLUIDO	</t>
        </is>
      </c>
      <c r="D161" t="n">
        <v>5.3217</v>
      </c>
      <c r="E161" t="n">
        <v>18.79</v>
      </c>
      <c r="F161" t="n">
        <v>15.55</v>
      </c>
      <c r="G161" t="n">
        <v>40.57</v>
      </c>
      <c r="H161" t="n">
        <v>0.51</v>
      </c>
      <c r="I161" t="n">
        <v>23</v>
      </c>
      <c r="J161" t="n">
        <v>183.07</v>
      </c>
      <c r="K161" t="n">
        <v>52.44</v>
      </c>
      <c r="L161" t="n">
        <v>5.25</v>
      </c>
      <c r="M161" t="n">
        <v>21</v>
      </c>
      <c r="N161" t="n">
        <v>35.37</v>
      </c>
      <c r="O161" t="n">
        <v>22812.34</v>
      </c>
      <c r="P161" t="n">
        <v>161.04</v>
      </c>
      <c r="Q161" t="n">
        <v>1731.92</v>
      </c>
      <c r="R161" t="n">
        <v>57.67</v>
      </c>
      <c r="S161" t="n">
        <v>42.11</v>
      </c>
      <c r="T161" t="n">
        <v>7147.13</v>
      </c>
      <c r="U161" t="n">
        <v>0.73</v>
      </c>
      <c r="V161" t="n">
        <v>0.9</v>
      </c>
      <c r="W161" t="n">
        <v>3.75</v>
      </c>
      <c r="X161" t="n">
        <v>0.45</v>
      </c>
      <c r="Y161" t="n">
        <v>1</v>
      </c>
      <c r="Z161" t="n">
        <v>10</v>
      </c>
    </row>
    <row r="162">
      <c r="A162" t="n">
        <v>18</v>
      </c>
      <c r="B162" t="n">
        <v>90</v>
      </c>
      <c r="C162" t="inlineStr">
        <is>
          <t xml:space="preserve">CONCLUIDO	</t>
        </is>
      </c>
      <c r="D162" t="n">
        <v>5.3402</v>
      </c>
      <c r="E162" t="n">
        <v>18.73</v>
      </c>
      <c r="F162" t="n">
        <v>15.52</v>
      </c>
      <c r="G162" t="n">
        <v>42.34</v>
      </c>
      <c r="H162" t="n">
        <v>0.53</v>
      </c>
      <c r="I162" t="n">
        <v>22</v>
      </c>
      <c r="J162" t="n">
        <v>183.44</v>
      </c>
      <c r="K162" t="n">
        <v>52.44</v>
      </c>
      <c r="L162" t="n">
        <v>5.5</v>
      </c>
      <c r="M162" t="n">
        <v>15</v>
      </c>
      <c r="N162" t="n">
        <v>35.5</v>
      </c>
      <c r="O162" t="n">
        <v>22858.66</v>
      </c>
      <c r="P162" t="n">
        <v>159.61</v>
      </c>
      <c r="Q162" t="n">
        <v>1731.97</v>
      </c>
      <c r="R162" t="n">
        <v>56.6</v>
      </c>
      <c r="S162" t="n">
        <v>42.11</v>
      </c>
      <c r="T162" t="n">
        <v>6615.62</v>
      </c>
      <c r="U162" t="n">
        <v>0.74</v>
      </c>
      <c r="V162" t="n">
        <v>0.9</v>
      </c>
      <c r="W162" t="n">
        <v>3.75</v>
      </c>
      <c r="X162" t="n">
        <v>0.42</v>
      </c>
      <c r="Y162" t="n">
        <v>1</v>
      </c>
      <c r="Z162" t="n">
        <v>10</v>
      </c>
    </row>
    <row r="163">
      <c r="A163" t="n">
        <v>19</v>
      </c>
      <c r="B163" t="n">
        <v>90</v>
      </c>
      <c r="C163" t="inlineStr">
        <is>
          <t xml:space="preserve">CONCLUIDO	</t>
        </is>
      </c>
      <c r="D163" t="n">
        <v>5.3359</v>
      </c>
      <c r="E163" t="n">
        <v>18.74</v>
      </c>
      <c r="F163" t="n">
        <v>15.54</v>
      </c>
      <c r="G163" t="n">
        <v>42.38</v>
      </c>
      <c r="H163" t="n">
        <v>0.55</v>
      </c>
      <c r="I163" t="n">
        <v>22</v>
      </c>
      <c r="J163" t="n">
        <v>183.82</v>
      </c>
      <c r="K163" t="n">
        <v>52.44</v>
      </c>
      <c r="L163" t="n">
        <v>5.75</v>
      </c>
      <c r="M163" t="n">
        <v>9</v>
      </c>
      <c r="N163" t="n">
        <v>35.63</v>
      </c>
      <c r="O163" t="n">
        <v>22905.03</v>
      </c>
      <c r="P163" t="n">
        <v>157.38</v>
      </c>
      <c r="Q163" t="n">
        <v>1731.87</v>
      </c>
      <c r="R163" t="n">
        <v>56.86</v>
      </c>
      <c r="S163" t="n">
        <v>42.11</v>
      </c>
      <c r="T163" t="n">
        <v>6750.26</v>
      </c>
      <c r="U163" t="n">
        <v>0.74</v>
      </c>
      <c r="V163" t="n">
        <v>0.9</v>
      </c>
      <c r="W163" t="n">
        <v>3.76</v>
      </c>
      <c r="X163" t="n">
        <v>0.44</v>
      </c>
      <c r="Y163" t="n">
        <v>1</v>
      </c>
      <c r="Z163" t="n">
        <v>10</v>
      </c>
    </row>
    <row r="164">
      <c r="A164" t="n">
        <v>20</v>
      </c>
      <c r="B164" t="n">
        <v>90</v>
      </c>
      <c r="C164" t="inlineStr">
        <is>
          <t xml:space="preserve">CONCLUIDO	</t>
        </is>
      </c>
      <c r="D164" t="n">
        <v>5.3478</v>
      </c>
      <c r="E164" t="n">
        <v>18.7</v>
      </c>
      <c r="F164" t="n">
        <v>15.53</v>
      </c>
      <c r="G164" t="n">
        <v>44.38</v>
      </c>
      <c r="H164" t="n">
        <v>0.58</v>
      </c>
      <c r="I164" t="n">
        <v>21</v>
      </c>
      <c r="J164" t="n">
        <v>184.19</v>
      </c>
      <c r="K164" t="n">
        <v>52.44</v>
      </c>
      <c r="L164" t="n">
        <v>6</v>
      </c>
      <c r="M164" t="n">
        <v>2</v>
      </c>
      <c r="N164" t="n">
        <v>35.75</v>
      </c>
      <c r="O164" t="n">
        <v>22951.43</v>
      </c>
      <c r="P164" t="n">
        <v>157.14</v>
      </c>
      <c r="Q164" t="n">
        <v>1732</v>
      </c>
      <c r="R164" t="n">
        <v>56.25</v>
      </c>
      <c r="S164" t="n">
        <v>42.11</v>
      </c>
      <c r="T164" t="n">
        <v>6446.79</v>
      </c>
      <c r="U164" t="n">
        <v>0.75</v>
      </c>
      <c r="V164" t="n">
        <v>0.9</v>
      </c>
      <c r="W164" t="n">
        <v>3.77</v>
      </c>
      <c r="X164" t="n">
        <v>0.43</v>
      </c>
      <c r="Y164" t="n">
        <v>1</v>
      </c>
      <c r="Z164" t="n">
        <v>10</v>
      </c>
    </row>
    <row r="165">
      <c r="A165" t="n">
        <v>21</v>
      </c>
      <c r="B165" t="n">
        <v>90</v>
      </c>
      <c r="C165" t="inlineStr">
        <is>
          <t xml:space="preserve">CONCLUIDO	</t>
        </is>
      </c>
      <c r="D165" t="n">
        <v>5.3493</v>
      </c>
      <c r="E165" t="n">
        <v>18.69</v>
      </c>
      <c r="F165" t="n">
        <v>15.53</v>
      </c>
      <c r="G165" t="n">
        <v>44.36</v>
      </c>
      <c r="H165" t="n">
        <v>0.6</v>
      </c>
      <c r="I165" t="n">
        <v>21</v>
      </c>
      <c r="J165" t="n">
        <v>184.57</v>
      </c>
      <c r="K165" t="n">
        <v>52.44</v>
      </c>
      <c r="L165" t="n">
        <v>6.25</v>
      </c>
      <c r="M165" t="n">
        <v>1</v>
      </c>
      <c r="N165" t="n">
        <v>35.88</v>
      </c>
      <c r="O165" t="n">
        <v>22997.88</v>
      </c>
      <c r="P165" t="n">
        <v>157.17</v>
      </c>
      <c r="Q165" t="n">
        <v>1731.97</v>
      </c>
      <c r="R165" t="n">
        <v>56.32</v>
      </c>
      <c r="S165" t="n">
        <v>42.11</v>
      </c>
      <c r="T165" t="n">
        <v>6481.71</v>
      </c>
      <c r="U165" t="n">
        <v>0.75</v>
      </c>
      <c r="V165" t="n">
        <v>0.9</v>
      </c>
      <c r="W165" t="n">
        <v>3.76</v>
      </c>
      <c r="X165" t="n">
        <v>0.43</v>
      </c>
      <c r="Y165" t="n">
        <v>1</v>
      </c>
      <c r="Z165" t="n">
        <v>10</v>
      </c>
    </row>
    <row r="166">
      <c r="A166" t="n">
        <v>22</v>
      </c>
      <c r="B166" t="n">
        <v>90</v>
      </c>
      <c r="C166" t="inlineStr">
        <is>
          <t xml:space="preserve">CONCLUIDO	</t>
        </is>
      </c>
      <c r="D166" t="n">
        <v>5.3474</v>
      </c>
      <c r="E166" t="n">
        <v>18.7</v>
      </c>
      <c r="F166" t="n">
        <v>15.53</v>
      </c>
      <c r="G166" t="n">
        <v>44.38</v>
      </c>
      <c r="H166" t="n">
        <v>0.62</v>
      </c>
      <c r="I166" t="n">
        <v>21</v>
      </c>
      <c r="J166" t="n">
        <v>184.95</v>
      </c>
      <c r="K166" t="n">
        <v>52.44</v>
      </c>
      <c r="L166" t="n">
        <v>6.5</v>
      </c>
      <c r="M166" t="n">
        <v>0</v>
      </c>
      <c r="N166" t="n">
        <v>36.01</v>
      </c>
      <c r="O166" t="n">
        <v>23044.38</v>
      </c>
      <c r="P166" t="n">
        <v>157.45</v>
      </c>
      <c r="Q166" t="n">
        <v>1732.17</v>
      </c>
      <c r="R166" t="n">
        <v>56.45</v>
      </c>
      <c r="S166" t="n">
        <v>42.11</v>
      </c>
      <c r="T166" t="n">
        <v>6548.42</v>
      </c>
      <c r="U166" t="n">
        <v>0.75</v>
      </c>
      <c r="V166" t="n">
        <v>0.9</v>
      </c>
      <c r="W166" t="n">
        <v>3.76</v>
      </c>
      <c r="X166" t="n">
        <v>0.43</v>
      </c>
      <c r="Y166" t="n">
        <v>1</v>
      </c>
      <c r="Z166" t="n">
        <v>10</v>
      </c>
    </row>
    <row r="167">
      <c r="A167" t="n">
        <v>0</v>
      </c>
      <c r="B167" t="n">
        <v>110</v>
      </c>
      <c r="C167" t="inlineStr">
        <is>
          <t xml:space="preserve">CONCLUIDO	</t>
        </is>
      </c>
      <c r="D167" t="n">
        <v>3.2761</v>
      </c>
      <c r="E167" t="n">
        <v>30.52</v>
      </c>
      <c r="F167" t="n">
        <v>19.3</v>
      </c>
      <c r="G167" t="n">
        <v>5.68</v>
      </c>
      <c r="H167" t="n">
        <v>0.08</v>
      </c>
      <c r="I167" t="n">
        <v>204</v>
      </c>
      <c r="J167" t="n">
        <v>213.37</v>
      </c>
      <c r="K167" t="n">
        <v>56.13</v>
      </c>
      <c r="L167" t="n">
        <v>1</v>
      </c>
      <c r="M167" t="n">
        <v>202</v>
      </c>
      <c r="N167" t="n">
        <v>46.25</v>
      </c>
      <c r="O167" t="n">
        <v>26550.29</v>
      </c>
      <c r="P167" t="n">
        <v>282.47</v>
      </c>
      <c r="Q167" t="n">
        <v>1732.9</v>
      </c>
      <c r="R167" t="n">
        <v>174.71</v>
      </c>
      <c r="S167" t="n">
        <v>42.11</v>
      </c>
      <c r="T167" t="n">
        <v>64761.58</v>
      </c>
      <c r="U167" t="n">
        <v>0.24</v>
      </c>
      <c r="V167" t="n">
        <v>0.72</v>
      </c>
      <c r="W167" t="n">
        <v>4.03</v>
      </c>
      <c r="X167" t="n">
        <v>4.19</v>
      </c>
      <c r="Y167" t="n">
        <v>1</v>
      </c>
      <c r="Z167" t="n">
        <v>10</v>
      </c>
    </row>
    <row r="168">
      <c r="A168" t="n">
        <v>1</v>
      </c>
      <c r="B168" t="n">
        <v>110</v>
      </c>
      <c r="C168" t="inlineStr">
        <is>
          <t xml:space="preserve">CONCLUIDO	</t>
        </is>
      </c>
      <c r="D168" t="n">
        <v>3.668</v>
      </c>
      <c r="E168" t="n">
        <v>27.26</v>
      </c>
      <c r="F168" t="n">
        <v>18.19</v>
      </c>
      <c r="G168" t="n">
        <v>7.13</v>
      </c>
      <c r="H168" t="n">
        <v>0.1</v>
      </c>
      <c r="I168" t="n">
        <v>153</v>
      </c>
      <c r="J168" t="n">
        <v>213.78</v>
      </c>
      <c r="K168" t="n">
        <v>56.13</v>
      </c>
      <c r="L168" t="n">
        <v>1.25</v>
      </c>
      <c r="M168" t="n">
        <v>151</v>
      </c>
      <c r="N168" t="n">
        <v>46.4</v>
      </c>
      <c r="O168" t="n">
        <v>26600.32</v>
      </c>
      <c r="P168" t="n">
        <v>264.6</v>
      </c>
      <c r="Q168" t="n">
        <v>1732.62</v>
      </c>
      <c r="R168" t="n">
        <v>140.35</v>
      </c>
      <c r="S168" t="n">
        <v>42.11</v>
      </c>
      <c r="T168" t="n">
        <v>47838.02</v>
      </c>
      <c r="U168" t="n">
        <v>0.3</v>
      </c>
      <c r="V168" t="n">
        <v>0.77</v>
      </c>
      <c r="W168" t="n">
        <v>3.94</v>
      </c>
      <c r="X168" t="n">
        <v>3.09</v>
      </c>
      <c r="Y168" t="n">
        <v>1</v>
      </c>
      <c r="Z168" t="n">
        <v>10</v>
      </c>
    </row>
    <row r="169">
      <c r="A169" t="n">
        <v>2</v>
      </c>
      <c r="B169" t="n">
        <v>110</v>
      </c>
      <c r="C169" t="inlineStr">
        <is>
          <t xml:space="preserve">CONCLUIDO	</t>
        </is>
      </c>
      <c r="D169" t="n">
        <v>3.9374</v>
      </c>
      <c r="E169" t="n">
        <v>25.4</v>
      </c>
      <c r="F169" t="n">
        <v>17.59</v>
      </c>
      <c r="G169" t="n">
        <v>8.58</v>
      </c>
      <c r="H169" t="n">
        <v>0.12</v>
      </c>
      <c r="I169" t="n">
        <v>123</v>
      </c>
      <c r="J169" t="n">
        <v>214.19</v>
      </c>
      <c r="K169" t="n">
        <v>56.13</v>
      </c>
      <c r="L169" t="n">
        <v>1.5</v>
      </c>
      <c r="M169" t="n">
        <v>121</v>
      </c>
      <c r="N169" t="n">
        <v>46.56</v>
      </c>
      <c r="O169" t="n">
        <v>26650.41</v>
      </c>
      <c r="P169" t="n">
        <v>254.19</v>
      </c>
      <c r="Q169" t="n">
        <v>1732.77</v>
      </c>
      <c r="R169" t="n">
        <v>120.92</v>
      </c>
      <c r="S169" t="n">
        <v>42.11</v>
      </c>
      <c r="T169" t="n">
        <v>38272.77</v>
      </c>
      <c r="U169" t="n">
        <v>0.35</v>
      </c>
      <c r="V169" t="n">
        <v>0.79</v>
      </c>
      <c r="W169" t="n">
        <v>3.91</v>
      </c>
      <c r="X169" t="n">
        <v>2.49</v>
      </c>
      <c r="Y169" t="n">
        <v>1</v>
      </c>
      <c r="Z169" t="n">
        <v>10</v>
      </c>
    </row>
    <row r="170">
      <c r="A170" t="n">
        <v>3</v>
      </c>
      <c r="B170" t="n">
        <v>110</v>
      </c>
      <c r="C170" t="inlineStr">
        <is>
          <t xml:space="preserve">CONCLUIDO	</t>
        </is>
      </c>
      <c r="D170" t="n">
        <v>4.1547</v>
      </c>
      <c r="E170" t="n">
        <v>24.07</v>
      </c>
      <c r="F170" t="n">
        <v>17.15</v>
      </c>
      <c r="G170" t="n">
        <v>10.09</v>
      </c>
      <c r="H170" t="n">
        <v>0.14</v>
      </c>
      <c r="I170" t="n">
        <v>102</v>
      </c>
      <c r="J170" t="n">
        <v>214.59</v>
      </c>
      <c r="K170" t="n">
        <v>56.13</v>
      </c>
      <c r="L170" t="n">
        <v>1.75</v>
      </c>
      <c r="M170" t="n">
        <v>100</v>
      </c>
      <c r="N170" t="n">
        <v>46.72</v>
      </c>
      <c r="O170" t="n">
        <v>26700.55</v>
      </c>
      <c r="P170" t="n">
        <v>246.19</v>
      </c>
      <c r="Q170" t="n">
        <v>1732.27</v>
      </c>
      <c r="R170" t="n">
        <v>107.46</v>
      </c>
      <c r="S170" t="n">
        <v>42.11</v>
      </c>
      <c r="T170" t="n">
        <v>31646.7</v>
      </c>
      <c r="U170" t="n">
        <v>0.39</v>
      </c>
      <c r="V170" t="n">
        <v>0.8100000000000001</v>
      </c>
      <c r="W170" t="n">
        <v>3.87</v>
      </c>
      <c r="X170" t="n">
        <v>2.05</v>
      </c>
      <c r="Y170" t="n">
        <v>1</v>
      </c>
      <c r="Z170" t="n">
        <v>10</v>
      </c>
    </row>
    <row r="171">
      <c r="A171" t="n">
        <v>4</v>
      </c>
      <c r="B171" t="n">
        <v>110</v>
      </c>
      <c r="C171" t="inlineStr">
        <is>
          <t xml:space="preserve">CONCLUIDO	</t>
        </is>
      </c>
      <c r="D171" t="n">
        <v>4.3267</v>
      </c>
      <c r="E171" t="n">
        <v>23.11</v>
      </c>
      <c r="F171" t="n">
        <v>16.83</v>
      </c>
      <c r="G171" t="n">
        <v>11.6</v>
      </c>
      <c r="H171" t="n">
        <v>0.17</v>
      </c>
      <c r="I171" t="n">
        <v>87</v>
      </c>
      <c r="J171" t="n">
        <v>215</v>
      </c>
      <c r="K171" t="n">
        <v>56.13</v>
      </c>
      <c r="L171" t="n">
        <v>2</v>
      </c>
      <c r="M171" t="n">
        <v>85</v>
      </c>
      <c r="N171" t="n">
        <v>46.87</v>
      </c>
      <c r="O171" t="n">
        <v>26750.75</v>
      </c>
      <c r="P171" t="n">
        <v>239.81</v>
      </c>
      <c r="Q171" t="n">
        <v>1731.91</v>
      </c>
      <c r="R171" t="n">
        <v>97.72</v>
      </c>
      <c r="S171" t="n">
        <v>42.11</v>
      </c>
      <c r="T171" t="n">
        <v>26851.99</v>
      </c>
      <c r="U171" t="n">
        <v>0.43</v>
      </c>
      <c r="V171" t="n">
        <v>0.83</v>
      </c>
      <c r="W171" t="n">
        <v>3.84</v>
      </c>
      <c r="X171" t="n">
        <v>1.73</v>
      </c>
      <c r="Y171" t="n">
        <v>1</v>
      </c>
      <c r="Z171" t="n">
        <v>10</v>
      </c>
    </row>
    <row r="172">
      <c r="A172" t="n">
        <v>5</v>
      </c>
      <c r="B172" t="n">
        <v>110</v>
      </c>
      <c r="C172" t="inlineStr">
        <is>
          <t xml:space="preserve">CONCLUIDO	</t>
        </is>
      </c>
      <c r="D172" t="n">
        <v>4.453</v>
      </c>
      <c r="E172" t="n">
        <v>22.46</v>
      </c>
      <c r="F172" t="n">
        <v>16.64</v>
      </c>
      <c r="G172" t="n">
        <v>13.13</v>
      </c>
      <c r="H172" t="n">
        <v>0.19</v>
      </c>
      <c r="I172" t="n">
        <v>76</v>
      </c>
      <c r="J172" t="n">
        <v>215.41</v>
      </c>
      <c r="K172" t="n">
        <v>56.13</v>
      </c>
      <c r="L172" t="n">
        <v>2.25</v>
      </c>
      <c r="M172" t="n">
        <v>74</v>
      </c>
      <c r="N172" t="n">
        <v>47.03</v>
      </c>
      <c r="O172" t="n">
        <v>26801</v>
      </c>
      <c r="P172" t="n">
        <v>235.49</v>
      </c>
      <c r="Q172" t="n">
        <v>1732.19</v>
      </c>
      <c r="R172" t="n">
        <v>91.23999999999999</v>
      </c>
      <c r="S172" t="n">
        <v>42.11</v>
      </c>
      <c r="T172" t="n">
        <v>23669.64</v>
      </c>
      <c r="U172" t="n">
        <v>0.46</v>
      </c>
      <c r="V172" t="n">
        <v>0.84</v>
      </c>
      <c r="W172" t="n">
        <v>3.84</v>
      </c>
      <c r="X172" t="n">
        <v>1.53</v>
      </c>
      <c r="Y172" t="n">
        <v>1</v>
      </c>
      <c r="Z172" t="n">
        <v>10</v>
      </c>
    </row>
    <row r="173">
      <c r="A173" t="n">
        <v>6</v>
      </c>
      <c r="B173" t="n">
        <v>110</v>
      </c>
      <c r="C173" t="inlineStr">
        <is>
          <t xml:space="preserve">CONCLUIDO	</t>
        </is>
      </c>
      <c r="D173" t="n">
        <v>4.5585</v>
      </c>
      <c r="E173" t="n">
        <v>21.94</v>
      </c>
      <c r="F173" t="n">
        <v>16.45</v>
      </c>
      <c r="G173" t="n">
        <v>14.52</v>
      </c>
      <c r="H173" t="n">
        <v>0.21</v>
      </c>
      <c r="I173" t="n">
        <v>68</v>
      </c>
      <c r="J173" t="n">
        <v>215.82</v>
      </c>
      <c r="K173" t="n">
        <v>56.13</v>
      </c>
      <c r="L173" t="n">
        <v>2.5</v>
      </c>
      <c r="M173" t="n">
        <v>66</v>
      </c>
      <c r="N173" t="n">
        <v>47.19</v>
      </c>
      <c r="O173" t="n">
        <v>26851.31</v>
      </c>
      <c r="P173" t="n">
        <v>231.16</v>
      </c>
      <c r="Q173" t="n">
        <v>1732.06</v>
      </c>
      <c r="R173" t="n">
        <v>85.79000000000001</v>
      </c>
      <c r="S173" t="n">
        <v>42.11</v>
      </c>
      <c r="T173" t="n">
        <v>20981.65</v>
      </c>
      <c r="U173" t="n">
        <v>0.49</v>
      </c>
      <c r="V173" t="n">
        <v>0.85</v>
      </c>
      <c r="W173" t="n">
        <v>3.82</v>
      </c>
      <c r="X173" t="n">
        <v>1.35</v>
      </c>
      <c r="Y173" t="n">
        <v>1</v>
      </c>
      <c r="Z173" t="n">
        <v>10</v>
      </c>
    </row>
    <row r="174">
      <c r="A174" t="n">
        <v>7</v>
      </c>
      <c r="B174" t="n">
        <v>110</v>
      </c>
      <c r="C174" t="inlineStr">
        <is>
          <t xml:space="preserve">CONCLUIDO	</t>
        </is>
      </c>
      <c r="D174" t="n">
        <v>4.651</v>
      </c>
      <c r="E174" t="n">
        <v>21.5</v>
      </c>
      <c r="F174" t="n">
        <v>16.31</v>
      </c>
      <c r="G174" t="n">
        <v>16.04</v>
      </c>
      <c r="H174" t="n">
        <v>0.23</v>
      </c>
      <c r="I174" t="n">
        <v>61</v>
      </c>
      <c r="J174" t="n">
        <v>216.22</v>
      </c>
      <c r="K174" t="n">
        <v>56.13</v>
      </c>
      <c r="L174" t="n">
        <v>2.75</v>
      </c>
      <c r="M174" t="n">
        <v>59</v>
      </c>
      <c r="N174" t="n">
        <v>47.35</v>
      </c>
      <c r="O174" t="n">
        <v>26901.66</v>
      </c>
      <c r="P174" t="n">
        <v>227.45</v>
      </c>
      <c r="Q174" t="n">
        <v>1732.07</v>
      </c>
      <c r="R174" t="n">
        <v>81.34</v>
      </c>
      <c r="S174" t="n">
        <v>42.11</v>
      </c>
      <c r="T174" t="n">
        <v>18793.4</v>
      </c>
      <c r="U174" t="n">
        <v>0.52</v>
      </c>
      <c r="V174" t="n">
        <v>0.85</v>
      </c>
      <c r="W174" t="n">
        <v>3.8</v>
      </c>
      <c r="X174" t="n">
        <v>1.21</v>
      </c>
      <c r="Y174" t="n">
        <v>1</v>
      </c>
      <c r="Z174" t="n">
        <v>10</v>
      </c>
    </row>
    <row r="175">
      <c r="A175" t="n">
        <v>8</v>
      </c>
      <c r="B175" t="n">
        <v>110</v>
      </c>
      <c r="C175" t="inlineStr">
        <is>
          <t xml:space="preserve">CONCLUIDO	</t>
        </is>
      </c>
      <c r="D175" t="n">
        <v>4.7343</v>
      </c>
      <c r="E175" t="n">
        <v>21.12</v>
      </c>
      <c r="F175" t="n">
        <v>16.19</v>
      </c>
      <c r="G175" t="n">
        <v>17.66</v>
      </c>
      <c r="H175" t="n">
        <v>0.25</v>
      </c>
      <c r="I175" t="n">
        <v>55</v>
      </c>
      <c r="J175" t="n">
        <v>216.63</v>
      </c>
      <c r="K175" t="n">
        <v>56.13</v>
      </c>
      <c r="L175" t="n">
        <v>3</v>
      </c>
      <c r="M175" t="n">
        <v>53</v>
      </c>
      <c r="N175" t="n">
        <v>47.51</v>
      </c>
      <c r="O175" t="n">
        <v>26952.08</v>
      </c>
      <c r="P175" t="n">
        <v>224</v>
      </c>
      <c r="Q175" t="n">
        <v>1732.12</v>
      </c>
      <c r="R175" t="n">
        <v>77.45999999999999</v>
      </c>
      <c r="S175" t="n">
        <v>42.11</v>
      </c>
      <c r="T175" t="n">
        <v>16881.46</v>
      </c>
      <c r="U175" t="n">
        <v>0.54</v>
      </c>
      <c r="V175" t="n">
        <v>0.86</v>
      </c>
      <c r="W175" t="n">
        <v>3.8</v>
      </c>
      <c r="X175" t="n">
        <v>1.09</v>
      </c>
      <c r="Y175" t="n">
        <v>1</v>
      </c>
      <c r="Z175" t="n">
        <v>10</v>
      </c>
    </row>
    <row r="176">
      <c r="A176" t="n">
        <v>9</v>
      </c>
      <c r="B176" t="n">
        <v>110</v>
      </c>
      <c r="C176" t="inlineStr">
        <is>
          <t xml:space="preserve">CONCLUIDO	</t>
        </is>
      </c>
      <c r="D176" t="n">
        <v>4.8045</v>
      </c>
      <c r="E176" t="n">
        <v>20.81</v>
      </c>
      <c r="F176" t="n">
        <v>16.09</v>
      </c>
      <c r="G176" t="n">
        <v>19.31</v>
      </c>
      <c r="H176" t="n">
        <v>0.27</v>
      </c>
      <c r="I176" t="n">
        <v>50</v>
      </c>
      <c r="J176" t="n">
        <v>217.04</v>
      </c>
      <c r="K176" t="n">
        <v>56.13</v>
      </c>
      <c r="L176" t="n">
        <v>3.25</v>
      </c>
      <c r="M176" t="n">
        <v>48</v>
      </c>
      <c r="N176" t="n">
        <v>47.66</v>
      </c>
      <c r="O176" t="n">
        <v>27002.55</v>
      </c>
      <c r="P176" t="n">
        <v>220.8</v>
      </c>
      <c r="Q176" t="n">
        <v>1732.23</v>
      </c>
      <c r="R176" t="n">
        <v>74.48</v>
      </c>
      <c r="S176" t="n">
        <v>42.11</v>
      </c>
      <c r="T176" t="n">
        <v>15419.12</v>
      </c>
      <c r="U176" t="n">
        <v>0.57</v>
      </c>
      <c r="V176" t="n">
        <v>0.87</v>
      </c>
      <c r="W176" t="n">
        <v>3.79</v>
      </c>
      <c r="X176" t="n">
        <v>0.99</v>
      </c>
      <c r="Y176" t="n">
        <v>1</v>
      </c>
      <c r="Z176" t="n">
        <v>10</v>
      </c>
    </row>
    <row r="177">
      <c r="A177" t="n">
        <v>10</v>
      </c>
      <c r="B177" t="n">
        <v>110</v>
      </c>
      <c r="C177" t="inlineStr">
        <is>
          <t xml:space="preserve">CONCLUIDO	</t>
        </is>
      </c>
      <c r="D177" t="n">
        <v>4.8649</v>
      </c>
      <c r="E177" t="n">
        <v>20.56</v>
      </c>
      <c r="F177" t="n">
        <v>16</v>
      </c>
      <c r="G177" t="n">
        <v>20.87</v>
      </c>
      <c r="H177" t="n">
        <v>0.29</v>
      </c>
      <c r="I177" t="n">
        <v>46</v>
      </c>
      <c r="J177" t="n">
        <v>217.45</v>
      </c>
      <c r="K177" t="n">
        <v>56.13</v>
      </c>
      <c r="L177" t="n">
        <v>3.5</v>
      </c>
      <c r="M177" t="n">
        <v>44</v>
      </c>
      <c r="N177" t="n">
        <v>47.82</v>
      </c>
      <c r="O177" t="n">
        <v>27053.07</v>
      </c>
      <c r="P177" t="n">
        <v>218.2</v>
      </c>
      <c r="Q177" t="n">
        <v>1732.17</v>
      </c>
      <c r="R177" t="n">
        <v>71.55</v>
      </c>
      <c r="S177" t="n">
        <v>42.11</v>
      </c>
      <c r="T177" t="n">
        <v>13972.07</v>
      </c>
      <c r="U177" t="n">
        <v>0.59</v>
      </c>
      <c r="V177" t="n">
        <v>0.87</v>
      </c>
      <c r="W177" t="n">
        <v>3.78</v>
      </c>
      <c r="X177" t="n">
        <v>0.9</v>
      </c>
      <c r="Y177" t="n">
        <v>1</v>
      </c>
      <c r="Z177" t="n">
        <v>10</v>
      </c>
    </row>
    <row r="178">
      <c r="A178" t="n">
        <v>11</v>
      </c>
      <c r="B178" t="n">
        <v>110</v>
      </c>
      <c r="C178" t="inlineStr">
        <is>
          <t xml:space="preserve">CONCLUIDO	</t>
        </is>
      </c>
      <c r="D178" t="n">
        <v>4.9088</v>
      </c>
      <c r="E178" t="n">
        <v>20.37</v>
      </c>
      <c r="F178" t="n">
        <v>15.94</v>
      </c>
      <c r="G178" t="n">
        <v>22.25</v>
      </c>
      <c r="H178" t="n">
        <v>0.31</v>
      </c>
      <c r="I178" t="n">
        <v>43</v>
      </c>
      <c r="J178" t="n">
        <v>217.86</v>
      </c>
      <c r="K178" t="n">
        <v>56.13</v>
      </c>
      <c r="L178" t="n">
        <v>3.75</v>
      </c>
      <c r="M178" t="n">
        <v>41</v>
      </c>
      <c r="N178" t="n">
        <v>47.98</v>
      </c>
      <c r="O178" t="n">
        <v>27103.65</v>
      </c>
      <c r="P178" t="n">
        <v>215.49</v>
      </c>
      <c r="Q178" t="n">
        <v>1731.97</v>
      </c>
      <c r="R178" t="n">
        <v>70.13</v>
      </c>
      <c r="S178" t="n">
        <v>42.11</v>
      </c>
      <c r="T178" t="n">
        <v>13277.4</v>
      </c>
      <c r="U178" t="n">
        <v>0.6</v>
      </c>
      <c r="V178" t="n">
        <v>0.87</v>
      </c>
      <c r="W178" t="n">
        <v>3.77</v>
      </c>
      <c r="X178" t="n">
        <v>0.84</v>
      </c>
      <c r="Y178" t="n">
        <v>1</v>
      </c>
      <c r="Z178" t="n">
        <v>10</v>
      </c>
    </row>
    <row r="179">
      <c r="A179" t="n">
        <v>12</v>
      </c>
      <c r="B179" t="n">
        <v>110</v>
      </c>
      <c r="C179" t="inlineStr">
        <is>
          <t xml:space="preserve">CONCLUIDO	</t>
        </is>
      </c>
      <c r="D179" t="n">
        <v>4.9691</v>
      </c>
      <c r="E179" t="n">
        <v>20.12</v>
      </c>
      <c r="F179" t="n">
        <v>15.87</v>
      </c>
      <c r="G179" t="n">
        <v>24.41</v>
      </c>
      <c r="H179" t="n">
        <v>0.33</v>
      </c>
      <c r="I179" t="n">
        <v>39</v>
      </c>
      <c r="J179" t="n">
        <v>218.27</v>
      </c>
      <c r="K179" t="n">
        <v>56.13</v>
      </c>
      <c r="L179" t="n">
        <v>4</v>
      </c>
      <c r="M179" t="n">
        <v>37</v>
      </c>
      <c r="N179" t="n">
        <v>48.15</v>
      </c>
      <c r="O179" t="n">
        <v>27154.29</v>
      </c>
      <c r="P179" t="n">
        <v>212.35</v>
      </c>
      <c r="Q179" t="n">
        <v>1731.9</v>
      </c>
      <c r="R179" t="n">
        <v>67.16</v>
      </c>
      <c r="S179" t="n">
        <v>42.11</v>
      </c>
      <c r="T179" t="n">
        <v>11811.34</v>
      </c>
      <c r="U179" t="n">
        <v>0.63</v>
      </c>
      <c r="V179" t="n">
        <v>0.88</v>
      </c>
      <c r="W179" t="n">
        <v>3.78</v>
      </c>
      <c r="X179" t="n">
        <v>0.77</v>
      </c>
      <c r="Y179" t="n">
        <v>1</v>
      </c>
      <c r="Z179" t="n">
        <v>10</v>
      </c>
    </row>
    <row r="180">
      <c r="A180" t="n">
        <v>13</v>
      </c>
      <c r="B180" t="n">
        <v>110</v>
      </c>
      <c r="C180" t="inlineStr">
        <is>
          <t xml:space="preserve">CONCLUIDO	</t>
        </is>
      </c>
      <c r="D180" t="n">
        <v>5.0017</v>
      </c>
      <c r="E180" t="n">
        <v>19.99</v>
      </c>
      <c r="F180" t="n">
        <v>15.82</v>
      </c>
      <c r="G180" t="n">
        <v>25.65</v>
      </c>
      <c r="H180" t="n">
        <v>0.35</v>
      </c>
      <c r="I180" t="n">
        <v>37</v>
      </c>
      <c r="J180" t="n">
        <v>218.68</v>
      </c>
      <c r="K180" t="n">
        <v>56.13</v>
      </c>
      <c r="L180" t="n">
        <v>4.25</v>
      </c>
      <c r="M180" t="n">
        <v>35</v>
      </c>
      <c r="N180" t="n">
        <v>48.31</v>
      </c>
      <c r="O180" t="n">
        <v>27204.98</v>
      </c>
      <c r="P180" t="n">
        <v>210.39</v>
      </c>
      <c r="Q180" t="n">
        <v>1732.1</v>
      </c>
      <c r="R180" t="n">
        <v>65.98999999999999</v>
      </c>
      <c r="S180" t="n">
        <v>42.11</v>
      </c>
      <c r="T180" t="n">
        <v>11239.39</v>
      </c>
      <c r="U180" t="n">
        <v>0.64</v>
      </c>
      <c r="V180" t="n">
        <v>0.88</v>
      </c>
      <c r="W180" t="n">
        <v>3.77</v>
      </c>
      <c r="X180" t="n">
        <v>0.72</v>
      </c>
      <c r="Y180" t="n">
        <v>1</v>
      </c>
      <c r="Z180" t="n">
        <v>10</v>
      </c>
    </row>
    <row r="181">
      <c r="A181" t="n">
        <v>14</v>
      </c>
      <c r="B181" t="n">
        <v>110</v>
      </c>
      <c r="C181" t="inlineStr">
        <is>
          <t xml:space="preserve">CONCLUIDO	</t>
        </is>
      </c>
      <c r="D181" t="n">
        <v>5.0302</v>
      </c>
      <c r="E181" t="n">
        <v>19.88</v>
      </c>
      <c r="F181" t="n">
        <v>15.79</v>
      </c>
      <c r="G181" t="n">
        <v>27.07</v>
      </c>
      <c r="H181" t="n">
        <v>0.36</v>
      </c>
      <c r="I181" t="n">
        <v>35</v>
      </c>
      <c r="J181" t="n">
        <v>219.09</v>
      </c>
      <c r="K181" t="n">
        <v>56.13</v>
      </c>
      <c r="L181" t="n">
        <v>4.5</v>
      </c>
      <c r="M181" t="n">
        <v>33</v>
      </c>
      <c r="N181" t="n">
        <v>48.47</v>
      </c>
      <c r="O181" t="n">
        <v>27255.72</v>
      </c>
      <c r="P181" t="n">
        <v>208.12</v>
      </c>
      <c r="Q181" t="n">
        <v>1731.99</v>
      </c>
      <c r="R181" t="n">
        <v>65.34</v>
      </c>
      <c r="S181" t="n">
        <v>42.11</v>
      </c>
      <c r="T181" t="n">
        <v>10921.59</v>
      </c>
      <c r="U181" t="n">
        <v>0.64</v>
      </c>
      <c r="V181" t="n">
        <v>0.88</v>
      </c>
      <c r="W181" t="n">
        <v>3.76</v>
      </c>
      <c r="X181" t="n">
        <v>0.6899999999999999</v>
      </c>
      <c r="Y181" t="n">
        <v>1</v>
      </c>
      <c r="Z181" t="n">
        <v>10</v>
      </c>
    </row>
    <row r="182">
      <c r="A182" t="n">
        <v>15</v>
      </c>
      <c r="B182" t="n">
        <v>110</v>
      </c>
      <c r="C182" t="inlineStr">
        <is>
          <t xml:space="preserve">CONCLUIDO	</t>
        </is>
      </c>
      <c r="D182" t="n">
        <v>5.0814</v>
      </c>
      <c r="E182" t="n">
        <v>19.68</v>
      </c>
      <c r="F182" t="n">
        <v>15.72</v>
      </c>
      <c r="G182" t="n">
        <v>29.47</v>
      </c>
      <c r="H182" t="n">
        <v>0.38</v>
      </c>
      <c r="I182" t="n">
        <v>32</v>
      </c>
      <c r="J182" t="n">
        <v>219.51</v>
      </c>
      <c r="K182" t="n">
        <v>56.13</v>
      </c>
      <c r="L182" t="n">
        <v>4.75</v>
      </c>
      <c r="M182" t="n">
        <v>30</v>
      </c>
      <c r="N182" t="n">
        <v>48.63</v>
      </c>
      <c r="O182" t="n">
        <v>27306.53</v>
      </c>
      <c r="P182" t="n">
        <v>205.04</v>
      </c>
      <c r="Q182" t="n">
        <v>1732.09</v>
      </c>
      <c r="R182" t="n">
        <v>62.86</v>
      </c>
      <c r="S182" t="n">
        <v>42.11</v>
      </c>
      <c r="T182" t="n">
        <v>9698.34</v>
      </c>
      <c r="U182" t="n">
        <v>0.67</v>
      </c>
      <c r="V182" t="n">
        <v>0.89</v>
      </c>
      <c r="W182" t="n">
        <v>3.76</v>
      </c>
      <c r="X182" t="n">
        <v>0.62</v>
      </c>
      <c r="Y182" t="n">
        <v>1</v>
      </c>
      <c r="Z182" t="n">
        <v>10</v>
      </c>
    </row>
    <row r="183">
      <c r="A183" t="n">
        <v>16</v>
      </c>
      <c r="B183" t="n">
        <v>110</v>
      </c>
      <c r="C183" t="inlineStr">
        <is>
          <t xml:space="preserve">CONCLUIDO	</t>
        </is>
      </c>
      <c r="D183" t="n">
        <v>5.1119</v>
      </c>
      <c r="E183" t="n">
        <v>19.56</v>
      </c>
      <c r="F183" t="n">
        <v>15.68</v>
      </c>
      <c r="G183" t="n">
        <v>31.37</v>
      </c>
      <c r="H183" t="n">
        <v>0.4</v>
      </c>
      <c r="I183" t="n">
        <v>30</v>
      </c>
      <c r="J183" t="n">
        <v>219.92</v>
      </c>
      <c r="K183" t="n">
        <v>56.13</v>
      </c>
      <c r="L183" t="n">
        <v>5</v>
      </c>
      <c r="M183" t="n">
        <v>28</v>
      </c>
      <c r="N183" t="n">
        <v>48.79</v>
      </c>
      <c r="O183" t="n">
        <v>27357.39</v>
      </c>
      <c r="P183" t="n">
        <v>201.89</v>
      </c>
      <c r="Q183" t="n">
        <v>1731.87</v>
      </c>
      <c r="R183" t="n">
        <v>61.64</v>
      </c>
      <c r="S183" t="n">
        <v>42.11</v>
      </c>
      <c r="T183" t="n">
        <v>9099.48</v>
      </c>
      <c r="U183" t="n">
        <v>0.68</v>
      </c>
      <c r="V183" t="n">
        <v>0.89</v>
      </c>
      <c r="W183" t="n">
        <v>3.76</v>
      </c>
      <c r="X183" t="n">
        <v>0.58</v>
      </c>
      <c r="Y183" t="n">
        <v>1</v>
      </c>
      <c r="Z183" t="n">
        <v>10</v>
      </c>
    </row>
    <row r="184">
      <c r="A184" t="n">
        <v>17</v>
      </c>
      <c r="B184" t="n">
        <v>110</v>
      </c>
      <c r="C184" t="inlineStr">
        <is>
          <t xml:space="preserve">CONCLUIDO	</t>
        </is>
      </c>
      <c r="D184" t="n">
        <v>5.1304</v>
      </c>
      <c r="E184" t="n">
        <v>19.49</v>
      </c>
      <c r="F184" t="n">
        <v>15.65</v>
      </c>
      <c r="G184" t="n">
        <v>32.39</v>
      </c>
      <c r="H184" t="n">
        <v>0.42</v>
      </c>
      <c r="I184" t="n">
        <v>29</v>
      </c>
      <c r="J184" t="n">
        <v>220.33</v>
      </c>
      <c r="K184" t="n">
        <v>56.13</v>
      </c>
      <c r="L184" t="n">
        <v>5.25</v>
      </c>
      <c r="M184" t="n">
        <v>27</v>
      </c>
      <c r="N184" t="n">
        <v>48.95</v>
      </c>
      <c r="O184" t="n">
        <v>27408.3</v>
      </c>
      <c r="P184" t="n">
        <v>200.05</v>
      </c>
      <c r="Q184" t="n">
        <v>1731.95</v>
      </c>
      <c r="R184" t="n">
        <v>60.9</v>
      </c>
      <c r="S184" t="n">
        <v>42.11</v>
      </c>
      <c r="T184" t="n">
        <v>8734.969999999999</v>
      </c>
      <c r="U184" t="n">
        <v>0.6899999999999999</v>
      </c>
      <c r="V184" t="n">
        <v>0.89</v>
      </c>
      <c r="W184" t="n">
        <v>3.75</v>
      </c>
      <c r="X184" t="n">
        <v>0.5600000000000001</v>
      </c>
      <c r="Y184" t="n">
        <v>1</v>
      </c>
      <c r="Z184" t="n">
        <v>10</v>
      </c>
    </row>
    <row r="185">
      <c r="A185" t="n">
        <v>18</v>
      </c>
      <c r="B185" t="n">
        <v>110</v>
      </c>
      <c r="C185" t="inlineStr">
        <is>
          <t xml:space="preserve">CONCLUIDO	</t>
        </is>
      </c>
      <c r="D185" t="n">
        <v>5.1629</v>
      </c>
      <c r="E185" t="n">
        <v>19.37</v>
      </c>
      <c r="F185" t="n">
        <v>15.62</v>
      </c>
      <c r="G185" t="n">
        <v>34.7</v>
      </c>
      <c r="H185" t="n">
        <v>0.44</v>
      </c>
      <c r="I185" t="n">
        <v>27</v>
      </c>
      <c r="J185" t="n">
        <v>220.74</v>
      </c>
      <c r="K185" t="n">
        <v>56.13</v>
      </c>
      <c r="L185" t="n">
        <v>5.5</v>
      </c>
      <c r="M185" t="n">
        <v>25</v>
      </c>
      <c r="N185" t="n">
        <v>49.12</v>
      </c>
      <c r="O185" t="n">
        <v>27459.27</v>
      </c>
      <c r="P185" t="n">
        <v>198.28</v>
      </c>
      <c r="Q185" t="n">
        <v>1731.89</v>
      </c>
      <c r="R185" t="n">
        <v>59.53</v>
      </c>
      <c r="S185" t="n">
        <v>42.11</v>
      </c>
      <c r="T185" t="n">
        <v>8060.53</v>
      </c>
      <c r="U185" t="n">
        <v>0.71</v>
      </c>
      <c r="V185" t="n">
        <v>0.89</v>
      </c>
      <c r="W185" t="n">
        <v>3.75</v>
      </c>
      <c r="X185" t="n">
        <v>0.52</v>
      </c>
      <c r="Y185" t="n">
        <v>1</v>
      </c>
      <c r="Z185" t="n">
        <v>10</v>
      </c>
    </row>
    <row r="186">
      <c r="A186" t="n">
        <v>19</v>
      </c>
      <c r="B186" t="n">
        <v>110</v>
      </c>
      <c r="C186" t="inlineStr">
        <is>
          <t xml:space="preserve">CONCLUIDO	</t>
        </is>
      </c>
      <c r="D186" t="n">
        <v>5.1803</v>
      </c>
      <c r="E186" t="n">
        <v>19.3</v>
      </c>
      <c r="F186" t="n">
        <v>15.59</v>
      </c>
      <c r="G186" t="n">
        <v>35.98</v>
      </c>
      <c r="H186" t="n">
        <v>0.46</v>
      </c>
      <c r="I186" t="n">
        <v>26</v>
      </c>
      <c r="J186" t="n">
        <v>221.16</v>
      </c>
      <c r="K186" t="n">
        <v>56.13</v>
      </c>
      <c r="L186" t="n">
        <v>5.75</v>
      </c>
      <c r="M186" t="n">
        <v>24</v>
      </c>
      <c r="N186" t="n">
        <v>49.28</v>
      </c>
      <c r="O186" t="n">
        <v>27510.3</v>
      </c>
      <c r="P186" t="n">
        <v>195.11</v>
      </c>
      <c r="Q186" t="n">
        <v>1731.98</v>
      </c>
      <c r="R186" t="n">
        <v>59</v>
      </c>
      <c r="S186" t="n">
        <v>42.11</v>
      </c>
      <c r="T186" t="n">
        <v>7798.88</v>
      </c>
      <c r="U186" t="n">
        <v>0.71</v>
      </c>
      <c r="V186" t="n">
        <v>0.89</v>
      </c>
      <c r="W186" t="n">
        <v>3.75</v>
      </c>
      <c r="X186" t="n">
        <v>0.49</v>
      </c>
      <c r="Y186" t="n">
        <v>1</v>
      </c>
      <c r="Z186" t="n">
        <v>10</v>
      </c>
    </row>
    <row r="187">
      <c r="A187" t="n">
        <v>20</v>
      </c>
      <c r="B187" t="n">
        <v>110</v>
      </c>
      <c r="C187" t="inlineStr">
        <is>
          <t xml:space="preserve">CONCLUIDO	</t>
        </is>
      </c>
      <c r="D187" t="n">
        <v>5.214</v>
      </c>
      <c r="E187" t="n">
        <v>19.18</v>
      </c>
      <c r="F187" t="n">
        <v>15.55</v>
      </c>
      <c r="G187" t="n">
        <v>38.88</v>
      </c>
      <c r="H187" t="n">
        <v>0.48</v>
      </c>
      <c r="I187" t="n">
        <v>24</v>
      </c>
      <c r="J187" t="n">
        <v>221.57</v>
      </c>
      <c r="K187" t="n">
        <v>56.13</v>
      </c>
      <c r="L187" t="n">
        <v>6</v>
      </c>
      <c r="M187" t="n">
        <v>22</v>
      </c>
      <c r="N187" t="n">
        <v>49.45</v>
      </c>
      <c r="O187" t="n">
        <v>27561.39</v>
      </c>
      <c r="P187" t="n">
        <v>192.86</v>
      </c>
      <c r="Q187" t="n">
        <v>1732.15</v>
      </c>
      <c r="R187" t="n">
        <v>57.56</v>
      </c>
      <c r="S187" t="n">
        <v>42.11</v>
      </c>
      <c r="T187" t="n">
        <v>7086.87</v>
      </c>
      <c r="U187" t="n">
        <v>0.73</v>
      </c>
      <c r="V187" t="n">
        <v>0.9</v>
      </c>
      <c r="W187" t="n">
        <v>3.75</v>
      </c>
      <c r="X187" t="n">
        <v>0.45</v>
      </c>
      <c r="Y187" t="n">
        <v>1</v>
      </c>
      <c r="Z187" t="n">
        <v>10</v>
      </c>
    </row>
    <row r="188">
      <c r="A188" t="n">
        <v>21</v>
      </c>
      <c r="B188" t="n">
        <v>110</v>
      </c>
      <c r="C188" t="inlineStr">
        <is>
          <t xml:space="preserve">CONCLUIDO	</t>
        </is>
      </c>
      <c r="D188" t="n">
        <v>5.23</v>
      </c>
      <c r="E188" t="n">
        <v>19.12</v>
      </c>
      <c r="F188" t="n">
        <v>15.54</v>
      </c>
      <c r="G188" t="n">
        <v>40.53</v>
      </c>
      <c r="H188" t="n">
        <v>0.5</v>
      </c>
      <c r="I188" t="n">
        <v>23</v>
      </c>
      <c r="J188" t="n">
        <v>221.99</v>
      </c>
      <c r="K188" t="n">
        <v>56.13</v>
      </c>
      <c r="L188" t="n">
        <v>6.25</v>
      </c>
      <c r="M188" t="n">
        <v>21</v>
      </c>
      <c r="N188" t="n">
        <v>49.61</v>
      </c>
      <c r="O188" t="n">
        <v>27612.53</v>
      </c>
      <c r="P188" t="n">
        <v>190.38</v>
      </c>
      <c r="Q188" t="n">
        <v>1731.84</v>
      </c>
      <c r="R188" t="n">
        <v>57.33</v>
      </c>
      <c r="S188" t="n">
        <v>42.11</v>
      </c>
      <c r="T188" t="n">
        <v>6977.04</v>
      </c>
      <c r="U188" t="n">
        <v>0.73</v>
      </c>
      <c r="V188" t="n">
        <v>0.9</v>
      </c>
      <c r="W188" t="n">
        <v>3.74</v>
      </c>
      <c r="X188" t="n">
        <v>0.44</v>
      </c>
      <c r="Y188" t="n">
        <v>1</v>
      </c>
      <c r="Z188" t="n">
        <v>10</v>
      </c>
    </row>
    <row r="189">
      <c r="A189" t="n">
        <v>22</v>
      </c>
      <c r="B189" t="n">
        <v>110</v>
      </c>
      <c r="C189" t="inlineStr">
        <is>
          <t xml:space="preserve">CONCLUIDO	</t>
        </is>
      </c>
      <c r="D189" t="n">
        <v>5.2461</v>
      </c>
      <c r="E189" t="n">
        <v>19.06</v>
      </c>
      <c r="F189" t="n">
        <v>15.52</v>
      </c>
      <c r="G189" t="n">
        <v>42.33</v>
      </c>
      <c r="H189" t="n">
        <v>0.52</v>
      </c>
      <c r="I189" t="n">
        <v>22</v>
      </c>
      <c r="J189" t="n">
        <v>222.4</v>
      </c>
      <c r="K189" t="n">
        <v>56.13</v>
      </c>
      <c r="L189" t="n">
        <v>6.5</v>
      </c>
      <c r="M189" t="n">
        <v>20</v>
      </c>
      <c r="N189" t="n">
        <v>49.78</v>
      </c>
      <c r="O189" t="n">
        <v>27663.85</v>
      </c>
      <c r="P189" t="n">
        <v>189.49</v>
      </c>
      <c r="Q189" t="n">
        <v>1731.89</v>
      </c>
      <c r="R189" t="n">
        <v>56.62</v>
      </c>
      <c r="S189" t="n">
        <v>42.11</v>
      </c>
      <c r="T189" t="n">
        <v>6625.74</v>
      </c>
      <c r="U189" t="n">
        <v>0.74</v>
      </c>
      <c r="V189" t="n">
        <v>0.9</v>
      </c>
      <c r="W189" t="n">
        <v>3.75</v>
      </c>
      <c r="X189" t="n">
        <v>0.42</v>
      </c>
      <c r="Y189" t="n">
        <v>1</v>
      </c>
      <c r="Z189" t="n">
        <v>10</v>
      </c>
    </row>
    <row r="190">
      <c r="A190" t="n">
        <v>23</v>
      </c>
      <c r="B190" t="n">
        <v>110</v>
      </c>
      <c r="C190" t="inlineStr">
        <is>
          <t xml:space="preserve">CONCLUIDO	</t>
        </is>
      </c>
      <c r="D190" t="n">
        <v>5.2592</v>
      </c>
      <c r="E190" t="n">
        <v>19.01</v>
      </c>
      <c r="F190" t="n">
        <v>15.51</v>
      </c>
      <c r="G190" t="n">
        <v>44.33</v>
      </c>
      <c r="H190" t="n">
        <v>0.54</v>
      </c>
      <c r="I190" t="n">
        <v>21</v>
      </c>
      <c r="J190" t="n">
        <v>222.82</v>
      </c>
      <c r="K190" t="n">
        <v>56.13</v>
      </c>
      <c r="L190" t="n">
        <v>6.75</v>
      </c>
      <c r="M190" t="n">
        <v>19</v>
      </c>
      <c r="N190" t="n">
        <v>49.94</v>
      </c>
      <c r="O190" t="n">
        <v>27715.11</v>
      </c>
      <c r="P190" t="n">
        <v>186.94</v>
      </c>
      <c r="Q190" t="n">
        <v>1731.93</v>
      </c>
      <c r="R190" t="n">
        <v>56.5</v>
      </c>
      <c r="S190" t="n">
        <v>42.11</v>
      </c>
      <c r="T190" t="n">
        <v>6573.38</v>
      </c>
      <c r="U190" t="n">
        <v>0.75</v>
      </c>
      <c r="V190" t="n">
        <v>0.9</v>
      </c>
      <c r="W190" t="n">
        <v>3.75</v>
      </c>
      <c r="X190" t="n">
        <v>0.42</v>
      </c>
      <c r="Y190" t="n">
        <v>1</v>
      </c>
      <c r="Z190" t="n">
        <v>10</v>
      </c>
    </row>
    <row r="191">
      <c r="A191" t="n">
        <v>24</v>
      </c>
      <c r="B191" t="n">
        <v>110</v>
      </c>
      <c r="C191" t="inlineStr">
        <is>
          <t xml:space="preserve">CONCLUIDO	</t>
        </is>
      </c>
      <c r="D191" t="n">
        <v>5.2815</v>
      </c>
      <c r="E191" t="n">
        <v>18.93</v>
      </c>
      <c r="F191" t="n">
        <v>15.48</v>
      </c>
      <c r="G191" t="n">
        <v>46.43</v>
      </c>
      <c r="H191" t="n">
        <v>0.5600000000000001</v>
      </c>
      <c r="I191" t="n">
        <v>20</v>
      </c>
      <c r="J191" t="n">
        <v>223.23</v>
      </c>
      <c r="K191" t="n">
        <v>56.13</v>
      </c>
      <c r="L191" t="n">
        <v>7</v>
      </c>
      <c r="M191" t="n">
        <v>18</v>
      </c>
      <c r="N191" t="n">
        <v>50.11</v>
      </c>
      <c r="O191" t="n">
        <v>27766.43</v>
      </c>
      <c r="P191" t="n">
        <v>184.06</v>
      </c>
      <c r="Q191" t="n">
        <v>1731.92</v>
      </c>
      <c r="R191" t="n">
        <v>55.23</v>
      </c>
      <c r="S191" t="n">
        <v>42.11</v>
      </c>
      <c r="T191" t="n">
        <v>5940.9</v>
      </c>
      <c r="U191" t="n">
        <v>0.76</v>
      </c>
      <c r="V191" t="n">
        <v>0.9</v>
      </c>
      <c r="W191" t="n">
        <v>3.74</v>
      </c>
      <c r="X191" t="n">
        <v>0.38</v>
      </c>
      <c r="Y191" t="n">
        <v>1</v>
      </c>
      <c r="Z191" t="n">
        <v>10</v>
      </c>
    </row>
    <row r="192">
      <c r="A192" t="n">
        <v>25</v>
      </c>
      <c r="B192" t="n">
        <v>110</v>
      </c>
      <c r="C192" t="inlineStr">
        <is>
          <t xml:space="preserve">CONCLUIDO	</t>
        </is>
      </c>
      <c r="D192" t="n">
        <v>5.3011</v>
      </c>
      <c r="E192" t="n">
        <v>18.86</v>
      </c>
      <c r="F192" t="n">
        <v>15.45</v>
      </c>
      <c r="G192" t="n">
        <v>48.79</v>
      </c>
      <c r="H192" t="n">
        <v>0.58</v>
      </c>
      <c r="I192" t="n">
        <v>19</v>
      </c>
      <c r="J192" t="n">
        <v>223.65</v>
      </c>
      <c r="K192" t="n">
        <v>56.13</v>
      </c>
      <c r="L192" t="n">
        <v>7.25</v>
      </c>
      <c r="M192" t="n">
        <v>17</v>
      </c>
      <c r="N192" t="n">
        <v>50.27</v>
      </c>
      <c r="O192" t="n">
        <v>27817.81</v>
      </c>
      <c r="P192" t="n">
        <v>181.04</v>
      </c>
      <c r="Q192" t="n">
        <v>1731.88</v>
      </c>
      <c r="R192" t="n">
        <v>54.73</v>
      </c>
      <c r="S192" t="n">
        <v>42.11</v>
      </c>
      <c r="T192" t="n">
        <v>5700.33</v>
      </c>
      <c r="U192" t="n">
        <v>0.77</v>
      </c>
      <c r="V192" t="n">
        <v>0.9</v>
      </c>
      <c r="W192" t="n">
        <v>3.73</v>
      </c>
      <c r="X192" t="n">
        <v>0.35</v>
      </c>
      <c r="Y192" t="n">
        <v>1</v>
      </c>
      <c r="Z192" t="n">
        <v>10</v>
      </c>
    </row>
    <row r="193">
      <c r="A193" t="n">
        <v>26</v>
      </c>
      <c r="B193" t="n">
        <v>110</v>
      </c>
      <c r="C193" t="inlineStr">
        <is>
          <t xml:space="preserve">CONCLUIDO	</t>
        </is>
      </c>
      <c r="D193" t="n">
        <v>5.2989</v>
      </c>
      <c r="E193" t="n">
        <v>18.87</v>
      </c>
      <c r="F193" t="n">
        <v>15.46</v>
      </c>
      <c r="G193" t="n">
        <v>48.81</v>
      </c>
      <c r="H193" t="n">
        <v>0.59</v>
      </c>
      <c r="I193" t="n">
        <v>19</v>
      </c>
      <c r="J193" t="n">
        <v>224.07</v>
      </c>
      <c r="K193" t="n">
        <v>56.13</v>
      </c>
      <c r="L193" t="n">
        <v>7.5</v>
      </c>
      <c r="M193" t="n">
        <v>13</v>
      </c>
      <c r="N193" t="n">
        <v>50.44</v>
      </c>
      <c r="O193" t="n">
        <v>27869.24</v>
      </c>
      <c r="P193" t="n">
        <v>178.5</v>
      </c>
      <c r="Q193" t="n">
        <v>1732</v>
      </c>
      <c r="R193" t="n">
        <v>54.52</v>
      </c>
      <c r="S193" t="n">
        <v>42.11</v>
      </c>
      <c r="T193" t="n">
        <v>5593.89</v>
      </c>
      <c r="U193" t="n">
        <v>0.77</v>
      </c>
      <c r="V193" t="n">
        <v>0.9</v>
      </c>
      <c r="W193" t="n">
        <v>3.74</v>
      </c>
      <c r="X193" t="n">
        <v>0.36</v>
      </c>
      <c r="Y193" t="n">
        <v>1</v>
      </c>
      <c r="Z193" t="n">
        <v>10</v>
      </c>
    </row>
    <row r="194">
      <c r="A194" t="n">
        <v>27</v>
      </c>
      <c r="B194" t="n">
        <v>110</v>
      </c>
      <c r="C194" t="inlineStr">
        <is>
          <t xml:space="preserve">CONCLUIDO	</t>
        </is>
      </c>
      <c r="D194" t="n">
        <v>5.3129</v>
      </c>
      <c r="E194" t="n">
        <v>18.82</v>
      </c>
      <c r="F194" t="n">
        <v>15.45</v>
      </c>
      <c r="G194" t="n">
        <v>51.5</v>
      </c>
      <c r="H194" t="n">
        <v>0.61</v>
      </c>
      <c r="I194" t="n">
        <v>18</v>
      </c>
      <c r="J194" t="n">
        <v>224.49</v>
      </c>
      <c r="K194" t="n">
        <v>56.13</v>
      </c>
      <c r="L194" t="n">
        <v>7.75</v>
      </c>
      <c r="M194" t="n">
        <v>9</v>
      </c>
      <c r="N194" t="n">
        <v>50.61</v>
      </c>
      <c r="O194" t="n">
        <v>27920.73</v>
      </c>
      <c r="P194" t="n">
        <v>178.43</v>
      </c>
      <c r="Q194" t="n">
        <v>1731.99</v>
      </c>
      <c r="R194" t="n">
        <v>54.24</v>
      </c>
      <c r="S194" t="n">
        <v>42.11</v>
      </c>
      <c r="T194" t="n">
        <v>5458.46</v>
      </c>
      <c r="U194" t="n">
        <v>0.78</v>
      </c>
      <c r="V194" t="n">
        <v>0.9</v>
      </c>
      <c r="W194" t="n">
        <v>3.74</v>
      </c>
      <c r="X194" t="n">
        <v>0.35</v>
      </c>
      <c r="Y194" t="n">
        <v>1</v>
      </c>
      <c r="Z194" t="n">
        <v>10</v>
      </c>
    </row>
    <row r="195">
      <c r="A195" t="n">
        <v>28</v>
      </c>
      <c r="B195" t="n">
        <v>110</v>
      </c>
      <c r="C195" t="inlineStr">
        <is>
          <t xml:space="preserve">CONCLUIDO	</t>
        </is>
      </c>
      <c r="D195" t="n">
        <v>5.3094</v>
      </c>
      <c r="E195" t="n">
        <v>18.83</v>
      </c>
      <c r="F195" t="n">
        <v>15.46</v>
      </c>
      <c r="G195" t="n">
        <v>51.54</v>
      </c>
      <c r="H195" t="n">
        <v>0.63</v>
      </c>
      <c r="I195" t="n">
        <v>18</v>
      </c>
      <c r="J195" t="n">
        <v>224.9</v>
      </c>
      <c r="K195" t="n">
        <v>56.13</v>
      </c>
      <c r="L195" t="n">
        <v>8</v>
      </c>
      <c r="M195" t="n">
        <v>6</v>
      </c>
      <c r="N195" t="n">
        <v>50.78</v>
      </c>
      <c r="O195" t="n">
        <v>27972.28</v>
      </c>
      <c r="P195" t="n">
        <v>176.13</v>
      </c>
      <c r="Q195" t="n">
        <v>1731.94</v>
      </c>
      <c r="R195" t="n">
        <v>54.35</v>
      </c>
      <c r="S195" t="n">
        <v>42.11</v>
      </c>
      <c r="T195" t="n">
        <v>5511.9</v>
      </c>
      <c r="U195" t="n">
        <v>0.77</v>
      </c>
      <c r="V195" t="n">
        <v>0.9</v>
      </c>
      <c r="W195" t="n">
        <v>3.75</v>
      </c>
      <c r="X195" t="n">
        <v>0.36</v>
      </c>
      <c r="Y195" t="n">
        <v>1</v>
      </c>
      <c r="Z195" t="n">
        <v>10</v>
      </c>
    </row>
    <row r="196">
      <c r="A196" t="n">
        <v>29</v>
      </c>
      <c r="B196" t="n">
        <v>110</v>
      </c>
      <c r="C196" t="inlineStr">
        <is>
          <t xml:space="preserve">CONCLUIDO	</t>
        </is>
      </c>
      <c r="D196" t="n">
        <v>5.3276</v>
      </c>
      <c r="E196" t="n">
        <v>18.77</v>
      </c>
      <c r="F196" t="n">
        <v>15.44</v>
      </c>
      <c r="G196" t="n">
        <v>54.49</v>
      </c>
      <c r="H196" t="n">
        <v>0.65</v>
      </c>
      <c r="I196" t="n">
        <v>17</v>
      </c>
      <c r="J196" t="n">
        <v>225.32</v>
      </c>
      <c r="K196" t="n">
        <v>56.13</v>
      </c>
      <c r="L196" t="n">
        <v>8.25</v>
      </c>
      <c r="M196" t="n">
        <v>2</v>
      </c>
      <c r="N196" t="n">
        <v>50.95</v>
      </c>
      <c r="O196" t="n">
        <v>28023.89</v>
      </c>
      <c r="P196" t="n">
        <v>174.73</v>
      </c>
      <c r="Q196" t="n">
        <v>1732.22</v>
      </c>
      <c r="R196" t="n">
        <v>53.71</v>
      </c>
      <c r="S196" t="n">
        <v>42.11</v>
      </c>
      <c r="T196" t="n">
        <v>5199.09</v>
      </c>
      <c r="U196" t="n">
        <v>0.78</v>
      </c>
      <c r="V196" t="n">
        <v>0.9</v>
      </c>
      <c r="W196" t="n">
        <v>3.75</v>
      </c>
      <c r="X196" t="n">
        <v>0.34</v>
      </c>
      <c r="Y196" t="n">
        <v>1</v>
      </c>
      <c r="Z196" t="n">
        <v>10</v>
      </c>
    </row>
    <row r="197">
      <c r="A197" t="n">
        <v>30</v>
      </c>
      <c r="B197" t="n">
        <v>110</v>
      </c>
      <c r="C197" t="inlineStr">
        <is>
          <t xml:space="preserve">CONCLUIDO	</t>
        </is>
      </c>
      <c r="D197" t="n">
        <v>5.3254</v>
      </c>
      <c r="E197" t="n">
        <v>18.78</v>
      </c>
      <c r="F197" t="n">
        <v>15.45</v>
      </c>
      <c r="G197" t="n">
        <v>54.52</v>
      </c>
      <c r="H197" t="n">
        <v>0.67</v>
      </c>
      <c r="I197" t="n">
        <v>17</v>
      </c>
      <c r="J197" t="n">
        <v>225.74</v>
      </c>
      <c r="K197" t="n">
        <v>56.13</v>
      </c>
      <c r="L197" t="n">
        <v>8.5</v>
      </c>
      <c r="M197" t="n">
        <v>0</v>
      </c>
      <c r="N197" t="n">
        <v>51.11</v>
      </c>
      <c r="O197" t="n">
        <v>28075.56</v>
      </c>
      <c r="P197" t="n">
        <v>174.98</v>
      </c>
      <c r="Q197" t="n">
        <v>1732.07</v>
      </c>
      <c r="R197" t="n">
        <v>53.87</v>
      </c>
      <c r="S197" t="n">
        <v>42.11</v>
      </c>
      <c r="T197" t="n">
        <v>5277.77</v>
      </c>
      <c r="U197" t="n">
        <v>0.78</v>
      </c>
      <c r="V197" t="n">
        <v>0.9</v>
      </c>
      <c r="W197" t="n">
        <v>3.75</v>
      </c>
      <c r="X197" t="n">
        <v>0.35</v>
      </c>
      <c r="Y197" t="n">
        <v>1</v>
      </c>
      <c r="Z197" t="n">
        <v>10</v>
      </c>
    </row>
    <row r="198">
      <c r="A198" t="n">
        <v>0</v>
      </c>
      <c r="B198" t="n">
        <v>150</v>
      </c>
      <c r="C198" t="inlineStr">
        <is>
          <t xml:space="preserve">CONCLUIDO	</t>
        </is>
      </c>
      <c r="D198" t="n">
        <v>2.5844</v>
      </c>
      <c r="E198" t="n">
        <v>38.69</v>
      </c>
      <c r="F198" t="n">
        <v>20.7</v>
      </c>
      <c r="G198" t="n">
        <v>4.6</v>
      </c>
      <c r="H198" t="n">
        <v>0.06</v>
      </c>
      <c r="I198" t="n">
        <v>270</v>
      </c>
      <c r="J198" t="n">
        <v>296.65</v>
      </c>
      <c r="K198" t="n">
        <v>61.82</v>
      </c>
      <c r="L198" t="n">
        <v>1</v>
      </c>
      <c r="M198" t="n">
        <v>268</v>
      </c>
      <c r="N198" t="n">
        <v>83.83</v>
      </c>
      <c r="O198" t="n">
        <v>36821.52</v>
      </c>
      <c r="P198" t="n">
        <v>375.36</v>
      </c>
      <c r="Q198" t="n">
        <v>1733.1</v>
      </c>
      <c r="R198" t="n">
        <v>218.51</v>
      </c>
      <c r="S198" t="n">
        <v>42.11</v>
      </c>
      <c r="T198" t="n">
        <v>86330.59</v>
      </c>
      <c r="U198" t="n">
        <v>0.19</v>
      </c>
      <c r="V198" t="n">
        <v>0.67</v>
      </c>
      <c r="W198" t="n">
        <v>4.14</v>
      </c>
      <c r="X198" t="n">
        <v>5.59</v>
      </c>
      <c r="Y198" t="n">
        <v>1</v>
      </c>
      <c r="Z198" t="n">
        <v>10</v>
      </c>
    </row>
    <row r="199">
      <c r="A199" t="n">
        <v>1</v>
      </c>
      <c r="B199" t="n">
        <v>150</v>
      </c>
      <c r="C199" t="inlineStr">
        <is>
          <t xml:space="preserve">CONCLUIDO	</t>
        </is>
      </c>
      <c r="D199" t="n">
        <v>3.0025</v>
      </c>
      <c r="E199" t="n">
        <v>33.31</v>
      </c>
      <c r="F199" t="n">
        <v>19.2</v>
      </c>
      <c r="G199" t="n">
        <v>5.76</v>
      </c>
      <c r="H199" t="n">
        <v>0.07000000000000001</v>
      </c>
      <c r="I199" t="n">
        <v>200</v>
      </c>
      <c r="J199" t="n">
        <v>297.17</v>
      </c>
      <c r="K199" t="n">
        <v>61.82</v>
      </c>
      <c r="L199" t="n">
        <v>1.25</v>
      </c>
      <c r="M199" t="n">
        <v>198</v>
      </c>
      <c r="N199" t="n">
        <v>84.09999999999999</v>
      </c>
      <c r="O199" t="n">
        <v>36885.7</v>
      </c>
      <c r="P199" t="n">
        <v>347</v>
      </c>
      <c r="Q199" t="n">
        <v>1732.96</v>
      </c>
      <c r="R199" t="n">
        <v>171.3</v>
      </c>
      <c r="S199" t="n">
        <v>42.11</v>
      </c>
      <c r="T199" t="n">
        <v>63078.41</v>
      </c>
      <c r="U199" t="n">
        <v>0.25</v>
      </c>
      <c r="V199" t="n">
        <v>0.73</v>
      </c>
      <c r="W199" t="n">
        <v>4.03</v>
      </c>
      <c r="X199" t="n">
        <v>4.09</v>
      </c>
      <c r="Y199" t="n">
        <v>1</v>
      </c>
      <c r="Z199" t="n">
        <v>10</v>
      </c>
    </row>
    <row r="200">
      <c r="A200" t="n">
        <v>2</v>
      </c>
      <c r="B200" t="n">
        <v>150</v>
      </c>
      <c r="C200" t="inlineStr">
        <is>
          <t xml:space="preserve">CONCLUIDO	</t>
        </is>
      </c>
      <c r="D200" t="n">
        <v>3.3151</v>
      </c>
      <c r="E200" t="n">
        <v>30.17</v>
      </c>
      <c r="F200" t="n">
        <v>18.33</v>
      </c>
      <c r="G200" t="n">
        <v>6.92</v>
      </c>
      <c r="H200" t="n">
        <v>0.09</v>
      </c>
      <c r="I200" t="n">
        <v>159</v>
      </c>
      <c r="J200" t="n">
        <v>297.7</v>
      </c>
      <c r="K200" t="n">
        <v>61.82</v>
      </c>
      <c r="L200" t="n">
        <v>1.5</v>
      </c>
      <c r="M200" t="n">
        <v>157</v>
      </c>
      <c r="N200" t="n">
        <v>84.37</v>
      </c>
      <c r="O200" t="n">
        <v>36949.99</v>
      </c>
      <c r="P200" t="n">
        <v>330.37</v>
      </c>
      <c r="Q200" t="n">
        <v>1732.54</v>
      </c>
      <c r="R200" t="n">
        <v>144.41</v>
      </c>
      <c r="S200" t="n">
        <v>42.11</v>
      </c>
      <c r="T200" t="n">
        <v>49835.84</v>
      </c>
      <c r="U200" t="n">
        <v>0.29</v>
      </c>
      <c r="V200" t="n">
        <v>0.76</v>
      </c>
      <c r="W200" t="n">
        <v>3.96</v>
      </c>
      <c r="X200" t="n">
        <v>3.23</v>
      </c>
      <c r="Y200" t="n">
        <v>1</v>
      </c>
      <c r="Z200" t="n">
        <v>10</v>
      </c>
    </row>
    <row r="201">
      <c r="A201" t="n">
        <v>3</v>
      </c>
      <c r="B201" t="n">
        <v>150</v>
      </c>
      <c r="C201" t="inlineStr">
        <is>
          <t xml:space="preserve">CONCLUIDO	</t>
        </is>
      </c>
      <c r="D201" t="n">
        <v>3.5602</v>
      </c>
      <c r="E201" t="n">
        <v>28.09</v>
      </c>
      <c r="F201" t="n">
        <v>17.76</v>
      </c>
      <c r="G201" t="n">
        <v>8.07</v>
      </c>
      <c r="H201" t="n">
        <v>0.1</v>
      </c>
      <c r="I201" t="n">
        <v>132</v>
      </c>
      <c r="J201" t="n">
        <v>298.22</v>
      </c>
      <c r="K201" t="n">
        <v>61.82</v>
      </c>
      <c r="L201" t="n">
        <v>1.75</v>
      </c>
      <c r="M201" t="n">
        <v>130</v>
      </c>
      <c r="N201" t="n">
        <v>84.65000000000001</v>
      </c>
      <c r="O201" t="n">
        <v>37014.39</v>
      </c>
      <c r="P201" t="n">
        <v>318.76</v>
      </c>
      <c r="Q201" t="n">
        <v>1732.59</v>
      </c>
      <c r="R201" t="n">
        <v>126.86</v>
      </c>
      <c r="S201" t="n">
        <v>42.11</v>
      </c>
      <c r="T201" t="n">
        <v>41200.19</v>
      </c>
      <c r="U201" t="n">
        <v>0.33</v>
      </c>
      <c r="V201" t="n">
        <v>0.78</v>
      </c>
      <c r="W201" t="n">
        <v>3.9</v>
      </c>
      <c r="X201" t="n">
        <v>2.65</v>
      </c>
      <c r="Y201" t="n">
        <v>1</v>
      </c>
      <c r="Z201" t="n">
        <v>10</v>
      </c>
    </row>
    <row r="202">
      <c r="A202" t="n">
        <v>4</v>
      </c>
      <c r="B202" t="n">
        <v>150</v>
      </c>
      <c r="C202" t="inlineStr">
        <is>
          <t xml:space="preserve">CONCLUIDO	</t>
        </is>
      </c>
      <c r="D202" t="n">
        <v>3.7474</v>
      </c>
      <c r="E202" t="n">
        <v>26.69</v>
      </c>
      <c r="F202" t="n">
        <v>17.41</v>
      </c>
      <c r="G202" t="n">
        <v>9.24</v>
      </c>
      <c r="H202" t="n">
        <v>0.12</v>
      </c>
      <c r="I202" t="n">
        <v>113</v>
      </c>
      <c r="J202" t="n">
        <v>298.74</v>
      </c>
      <c r="K202" t="n">
        <v>61.82</v>
      </c>
      <c r="L202" t="n">
        <v>2</v>
      </c>
      <c r="M202" t="n">
        <v>111</v>
      </c>
      <c r="N202" t="n">
        <v>84.92</v>
      </c>
      <c r="O202" t="n">
        <v>37078.91</v>
      </c>
      <c r="P202" t="n">
        <v>311.57</v>
      </c>
      <c r="Q202" t="n">
        <v>1732.27</v>
      </c>
      <c r="R202" t="n">
        <v>115.28</v>
      </c>
      <c r="S202" t="n">
        <v>42.11</v>
      </c>
      <c r="T202" t="n">
        <v>35503.38</v>
      </c>
      <c r="U202" t="n">
        <v>0.37</v>
      </c>
      <c r="V202" t="n">
        <v>0.8</v>
      </c>
      <c r="W202" t="n">
        <v>3.9</v>
      </c>
      <c r="X202" t="n">
        <v>2.31</v>
      </c>
      <c r="Y202" t="n">
        <v>1</v>
      </c>
      <c r="Z202" t="n">
        <v>10</v>
      </c>
    </row>
    <row r="203">
      <c r="A203" t="n">
        <v>5</v>
      </c>
      <c r="B203" t="n">
        <v>150</v>
      </c>
      <c r="C203" t="inlineStr">
        <is>
          <t xml:space="preserve">CONCLUIDO	</t>
        </is>
      </c>
      <c r="D203" t="n">
        <v>3.9193</v>
      </c>
      <c r="E203" t="n">
        <v>25.51</v>
      </c>
      <c r="F203" t="n">
        <v>17.07</v>
      </c>
      <c r="G203" t="n">
        <v>10.45</v>
      </c>
      <c r="H203" t="n">
        <v>0.13</v>
      </c>
      <c r="I203" t="n">
        <v>98</v>
      </c>
      <c r="J203" t="n">
        <v>299.26</v>
      </c>
      <c r="K203" t="n">
        <v>61.82</v>
      </c>
      <c r="L203" t="n">
        <v>2.25</v>
      </c>
      <c r="M203" t="n">
        <v>96</v>
      </c>
      <c r="N203" t="n">
        <v>85.19</v>
      </c>
      <c r="O203" t="n">
        <v>37143.54</v>
      </c>
      <c r="P203" t="n">
        <v>304.36</v>
      </c>
      <c r="Q203" t="n">
        <v>1732.55</v>
      </c>
      <c r="R203" t="n">
        <v>104.95</v>
      </c>
      <c r="S203" t="n">
        <v>42.11</v>
      </c>
      <c r="T203" t="n">
        <v>30413.9</v>
      </c>
      <c r="U203" t="n">
        <v>0.4</v>
      </c>
      <c r="V203" t="n">
        <v>0.82</v>
      </c>
      <c r="W203" t="n">
        <v>3.87</v>
      </c>
      <c r="X203" t="n">
        <v>1.97</v>
      </c>
      <c r="Y203" t="n">
        <v>1</v>
      </c>
      <c r="Z203" t="n">
        <v>10</v>
      </c>
    </row>
    <row r="204">
      <c r="A204" t="n">
        <v>6</v>
      </c>
      <c r="B204" t="n">
        <v>150</v>
      </c>
      <c r="C204" t="inlineStr">
        <is>
          <t xml:space="preserve">CONCLUIDO	</t>
        </is>
      </c>
      <c r="D204" t="n">
        <v>4.0535</v>
      </c>
      <c r="E204" t="n">
        <v>24.67</v>
      </c>
      <c r="F204" t="n">
        <v>16.84</v>
      </c>
      <c r="G204" t="n">
        <v>11.61</v>
      </c>
      <c r="H204" t="n">
        <v>0.15</v>
      </c>
      <c r="I204" t="n">
        <v>87</v>
      </c>
      <c r="J204" t="n">
        <v>299.79</v>
      </c>
      <c r="K204" t="n">
        <v>61.82</v>
      </c>
      <c r="L204" t="n">
        <v>2.5</v>
      </c>
      <c r="M204" t="n">
        <v>85</v>
      </c>
      <c r="N204" t="n">
        <v>85.47</v>
      </c>
      <c r="O204" t="n">
        <v>37208.42</v>
      </c>
      <c r="P204" t="n">
        <v>299.14</v>
      </c>
      <c r="Q204" t="n">
        <v>1732.51</v>
      </c>
      <c r="R204" t="n">
        <v>98.06999999999999</v>
      </c>
      <c r="S204" t="n">
        <v>42.11</v>
      </c>
      <c r="T204" t="n">
        <v>27025.7</v>
      </c>
      <c r="U204" t="n">
        <v>0.43</v>
      </c>
      <c r="V204" t="n">
        <v>0.83</v>
      </c>
      <c r="W204" t="n">
        <v>3.84</v>
      </c>
      <c r="X204" t="n">
        <v>1.74</v>
      </c>
      <c r="Y204" t="n">
        <v>1</v>
      </c>
      <c r="Z204" t="n">
        <v>10</v>
      </c>
    </row>
    <row r="205">
      <c r="A205" t="n">
        <v>7</v>
      </c>
      <c r="B205" t="n">
        <v>150</v>
      </c>
      <c r="C205" t="inlineStr">
        <is>
          <t xml:space="preserve">CONCLUIDO	</t>
        </is>
      </c>
      <c r="D205" t="n">
        <v>4.1694</v>
      </c>
      <c r="E205" t="n">
        <v>23.98</v>
      </c>
      <c r="F205" t="n">
        <v>16.65</v>
      </c>
      <c r="G205" t="n">
        <v>12.81</v>
      </c>
      <c r="H205" t="n">
        <v>0.16</v>
      </c>
      <c r="I205" t="n">
        <v>78</v>
      </c>
      <c r="J205" t="n">
        <v>300.32</v>
      </c>
      <c r="K205" t="n">
        <v>61.82</v>
      </c>
      <c r="L205" t="n">
        <v>2.75</v>
      </c>
      <c r="M205" t="n">
        <v>76</v>
      </c>
      <c r="N205" t="n">
        <v>85.73999999999999</v>
      </c>
      <c r="O205" t="n">
        <v>37273.29</v>
      </c>
      <c r="P205" t="n">
        <v>294.8</v>
      </c>
      <c r="Q205" t="n">
        <v>1732.38</v>
      </c>
      <c r="R205" t="n">
        <v>91.78</v>
      </c>
      <c r="S205" t="n">
        <v>42.11</v>
      </c>
      <c r="T205" t="n">
        <v>23927.3</v>
      </c>
      <c r="U205" t="n">
        <v>0.46</v>
      </c>
      <c r="V205" t="n">
        <v>0.84</v>
      </c>
      <c r="W205" t="n">
        <v>3.84</v>
      </c>
      <c r="X205" t="n">
        <v>1.55</v>
      </c>
      <c r="Y205" t="n">
        <v>1</v>
      </c>
      <c r="Z205" t="n">
        <v>10</v>
      </c>
    </row>
    <row r="206">
      <c r="A206" t="n">
        <v>8</v>
      </c>
      <c r="B206" t="n">
        <v>150</v>
      </c>
      <c r="C206" t="inlineStr">
        <is>
          <t xml:space="preserve">CONCLUIDO	</t>
        </is>
      </c>
      <c r="D206" t="n">
        <v>4.2637</v>
      </c>
      <c r="E206" t="n">
        <v>23.45</v>
      </c>
      <c r="F206" t="n">
        <v>16.51</v>
      </c>
      <c r="G206" t="n">
        <v>13.95</v>
      </c>
      <c r="H206" t="n">
        <v>0.18</v>
      </c>
      <c r="I206" t="n">
        <v>71</v>
      </c>
      <c r="J206" t="n">
        <v>300.84</v>
      </c>
      <c r="K206" t="n">
        <v>61.82</v>
      </c>
      <c r="L206" t="n">
        <v>3</v>
      </c>
      <c r="M206" t="n">
        <v>69</v>
      </c>
      <c r="N206" t="n">
        <v>86.02</v>
      </c>
      <c r="O206" t="n">
        <v>37338.27</v>
      </c>
      <c r="P206" t="n">
        <v>291.3</v>
      </c>
      <c r="Q206" t="n">
        <v>1732.07</v>
      </c>
      <c r="R206" t="n">
        <v>87.2</v>
      </c>
      <c r="S206" t="n">
        <v>42.11</v>
      </c>
      <c r="T206" t="n">
        <v>21671.8</v>
      </c>
      <c r="U206" t="n">
        <v>0.48</v>
      </c>
      <c r="V206" t="n">
        <v>0.84</v>
      </c>
      <c r="W206" t="n">
        <v>3.83</v>
      </c>
      <c r="X206" t="n">
        <v>1.41</v>
      </c>
      <c r="Y206" t="n">
        <v>1</v>
      </c>
      <c r="Z206" t="n">
        <v>10</v>
      </c>
    </row>
    <row r="207">
      <c r="A207" t="n">
        <v>9</v>
      </c>
      <c r="B207" t="n">
        <v>150</v>
      </c>
      <c r="C207" t="inlineStr">
        <is>
          <t xml:space="preserve">CONCLUIDO	</t>
        </is>
      </c>
      <c r="D207" t="n">
        <v>4.3467</v>
      </c>
      <c r="E207" t="n">
        <v>23.01</v>
      </c>
      <c r="F207" t="n">
        <v>16.4</v>
      </c>
      <c r="G207" t="n">
        <v>15.14</v>
      </c>
      <c r="H207" t="n">
        <v>0.19</v>
      </c>
      <c r="I207" t="n">
        <v>65</v>
      </c>
      <c r="J207" t="n">
        <v>301.37</v>
      </c>
      <c r="K207" t="n">
        <v>61.82</v>
      </c>
      <c r="L207" t="n">
        <v>3.25</v>
      </c>
      <c r="M207" t="n">
        <v>63</v>
      </c>
      <c r="N207" t="n">
        <v>86.3</v>
      </c>
      <c r="O207" t="n">
        <v>37403.38</v>
      </c>
      <c r="P207" t="n">
        <v>287.98</v>
      </c>
      <c r="Q207" t="n">
        <v>1732.07</v>
      </c>
      <c r="R207" t="n">
        <v>83.95</v>
      </c>
      <c r="S207" t="n">
        <v>42.11</v>
      </c>
      <c r="T207" t="n">
        <v>20077.87</v>
      </c>
      <c r="U207" t="n">
        <v>0.5</v>
      </c>
      <c r="V207" t="n">
        <v>0.85</v>
      </c>
      <c r="W207" t="n">
        <v>3.81</v>
      </c>
      <c r="X207" t="n">
        <v>1.3</v>
      </c>
      <c r="Y207" t="n">
        <v>1</v>
      </c>
      <c r="Z207" t="n">
        <v>10</v>
      </c>
    </row>
    <row r="208">
      <c r="A208" t="n">
        <v>10</v>
      </c>
      <c r="B208" t="n">
        <v>150</v>
      </c>
      <c r="C208" t="inlineStr">
        <is>
          <t xml:space="preserve">CONCLUIDO	</t>
        </is>
      </c>
      <c r="D208" t="n">
        <v>4.4222</v>
      </c>
      <c r="E208" t="n">
        <v>22.61</v>
      </c>
      <c r="F208" t="n">
        <v>16.28</v>
      </c>
      <c r="G208" t="n">
        <v>16.28</v>
      </c>
      <c r="H208" t="n">
        <v>0.21</v>
      </c>
      <c r="I208" t="n">
        <v>60</v>
      </c>
      <c r="J208" t="n">
        <v>301.9</v>
      </c>
      <c r="K208" t="n">
        <v>61.82</v>
      </c>
      <c r="L208" t="n">
        <v>3.5</v>
      </c>
      <c r="M208" t="n">
        <v>58</v>
      </c>
      <c r="N208" t="n">
        <v>86.58</v>
      </c>
      <c r="O208" t="n">
        <v>37468.6</v>
      </c>
      <c r="P208" t="n">
        <v>284.99</v>
      </c>
      <c r="Q208" t="n">
        <v>1732.2</v>
      </c>
      <c r="R208" t="n">
        <v>80.55</v>
      </c>
      <c r="S208" t="n">
        <v>42.11</v>
      </c>
      <c r="T208" t="n">
        <v>18405.14</v>
      </c>
      <c r="U208" t="n">
        <v>0.52</v>
      </c>
      <c r="V208" t="n">
        <v>0.86</v>
      </c>
      <c r="W208" t="n">
        <v>3.8</v>
      </c>
      <c r="X208" t="n">
        <v>1.18</v>
      </c>
      <c r="Y208" t="n">
        <v>1</v>
      </c>
      <c r="Z208" t="n">
        <v>10</v>
      </c>
    </row>
    <row r="209">
      <c r="A209" t="n">
        <v>11</v>
      </c>
      <c r="B209" t="n">
        <v>150</v>
      </c>
      <c r="C209" t="inlineStr">
        <is>
          <t xml:space="preserve">CONCLUIDO	</t>
        </is>
      </c>
      <c r="D209" t="n">
        <v>4.4939</v>
      </c>
      <c r="E209" t="n">
        <v>22.25</v>
      </c>
      <c r="F209" t="n">
        <v>16.2</v>
      </c>
      <c r="G209" t="n">
        <v>17.67</v>
      </c>
      <c r="H209" t="n">
        <v>0.22</v>
      </c>
      <c r="I209" t="n">
        <v>55</v>
      </c>
      <c r="J209" t="n">
        <v>302.43</v>
      </c>
      <c r="K209" t="n">
        <v>61.82</v>
      </c>
      <c r="L209" t="n">
        <v>3.75</v>
      </c>
      <c r="M209" t="n">
        <v>53</v>
      </c>
      <c r="N209" t="n">
        <v>86.86</v>
      </c>
      <c r="O209" t="n">
        <v>37533.94</v>
      </c>
      <c r="P209" t="n">
        <v>282.56</v>
      </c>
      <c r="Q209" t="n">
        <v>1731.89</v>
      </c>
      <c r="R209" t="n">
        <v>77.79000000000001</v>
      </c>
      <c r="S209" t="n">
        <v>42.11</v>
      </c>
      <c r="T209" t="n">
        <v>17047.11</v>
      </c>
      <c r="U209" t="n">
        <v>0.54</v>
      </c>
      <c r="V209" t="n">
        <v>0.86</v>
      </c>
      <c r="W209" t="n">
        <v>3.8</v>
      </c>
      <c r="X209" t="n">
        <v>1.1</v>
      </c>
      <c r="Y209" t="n">
        <v>1</v>
      </c>
      <c r="Z209" t="n">
        <v>10</v>
      </c>
    </row>
    <row r="210">
      <c r="A210" t="n">
        <v>12</v>
      </c>
      <c r="B210" t="n">
        <v>150</v>
      </c>
      <c r="C210" t="inlineStr">
        <is>
          <t xml:space="preserve">CONCLUIDO	</t>
        </is>
      </c>
      <c r="D210" t="n">
        <v>4.5429</v>
      </c>
      <c r="E210" t="n">
        <v>22.01</v>
      </c>
      <c r="F210" t="n">
        <v>16.13</v>
      </c>
      <c r="G210" t="n">
        <v>18.61</v>
      </c>
      <c r="H210" t="n">
        <v>0.24</v>
      </c>
      <c r="I210" t="n">
        <v>52</v>
      </c>
      <c r="J210" t="n">
        <v>302.96</v>
      </c>
      <c r="K210" t="n">
        <v>61.82</v>
      </c>
      <c r="L210" t="n">
        <v>4</v>
      </c>
      <c r="M210" t="n">
        <v>50</v>
      </c>
      <c r="N210" t="n">
        <v>87.14</v>
      </c>
      <c r="O210" t="n">
        <v>37599.4</v>
      </c>
      <c r="P210" t="n">
        <v>280.21</v>
      </c>
      <c r="Q210" t="n">
        <v>1732.06</v>
      </c>
      <c r="R210" t="n">
        <v>75.56</v>
      </c>
      <c r="S210" t="n">
        <v>42.11</v>
      </c>
      <c r="T210" t="n">
        <v>15949.74</v>
      </c>
      <c r="U210" t="n">
        <v>0.5600000000000001</v>
      </c>
      <c r="V210" t="n">
        <v>0.86</v>
      </c>
      <c r="W210" t="n">
        <v>3.79</v>
      </c>
      <c r="X210" t="n">
        <v>1.03</v>
      </c>
      <c r="Y210" t="n">
        <v>1</v>
      </c>
      <c r="Z210" t="n">
        <v>10</v>
      </c>
    </row>
    <row r="211">
      <c r="A211" t="n">
        <v>13</v>
      </c>
      <c r="B211" t="n">
        <v>150</v>
      </c>
      <c r="C211" t="inlineStr">
        <is>
          <t xml:space="preserve">CONCLUIDO	</t>
        </is>
      </c>
      <c r="D211" t="n">
        <v>4.6071</v>
      </c>
      <c r="E211" t="n">
        <v>21.71</v>
      </c>
      <c r="F211" t="n">
        <v>16.04</v>
      </c>
      <c r="G211" t="n">
        <v>20.05</v>
      </c>
      <c r="H211" t="n">
        <v>0.25</v>
      </c>
      <c r="I211" t="n">
        <v>48</v>
      </c>
      <c r="J211" t="n">
        <v>303.49</v>
      </c>
      <c r="K211" t="n">
        <v>61.82</v>
      </c>
      <c r="L211" t="n">
        <v>4.25</v>
      </c>
      <c r="M211" t="n">
        <v>46</v>
      </c>
      <c r="N211" t="n">
        <v>87.42</v>
      </c>
      <c r="O211" t="n">
        <v>37664.98</v>
      </c>
      <c r="P211" t="n">
        <v>277.61</v>
      </c>
      <c r="Q211" t="n">
        <v>1732.04</v>
      </c>
      <c r="R211" t="n">
        <v>73</v>
      </c>
      <c r="S211" t="n">
        <v>42.11</v>
      </c>
      <c r="T211" t="n">
        <v>14688.19</v>
      </c>
      <c r="U211" t="n">
        <v>0.58</v>
      </c>
      <c r="V211" t="n">
        <v>0.87</v>
      </c>
      <c r="W211" t="n">
        <v>3.78</v>
      </c>
      <c r="X211" t="n">
        <v>0.9399999999999999</v>
      </c>
      <c r="Y211" t="n">
        <v>1</v>
      </c>
      <c r="Z211" t="n">
        <v>10</v>
      </c>
    </row>
    <row r="212">
      <c r="A212" t="n">
        <v>14</v>
      </c>
      <c r="B212" t="n">
        <v>150</v>
      </c>
      <c r="C212" t="inlineStr">
        <is>
          <t xml:space="preserve">CONCLUIDO	</t>
        </is>
      </c>
      <c r="D212" t="n">
        <v>4.6522</v>
      </c>
      <c r="E212" t="n">
        <v>21.5</v>
      </c>
      <c r="F212" t="n">
        <v>16</v>
      </c>
      <c r="G212" t="n">
        <v>21.33</v>
      </c>
      <c r="H212" t="n">
        <v>0.26</v>
      </c>
      <c r="I212" t="n">
        <v>45</v>
      </c>
      <c r="J212" t="n">
        <v>304.03</v>
      </c>
      <c r="K212" t="n">
        <v>61.82</v>
      </c>
      <c r="L212" t="n">
        <v>4.5</v>
      </c>
      <c r="M212" t="n">
        <v>43</v>
      </c>
      <c r="N212" t="n">
        <v>87.7</v>
      </c>
      <c r="O212" t="n">
        <v>37730.68</v>
      </c>
      <c r="P212" t="n">
        <v>275.89</v>
      </c>
      <c r="Q212" t="n">
        <v>1732.05</v>
      </c>
      <c r="R212" t="n">
        <v>71.51000000000001</v>
      </c>
      <c r="S212" t="n">
        <v>42.11</v>
      </c>
      <c r="T212" t="n">
        <v>13957.72</v>
      </c>
      <c r="U212" t="n">
        <v>0.59</v>
      </c>
      <c r="V212" t="n">
        <v>0.87</v>
      </c>
      <c r="W212" t="n">
        <v>3.78</v>
      </c>
      <c r="X212" t="n">
        <v>0.9</v>
      </c>
      <c r="Y212" t="n">
        <v>1</v>
      </c>
      <c r="Z212" t="n">
        <v>10</v>
      </c>
    </row>
    <row r="213">
      <c r="A213" t="n">
        <v>15</v>
      </c>
      <c r="B213" t="n">
        <v>150</v>
      </c>
      <c r="C213" t="inlineStr">
        <is>
          <t xml:space="preserve">CONCLUIDO	</t>
        </is>
      </c>
      <c r="D213" t="n">
        <v>4.6884</v>
      </c>
      <c r="E213" t="n">
        <v>21.33</v>
      </c>
      <c r="F213" t="n">
        <v>15.94</v>
      </c>
      <c r="G213" t="n">
        <v>22.25</v>
      </c>
      <c r="H213" t="n">
        <v>0.28</v>
      </c>
      <c r="I213" t="n">
        <v>43</v>
      </c>
      <c r="J213" t="n">
        <v>304.56</v>
      </c>
      <c r="K213" t="n">
        <v>61.82</v>
      </c>
      <c r="L213" t="n">
        <v>4.75</v>
      </c>
      <c r="M213" t="n">
        <v>41</v>
      </c>
      <c r="N213" t="n">
        <v>87.98999999999999</v>
      </c>
      <c r="O213" t="n">
        <v>37796.51</v>
      </c>
      <c r="P213" t="n">
        <v>273.87</v>
      </c>
      <c r="Q213" t="n">
        <v>1732.15</v>
      </c>
      <c r="R213" t="n">
        <v>69.90000000000001</v>
      </c>
      <c r="S213" t="n">
        <v>42.11</v>
      </c>
      <c r="T213" t="n">
        <v>13164.75</v>
      </c>
      <c r="U213" t="n">
        <v>0.6</v>
      </c>
      <c r="V213" t="n">
        <v>0.87</v>
      </c>
      <c r="W213" t="n">
        <v>3.77</v>
      </c>
      <c r="X213" t="n">
        <v>0.84</v>
      </c>
      <c r="Y213" t="n">
        <v>1</v>
      </c>
      <c r="Z213" t="n">
        <v>10</v>
      </c>
    </row>
    <row r="214">
      <c r="A214" t="n">
        <v>16</v>
      </c>
      <c r="B214" t="n">
        <v>150</v>
      </c>
      <c r="C214" t="inlineStr">
        <is>
          <t xml:space="preserve">CONCLUIDO	</t>
        </is>
      </c>
      <c r="D214" t="n">
        <v>4.7365</v>
      </c>
      <c r="E214" t="n">
        <v>21.11</v>
      </c>
      <c r="F214" t="n">
        <v>15.89</v>
      </c>
      <c r="G214" t="n">
        <v>23.84</v>
      </c>
      <c r="H214" t="n">
        <v>0.29</v>
      </c>
      <c r="I214" t="n">
        <v>40</v>
      </c>
      <c r="J214" t="n">
        <v>305.09</v>
      </c>
      <c r="K214" t="n">
        <v>61.82</v>
      </c>
      <c r="L214" t="n">
        <v>5</v>
      </c>
      <c r="M214" t="n">
        <v>38</v>
      </c>
      <c r="N214" t="n">
        <v>88.27</v>
      </c>
      <c r="O214" t="n">
        <v>37862.45</v>
      </c>
      <c r="P214" t="n">
        <v>271.75</v>
      </c>
      <c r="Q214" t="n">
        <v>1731.84</v>
      </c>
      <c r="R214" t="n">
        <v>68.31</v>
      </c>
      <c r="S214" t="n">
        <v>42.11</v>
      </c>
      <c r="T214" t="n">
        <v>12384.11</v>
      </c>
      <c r="U214" t="n">
        <v>0.62</v>
      </c>
      <c r="V214" t="n">
        <v>0.88</v>
      </c>
      <c r="W214" t="n">
        <v>3.77</v>
      </c>
      <c r="X214" t="n">
        <v>0.8</v>
      </c>
      <c r="Y214" t="n">
        <v>1</v>
      </c>
      <c r="Z214" t="n">
        <v>10</v>
      </c>
    </row>
    <row r="215">
      <c r="A215" t="n">
        <v>17</v>
      </c>
      <c r="B215" t="n">
        <v>150</v>
      </c>
      <c r="C215" t="inlineStr">
        <is>
          <t xml:space="preserve">CONCLUIDO	</t>
        </is>
      </c>
      <c r="D215" t="n">
        <v>4.7718</v>
      </c>
      <c r="E215" t="n">
        <v>20.96</v>
      </c>
      <c r="F215" t="n">
        <v>15.85</v>
      </c>
      <c r="G215" t="n">
        <v>25.02</v>
      </c>
      <c r="H215" t="n">
        <v>0.31</v>
      </c>
      <c r="I215" t="n">
        <v>38</v>
      </c>
      <c r="J215" t="n">
        <v>305.63</v>
      </c>
      <c r="K215" t="n">
        <v>61.82</v>
      </c>
      <c r="L215" t="n">
        <v>5.25</v>
      </c>
      <c r="M215" t="n">
        <v>36</v>
      </c>
      <c r="N215" t="n">
        <v>88.56</v>
      </c>
      <c r="O215" t="n">
        <v>37928.52</v>
      </c>
      <c r="P215" t="n">
        <v>270.18</v>
      </c>
      <c r="Q215" t="n">
        <v>1732.1</v>
      </c>
      <c r="R215" t="n">
        <v>66.69</v>
      </c>
      <c r="S215" t="n">
        <v>42.11</v>
      </c>
      <c r="T215" t="n">
        <v>11580.78</v>
      </c>
      <c r="U215" t="n">
        <v>0.63</v>
      </c>
      <c r="V215" t="n">
        <v>0.88</v>
      </c>
      <c r="W215" t="n">
        <v>3.77</v>
      </c>
      <c r="X215" t="n">
        <v>0.75</v>
      </c>
      <c r="Y215" t="n">
        <v>1</v>
      </c>
      <c r="Z215" t="n">
        <v>10</v>
      </c>
    </row>
    <row r="216">
      <c r="A216" t="n">
        <v>18</v>
      </c>
      <c r="B216" t="n">
        <v>150</v>
      </c>
      <c r="C216" t="inlineStr">
        <is>
          <t xml:space="preserve">CONCLUIDO	</t>
        </is>
      </c>
      <c r="D216" t="n">
        <v>4.8092</v>
      </c>
      <c r="E216" t="n">
        <v>20.79</v>
      </c>
      <c r="F216" t="n">
        <v>15.8</v>
      </c>
      <c r="G216" t="n">
        <v>26.33</v>
      </c>
      <c r="H216" t="n">
        <v>0.32</v>
      </c>
      <c r="I216" t="n">
        <v>36</v>
      </c>
      <c r="J216" t="n">
        <v>306.17</v>
      </c>
      <c r="K216" t="n">
        <v>61.82</v>
      </c>
      <c r="L216" t="n">
        <v>5.5</v>
      </c>
      <c r="M216" t="n">
        <v>34</v>
      </c>
      <c r="N216" t="n">
        <v>88.84</v>
      </c>
      <c r="O216" t="n">
        <v>37994.72</v>
      </c>
      <c r="P216" t="n">
        <v>268.19</v>
      </c>
      <c r="Q216" t="n">
        <v>1731.92</v>
      </c>
      <c r="R216" t="n">
        <v>65.43000000000001</v>
      </c>
      <c r="S216" t="n">
        <v>42.11</v>
      </c>
      <c r="T216" t="n">
        <v>10964.54</v>
      </c>
      <c r="U216" t="n">
        <v>0.64</v>
      </c>
      <c r="V216" t="n">
        <v>0.88</v>
      </c>
      <c r="W216" t="n">
        <v>3.76</v>
      </c>
      <c r="X216" t="n">
        <v>0.7</v>
      </c>
      <c r="Y216" t="n">
        <v>1</v>
      </c>
      <c r="Z216" t="n">
        <v>10</v>
      </c>
    </row>
    <row r="217">
      <c r="A217" t="n">
        <v>19</v>
      </c>
      <c r="B217" t="n">
        <v>150</v>
      </c>
      <c r="C217" t="inlineStr">
        <is>
          <t xml:space="preserve">CONCLUIDO	</t>
        </is>
      </c>
      <c r="D217" t="n">
        <v>4.8219</v>
      </c>
      <c r="E217" t="n">
        <v>20.74</v>
      </c>
      <c r="F217" t="n">
        <v>15.8</v>
      </c>
      <c r="G217" t="n">
        <v>27.08</v>
      </c>
      <c r="H217" t="n">
        <v>0.33</v>
      </c>
      <c r="I217" t="n">
        <v>35</v>
      </c>
      <c r="J217" t="n">
        <v>306.7</v>
      </c>
      <c r="K217" t="n">
        <v>61.82</v>
      </c>
      <c r="L217" t="n">
        <v>5.75</v>
      </c>
      <c r="M217" t="n">
        <v>33</v>
      </c>
      <c r="N217" t="n">
        <v>89.13</v>
      </c>
      <c r="O217" t="n">
        <v>38061.04</v>
      </c>
      <c r="P217" t="n">
        <v>266.85</v>
      </c>
      <c r="Q217" t="n">
        <v>1731.9</v>
      </c>
      <c r="R217" t="n">
        <v>65.53</v>
      </c>
      <c r="S217" t="n">
        <v>42.11</v>
      </c>
      <c r="T217" t="n">
        <v>11016.47</v>
      </c>
      <c r="U217" t="n">
        <v>0.64</v>
      </c>
      <c r="V217" t="n">
        <v>0.88</v>
      </c>
      <c r="W217" t="n">
        <v>3.76</v>
      </c>
      <c r="X217" t="n">
        <v>0.7</v>
      </c>
      <c r="Y217" t="n">
        <v>1</v>
      </c>
      <c r="Z217" t="n">
        <v>10</v>
      </c>
    </row>
    <row r="218">
      <c r="A218" t="n">
        <v>20</v>
      </c>
      <c r="B218" t="n">
        <v>150</v>
      </c>
      <c r="C218" t="inlineStr">
        <is>
          <t xml:space="preserve">CONCLUIDO	</t>
        </is>
      </c>
      <c r="D218" t="n">
        <v>4.8613</v>
      </c>
      <c r="E218" t="n">
        <v>20.57</v>
      </c>
      <c r="F218" t="n">
        <v>15.74</v>
      </c>
      <c r="G218" t="n">
        <v>28.62</v>
      </c>
      <c r="H218" t="n">
        <v>0.35</v>
      </c>
      <c r="I218" t="n">
        <v>33</v>
      </c>
      <c r="J218" t="n">
        <v>307.24</v>
      </c>
      <c r="K218" t="n">
        <v>61.82</v>
      </c>
      <c r="L218" t="n">
        <v>6</v>
      </c>
      <c r="M218" t="n">
        <v>31</v>
      </c>
      <c r="N218" t="n">
        <v>89.42</v>
      </c>
      <c r="O218" t="n">
        <v>38127.48</v>
      </c>
      <c r="P218" t="n">
        <v>264.77</v>
      </c>
      <c r="Q218" t="n">
        <v>1732.03</v>
      </c>
      <c r="R218" t="n">
        <v>63.59</v>
      </c>
      <c r="S218" t="n">
        <v>42.11</v>
      </c>
      <c r="T218" t="n">
        <v>10055.69</v>
      </c>
      <c r="U218" t="n">
        <v>0.66</v>
      </c>
      <c r="V218" t="n">
        <v>0.88</v>
      </c>
      <c r="W218" t="n">
        <v>3.76</v>
      </c>
      <c r="X218" t="n">
        <v>0.64</v>
      </c>
      <c r="Y218" t="n">
        <v>1</v>
      </c>
      <c r="Z218" t="n">
        <v>10</v>
      </c>
    </row>
    <row r="219">
      <c r="A219" t="n">
        <v>21</v>
      </c>
      <c r="B219" t="n">
        <v>150</v>
      </c>
      <c r="C219" t="inlineStr">
        <is>
          <t xml:space="preserve">CONCLUIDO	</t>
        </is>
      </c>
      <c r="D219" t="n">
        <v>4.8734</v>
      </c>
      <c r="E219" t="n">
        <v>20.52</v>
      </c>
      <c r="F219" t="n">
        <v>15.74</v>
      </c>
      <c r="G219" t="n">
        <v>29.52</v>
      </c>
      <c r="H219" t="n">
        <v>0.36</v>
      </c>
      <c r="I219" t="n">
        <v>32</v>
      </c>
      <c r="J219" t="n">
        <v>307.78</v>
      </c>
      <c r="K219" t="n">
        <v>61.82</v>
      </c>
      <c r="L219" t="n">
        <v>6.25</v>
      </c>
      <c r="M219" t="n">
        <v>30</v>
      </c>
      <c r="N219" t="n">
        <v>89.70999999999999</v>
      </c>
      <c r="O219" t="n">
        <v>38194.05</v>
      </c>
      <c r="P219" t="n">
        <v>263.51</v>
      </c>
      <c r="Q219" t="n">
        <v>1732.02</v>
      </c>
      <c r="R219" t="n">
        <v>63.75</v>
      </c>
      <c r="S219" t="n">
        <v>42.11</v>
      </c>
      <c r="T219" t="n">
        <v>10143.01</v>
      </c>
      <c r="U219" t="n">
        <v>0.66</v>
      </c>
      <c r="V219" t="n">
        <v>0.88</v>
      </c>
      <c r="W219" t="n">
        <v>3.76</v>
      </c>
      <c r="X219" t="n">
        <v>0.65</v>
      </c>
      <c r="Y219" t="n">
        <v>1</v>
      </c>
      <c r="Z219" t="n">
        <v>10</v>
      </c>
    </row>
    <row r="220">
      <c r="A220" t="n">
        <v>22</v>
      </c>
      <c r="B220" t="n">
        <v>150</v>
      </c>
      <c r="C220" t="inlineStr">
        <is>
          <t xml:space="preserve">CONCLUIDO	</t>
        </is>
      </c>
      <c r="D220" t="n">
        <v>4.9183</v>
      </c>
      <c r="E220" t="n">
        <v>20.33</v>
      </c>
      <c r="F220" t="n">
        <v>15.67</v>
      </c>
      <c r="G220" t="n">
        <v>31.34</v>
      </c>
      <c r="H220" t="n">
        <v>0.38</v>
      </c>
      <c r="I220" t="n">
        <v>30</v>
      </c>
      <c r="J220" t="n">
        <v>308.32</v>
      </c>
      <c r="K220" t="n">
        <v>61.82</v>
      </c>
      <c r="L220" t="n">
        <v>6.5</v>
      </c>
      <c r="M220" t="n">
        <v>28</v>
      </c>
      <c r="N220" t="n">
        <v>90</v>
      </c>
      <c r="O220" t="n">
        <v>38260.74</v>
      </c>
      <c r="P220" t="n">
        <v>260.83</v>
      </c>
      <c r="Q220" t="n">
        <v>1732.03</v>
      </c>
      <c r="R220" t="n">
        <v>61.25</v>
      </c>
      <c r="S220" t="n">
        <v>42.11</v>
      </c>
      <c r="T220" t="n">
        <v>8904.68</v>
      </c>
      <c r="U220" t="n">
        <v>0.6899999999999999</v>
      </c>
      <c r="V220" t="n">
        <v>0.89</v>
      </c>
      <c r="W220" t="n">
        <v>3.75</v>
      </c>
      <c r="X220" t="n">
        <v>0.57</v>
      </c>
      <c r="Y220" t="n">
        <v>1</v>
      </c>
      <c r="Z220" t="n">
        <v>10</v>
      </c>
    </row>
    <row r="221">
      <c r="A221" t="n">
        <v>23</v>
      </c>
      <c r="B221" t="n">
        <v>150</v>
      </c>
      <c r="C221" t="inlineStr">
        <is>
          <t xml:space="preserve">CONCLUIDO	</t>
        </is>
      </c>
      <c r="D221" t="n">
        <v>4.9305</v>
      </c>
      <c r="E221" t="n">
        <v>20.28</v>
      </c>
      <c r="F221" t="n">
        <v>15.67</v>
      </c>
      <c r="G221" t="n">
        <v>32.43</v>
      </c>
      <c r="H221" t="n">
        <v>0.39</v>
      </c>
      <c r="I221" t="n">
        <v>29</v>
      </c>
      <c r="J221" t="n">
        <v>308.86</v>
      </c>
      <c r="K221" t="n">
        <v>61.82</v>
      </c>
      <c r="L221" t="n">
        <v>6.75</v>
      </c>
      <c r="M221" t="n">
        <v>27</v>
      </c>
      <c r="N221" t="n">
        <v>90.29000000000001</v>
      </c>
      <c r="O221" t="n">
        <v>38327.57</v>
      </c>
      <c r="P221" t="n">
        <v>260.19</v>
      </c>
      <c r="Q221" t="n">
        <v>1731.91</v>
      </c>
      <c r="R221" t="n">
        <v>61.27</v>
      </c>
      <c r="S221" t="n">
        <v>42.11</v>
      </c>
      <c r="T221" t="n">
        <v>8919.799999999999</v>
      </c>
      <c r="U221" t="n">
        <v>0.6899999999999999</v>
      </c>
      <c r="V221" t="n">
        <v>0.89</v>
      </c>
      <c r="W221" t="n">
        <v>3.76</v>
      </c>
      <c r="X221" t="n">
        <v>0.58</v>
      </c>
      <c r="Y221" t="n">
        <v>1</v>
      </c>
      <c r="Z221" t="n">
        <v>10</v>
      </c>
    </row>
    <row r="222">
      <c r="A222" t="n">
        <v>24</v>
      </c>
      <c r="B222" t="n">
        <v>150</v>
      </c>
      <c r="C222" t="inlineStr">
        <is>
          <t xml:space="preserve">CONCLUIDO	</t>
        </is>
      </c>
      <c r="D222" t="n">
        <v>4.9495</v>
      </c>
      <c r="E222" t="n">
        <v>20.2</v>
      </c>
      <c r="F222" t="n">
        <v>15.65</v>
      </c>
      <c r="G222" t="n">
        <v>33.54</v>
      </c>
      <c r="H222" t="n">
        <v>0.4</v>
      </c>
      <c r="I222" t="n">
        <v>28</v>
      </c>
      <c r="J222" t="n">
        <v>309.41</v>
      </c>
      <c r="K222" t="n">
        <v>61.82</v>
      </c>
      <c r="L222" t="n">
        <v>7</v>
      </c>
      <c r="M222" t="n">
        <v>26</v>
      </c>
      <c r="N222" t="n">
        <v>90.59</v>
      </c>
      <c r="O222" t="n">
        <v>38394.52</v>
      </c>
      <c r="P222" t="n">
        <v>258.71</v>
      </c>
      <c r="Q222" t="n">
        <v>1732.03</v>
      </c>
      <c r="R222" t="n">
        <v>60.79</v>
      </c>
      <c r="S222" t="n">
        <v>42.11</v>
      </c>
      <c r="T222" t="n">
        <v>8680.620000000001</v>
      </c>
      <c r="U222" t="n">
        <v>0.6899999999999999</v>
      </c>
      <c r="V222" t="n">
        <v>0.89</v>
      </c>
      <c r="W222" t="n">
        <v>3.75</v>
      </c>
      <c r="X222" t="n">
        <v>0.55</v>
      </c>
      <c r="Y222" t="n">
        <v>1</v>
      </c>
      <c r="Z222" t="n">
        <v>10</v>
      </c>
    </row>
    <row r="223">
      <c r="A223" t="n">
        <v>25</v>
      </c>
      <c r="B223" t="n">
        <v>150</v>
      </c>
      <c r="C223" t="inlineStr">
        <is>
          <t xml:space="preserve">CONCLUIDO	</t>
        </is>
      </c>
      <c r="D223" t="n">
        <v>4.972</v>
      </c>
      <c r="E223" t="n">
        <v>20.11</v>
      </c>
      <c r="F223" t="n">
        <v>15.62</v>
      </c>
      <c r="G223" t="n">
        <v>34.7</v>
      </c>
      <c r="H223" t="n">
        <v>0.42</v>
      </c>
      <c r="I223" t="n">
        <v>27</v>
      </c>
      <c r="J223" t="n">
        <v>309.95</v>
      </c>
      <c r="K223" t="n">
        <v>61.82</v>
      </c>
      <c r="L223" t="n">
        <v>7.25</v>
      </c>
      <c r="M223" t="n">
        <v>25</v>
      </c>
      <c r="N223" t="n">
        <v>90.88</v>
      </c>
      <c r="O223" t="n">
        <v>38461.6</v>
      </c>
      <c r="P223" t="n">
        <v>257.04</v>
      </c>
      <c r="Q223" t="n">
        <v>1732.02</v>
      </c>
      <c r="R223" t="n">
        <v>59.66</v>
      </c>
      <c r="S223" t="n">
        <v>42.11</v>
      </c>
      <c r="T223" t="n">
        <v>8122.39</v>
      </c>
      <c r="U223" t="n">
        <v>0.71</v>
      </c>
      <c r="V223" t="n">
        <v>0.89</v>
      </c>
      <c r="W223" t="n">
        <v>3.75</v>
      </c>
      <c r="X223" t="n">
        <v>0.52</v>
      </c>
      <c r="Y223" t="n">
        <v>1</v>
      </c>
      <c r="Z223" t="n">
        <v>10</v>
      </c>
    </row>
    <row r="224">
      <c r="A224" t="n">
        <v>26</v>
      </c>
      <c r="B224" t="n">
        <v>150</v>
      </c>
      <c r="C224" t="inlineStr">
        <is>
          <t xml:space="preserve">CONCLUIDO	</t>
        </is>
      </c>
      <c r="D224" t="n">
        <v>4.992</v>
      </c>
      <c r="E224" t="n">
        <v>20.03</v>
      </c>
      <c r="F224" t="n">
        <v>15.59</v>
      </c>
      <c r="G224" t="n">
        <v>35.98</v>
      </c>
      <c r="H224" t="n">
        <v>0.43</v>
      </c>
      <c r="I224" t="n">
        <v>26</v>
      </c>
      <c r="J224" t="n">
        <v>310.5</v>
      </c>
      <c r="K224" t="n">
        <v>61.82</v>
      </c>
      <c r="L224" t="n">
        <v>7.5</v>
      </c>
      <c r="M224" t="n">
        <v>24</v>
      </c>
      <c r="N224" t="n">
        <v>91.18000000000001</v>
      </c>
      <c r="O224" t="n">
        <v>38528.81</v>
      </c>
      <c r="P224" t="n">
        <v>254.96</v>
      </c>
      <c r="Q224" t="n">
        <v>1731.97</v>
      </c>
      <c r="R224" t="n">
        <v>58.65</v>
      </c>
      <c r="S224" t="n">
        <v>42.11</v>
      </c>
      <c r="T224" t="n">
        <v>7621.14</v>
      </c>
      <c r="U224" t="n">
        <v>0.72</v>
      </c>
      <c r="V224" t="n">
        <v>0.89</v>
      </c>
      <c r="W224" t="n">
        <v>3.75</v>
      </c>
      <c r="X224" t="n">
        <v>0.49</v>
      </c>
      <c r="Y224" t="n">
        <v>1</v>
      </c>
      <c r="Z224" t="n">
        <v>10</v>
      </c>
    </row>
    <row r="225">
      <c r="A225" t="n">
        <v>27</v>
      </c>
      <c r="B225" t="n">
        <v>150</v>
      </c>
      <c r="C225" t="inlineStr">
        <is>
          <t xml:space="preserve">CONCLUIDO	</t>
        </is>
      </c>
      <c r="D225" t="n">
        <v>5.0097</v>
      </c>
      <c r="E225" t="n">
        <v>19.96</v>
      </c>
      <c r="F225" t="n">
        <v>15.58</v>
      </c>
      <c r="G225" t="n">
        <v>37.38</v>
      </c>
      <c r="H225" t="n">
        <v>0.44</v>
      </c>
      <c r="I225" t="n">
        <v>25</v>
      </c>
      <c r="J225" t="n">
        <v>311.04</v>
      </c>
      <c r="K225" t="n">
        <v>61.82</v>
      </c>
      <c r="L225" t="n">
        <v>7.75</v>
      </c>
      <c r="M225" t="n">
        <v>23</v>
      </c>
      <c r="N225" t="n">
        <v>91.47</v>
      </c>
      <c r="O225" t="n">
        <v>38596.15</v>
      </c>
      <c r="P225" t="n">
        <v>254.17</v>
      </c>
      <c r="Q225" t="n">
        <v>1731.91</v>
      </c>
      <c r="R225" t="n">
        <v>58.28</v>
      </c>
      <c r="S225" t="n">
        <v>42.11</v>
      </c>
      <c r="T225" t="n">
        <v>7443.31</v>
      </c>
      <c r="U225" t="n">
        <v>0.72</v>
      </c>
      <c r="V225" t="n">
        <v>0.89</v>
      </c>
      <c r="W225" t="n">
        <v>3.75</v>
      </c>
      <c r="X225" t="n">
        <v>0.48</v>
      </c>
      <c r="Y225" t="n">
        <v>1</v>
      </c>
      <c r="Z225" t="n">
        <v>10</v>
      </c>
    </row>
    <row r="226">
      <c r="A226" t="n">
        <v>28</v>
      </c>
      <c r="B226" t="n">
        <v>150</v>
      </c>
      <c r="C226" t="inlineStr">
        <is>
          <t xml:space="preserve">CONCLUIDO	</t>
        </is>
      </c>
      <c r="D226" t="n">
        <v>5.0257</v>
      </c>
      <c r="E226" t="n">
        <v>19.9</v>
      </c>
      <c r="F226" t="n">
        <v>15.57</v>
      </c>
      <c r="G226" t="n">
        <v>38.92</v>
      </c>
      <c r="H226" t="n">
        <v>0.46</v>
      </c>
      <c r="I226" t="n">
        <v>24</v>
      </c>
      <c r="J226" t="n">
        <v>311.59</v>
      </c>
      <c r="K226" t="n">
        <v>61.82</v>
      </c>
      <c r="L226" t="n">
        <v>8</v>
      </c>
      <c r="M226" t="n">
        <v>22</v>
      </c>
      <c r="N226" t="n">
        <v>91.77</v>
      </c>
      <c r="O226" t="n">
        <v>38663.62</v>
      </c>
      <c r="P226" t="n">
        <v>253.41</v>
      </c>
      <c r="Q226" t="n">
        <v>1731.91</v>
      </c>
      <c r="R226" t="n">
        <v>58.04</v>
      </c>
      <c r="S226" t="n">
        <v>42.11</v>
      </c>
      <c r="T226" t="n">
        <v>7327.52</v>
      </c>
      <c r="U226" t="n">
        <v>0.73</v>
      </c>
      <c r="V226" t="n">
        <v>0.89</v>
      </c>
      <c r="W226" t="n">
        <v>3.75</v>
      </c>
      <c r="X226" t="n">
        <v>0.47</v>
      </c>
      <c r="Y226" t="n">
        <v>1</v>
      </c>
      <c r="Z226" t="n">
        <v>10</v>
      </c>
    </row>
    <row r="227">
      <c r="A227" t="n">
        <v>29</v>
      </c>
      <c r="B227" t="n">
        <v>150</v>
      </c>
      <c r="C227" t="inlineStr">
        <is>
          <t xml:space="preserve">CONCLUIDO	</t>
        </is>
      </c>
      <c r="D227" t="n">
        <v>5.0463</v>
      </c>
      <c r="E227" t="n">
        <v>19.82</v>
      </c>
      <c r="F227" t="n">
        <v>15.54</v>
      </c>
      <c r="G227" t="n">
        <v>40.54</v>
      </c>
      <c r="H227" t="n">
        <v>0.47</v>
      </c>
      <c r="I227" t="n">
        <v>23</v>
      </c>
      <c r="J227" t="n">
        <v>312.14</v>
      </c>
      <c r="K227" t="n">
        <v>61.82</v>
      </c>
      <c r="L227" t="n">
        <v>8.25</v>
      </c>
      <c r="M227" t="n">
        <v>21</v>
      </c>
      <c r="N227" t="n">
        <v>92.06999999999999</v>
      </c>
      <c r="O227" t="n">
        <v>38731.35</v>
      </c>
      <c r="P227" t="n">
        <v>250.85</v>
      </c>
      <c r="Q227" t="n">
        <v>1731.98</v>
      </c>
      <c r="R227" t="n">
        <v>57.43</v>
      </c>
      <c r="S227" t="n">
        <v>42.11</v>
      </c>
      <c r="T227" t="n">
        <v>7026.55</v>
      </c>
      <c r="U227" t="n">
        <v>0.73</v>
      </c>
      <c r="V227" t="n">
        <v>0.9</v>
      </c>
      <c r="W227" t="n">
        <v>3.74</v>
      </c>
      <c r="X227" t="n">
        <v>0.44</v>
      </c>
      <c r="Y227" t="n">
        <v>1</v>
      </c>
      <c r="Z227" t="n">
        <v>10</v>
      </c>
    </row>
    <row r="228">
      <c r="A228" t="n">
        <v>30</v>
      </c>
      <c r="B228" t="n">
        <v>150</v>
      </c>
      <c r="C228" t="inlineStr">
        <is>
          <t xml:space="preserve">CONCLUIDO	</t>
        </is>
      </c>
      <c r="D228" t="n">
        <v>5.0626</v>
      </c>
      <c r="E228" t="n">
        <v>19.75</v>
      </c>
      <c r="F228" t="n">
        <v>15.53</v>
      </c>
      <c r="G228" t="n">
        <v>42.36</v>
      </c>
      <c r="H228" t="n">
        <v>0.48</v>
      </c>
      <c r="I228" t="n">
        <v>22</v>
      </c>
      <c r="J228" t="n">
        <v>312.69</v>
      </c>
      <c r="K228" t="n">
        <v>61.82</v>
      </c>
      <c r="L228" t="n">
        <v>8.5</v>
      </c>
      <c r="M228" t="n">
        <v>20</v>
      </c>
      <c r="N228" t="n">
        <v>92.37</v>
      </c>
      <c r="O228" t="n">
        <v>38799.09</v>
      </c>
      <c r="P228" t="n">
        <v>249.37</v>
      </c>
      <c r="Q228" t="n">
        <v>1731.93</v>
      </c>
      <c r="R228" t="n">
        <v>56.93</v>
      </c>
      <c r="S228" t="n">
        <v>42.11</v>
      </c>
      <c r="T228" t="n">
        <v>6783.4</v>
      </c>
      <c r="U228" t="n">
        <v>0.74</v>
      </c>
      <c r="V228" t="n">
        <v>0.9</v>
      </c>
      <c r="W228" t="n">
        <v>3.75</v>
      </c>
      <c r="X228" t="n">
        <v>0.43</v>
      </c>
      <c r="Y228" t="n">
        <v>1</v>
      </c>
      <c r="Z228" t="n">
        <v>10</v>
      </c>
    </row>
    <row r="229">
      <c r="A229" t="n">
        <v>31</v>
      </c>
      <c r="B229" t="n">
        <v>150</v>
      </c>
      <c r="C229" t="inlineStr">
        <is>
          <t xml:space="preserve">CONCLUIDO	</t>
        </is>
      </c>
      <c r="D229" t="n">
        <v>5.0673</v>
      </c>
      <c r="E229" t="n">
        <v>19.73</v>
      </c>
      <c r="F229" t="n">
        <v>15.52</v>
      </c>
      <c r="G229" t="n">
        <v>42.31</v>
      </c>
      <c r="H229" t="n">
        <v>0.5</v>
      </c>
      <c r="I229" t="n">
        <v>22</v>
      </c>
      <c r="J229" t="n">
        <v>313.24</v>
      </c>
      <c r="K229" t="n">
        <v>61.82</v>
      </c>
      <c r="L229" t="n">
        <v>8.75</v>
      </c>
      <c r="M229" t="n">
        <v>20</v>
      </c>
      <c r="N229" t="n">
        <v>92.67</v>
      </c>
      <c r="O229" t="n">
        <v>38866.96</v>
      </c>
      <c r="P229" t="n">
        <v>248.04</v>
      </c>
      <c r="Q229" t="n">
        <v>1731.96</v>
      </c>
      <c r="R229" t="n">
        <v>56.66</v>
      </c>
      <c r="S229" t="n">
        <v>42.11</v>
      </c>
      <c r="T229" t="n">
        <v>6648.54</v>
      </c>
      <c r="U229" t="n">
        <v>0.74</v>
      </c>
      <c r="V229" t="n">
        <v>0.9</v>
      </c>
      <c r="W229" t="n">
        <v>3.74</v>
      </c>
      <c r="X229" t="n">
        <v>0.42</v>
      </c>
      <c r="Y229" t="n">
        <v>1</v>
      </c>
      <c r="Z229" t="n">
        <v>10</v>
      </c>
    </row>
    <row r="230">
      <c r="A230" t="n">
        <v>32</v>
      </c>
      <c r="B230" t="n">
        <v>150</v>
      </c>
      <c r="C230" t="inlineStr">
        <is>
          <t xml:space="preserve">CONCLUIDO	</t>
        </is>
      </c>
      <c r="D230" t="n">
        <v>5.0834</v>
      </c>
      <c r="E230" t="n">
        <v>19.67</v>
      </c>
      <c r="F230" t="n">
        <v>15.51</v>
      </c>
      <c r="G230" t="n">
        <v>44.31</v>
      </c>
      <c r="H230" t="n">
        <v>0.51</v>
      </c>
      <c r="I230" t="n">
        <v>21</v>
      </c>
      <c r="J230" t="n">
        <v>313.79</v>
      </c>
      <c r="K230" t="n">
        <v>61.82</v>
      </c>
      <c r="L230" t="n">
        <v>9</v>
      </c>
      <c r="M230" t="n">
        <v>19</v>
      </c>
      <c r="N230" t="n">
        <v>92.97</v>
      </c>
      <c r="O230" t="n">
        <v>38934.97</v>
      </c>
      <c r="P230" t="n">
        <v>247.55</v>
      </c>
      <c r="Q230" t="n">
        <v>1731.87</v>
      </c>
      <c r="R230" t="n">
        <v>56.48</v>
      </c>
      <c r="S230" t="n">
        <v>42.11</v>
      </c>
      <c r="T230" t="n">
        <v>6561.05</v>
      </c>
      <c r="U230" t="n">
        <v>0.75</v>
      </c>
      <c r="V230" t="n">
        <v>0.9</v>
      </c>
      <c r="W230" t="n">
        <v>3.74</v>
      </c>
      <c r="X230" t="n">
        <v>0.41</v>
      </c>
      <c r="Y230" t="n">
        <v>1</v>
      </c>
      <c r="Z230" t="n">
        <v>10</v>
      </c>
    </row>
    <row r="231">
      <c r="A231" t="n">
        <v>33</v>
      </c>
      <c r="B231" t="n">
        <v>150</v>
      </c>
      <c r="C231" t="inlineStr">
        <is>
          <t xml:space="preserve">CONCLUIDO	</t>
        </is>
      </c>
      <c r="D231" t="n">
        <v>5.1096</v>
      </c>
      <c r="E231" t="n">
        <v>19.57</v>
      </c>
      <c r="F231" t="n">
        <v>15.46</v>
      </c>
      <c r="G231" t="n">
        <v>46.39</v>
      </c>
      <c r="H231" t="n">
        <v>0.52</v>
      </c>
      <c r="I231" t="n">
        <v>20</v>
      </c>
      <c r="J231" t="n">
        <v>314.34</v>
      </c>
      <c r="K231" t="n">
        <v>61.82</v>
      </c>
      <c r="L231" t="n">
        <v>9.25</v>
      </c>
      <c r="M231" t="n">
        <v>18</v>
      </c>
      <c r="N231" t="n">
        <v>93.27</v>
      </c>
      <c r="O231" t="n">
        <v>39003.11</v>
      </c>
      <c r="P231" t="n">
        <v>244.67</v>
      </c>
      <c r="Q231" t="n">
        <v>1731.87</v>
      </c>
      <c r="R231" t="n">
        <v>54.96</v>
      </c>
      <c r="S231" t="n">
        <v>42.11</v>
      </c>
      <c r="T231" t="n">
        <v>5809.58</v>
      </c>
      <c r="U231" t="n">
        <v>0.77</v>
      </c>
      <c r="V231" t="n">
        <v>0.9</v>
      </c>
      <c r="W231" t="n">
        <v>3.74</v>
      </c>
      <c r="X231" t="n">
        <v>0.36</v>
      </c>
      <c r="Y231" t="n">
        <v>1</v>
      </c>
      <c r="Z231" t="n">
        <v>10</v>
      </c>
    </row>
    <row r="232">
      <c r="A232" t="n">
        <v>34</v>
      </c>
      <c r="B232" t="n">
        <v>150</v>
      </c>
      <c r="C232" t="inlineStr">
        <is>
          <t xml:space="preserve">CONCLUIDO	</t>
        </is>
      </c>
      <c r="D232" t="n">
        <v>5.1073</v>
      </c>
      <c r="E232" t="n">
        <v>19.58</v>
      </c>
      <c r="F232" t="n">
        <v>15.47</v>
      </c>
      <c r="G232" t="n">
        <v>46.41</v>
      </c>
      <c r="H232" t="n">
        <v>0.54</v>
      </c>
      <c r="I232" t="n">
        <v>20</v>
      </c>
      <c r="J232" t="n">
        <v>314.9</v>
      </c>
      <c r="K232" t="n">
        <v>61.82</v>
      </c>
      <c r="L232" t="n">
        <v>9.5</v>
      </c>
      <c r="M232" t="n">
        <v>18</v>
      </c>
      <c r="N232" t="n">
        <v>93.56999999999999</v>
      </c>
      <c r="O232" t="n">
        <v>39071.38</v>
      </c>
      <c r="P232" t="n">
        <v>244.2</v>
      </c>
      <c r="Q232" t="n">
        <v>1731.97</v>
      </c>
      <c r="R232" t="n">
        <v>54.98</v>
      </c>
      <c r="S232" t="n">
        <v>42.11</v>
      </c>
      <c r="T232" t="n">
        <v>5818.36</v>
      </c>
      <c r="U232" t="n">
        <v>0.77</v>
      </c>
      <c r="V232" t="n">
        <v>0.9</v>
      </c>
      <c r="W232" t="n">
        <v>3.74</v>
      </c>
      <c r="X232" t="n">
        <v>0.37</v>
      </c>
      <c r="Y232" t="n">
        <v>1</v>
      </c>
      <c r="Z232" t="n">
        <v>10</v>
      </c>
    </row>
    <row r="233">
      <c r="A233" t="n">
        <v>35</v>
      </c>
      <c r="B233" t="n">
        <v>150</v>
      </c>
      <c r="C233" t="inlineStr">
        <is>
          <t xml:space="preserve">CONCLUIDO	</t>
        </is>
      </c>
      <c r="D233" t="n">
        <v>5.1242</v>
      </c>
      <c r="E233" t="n">
        <v>19.52</v>
      </c>
      <c r="F233" t="n">
        <v>15.46</v>
      </c>
      <c r="G233" t="n">
        <v>48.83</v>
      </c>
      <c r="H233" t="n">
        <v>0.55</v>
      </c>
      <c r="I233" t="n">
        <v>19</v>
      </c>
      <c r="J233" t="n">
        <v>315.45</v>
      </c>
      <c r="K233" t="n">
        <v>61.82</v>
      </c>
      <c r="L233" t="n">
        <v>9.75</v>
      </c>
      <c r="M233" t="n">
        <v>17</v>
      </c>
      <c r="N233" t="n">
        <v>93.88</v>
      </c>
      <c r="O233" t="n">
        <v>39139.8</v>
      </c>
      <c r="P233" t="n">
        <v>242.46</v>
      </c>
      <c r="Q233" t="n">
        <v>1731.99</v>
      </c>
      <c r="R233" t="n">
        <v>54.99</v>
      </c>
      <c r="S233" t="n">
        <v>42.11</v>
      </c>
      <c r="T233" t="n">
        <v>5827.59</v>
      </c>
      <c r="U233" t="n">
        <v>0.77</v>
      </c>
      <c r="V233" t="n">
        <v>0.9</v>
      </c>
      <c r="W233" t="n">
        <v>3.73</v>
      </c>
      <c r="X233" t="n">
        <v>0.36</v>
      </c>
      <c r="Y233" t="n">
        <v>1</v>
      </c>
      <c r="Z233" t="n">
        <v>10</v>
      </c>
    </row>
    <row r="234">
      <c r="A234" t="n">
        <v>36</v>
      </c>
      <c r="B234" t="n">
        <v>150</v>
      </c>
      <c r="C234" t="inlineStr">
        <is>
          <t xml:space="preserve">CONCLUIDO	</t>
        </is>
      </c>
      <c r="D234" t="n">
        <v>5.1266</v>
      </c>
      <c r="E234" t="n">
        <v>19.51</v>
      </c>
      <c r="F234" t="n">
        <v>15.45</v>
      </c>
      <c r="G234" t="n">
        <v>48.8</v>
      </c>
      <c r="H234" t="n">
        <v>0.5600000000000001</v>
      </c>
      <c r="I234" t="n">
        <v>19</v>
      </c>
      <c r="J234" t="n">
        <v>316.01</v>
      </c>
      <c r="K234" t="n">
        <v>61.82</v>
      </c>
      <c r="L234" t="n">
        <v>10</v>
      </c>
      <c r="M234" t="n">
        <v>17</v>
      </c>
      <c r="N234" t="n">
        <v>94.18000000000001</v>
      </c>
      <c r="O234" t="n">
        <v>39208.35</v>
      </c>
      <c r="P234" t="n">
        <v>241.02</v>
      </c>
      <c r="Q234" t="n">
        <v>1731.91</v>
      </c>
      <c r="R234" t="n">
        <v>54.7</v>
      </c>
      <c r="S234" t="n">
        <v>42.11</v>
      </c>
      <c r="T234" t="n">
        <v>5682.28</v>
      </c>
      <c r="U234" t="n">
        <v>0.77</v>
      </c>
      <c r="V234" t="n">
        <v>0.9</v>
      </c>
      <c r="W234" t="n">
        <v>3.74</v>
      </c>
      <c r="X234" t="n">
        <v>0.36</v>
      </c>
      <c r="Y234" t="n">
        <v>1</v>
      </c>
      <c r="Z234" t="n">
        <v>10</v>
      </c>
    </row>
    <row r="235">
      <c r="A235" t="n">
        <v>37</v>
      </c>
      <c r="B235" t="n">
        <v>150</v>
      </c>
      <c r="C235" t="inlineStr">
        <is>
          <t xml:space="preserve">CONCLUIDO	</t>
        </is>
      </c>
      <c r="D235" t="n">
        <v>5.1432</v>
      </c>
      <c r="E235" t="n">
        <v>19.44</v>
      </c>
      <c r="F235" t="n">
        <v>15.45</v>
      </c>
      <c r="G235" t="n">
        <v>51.49</v>
      </c>
      <c r="H235" t="n">
        <v>0.58</v>
      </c>
      <c r="I235" t="n">
        <v>18</v>
      </c>
      <c r="J235" t="n">
        <v>316.56</v>
      </c>
      <c r="K235" t="n">
        <v>61.82</v>
      </c>
      <c r="L235" t="n">
        <v>10.25</v>
      </c>
      <c r="M235" t="n">
        <v>16</v>
      </c>
      <c r="N235" t="n">
        <v>94.48999999999999</v>
      </c>
      <c r="O235" t="n">
        <v>39277.04</v>
      </c>
      <c r="P235" t="n">
        <v>240.19</v>
      </c>
      <c r="Q235" t="n">
        <v>1731.84</v>
      </c>
      <c r="R235" t="n">
        <v>54.39</v>
      </c>
      <c r="S235" t="n">
        <v>42.11</v>
      </c>
      <c r="T235" t="n">
        <v>5535.51</v>
      </c>
      <c r="U235" t="n">
        <v>0.77</v>
      </c>
      <c r="V235" t="n">
        <v>0.9</v>
      </c>
      <c r="W235" t="n">
        <v>3.74</v>
      </c>
      <c r="X235" t="n">
        <v>0.35</v>
      </c>
      <c r="Y235" t="n">
        <v>1</v>
      </c>
      <c r="Z235" t="n">
        <v>10</v>
      </c>
    </row>
    <row r="236">
      <c r="A236" t="n">
        <v>38</v>
      </c>
      <c r="B236" t="n">
        <v>150</v>
      </c>
      <c r="C236" t="inlineStr">
        <is>
          <t xml:space="preserve">CONCLUIDO	</t>
        </is>
      </c>
      <c r="D236" t="n">
        <v>5.1468</v>
      </c>
      <c r="E236" t="n">
        <v>19.43</v>
      </c>
      <c r="F236" t="n">
        <v>15.43</v>
      </c>
      <c r="G236" t="n">
        <v>51.44</v>
      </c>
      <c r="H236" t="n">
        <v>0.59</v>
      </c>
      <c r="I236" t="n">
        <v>18</v>
      </c>
      <c r="J236" t="n">
        <v>317.12</v>
      </c>
      <c r="K236" t="n">
        <v>61.82</v>
      </c>
      <c r="L236" t="n">
        <v>10.5</v>
      </c>
      <c r="M236" t="n">
        <v>16</v>
      </c>
      <c r="N236" t="n">
        <v>94.8</v>
      </c>
      <c r="O236" t="n">
        <v>39345.87</v>
      </c>
      <c r="P236" t="n">
        <v>235.99</v>
      </c>
      <c r="Q236" t="n">
        <v>1731.84</v>
      </c>
      <c r="R236" t="n">
        <v>54.05</v>
      </c>
      <c r="S236" t="n">
        <v>42.11</v>
      </c>
      <c r="T236" t="n">
        <v>5365.13</v>
      </c>
      <c r="U236" t="n">
        <v>0.78</v>
      </c>
      <c r="V236" t="n">
        <v>0.9</v>
      </c>
      <c r="W236" t="n">
        <v>3.73</v>
      </c>
      <c r="X236" t="n">
        <v>0.33</v>
      </c>
      <c r="Y236" t="n">
        <v>1</v>
      </c>
      <c r="Z236" t="n">
        <v>10</v>
      </c>
    </row>
    <row r="237">
      <c r="A237" t="n">
        <v>39</v>
      </c>
      <c r="B237" t="n">
        <v>150</v>
      </c>
      <c r="C237" t="inlineStr">
        <is>
          <t xml:space="preserve">CONCLUIDO	</t>
        </is>
      </c>
      <c r="D237" t="n">
        <v>5.164</v>
      </c>
      <c r="E237" t="n">
        <v>19.36</v>
      </c>
      <c r="F237" t="n">
        <v>15.42</v>
      </c>
      <c r="G237" t="n">
        <v>54.44</v>
      </c>
      <c r="H237" t="n">
        <v>0.6</v>
      </c>
      <c r="I237" t="n">
        <v>17</v>
      </c>
      <c r="J237" t="n">
        <v>317.68</v>
      </c>
      <c r="K237" t="n">
        <v>61.82</v>
      </c>
      <c r="L237" t="n">
        <v>10.75</v>
      </c>
      <c r="M237" t="n">
        <v>15</v>
      </c>
      <c r="N237" t="n">
        <v>95.11</v>
      </c>
      <c r="O237" t="n">
        <v>39414.84</v>
      </c>
      <c r="P237" t="n">
        <v>236.21</v>
      </c>
      <c r="Q237" t="n">
        <v>1731.87</v>
      </c>
      <c r="R237" t="n">
        <v>53.65</v>
      </c>
      <c r="S237" t="n">
        <v>42.11</v>
      </c>
      <c r="T237" t="n">
        <v>5169.88</v>
      </c>
      <c r="U237" t="n">
        <v>0.78</v>
      </c>
      <c r="V237" t="n">
        <v>0.9</v>
      </c>
      <c r="W237" t="n">
        <v>3.74</v>
      </c>
      <c r="X237" t="n">
        <v>0.33</v>
      </c>
      <c r="Y237" t="n">
        <v>1</v>
      </c>
      <c r="Z237" t="n">
        <v>10</v>
      </c>
    </row>
    <row r="238">
      <c r="A238" t="n">
        <v>40</v>
      </c>
      <c r="B238" t="n">
        <v>150</v>
      </c>
      <c r="C238" t="inlineStr">
        <is>
          <t xml:space="preserve">CONCLUIDO	</t>
        </is>
      </c>
      <c r="D238" t="n">
        <v>5.161</v>
      </c>
      <c r="E238" t="n">
        <v>19.38</v>
      </c>
      <c r="F238" t="n">
        <v>15.43</v>
      </c>
      <c r="G238" t="n">
        <v>54.47</v>
      </c>
      <c r="H238" t="n">
        <v>0.62</v>
      </c>
      <c r="I238" t="n">
        <v>17</v>
      </c>
      <c r="J238" t="n">
        <v>318.24</v>
      </c>
      <c r="K238" t="n">
        <v>61.82</v>
      </c>
      <c r="L238" t="n">
        <v>11</v>
      </c>
      <c r="M238" t="n">
        <v>15</v>
      </c>
      <c r="N238" t="n">
        <v>95.42</v>
      </c>
      <c r="O238" t="n">
        <v>39483.95</v>
      </c>
      <c r="P238" t="n">
        <v>236.66</v>
      </c>
      <c r="Q238" t="n">
        <v>1731.94</v>
      </c>
      <c r="R238" t="n">
        <v>54.12</v>
      </c>
      <c r="S238" t="n">
        <v>42.11</v>
      </c>
      <c r="T238" t="n">
        <v>5404.69</v>
      </c>
      <c r="U238" t="n">
        <v>0.78</v>
      </c>
      <c r="V238" t="n">
        <v>0.9</v>
      </c>
      <c r="W238" t="n">
        <v>3.73</v>
      </c>
      <c r="X238" t="n">
        <v>0.34</v>
      </c>
      <c r="Y238" t="n">
        <v>1</v>
      </c>
      <c r="Z238" t="n">
        <v>10</v>
      </c>
    </row>
    <row r="239">
      <c r="A239" t="n">
        <v>41</v>
      </c>
      <c r="B239" t="n">
        <v>150</v>
      </c>
      <c r="C239" t="inlineStr">
        <is>
          <t xml:space="preserve">CONCLUIDO	</t>
        </is>
      </c>
      <c r="D239" t="n">
        <v>5.189</v>
      </c>
      <c r="E239" t="n">
        <v>19.27</v>
      </c>
      <c r="F239" t="n">
        <v>15.39</v>
      </c>
      <c r="G239" t="n">
        <v>57.7</v>
      </c>
      <c r="H239" t="n">
        <v>0.63</v>
      </c>
      <c r="I239" t="n">
        <v>16</v>
      </c>
      <c r="J239" t="n">
        <v>318.8</v>
      </c>
      <c r="K239" t="n">
        <v>61.82</v>
      </c>
      <c r="L239" t="n">
        <v>11.25</v>
      </c>
      <c r="M239" t="n">
        <v>14</v>
      </c>
      <c r="N239" t="n">
        <v>95.73</v>
      </c>
      <c r="O239" t="n">
        <v>39553.2</v>
      </c>
      <c r="P239" t="n">
        <v>233.31</v>
      </c>
      <c r="Q239" t="n">
        <v>1731.88</v>
      </c>
      <c r="R239" t="n">
        <v>52.29</v>
      </c>
      <c r="S239" t="n">
        <v>42.11</v>
      </c>
      <c r="T239" t="n">
        <v>4493.73</v>
      </c>
      <c r="U239" t="n">
        <v>0.8100000000000001</v>
      </c>
      <c r="V239" t="n">
        <v>0.91</v>
      </c>
      <c r="W239" t="n">
        <v>3.74</v>
      </c>
      <c r="X239" t="n">
        <v>0.29</v>
      </c>
      <c r="Y239" t="n">
        <v>1</v>
      </c>
      <c r="Z239" t="n">
        <v>10</v>
      </c>
    </row>
    <row r="240">
      <c r="A240" t="n">
        <v>42</v>
      </c>
      <c r="B240" t="n">
        <v>150</v>
      </c>
      <c r="C240" t="inlineStr">
        <is>
          <t xml:space="preserve">CONCLUIDO	</t>
        </is>
      </c>
      <c r="D240" t="n">
        <v>5.1847</v>
      </c>
      <c r="E240" t="n">
        <v>19.29</v>
      </c>
      <c r="F240" t="n">
        <v>15.4</v>
      </c>
      <c r="G240" t="n">
        <v>57.76</v>
      </c>
      <c r="H240" t="n">
        <v>0.64</v>
      </c>
      <c r="I240" t="n">
        <v>16</v>
      </c>
      <c r="J240" t="n">
        <v>319.36</v>
      </c>
      <c r="K240" t="n">
        <v>61.82</v>
      </c>
      <c r="L240" t="n">
        <v>11.5</v>
      </c>
      <c r="M240" t="n">
        <v>14</v>
      </c>
      <c r="N240" t="n">
        <v>96.04000000000001</v>
      </c>
      <c r="O240" t="n">
        <v>39622.59</v>
      </c>
      <c r="P240" t="n">
        <v>231.34</v>
      </c>
      <c r="Q240" t="n">
        <v>1731.97</v>
      </c>
      <c r="R240" t="n">
        <v>53.09</v>
      </c>
      <c r="S240" t="n">
        <v>42.11</v>
      </c>
      <c r="T240" t="n">
        <v>4894.57</v>
      </c>
      <c r="U240" t="n">
        <v>0.79</v>
      </c>
      <c r="V240" t="n">
        <v>0.9</v>
      </c>
      <c r="W240" t="n">
        <v>3.73</v>
      </c>
      <c r="X240" t="n">
        <v>0.3</v>
      </c>
      <c r="Y240" t="n">
        <v>1</v>
      </c>
      <c r="Z240" t="n">
        <v>10</v>
      </c>
    </row>
    <row r="241">
      <c r="A241" t="n">
        <v>43</v>
      </c>
      <c r="B241" t="n">
        <v>150</v>
      </c>
      <c r="C241" t="inlineStr">
        <is>
          <t xml:space="preserve">CONCLUIDO	</t>
        </is>
      </c>
      <c r="D241" t="n">
        <v>5.1798</v>
      </c>
      <c r="E241" t="n">
        <v>19.31</v>
      </c>
      <c r="F241" t="n">
        <v>15.42</v>
      </c>
      <c r="G241" t="n">
        <v>57.82</v>
      </c>
      <c r="H241" t="n">
        <v>0.65</v>
      </c>
      <c r="I241" t="n">
        <v>16</v>
      </c>
      <c r="J241" t="n">
        <v>319.93</v>
      </c>
      <c r="K241" t="n">
        <v>61.82</v>
      </c>
      <c r="L241" t="n">
        <v>11.75</v>
      </c>
      <c r="M241" t="n">
        <v>14</v>
      </c>
      <c r="N241" t="n">
        <v>96.36</v>
      </c>
      <c r="O241" t="n">
        <v>39692.13</v>
      </c>
      <c r="P241" t="n">
        <v>231.11</v>
      </c>
      <c r="Q241" t="n">
        <v>1732.1</v>
      </c>
      <c r="R241" t="n">
        <v>53.69</v>
      </c>
      <c r="S241" t="n">
        <v>42.11</v>
      </c>
      <c r="T241" t="n">
        <v>5191.98</v>
      </c>
      <c r="U241" t="n">
        <v>0.78</v>
      </c>
      <c r="V241" t="n">
        <v>0.9</v>
      </c>
      <c r="W241" t="n">
        <v>3.73</v>
      </c>
      <c r="X241" t="n">
        <v>0.32</v>
      </c>
      <c r="Y241" t="n">
        <v>1</v>
      </c>
      <c r="Z241" t="n">
        <v>10</v>
      </c>
    </row>
    <row r="242">
      <c r="A242" t="n">
        <v>44</v>
      </c>
      <c r="B242" t="n">
        <v>150</v>
      </c>
      <c r="C242" t="inlineStr">
        <is>
          <t xml:space="preserve">CONCLUIDO	</t>
        </is>
      </c>
      <c r="D242" t="n">
        <v>5.2077</v>
      </c>
      <c r="E242" t="n">
        <v>19.2</v>
      </c>
      <c r="F242" t="n">
        <v>15.37</v>
      </c>
      <c r="G242" t="n">
        <v>61.49</v>
      </c>
      <c r="H242" t="n">
        <v>0.67</v>
      </c>
      <c r="I242" t="n">
        <v>15</v>
      </c>
      <c r="J242" t="n">
        <v>320.49</v>
      </c>
      <c r="K242" t="n">
        <v>61.82</v>
      </c>
      <c r="L242" t="n">
        <v>12</v>
      </c>
      <c r="M242" t="n">
        <v>13</v>
      </c>
      <c r="N242" t="n">
        <v>96.67</v>
      </c>
      <c r="O242" t="n">
        <v>39761.81</v>
      </c>
      <c r="P242" t="n">
        <v>229.43</v>
      </c>
      <c r="Q242" t="n">
        <v>1731.86</v>
      </c>
      <c r="R242" t="n">
        <v>52.06</v>
      </c>
      <c r="S242" t="n">
        <v>42.11</v>
      </c>
      <c r="T242" t="n">
        <v>4384.3</v>
      </c>
      <c r="U242" t="n">
        <v>0.8100000000000001</v>
      </c>
      <c r="V242" t="n">
        <v>0.91</v>
      </c>
      <c r="W242" t="n">
        <v>3.73</v>
      </c>
      <c r="X242" t="n">
        <v>0.27</v>
      </c>
      <c r="Y242" t="n">
        <v>1</v>
      </c>
      <c r="Z242" t="n">
        <v>10</v>
      </c>
    </row>
    <row r="243">
      <c r="A243" t="n">
        <v>45</v>
      </c>
      <c r="B243" t="n">
        <v>150</v>
      </c>
      <c r="C243" t="inlineStr">
        <is>
          <t xml:space="preserve">CONCLUIDO	</t>
        </is>
      </c>
      <c r="D243" t="n">
        <v>5.2072</v>
      </c>
      <c r="E243" t="n">
        <v>19.2</v>
      </c>
      <c r="F243" t="n">
        <v>15.37</v>
      </c>
      <c r="G243" t="n">
        <v>61.49</v>
      </c>
      <c r="H243" t="n">
        <v>0.68</v>
      </c>
      <c r="I243" t="n">
        <v>15</v>
      </c>
      <c r="J243" t="n">
        <v>321.06</v>
      </c>
      <c r="K243" t="n">
        <v>61.82</v>
      </c>
      <c r="L243" t="n">
        <v>12.25</v>
      </c>
      <c r="M243" t="n">
        <v>13</v>
      </c>
      <c r="N243" t="n">
        <v>96.98999999999999</v>
      </c>
      <c r="O243" t="n">
        <v>39831.64</v>
      </c>
      <c r="P243" t="n">
        <v>227.43</v>
      </c>
      <c r="Q243" t="n">
        <v>1732</v>
      </c>
      <c r="R243" t="n">
        <v>52.18</v>
      </c>
      <c r="S243" t="n">
        <v>42.11</v>
      </c>
      <c r="T243" t="n">
        <v>4444.42</v>
      </c>
      <c r="U243" t="n">
        <v>0.8100000000000001</v>
      </c>
      <c r="V243" t="n">
        <v>0.91</v>
      </c>
      <c r="W243" t="n">
        <v>3.73</v>
      </c>
      <c r="X243" t="n">
        <v>0.28</v>
      </c>
      <c r="Y243" t="n">
        <v>1</v>
      </c>
      <c r="Z243" t="n">
        <v>10</v>
      </c>
    </row>
    <row r="244">
      <c r="A244" t="n">
        <v>46</v>
      </c>
      <c r="B244" t="n">
        <v>150</v>
      </c>
      <c r="C244" t="inlineStr">
        <is>
          <t xml:space="preserve">CONCLUIDO	</t>
        </is>
      </c>
      <c r="D244" t="n">
        <v>5.2288</v>
      </c>
      <c r="E244" t="n">
        <v>19.12</v>
      </c>
      <c r="F244" t="n">
        <v>15.35</v>
      </c>
      <c r="G244" t="n">
        <v>65.78</v>
      </c>
      <c r="H244" t="n">
        <v>0.6899999999999999</v>
      </c>
      <c r="I244" t="n">
        <v>14</v>
      </c>
      <c r="J244" t="n">
        <v>321.63</v>
      </c>
      <c r="K244" t="n">
        <v>61.82</v>
      </c>
      <c r="L244" t="n">
        <v>12.5</v>
      </c>
      <c r="M244" t="n">
        <v>12</v>
      </c>
      <c r="N244" t="n">
        <v>97.31</v>
      </c>
      <c r="O244" t="n">
        <v>39901.61</v>
      </c>
      <c r="P244" t="n">
        <v>226.39</v>
      </c>
      <c r="Q244" t="n">
        <v>1731.84</v>
      </c>
      <c r="R244" t="n">
        <v>51.44</v>
      </c>
      <c r="S244" t="n">
        <v>42.11</v>
      </c>
      <c r="T244" t="n">
        <v>4077.6</v>
      </c>
      <c r="U244" t="n">
        <v>0.82</v>
      </c>
      <c r="V244" t="n">
        <v>0.91</v>
      </c>
      <c r="W244" t="n">
        <v>3.73</v>
      </c>
      <c r="X244" t="n">
        <v>0.25</v>
      </c>
      <c r="Y244" t="n">
        <v>1</v>
      </c>
      <c r="Z244" t="n">
        <v>10</v>
      </c>
    </row>
    <row r="245">
      <c r="A245" t="n">
        <v>47</v>
      </c>
      <c r="B245" t="n">
        <v>150</v>
      </c>
      <c r="C245" t="inlineStr">
        <is>
          <t xml:space="preserve">CONCLUIDO	</t>
        </is>
      </c>
      <c r="D245" t="n">
        <v>5.2298</v>
      </c>
      <c r="E245" t="n">
        <v>19.12</v>
      </c>
      <c r="F245" t="n">
        <v>15.35</v>
      </c>
      <c r="G245" t="n">
        <v>65.77</v>
      </c>
      <c r="H245" t="n">
        <v>0.71</v>
      </c>
      <c r="I245" t="n">
        <v>14</v>
      </c>
      <c r="J245" t="n">
        <v>322.2</v>
      </c>
      <c r="K245" t="n">
        <v>61.82</v>
      </c>
      <c r="L245" t="n">
        <v>12.75</v>
      </c>
      <c r="M245" t="n">
        <v>11</v>
      </c>
      <c r="N245" t="n">
        <v>97.62</v>
      </c>
      <c r="O245" t="n">
        <v>39971.73</v>
      </c>
      <c r="P245" t="n">
        <v>225.16</v>
      </c>
      <c r="Q245" t="n">
        <v>1731.84</v>
      </c>
      <c r="R245" t="n">
        <v>51.36</v>
      </c>
      <c r="S245" t="n">
        <v>42.11</v>
      </c>
      <c r="T245" t="n">
        <v>4036.98</v>
      </c>
      <c r="U245" t="n">
        <v>0.82</v>
      </c>
      <c r="V245" t="n">
        <v>0.91</v>
      </c>
      <c r="W245" t="n">
        <v>3.73</v>
      </c>
      <c r="X245" t="n">
        <v>0.25</v>
      </c>
      <c r="Y245" t="n">
        <v>1</v>
      </c>
      <c r="Z245" t="n">
        <v>10</v>
      </c>
    </row>
    <row r="246">
      <c r="A246" t="n">
        <v>48</v>
      </c>
      <c r="B246" t="n">
        <v>150</v>
      </c>
      <c r="C246" t="inlineStr">
        <is>
          <t xml:space="preserve">CONCLUIDO	</t>
        </is>
      </c>
      <c r="D246" t="n">
        <v>5.23</v>
      </c>
      <c r="E246" t="n">
        <v>19.12</v>
      </c>
      <c r="F246" t="n">
        <v>15.35</v>
      </c>
      <c r="G246" t="n">
        <v>65.77</v>
      </c>
      <c r="H246" t="n">
        <v>0.72</v>
      </c>
      <c r="I246" t="n">
        <v>14</v>
      </c>
      <c r="J246" t="n">
        <v>322.77</v>
      </c>
      <c r="K246" t="n">
        <v>61.82</v>
      </c>
      <c r="L246" t="n">
        <v>13</v>
      </c>
      <c r="M246" t="n">
        <v>8</v>
      </c>
      <c r="N246" t="n">
        <v>97.94</v>
      </c>
      <c r="O246" t="n">
        <v>40042</v>
      </c>
      <c r="P246" t="n">
        <v>223.44</v>
      </c>
      <c r="Q246" t="n">
        <v>1731.88</v>
      </c>
      <c r="R246" t="n">
        <v>51.17</v>
      </c>
      <c r="S246" t="n">
        <v>42.11</v>
      </c>
      <c r="T246" t="n">
        <v>3944.16</v>
      </c>
      <c r="U246" t="n">
        <v>0.82</v>
      </c>
      <c r="V246" t="n">
        <v>0.91</v>
      </c>
      <c r="W246" t="n">
        <v>3.73</v>
      </c>
      <c r="X246" t="n">
        <v>0.25</v>
      </c>
      <c r="Y246" t="n">
        <v>1</v>
      </c>
      <c r="Z246" t="n">
        <v>10</v>
      </c>
    </row>
    <row r="247">
      <c r="A247" t="n">
        <v>49</v>
      </c>
      <c r="B247" t="n">
        <v>150</v>
      </c>
      <c r="C247" t="inlineStr">
        <is>
          <t xml:space="preserve">CONCLUIDO	</t>
        </is>
      </c>
      <c r="D247" t="n">
        <v>5.2272</v>
      </c>
      <c r="E247" t="n">
        <v>19.13</v>
      </c>
      <c r="F247" t="n">
        <v>15.36</v>
      </c>
      <c r="G247" t="n">
        <v>65.81</v>
      </c>
      <c r="H247" t="n">
        <v>0.73</v>
      </c>
      <c r="I247" t="n">
        <v>14</v>
      </c>
      <c r="J247" t="n">
        <v>323.34</v>
      </c>
      <c r="K247" t="n">
        <v>61.82</v>
      </c>
      <c r="L247" t="n">
        <v>13.25</v>
      </c>
      <c r="M247" t="n">
        <v>7</v>
      </c>
      <c r="N247" t="n">
        <v>98.27</v>
      </c>
      <c r="O247" t="n">
        <v>40112.54</v>
      </c>
      <c r="P247" t="n">
        <v>221.95</v>
      </c>
      <c r="Q247" t="n">
        <v>1732.04</v>
      </c>
      <c r="R247" t="n">
        <v>51.41</v>
      </c>
      <c r="S247" t="n">
        <v>42.11</v>
      </c>
      <c r="T247" t="n">
        <v>4061.15</v>
      </c>
      <c r="U247" t="n">
        <v>0.82</v>
      </c>
      <c r="V247" t="n">
        <v>0.91</v>
      </c>
      <c r="W247" t="n">
        <v>3.73</v>
      </c>
      <c r="X247" t="n">
        <v>0.26</v>
      </c>
      <c r="Y247" t="n">
        <v>1</v>
      </c>
      <c r="Z247" t="n">
        <v>10</v>
      </c>
    </row>
    <row r="248">
      <c r="A248" t="n">
        <v>50</v>
      </c>
      <c r="B248" t="n">
        <v>150</v>
      </c>
      <c r="C248" t="inlineStr">
        <is>
          <t xml:space="preserve">CONCLUIDO	</t>
        </is>
      </c>
      <c r="D248" t="n">
        <v>5.2437</v>
      </c>
      <c r="E248" t="n">
        <v>19.07</v>
      </c>
      <c r="F248" t="n">
        <v>15.35</v>
      </c>
      <c r="G248" t="n">
        <v>70.84999999999999</v>
      </c>
      <c r="H248" t="n">
        <v>0.74</v>
      </c>
      <c r="I248" t="n">
        <v>13</v>
      </c>
      <c r="J248" t="n">
        <v>323.91</v>
      </c>
      <c r="K248" t="n">
        <v>61.82</v>
      </c>
      <c r="L248" t="n">
        <v>13.5</v>
      </c>
      <c r="M248" t="n">
        <v>4</v>
      </c>
      <c r="N248" t="n">
        <v>98.59</v>
      </c>
      <c r="O248" t="n">
        <v>40183.11</v>
      </c>
      <c r="P248" t="n">
        <v>221.92</v>
      </c>
      <c r="Q248" t="n">
        <v>1731.89</v>
      </c>
      <c r="R248" t="n">
        <v>51.15</v>
      </c>
      <c r="S248" t="n">
        <v>42.11</v>
      </c>
      <c r="T248" t="n">
        <v>3939.44</v>
      </c>
      <c r="U248" t="n">
        <v>0.82</v>
      </c>
      <c r="V248" t="n">
        <v>0.91</v>
      </c>
      <c r="W248" t="n">
        <v>3.74</v>
      </c>
      <c r="X248" t="n">
        <v>0.25</v>
      </c>
      <c r="Y248" t="n">
        <v>1</v>
      </c>
      <c r="Z248" t="n">
        <v>10</v>
      </c>
    </row>
    <row r="249">
      <c r="A249" t="n">
        <v>51</v>
      </c>
      <c r="B249" t="n">
        <v>150</v>
      </c>
      <c r="C249" t="inlineStr">
        <is>
          <t xml:space="preserve">CONCLUIDO	</t>
        </is>
      </c>
      <c r="D249" t="n">
        <v>5.2443</v>
      </c>
      <c r="E249" t="n">
        <v>19.07</v>
      </c>
      <c r="F249" t="n">
        <v>15.35</v>
      </c>
      <c r="G249" t="n">
        <v>70.84</v>
      </c>
      <c r="H249" t="n">
        <v>0.76</v>
      </c>
      <c r="I249" t="n">
        <v>13</v>
      </c>
      <c r="J249" t="n">
        <v>324.48</v>
      </c>
      <c r="K249" t="n">
        <v>61.82</v>
      </c>
      <c r="L249" t="n">
        <v>13.75</v>
      </c>
      <c r="M249" t="n">
        <v>4</v>
      </c>
      <c r="N249" t="n">
        <v>98.91</v>
      </c>
      <c r="O249" t="n">
        <v>40253.84</v>
      </c>
      <c r="P249" t="n">
        <v>221.86</v>
      </c>
      <c r="Q249" t="n">
        <v>1732</v>
      </c>
      <c r="R249" t="n">
        <v>51.2</v>
      </c>
      <c r="S249" t="n">
        <v>42.11</v>
      </c>
      <c r="T249" t="n">
        <v>3962.99</v>
      </c>
      <c r="U249" t="n">
        <v>0.82</v>
      </c>
      <c r="V249" t="n">
        <v>0.91</v>
      </c>
      <c r="W249" t="n">
        <v>3.73</v>
      </c>
      <c r="X249" t="n">
        <v>0.25</v>
      </c>
      <c r="Y249" t="n">
        <v>1</v>
      </c>
      <c r="Z249" t="n">
        <v>10</v>
      </c>
    </row>
    <row r="250">
      <c r="A250" t="n">
        <v>52</v>
      </c>
      <c r="B250" t="n">
        <v>150</v>
      </c>
      <c r="C250" t="inlineStr">
        <is>
          <t xml:space="preserve">CONCLUIDO	</t>
        </is>
      </c>
      <c r="D250" t="n">
        <v>5.2438</v>
      </c>
      <c r="E250" t="n">
        <v>19.07</v>
      </c>
      <c r="F250" t="n">
        <v>15.35</v>
      </c>
      <c r="G250" t="n">
        <v>70.84999999999999</v>
      </c>
      <c r="H250" t="n">
        <v>0.77</v>
      </c>
      <c r="I250" t="n">
        <v>13</v>
      </c>
      <c r="J250" t="n">
        <v>325.06</v>
      </c>
      <c r="K250" t="n">
        <v>61.82</v>
      </c>
      <c r="L250" t="n">
        <v>14</v>
      </c>
      <c r="M250" t="n">
        <v>2</v>
      </c>
      <c r="N250" t="n">
        <v>99.23999999999999</v>
      </c>
      <c r="O250" t="n">
        <v>40324.71</v>
      </c>
      <c r="P250" t="n">
        <v>222.04</v>
      </c>
      <c r="Q250" t="n">
        <v>1731.93</v>
      </c>
      <c r="R250" t="n">
        <v>51.05</v>
      </c>
      <c r="S250" t="n">
        <v>42.11</v>
      </c>
      <c r="T250" t="n">
        <v>3887.55</v>
      </c>
      <c r="U250" t="n">
        <v>0.82</v>
      </c>
      <c r="V250" t="n">
        <v>0.91</v>
      </c>
      <c r="W250" t="n">
        <v>3.74</v>
      </c>
      <c r="X250" t="n">
        <v>0.25</v>
      </c>
      <c r="Y250" t="n">
        <v>1</v>
      </c>
      <c r="Z250" t="n">
        <v>10</v>
      </c>
    </row>
    <row r="251">
      <c r="A251" t="n">
        <v>53</v>
      </c>
      <c r="B251" t="n">
        <v>150</v>
      </c>
      <c r="C251" t="inlineStr">
        <is>
          <t xml:space="preserve">CONCLUIDO	</t>
        </is>
      </c>
      <c r="D251" t="n">
        <v>5.2435</v>
      </c>
      <c r="E251" t="n">
        <v>19.07</v>
      </c>
      <c r="F251" t="n">
        <v>15.35</v>
      </c>
      <c r="G251" t="n">
        <v>70.84999999999999</v>
      </c>
      <c r="H251" t="n">
        <v>0.78</v>
      </c>
      <c r="I251" t="n">
        <v>13</v>
      </c>
      <c r="J251" t="n">
        <v>325.63</v>
      </c>
      <c r="K251" t="n">
        <v>61.82</v>
      </c>
      <c r="L251" t="n">
        <v>14.25</v>
      </c>
      <c r="M251" t="n">
        <v>2</v>
      </c>
      <c r="N251" t="n">
        <v>99.56</v>
      </c>
      <c r="O251" t="n">
        <v>40395.74</v>
      </c>
      <c r="P251" t="n">
        <v>222.06</v>
      </c>
      <c r="Q251" t="n">
        <v>1731.89</v>
      </c>
      <c r="R251" t="n">
        <v>51.08</v>
      </c>
      <c r="S251" t="n">
        <v>42.11</v>
      </c>
      <c r="T251" t="n">
        <v>3901.55</v>
      </c>
      <c r="U251" t="n">
        <v>0.82</v>
      </c>
      <c r="V251" t="n">
        <v>0.91</v>
      </c>
      <c r="W251" t="n">
        <v>3.74</v>
      </c>
      <c r="X251" t="n">
        <v>0.25</v>
      </c>
      <c r="Y251" t="n">
        <v>1</v>
      </c>
      <c r="Z251" t="n">
        <v>10</v>
      </c>
    </row>
    <row r="252">
      <c r="A252" t="n">
        <v>54</v>
      </c>
      <c r="B252" t="n">
        <v>150</v>
      </c>
      <c r="C252" t="inlineStr">
        <is>
          <t xml:space="preserve">CONCLUIDO	</t>
        </is>
      </c>
      <c r="D252" t="n">
        <v>5.244</v>
      </c>
      <c r="E252" t="n">
        <v>19.07</v>
      </c>
      <c r="F252" t="n">
        <v>15.35</v>
      </c>
      <c r="G252" t="n">
        <v>70.84999999999999</v>
      </c>
      <c r="H252" t="n">
        <v>0.79</v>
      </c>
      <c r="I252" t="n">
        <v>13</v>
      </c>
      <c r="J252" t="n">
        <v>326.21</v>
      </c>
      <c r="K252" t="n">
        <v>61.82</v>
      </c>
      <c r="L252" t="n">
        <v>14.5</v>
      </c>
      <c r="M252" t="n">
        <v>1</v>
      </c>
      <c r="N252" t="n">
        <v>99.89</v>
      </c>
      <c r="O252" t="n">
        <v>40466.92</v>
      </c>
      <c r="P252" t="n">
        <v>222.25</v>
      </c>
      <c r="Q252" t="n">
        <v>1731.92</v>
      </c>
      <c r="R252" t="n">
        <v>51.16</v>
      </c>
      <c r="S252" t="n">
        <v>42.11</v>
      </c>
      <c r="T252" t="n">
        <v>3940.82</v>
      </c>
      <c r="U252" t="n">
        <v>0.82</v>
      </c>
      <c r="V252" t="n">
        <v>0.91</v>
      </c>
      <c r="W252" t="n">
        <v>3.74</v>
      </c>
      <c r="X252" t="n">
        <v>0.25</v>
      </c>
      <c r="Y252" t="n">
        <v>1</v>
      </c>
      <c r="Z252" t="n">
        <v>10</v>
      </c>
    </row>
    <row r="253">
      <c r="A253" t="n">
        <v>55</v>
      </c>
      <c r="B253" t="n">
        <v>150</v>
      </c>
      <c r="C253" t="inlineStr">
        <is>
          <t xml:space="preserve">CONCLUIDO	</t>
        </is>
      </c>
      <c r="D253" t="n">
        <v>5.2445</v>
      </c>
      <c r="E253" t="n">
        <v>19.07</v>
      </c>
      <c r="F253" t="n">
        <v>15.35</v>
      </c>
      <c r="G253" t="n">
        <v>70.84</v>
      </c>
      <c r="H253" t="n">
        <v>0.8</v>
      </c>
      <c r="I253" t="n">
        <v>13</v>
      </c>
      <c r="J253" t="n">
        <v>326.79</v>
      </c>
      <c r="K253" t="n">
        <v>61.82</v>
      </c>
      <c r="L253" t="n">
        <v>14.75</v>
      </c>
      <c r="M253" t="n">
        <v>0</v>
      </c>
      <c r="N253" t="n">
        <v>100.22</v>
      </c>
      <c r="O253" t="n">
        <v>40538.25</v>
      </c>
      <c r="P253" t="n">
        <v>222.59</v>
      </c>
      <c r="Q253" t="n">
        <v>1731.86</v>
      </c>
      <c r="R253" t="n">
        <v>51.11</v>
      </c>
      <c r="S253" t="n">
        <v>42.11</v>
      </c>
      <c r="T253" t="n">
        <v>3915.93</v>
      </c>
      <c r="U253" t="n">
        <v>0.82</v>
      </c>
      <c r="V253" t="n">
        <v>0.91</v>
      </c>
      <c r="W253" t="n">
        <v>3.74</v>
      </c>
      <c r="X253" t="n">
        <v>0.25</v>
      </c>
      <c r="Y253" t="n">
        <v>1</v>
      </c>
      <c r="Z253" t="n">
        <v>10</v>
      </c>
    </row>
    <row r="254">
      <c r="A254" t="n">
        <v>0</v>
      </c>
      <c r="B254" t="n">
        <v>10</v>
      </c>
      <c r="C254" t="inlineStr">
        <is>
          <t xml:space="preserve">CONCLUIDO	</t>
        </is>
      </c>
      <c r="D254" t="n">
        <v>4.4617</v>
      </c>
      <c r="E254" t="n">
        <v>22.41</v>
      </c>
      <c r="F254" t="n">
        <v>18.83</v>
      </c>
      <c r="G254" t="n">
        <v>6.49</v>
      </c>
      <c r="H254" t="n">
        <v>0.64</v>
      </c>
      <c r="I254" t="n">
        <v>174</v>
      </c>
      <c r="J254" t="n">
        <v>26.11</v>
      </c>
      <c r="K254" t="n">
        <v>12.1</v>
      </c>
      <c r="L254" t="n">
        <v>1</v>
      </c>
      <c r="M254" t="n">
        <v>0</v>
      </c>
      <c r="N254" t="n">
        <v>3.01</v>
      </c>
      <c r="O254" t="n">
        <v>3454.41</v>
      </c>
      <c r="P254" t="n">
        <v>55.24</v>
      </c>
      <c r="Q254" t="n">
        <v>1734.01</v>
      </c>
      <c r="R254" t="n">
        <v>152.42</v>
      </c>
      <c r="S254" t="n">
        <v>42.11</v>
      </c>
      <c r="T254" t="n">
        <v>53765.8</v>
      </c>
      <c r="U254" t="n">
        <v>0.28</v>
      </c>
      <c r="V254" t="n">
        <v>0.74</v>
      </c>
      <c r="W254" t="n">
        <v>4.22</v>
      </c>
      <c r="X254" t="n">
        <v>3.73</v>
      </c>
      <c r="Y254" t="n">
        <v>1</v>
      </c>
      <c r="Z254" t="n">
        <v>10</v>
      </c>
    </row>
    <row r="255">
      <c r="A255" t="n">
        <v>0</v>
      </c>
      <c r="B255" t="n">
        <v>45</v>
      </c>
      <c r="C255" t="inlineStr">
        <is>
          <t xml:space="preserve">CONCLUIDO	</t>
        </is>
      </c>
      <c r="D255" t="n">
        <v>4.6901</v>
      </c>
      <c r="E255" t="n">
        <v>21.32</v>
      </c>
      <c r="F255" t="n">
        <v>17.2</v>
      </c>
      <c r="G255" t="n">
        <v>9.92</v>
      </c>
      <c r="H255" t="n">
        <v>0.18</v>
      </c>
      <c r="I255" t="n">
        <v>104</v>
      </c>
      <c r="J255" t="n">
        <v>98.70999999999999</v>
      </c>
      <c r="K255" t="n">
        <v>39.72</v>
      </c>
      <c r="L255" t="n">
        <v>1</v>
      </c>
      <c r="M255" t="n">
        <v>102</v>
      </c>
      <c r="N255" t="n">
        <v>12.99</v>
      </c>
      <c r="O255" t="n">
        <v>12407.75</v>
      </c>
      <c r="P255" t="n">
        <v>142.93</v>
      </c>
      <c r="Q255" t="n">
        <v>1732.94</v>
      </c>
      <c r="R255" t="n">
        <v>108.61</v>
      </c>
      <c r="S255" t="n">
        <v>42.11</v>
      </c>
      <c r="T255" t="n">
        <v>32214.17</v>
      </c>
      <c r="U255" t="n">
        <v>0.39</v>
      </c>
      <c r="V255" t="n">
        <v>0.8100000000000001</v>
      </c>
      <c r="W255" t="n">
        <v>3.88</v>
      </c>
      <c r="X255" t="n">
        <v>2.09</v>
      </c>
      <c r="Y255" t="n">
        <v>1</v>
      </c>
      <c r="Z255" t="n">
        <v>10</v>
      </c>
    </row>
    <row r="256">
      <c r="A256" t="n">
        <v>1</v>
      </c>
      <c r="B256" t="n">
        <v>45</v>
      </c>
      <c r="C256" t="inlineStr">
        <is>
          <t xml:space="preserve">CONCLUIDO	</t>
        </is>
      </c>
      <c r="D256" t="n">
        <v>4.9389</v>
      </c>
      <c r="E256" t="n">
        <v>20.25</v>
      </c>
      <c r="F256" t="n">
        <v>16.66</v>
      </c>
      <c r="G256" t="n">
        <v>12.81</v>
      </c>
      <c r="H256" t="n">
        <v>0.22</v>
      </c>
      <c r="I256" t="n">
        <v>78</v>
      </c>
      <c r="J256" t="n">
        <v>99.02</v>
      </c>
      <c r="K256" t="n">
        <v>39.72</v>
      </c>
      <c r="L256" t="n">
        <v>1.25</v>
      </c>
      <c r="M256" t="n">
        <v>76</v>
      </c>
      <c r="N256" t="n">
        <v>13.05</v>
      </c>
      <c r="O256" t="n">
        <v>12446.14</v>
      </c>
      <c r="P256" t="n">
        <v>134.22</v>
      </c>
      <c r="Q256" t="n">
        <v>1732.34</v>
      </c>
      <c r="R256" t="n">
        <v>91.79000000000001</v>
      </c>
      <c r="S256" t="n">
        <v>42.11</v>
      </c>
      <c r="T256" t="n">
        <v>23931.74</v>
      </c>
      <c r="U256" t="n">
        <v>0.46</v>
      </c>
      <c r="V256" t="n">
        <v>0.84</v>
      </c>
      <c r="W256" t="n">
        <v>3.84</v>
      </c>
      <c r="X256" t="n">
        <v>1.56</v>
      </c>
      <c r="Y256" t="n">
        <v>1</v>
      </c>
      <c r="Z256" t="n">
        <v>10</v>
      </c>
    </row>
    <row r="257">
      <c r="A257" t="n">
        <v>2</v>
      </c>
      <c r="B257" t="n">
        <v>45</v>
      </c>
      <c r="C257" t="inlineStr">
        <is>
          <t xml:space="preserve">CONCLUIDO	</t>
        </is>
      </c>
      <c r="D257" t="n">
        <v>5.1039</v>
      </c>
      <c r="E257" t="n">
        <v>19.59</v>
      </c>
      <c r="F257" t="n">
        <v>16.33</v>
      </c>
      <c r="G257" t="n">
        <v>15.8</v>
      </c>
      <c r="H257" t="n">
        <v>0.27</v>
      </c>
      <c r="I257" t="n">
        <v>62</v>
      </c>
      <c r="J257" t="n">
        <v>99.33</v>
      </c>
      <c r="K257" t="n">
        <v>39.72</v>
      </c>
      <c r="L257" t="n">
        <v>1.5</v>
      </c>
      <c r="M257" t="n">
        <v>60</v>
      </c>
      <c r="N257" t="n">
        <v>13.11</v>
      </c>
      <c r="O257" t="n">
        <v>12484.55</v>
      </c>
      <c r="P257" t="n">
        <v>126.85</v>
      </c>
      <c r="Q257" t="n">
        <v>1732.18</v>
      </c>
      <c r="R257" t="n">
        <v>82.25</v>
      </c>
      <c r="S257" t="n">
        <v>42.11</v>
      </c>
      <c r="T257" t="n">
        <v>19243.67</v>
      </c>
      <c r="U257" t="n">
        <v>0.51</v>
      </c>
      <c r="V257" t="n">
        <v>0.85</v>
      </c>
      <c r="W257" t="n">
        <v>3.8</v>
      </c>
      <c r="X257" t="n">
        <v>1.23</v>
      </c>
      <c r="Y257" t="n">
        <v>1</v>
      </c>
      <c r="Z257" t="n">
        <v>10</v>
      </c>
    </row>
    <row r="258">
      <c r="A258" t="n">
        <v>3</v>
      </c>
      <c r="B258" t="n">
        <v>45</v>
      </c>
      <c r="C258" t="inlineStr">
        <is>
          <t xml:space="preserve">CONCLUIDO	</t>
        </is>
      </c>
      <c r="D258" t="n">
        <v>5.2254</v>
      </c>
      <c r="E258" t="n">
        <v>19.14</v>
      </c>
      <c r="F258" t="n">
        <v>16.1</v>
      </c>
      <c r="G258" t="n">
        <v>18.94</v>
      </c>
      <c r="H258" t="n">
        <v>0.31</v>
      </c>
      <c r="I258" t="n">
        <v>51</v>
      </c>
      <c r="J258" t="n">
        <v>99.64</v>
      </c>
      <c r="K258" t="n">
        <v>39.72</v>
      </c>
      <c r="L258" t="n">
        <v>1.75</v>
      </c>
      <c r="M258" t="n">
        <v>48</v>
      </c>
      <c r="N258" t="n">
        <v>13.18</v>
      </c>
      <c r="O258" t="n">
        <v>12522.99</v>
      </c>
      <c r="P258" t="n">
        <v>120.24</v>
      </c>
      <c r="Q258" t="n">
        <v>1732.07</v>
      </c>
      <c r="R258" t="n">
        <v>74.75</v>
      </c>
      <c r="S258" t="n">
        <v>42.11</v>
      </c>
      <c r="T258" t="n">
        <v>15548.37</v>
      </c>
      <c r="U258" t="n">
        <v>0.5600000000000001</v>
      </c>
      <c r="V258" t="n">
        <v>0.86</v>
      </c>
      <c r="W258" t="n">
        <v>3.79</v>
      </c>
      <c r="X258" t="n">
        <v>1</v>
      </c>
      <c r="Y258" t="n">
        <v>1</v>
      </c>
      <c r="Z258" t="n">
        <v>10</v>
      </c>
    </row>
    <row r="259">
      <c r="A259" t="n">
        <v>4</v>
      </c>
      <c r="B259" t="n">
        <v>45</v>
      </c>
      <c r="C259" t="inlineStr">
        <is>
          <t xml:space="preserve">CONCLUIDO	</t>
        </is>
      </c>
      <c r="D259" t="n">
        <v>5.3126</v>
      </c>
      <c r="E259" t="n">
        <v>18.82</v>
      </c>
      <c r="F259" t="n">
        <v>15.95</v>
      </c>
      <c r="G259" t="n">
        <v>22.26</v>
      </c>
      <c r="H259" t="n">
        <v>0.35</v>
      </c>
      <c r="I259" t="n">
        <v>43</v>
      </c>
      <c r="J259" t="n">
        <v>99.95</v>
      </c>
      <c r="K259" t="n">
        <v>39.72</v>
      </c>
      <c r="L259" t="n">
        <v>2</v>
      </c>
      <c r="M259" t="n">
        <v>25</v>
      </c>
      <c r="N259" t="n">
        <v>13.24</v>
      </c>
      <c r="O259" t="n">
        <v>12561.45</v>
      </c>
      <c r="P259" t="n">
        <v>115.08</v>
      </c>
      <c r="Q259" t="n">
        <v>1732.08</v>
      </c>
      <c r="R259" t="n">
        <v>69.43000000000001</v>
      </c>
      <c r="S259" t="n">
        <v>42.11</v>
      </c>
      <c r="T259" t="n">
        <v>12929.39</v>
      </c>
      <c r="U259" t="n">
        <v>0.61</v>
      </c>
      <c r="V259" t="n">
        <v>0.87</v>
      </c>
      <c r="W259" t="n">
        <v>3.8</v>
      </c>
      <c r="X259" t="n">
        <v>0.85</v>
      </c>
      <c r="Y259" t="n">
        <v>1</v>
      </c>
      <c r="Z259" t="n">
        <v>10</v>
      </c>
    </row>
    <row r="260">
      <c r="A260" t="n">
        <v>5</v>
      </c>
      <c r="B260" t="n">
        <v>45</v>
      </c>
      <c r="C260" t="inlineStr">
        <is>
          <t xml:space="preserve">CONCLUIDO	</t>
        </is>
      </c>
      <c r="D260" t="n">
        <v>5.3258</v>
      </c>
      <c r="E260" t="n">
        <v>18.78</v>
      </c>
      <c r="F260" t="n">
        <v>15.95</v>
      </c>
      <c r="G260" t="n">
        <v>23.33</v>
      </c>
      <c r="H260" t="n">
        <v>0.39</v>
      </c>
      <c r="I260" t="n">
        <v>41</v>
      </c>
      <c r="J260" t="n">
        <v>100.27</v>
      </c>
      <c r="K260" t="n">
        <v>39.72</v>
      </c>
      <c r="L260" t="n">
        <v>2.25</v>
      </c>
      <c r="M260" t="n">
        <v>6</v>
      </c>
      <c r="N260" t="n">
        <v>13.3</v>
      </c>
      <c r="O260" t="n">
        <v>12599.94</v>
      </c>
      <c r="P260" t="n">
        <v>113.12</v>
      </c>
      <c r="Q260" t="n">
        <v>1732.14</v>
      </c>
      <c r="R260" t="n">
        <v>68.67</v>
      </c>
      <c r="S260" t="n">
        <v>42.11</v>
      </c>
      <c r="T260" t="n">
        <v>12555.7</v>
      </c>
      <c r="U260" t="n">
        <v>0.61</v>
      </c>
      <c r="V260" t="n">
        <v>0.87</v>
      </c>
      <c r="W260" t="n">
        <v>3.81</v>
      </c>
      <c r="X260" t="n">
        <v>0.85</v>
      </c>
      <c r="Y260" t="n">
        <v>1</v>
      </c>
      <c r="Z260" t="n">
        <v>10</v>
      </c>
    </row>
    <row r="261">
      <c r="A261" t="n">
        <v>6</v>
      </c>
      <c r="B261" t="n">
        <v>45</v>
      </c>
      <c r="C261" t="inlineStr">
        <is>
          <t xml:space="preserve">CONCLUIDO	</t>
        </is>
      </c>
      <c r="D261" t="n">
        <v>5.3368</v>
      </c>
      <c r="E261" t="n">
        <v>18.74</v>
      </c>
      <c r="F261" t="n">
        <v>15.93</v>
      </c>
      <c r="G261" t="n">
        <v>23.89</v>
      </c>
      <c r="H261" t="n">
        <v>0.44</v>
      </c>
      <c r="I261" t="n">
        <v>40</v>
      </c>
      <c r="J261" t="n">
        <v>100.58</v>
      </c>
      <c r="K261" t="n">
        <v>39.72</v>
      </c>
      <c r="L261" t="n">
        <v>2.5</v>
      </c>
      <c r="M261" t="n">
        <v>0</v>
      </c>
      <c r="N261" t="n">
        <v>13.36</v>
      </c>
      <c r="O261" t="n">
        <v>12638.45</v>
      </c>
      <c r="P261" t="n">
        <v>113.37</v>
      </c>
      <c r="Q261" t="n">
        <v>1732.41</v>
      </c>
      <c r="R261" t="n">
        <v>68.08</v>
      </c>
      <c r="S261" t="n">
        <v>42.11</v>
      </c>
      <c r="T261" t="n">
        <v>12266.89</v>
      </c>
      <c r="U261" t="n">
        <v>0.62</v>
      </c>
      <c r="V261" t="n">
        <v>0.87</v>
      </c>
      <c r="W261" t="n">
        <v>3.81</v>
      </c>
      <c r="X261" t="n">
        <v>0.83</v>
      </c>
      <c r="Y261" t="n">
        <v>1</v>
      </c>
      <c r="Z261" t="n">
        <v>10</v>
      </c>
    </row>
    <row r="262">
      <c r="A262" t="n">
        <v>0</v>
      </c>
      <c r="B262" t="n">
        <v>105</v>
      </c>
      <c r="C262" t="inlineStr">
        <is>
          <t xml:space="preserve">CONCLUIDO	</t>
        </is>
      </c>
      <c r="D262" t="n">
        <v>3.3746</v>
      </c>
      <c r="E262" t="n">
        <v>29.63</v>
      </c>
      <c r="F262" t="n">
        <v>19.12</v>
      </c>
      <c r="G262" t="n">
        <v>5.85</v>
      </c>
      <c r="H262" t="n">
        <v>0.09</v>
      </c>
      <c r="I262" t="n">
        <v>196</v>
      </c>
      <c r="J262" t="n">
        <v>204</v>
      </c>
      <c r="K262" t="n">
        <v>55.27</v>
      </c>
      <c r="L262" t="n">
        <v>1</v>
      </c>
      <c r="M262" t="n">
        <v>194</v>
      </c>
      <c r="N262" t="n">
        <v>42.72</v>
      </c>
      <c r="O262" t="n">
        <v>25393.6</v>
      </c>
      <c r="P262" t="n">
        <v>271.6</v>
      </c>
      <c r="Q262" t="n">
        <v>1732.54</v>
      </c>
      <c r="R262" t="n">
        <v>169</v>
      </c>
      <c r="S262" t="n">
        <v>42.11</v>
      </c>
      <c r="T262" t="n">
        <v>61946.21</v>
      </c>
      <c r="U262" t="n">
        <v>0.25</v>
      </c>
      <c r="V262" t="n">
        <v>0.73</v>
      </c>
      <c r="W262" t="n">
        <v>4.03</v>
      </c>
      <c r="X262" t="n">
        <v>4.02</v>
      </c>
      <c r="Y262" t="n">
        <v>1</v>
      </c>
      <c r="Z262" t="n">
        <v>10</v>
      </c>
    </row>
    <row r="263">
      <c r="A263" t="n">
        <v>1</v>
      </c>
      <c r="B263" t="n">
        <v>105</v>
      </c>
      <c r="C263" t="inlineStr">
        <is>
          <t xml:space="preserve">CONCLUIDO	</t>
        </is>
      </c>
      <c r="D263" t="n">
        <v>3.7469</v>
      </c>
      <c r="E263" t="n">
        <v>26.69</v>
      </c>
      <c r="F263" t="n">
        <v>18.12</v>
      </c>
      <c r="G263" t="n">
        <v>7.35</v>
      </c>
      <c r="H263" t="n">
        <v>0.11</v>
      </c>
      <c r="I263" t="n">
        <v>148</v>
      </c>
      <c r="J263" t="n">
        <v>204.39</v>
      </c>
      <c r="K263" t="n">
        <v>55.27</v>
      </c>
      <c r="L263" t="n">
        <v>1.25</v>
      </c>
      <c r="M263" t="n">
        <v>146</v>
      </c>
      <c r="N263" t="n">
        <v>42.87</v>
      </c>
      <c r="O263" t="n">
        <v>25442.42</v>
      </c>
      <c r="P263" t="n">
        <v>255.73</v>
      </c>
      <c r="Q263" t="n">
        <v>1732.75</v>
      </c>
      <c r="R263" t="n">
        <v>137</v>
      </c>
      <c r="S263" t="n">
        <v>42.11</v>
      </c>
      <c r="T263" t="n">
        <v>46188.79</v>
      </c>
      <c r="U263" t="n">
        <v>0.31</v>
      </c>
      <c r="V263" t="n">
        <v>0.77</v>
      </c>
      <c r="W263" t="n">
        <v>3.97</v>
      </c>
      <c r="X263" t="n">
        <v>3.02</v>
      </c>
      <c r="Y263" t="n">
        <v>1</v>
      </c>
      <c r="Z263" t="n">
        <v>10</v>
      </c>
    </row>
    <row r="264">
      <c r="A264" t="n">
        <v>2</v>
      </c>
      <c r="B264" t="n">
        <v>105</v>
      </c>
      <c r="C264" t="inlineStr">
        <is>
          <t xml:space="preserve">CONCLUIDO	</t>
        </is>
      </c>
      <c r="D264" t="n">
        <v>4.0258</v>
      </c>
      <c r="E264" t="n">
        <v>24.84</v>
      </c>
      <c r="F264" t="n">
        <v>17.49</v>
      </c>
      <c r="G264" t="n">
        <v>8.890000000000001</v>
      </c>
      <c r="H264" t="n">
        <v>0.13</v>
      </c>
      <c r="I264" t="n">
        <v>118</v>
      </c>
      <c r="J264" t="n">
        <v>204.79</v>
      </c>
      <c r="K264" t="n">
        <v>55.27</v>
      </c>
      <c r="L264" t="n">
        <v>1.5</v>
      </c>
      <c r="M264" t="n">
        <v>116</v>
      </c>
      <c r="N264" t="n">
        <v>43.02</v>
      </c>
      <c r="O264" t="n">
        <v>25491.3</v>
      </c>
      <c r="P264" t="n">
        <v>244.92</v>
      </c>
      <c r="Q264" t="n">
        <v>1732.45</v>
      </c>
      <c r="R264" t="n">
        <v>117.92</v>
      </c>
      <c r="S264" t="n">
        <v>42.11</v>
      </c>
      <c r="T264" t="n">
        <v>36797.44</v>
      </c>
      <c r="U264" t="n">
        <v>0.36</v>
      </c>
      <c r="V264" t="n">
        <v>0.8</v>
      </c>
      <c r="W264" t="n">
        <v>3.9</v>
      </c>
      <c r="X264" t="n">
        <v>2.39</v>
      </c>
      <c r="Y264" t="n">
        <v>1</v>
      </c>
      <c r="Z264" t="n">
        <v>10</v>
      </c>
    </row>
    <row r="265">
      <c r="A265" t="n">
        <v>3</v>
      </c>
      <c r="B265" t="n">
        <v>105</v>
      </c>
      <c r="C265" t="inlineStr">
        <is>
          <t xml:space="preserve">CONCLUIDO	</t>
        </is>
      </c>
      <c r="D265" t="n">
        <v>4.2347</v>
      </c>
      <c r="E265" t="n">
        <v>23.61</v>
      </c>
      <c r="F265" t="n">
        <v>17.08</v>
      </c>
      <c r="G265" t="n">
        <v>10.45</v>
      </c>
      <c r="H265" t="n">
        <v>0.15</v>
      </c>
      <c r="I265" t="n">
        <v>98</v>
      </c>
      <c r="J265" t="n">
        <v>205.18</v>
      </c>
      <c r="K265" t="n">
        <v>55.27</v>
      </c>
      <c r="L265" t="n">
        <v>1.75</v>
      </c>
      <c r="M265" t="n">
        <v>96</v>
      </c>
      <c r="N265" t="n">
        <v>43.16</v>
      </c>
      <c r="O265" t="n">
        <v>25540.22</v>
      </c>
      <c r="P265" t="n">
        <v>237.35</v>
      </c>
      <c r="Q265" t="n">
        <v>1732.01</v>
      </c>
      <c r="R265" t="n">
        <v>104.98</v>
      </c>
      <c r="S265" t="n">
        <v>42.11</v>
      </c>
      <c r="T265" t="n">
        <v>30427.28</v>
      </c>
      <c r="U265" t="n">
        <v>0.4</v>
      </c>
      <c r="V265" t="n">
        <v>0.82</v>
      </c>
      <c r="W265" t="n">
        <v>3.87</v>
      </c>
      <c r="X265" t="n">
        <v>1.98</v>
      </c>
      <c r="Y265" t="n">
        <v>1</v>
      </c>
      <c r="Z265" t="n">
        <v>10</v>
      </c>
    </row>
    <row r="266">
      <c r="A266" t="n">
        <v>4</v>
      </c>
      <c r="B266" t="n">
        <v>105</v>
      </c>
      <c r="C266" t="inlineStr">
        <is>
          <t xml:space="preserve">CONCLUIDO	</t>
        </is>
      </c>
      <c r="D266" t="n">
        <v>4.3938</v>
      </c>
      <c r="E266" t="n">
        <v>22.76</v>
      </c>
      <c r="F266" t="n">
        <v>16.79</v>
      </c>
      <c r="G266" t="n">
        <v>11.99</v>
      </c>
      <c r="H266" t="n">
        <v>0.17</v>
      </c>
      <c r="I266" t="n">
        <v>84</v>
      </c>
      <c r="J266" t="n">
        <v>205.58</v>
      </c>
      <c r="K266" t="n">
        <v>55.27</v>
      </c>
      <c r="L266" t="n">
        <v>2</v>
      </c>
      <c r="M266" t="n">
        <v>82</v>
      </c>
      <c r="N266" t="n">
        <v>43.31</v>
      </c>
      <c r="O266" t="n">
        <v>25589.2</v>
      </c>
      <c r="P266" t="n">
        <v>231.65</v>
      </c>
      <c r="Q266" t="n">
        <v>1732.46</v>
      </c>
      <c r="R266" t="n">
        <v>96.01000000000001</v>
      </c>
      <c r="S266" t="n">
        <v>42.11</v>
      </c>
      <c r="T266" t="n">
        <v>26015.18</v>
      </c>
      <c r="U266" t="n">
        <v>0.44</v>
      </c>
      <c r="V266" t="n">
        <v>0.83</v>
      </c>
      <c r="W266" t="n">
        <v>3.85</v>
      </c>
      <c r="X266" t="n">
        <v>1.69</v>
      </c>
      <c r="Y266" t="n">
        <v>1</v>
      </c>
      <c r="Z266" t="n">
        <v>10</v>
      </c>
    </row>
    <row r="267">
      <c r="A267" t="n">
        <v>5</v>
      </c>
      <c r="B267" t="n">
        <v>105</v>
      </c>
      <c r="C267" t="inlineStr">
        <is>
          <t xml:space="preserve">CONCLUIDO	</t>
        </is>
      </c>
      <c r="D267" t="n">
        <v>4.5188</v>
      </c>
      <c r="E267" t="n">
        <v>22.13</v>
      </c>
      <c r="F267" t="n">
        <v>16.56</v>
      </c>
      <c r="G267" t="n">
        <v>13.43</v>
      </c>
      <c r="H267" t="n">
        <v>0.19</v>
      </c>
      <c r="I267" t="n">
        <v>74</v>
      </c>
      <c r="J267" t="n">
        <v>205.98</v>
      </c>
      <c r="K267" t="n">
        <v>55.27</v>
      </c>
      <c r="L267" t="n">
        <v>2.25</v>
      </c>
      <c r="M267" t="n">
        <v>72</v>
      </c>
      <c r="N267" t="n">
        <v>43.46</v>
      </c>
      <c r="O267" t="n">
        <v>25638.22</v>
      </c>
      <c r="P267" t="n">
        <v>226.92</v>
      </c>
      <c r="Q267" t="n">
        <v>1732.13</v>
      </c>
      <c r="R267" t="n">
        <v>89.12</v>
      </c>
      <c r="S267" t="n">
        <v>42.11</v>
      </c>
      <c r="T267" t="n">
        <v>22619.84</v>
      </c>
      <c r="U267" t="n">
        <v>0.47</v>
      </c>
      <c r="V267" t="n">
        <v>0.84</v>
      </c>
      <c r="W267" t="n">
        <v>3.83</v>
      </c>
      <c r="X267" t="n">
        <v>1.46</v>
      </c>
      <c r="Y267" t="n">
        <v>1</v>
      </c>
      <c r="Z267" t="n">
        <v>10</v>
      </c>
    </row>
    <row r="268">
      <c r="A268" t="n">
        <v>6</v>
      </c>
      <c r="B268" t="n">
        <v>105</v>
      </c>
      <c r="C268" t="inlineStr">
        <is>
          <t xml:space="preserve">CONCLUIDO	</t>
        </is>
      </c>
      <c r="D268" t="n">
        <v>4.6321</v>
      </c>
      <c r="E268" t="n">
        <v>21.59</v>
      </c>
      <c r="F268" t="n">
        <v>16.39</v>
      </c>
      <c r="G268" t="n">
        <v>15.13</v>
      </c>
      <c r="H268" t="n">
        <v>0.22</v>
      </c>
      <c r="I268" t="n">
        <v>65</v>
      </c>
      <c r="J268" t="n">
        <v>206.38</v>
      </c>
      <c r="K268" t="n">
        <v>55.27</v>
      </c>
      <c r="L268" t="n">
        <v>2.5</v>
      </c>
      <c r="M268" t="n">
        <v>63</v>
      </c>
      <c r="N268" t="n">
        <v>43.6</v>
      </c>
      <c r="O268" t="n">
        <v>25687.3</v>
      </c>
      <c r="P268" t="n">
        <v>222.34</v>
      </c>
      <c r="Q268" t="n">
        <v>1732.27</v>
      </c>
      <c r="R268" t="n">
        <v>83.72</v>
      </c>
      <c r="S268" t="n">
        <v>42.11</v>
      </c>
      <c r="T268" t="n">
        <v>19961.35</v>
      </c>
      <c r="U268" t="n">
        <v>0.5</v>
      </c>
      <c r="V268" t="n">
        <v>0.85</v>
      </c>
      <c r="W268" t="n">
        <v>3.81</v>
      </c>
      <c r="X268" t="n">
        <v>1.29</v>
      </c>
      <c r="Y268" t="n">
        <v>1</v>
      </c>
      <c r="Z268" t="n">
        <v>10</v>
      </c>
    </row>
    <row r="269">
      <c r="A269" t="n">
        <v>7</v>
      </c>
      <c r="B269" t="n">
        <v>105</v>
      </c>
      <c r="C269" t="inlineStr">
        <is>
          <t xml:space="preserve">CONCLUIDO	</t>
        </is>
      </c>
      <c r="D269" t="n">
        <v>4.7231</v>
      </c>
      <c r="E269" t="n">
        <v>21.17</v>
      </c>
      <c r="F269" t="n">
        <v>16.26</v>
      </c>
      <c r="G269" t="n">
        <v>16.82</v>
      </c>
      <c r="H269" t="n">
        <v>0.24</v>
      </c>
      <c r="I269" t="n">
        <v>58</v>
      </c>
      <c r="J269" t="n">
        <v>206.78</v>
      </c>
      <c r="K269" t="n">
        <v>55.27</v>
      </c>
      <c r="L269" t="n">
        <v>2.75</v>
      </c>
      <c r="M269" t="n">
        <v>56</v>
      </c>
      <c r="N269" t="n">
        <v>43.75</v>
      </c>
      <c r="O269" t="n">
        <v>25736.42</v>
      </c>
      <c r="P269" t="n">
        <v>218.96</v>
      </c>
      <c r="Q269" t="n">
        <v>1731.89</v>
      </c>
      <c r="R269" t="n">
        <v>79.67</v>
      </c>
      <c r="S269" t="n">
        <v>42.11</v>
      </c>
      <c r="T269" t="n">
        <v>17970.93</v>
      </c>
      <c r="U269" t="n">
        <v>0.53</v>
      </c>
      <c r="V269" t="n">
        <v>0.86</v>
      </c>
      <c r="W269" t="n">
        <v>3.8</v>
      </c>
      <c r="X269" t="n">
        <v>1.16</v>
      </c>
      <c r="Y269" t="n">
        <v>1</v>
      </c>
      <c r="Z269" t="n">
        <v>10</v>
      </c>
    </row>
    <row r="270">
      <c r="A270" t="n">
        <v>8</v>
      </c>
      <c r="B270" t="n">
        <v>105</v>
      </c>
      <c r="C270" t="inlineStr">
        <is>
          <t xml:space="preserve">CONCLUIDO	</t>
        </is>
      </c>
      <c r="D270" t="n">
        <v>4.7932</v>
      </c>
      <c r="E270" t="n">
        <v>20.86</v>
      </c>
      <c r="F270" t="n">
        <v>16.15</v>
      </c>
      <c r="G270" t="n">
        <v>18.28</v>
      </c>
      <c r="H270" t="n">
        <v>0.26</v>
      </c>
      <c r="I270" t="n">
        <v>53</v>
      </c>
      <c r="J270" t="n">
        <v>207.17</v>
      </c>
      <c r="K270" t="n">
        <v>55.27</v>
      </c>
      <c r="L270" t="n">
        <v>3</v>
      </c>
      <c r="M270" t="n">
        <v>51</v>
      </c>
      <c r="N270" t="n">
        <v>43.9</v>
      </c>
      <c r="O270" t="n">
        <v>25785.6</v>
      </c>
      <c r="P270" t="n">
        <v>215.64</v>
      </c>
      <c r="Q270" t="n">
        <v>1732.04</v>
      </c>
      <c r="R270" t="n">
        <v>75.97</v>
      </c>
      <c r="S270" t="n">
        <v>42.11</v>
      </c>
      <c r="T270" t="n">
        <v>16147.32</v>
      </c>
      <c r="U270" t="n">
        <v>0.55</v>
      </c>
      <c r="V270" t="n">
        <v>0.86</v>
      </c>
      <c r="W270" t="n">
        <v>3.8</v>
      </c>
      <c r="X270" t="n">
        <v>1.05</v>
      </c>
      <c r="Y270" t="n">
        <v>1</v>
      </c>
      <c r="Z270" t="n">
        <v>10</v>
      </c>
    </row>
    <row r="271">
      <c r="A271" t="n">
        <v>9</v>
      </c>
      <c r="B271" t="n">
        <v>105</v>
      </c>
      <c r="C271" t="inlineStr">
        <is>
          <t xml:space="preserve">CONCLUIDO	</t>
        </is>
      </c>
      <c r="D271" t="n">
        <v>4.8662</v>
      </c>
      <c r="E271" t="n">
        <v>20.55</v>
      </c>
      <c r="F271" t="n">
        <v>16.04</v>
      </c>
      <c r="G271" t="n">
        <v>20.05</v>
      </c>
      <c r="H271" t="n">
        <v>0.28</v>
      </c>
      <c r="I271" t="n">
        <v>48</v>
      </c>
      <c r="J271" t="n">
        <v>207.57</v>
      </c>
      <c r="K271" t="n">
        <v>55.27</v>
      </c>
      <c r="L271" t="n">
        <v>3.25</v>
      </c>
      <c r="M271" t="n">
        <v>46</v>
      </c>
      <c r="N271" t="n">
        <v>44.05</v>
      </c>
      <c r="O271" t="n">
        <v>25834.83</v>
      </c>
      <c r="P271" t="n">
        <v>212.43</v>
      </c>
      <c r="Q271" t="n">
        <v>1731.98</v>
      </c>
      <c r="R271" t="n">
        <v>72.98</v>
      </c>
      <c r="S271" t="n">
        <v>42.11</v>
      </c>
      <c r="T271" t="n">
        <v>14680.03</v>
      </c>
      <c r="U271" t="n">
        <v>0.58</v>
      </c>
      <c r="V271" t="n">
        <v>0.87</v>
      </c>
      <c r="W271" t="n">
        <v>3.78</v>
      </c>
      <c r="X271" t="n">
        <v>0.9399999999999999</v>
      </c>
      <c r="Y271" t="n">
        <v>1</v>
      </c>
      <c r="Z271" t="n">
        <v>10</v>
      </c>
    </row>
    <row r="272">
      <c r="A272" t="n">
        <v>10</v>
      </c>
      <c r="B272" t="n">
        <v>105</v>
      </c>
      <c r="C272" t="inlineStr">
        <is>
          <t xml:space="preserve">CONCLUIDO	</t>
        </is>
      </c>
      <c r="D272" t="n">
        <v>4.9257</v>
      </c>
      <c r="E272" t="n">
        <v>20.3</v>
      </c>
      <c r="F272" t="n">
        <v>15.95</v>
      </c>
      <c r="G272" t="n">
        <v>21.75</v>
      </c>
      <c r="H272" t="n">
        <v>0.3</v>
      </c>
      <c r="I272" t="n">
        <v>44</v>
      </c>
      <c r="J272" t="n">
        <v>207.97</v>
      </c>
      <c r="K272" t="n">
        <v>55.27</v>
      </c>
      <c r="L272" t="n">
        <v>3.5</v>
      </c>
      <c r="M272" t="n">
        <v>42</v>
      </c>
      <c r="N272" t="n">
        <v>44.2</v>
      </c>
      <c r="O272" t="n">
        <v>25884.1</v>
      </c>
      <c r="P272" t="n">
        <v>209.45</v>
      </c>
      <c r="Q272" t="n">
        <v>1732.04</v>
      </c>
      <c r="R272" t="n">
        <v>70.18000000000001</v>
      </c>
      <c r="S272" t="n">
        <v>42.11</v>
      </c>
      <c r="T272" t="n">
        <v>13297.65</v>
      </c>
      <c r="U272" t="n">
        <v>0.6</v>
      </c>
      <c r="V272" t="n">
        <v>0.87</v>
      </c>
      <c r="W272" t="n">
        <v>3.78</v>
      </c>
      <c r="X272" t="n">
        <v>0.85</v>
      </c>
      <c r="Y272" t="n">
        <v>1</v>
      </c>
      <c r="Z272" t="n">
        <v>10</v>
      </c>
    </row>
    <row r="273">
      <c r="A273" t="n">
        <v>11</v>
      </c>
      <c r="B273" t="n">
        <v>105</v>
      </c>
      <c r="C273" t="inlineStr">
        <is>
          <t xml:space="preserve">CONCLUIDO	</t>
        </is>
      </c>
      <c r="D273" t="n">
        <v>4.9626</v>
      </c>
      <c r="E273" t="n">
        <v>20.15</v>
      </c>
      <c r="F273" t="n">
        <v>15.92</v>
      </c>
      <c r="G273" t="n">
        <v>23.3</v>
      </c>
      <c r="H273" t="n">
        <v>0.32</v>
      </c>
      <c r="I273" t="n">
        <v>41</v>
      </c>
      <c r="J273" t="n">
        <v>208.37</v>
      </c>
      <c r="K273" t="n">
        <v>55.27</v>
      </c>
      <c r="L273" t="n">
        <v>3.75</v>
      </c>
      <c r="M273" t="n">
        <v>39</v>
      </c>
      <c r="N273" t="n">
        <v>44.35</v>
      </c>
      <c r="O273" t="n">
        <v>25933.43</v>
      </c>
      <c r="P273" t="n">
        <v>207.23</v>
      </c>
      <c r="Q273" t="n">
        <v>1732.28</v>
      </c>
      <c r="R273" t="n">
        <v>69.27</v>
      </c>
      <c r="S273" t="n">
        <v>42.11</v>
      </c>
      <c r="T273" t="n">
        <v>12856.05</v>
      </c>
      <c r="U273" t="n">
        <v>0.61</v>
      </c>
      <c r="V273" t="n">
        <v>0.87</v>
      </c>
      <c r="W273" t="n">
        <v>3.77</v>
      </c>
      <c r="X273" t="n">
        <v>0.82</v>
      </c>
      <c r="Y273" t="n">
        <v>1</v>
      </c>
      <c r="Z273" t="n">
        <v>10</v>
      </c>
    </row>
    <row r="274">
      <c r="A274" t="n">
        <v>12</v>
      </c>
      <c r="B274" t="n">
        <v>105</v>
      </c>
      <c r="C274" t="inlineStr">
        <is>
          <t xml:space="preserve">CONCLUIDO	</t>
        </is>
      </c>
      <c r="D274" t="n">
        <v>5.0146</v>
      </c>
      <c r="E274" t="n">
        <v>19.94</v>
      </c>
      <c r="F274" t="n">
        <v>15.84</v>
      </c>
      <c r="G274" t="n">
        <v>25</v>
      </c>
      <c r="H274" t="n">
        <v>0.34</v>
      </c>
      <c r="I274" t="n">
        <v>38</v>
      </c>
      <c r="J274" t="n">
        <v>208.77</v>
      </c>
      <c r="K274" t="n">
        <v>55.27</v>
      </c>
      <c r="L274" t="n">
        <v>4</v>
      </c>
      <c r="M274" t="n">
        <v>36</v>
      </c>
      <c r="N274" t="n">
        <v>44.5</v>
      </c>
      <c r="O274" t="n">
        <v>25982.82</v>
      </c>
      <c r="P274" t="n">
        <v>204.04</v>
      </c>
      <c r="Q274" t="n">
        <v>1731.99</v>
      </c>
      <c r="R274" t="n">
        <v>66.58</v>
      </c>
      <c r="S274" t="n">
        <v>42.11</v>
      </c>
      <c r="T274" t="n">
        <v>11525.62</v>
      </c>
      <c r="U274" t="n">
        <v>0.63</v>
      </c>
      <c r="V274" t="n">
        <v>0.88</v>
      </c>
      <c r="W274" t="n">
        <v>3.77</v>
      </c>
      <c r="X274" t="n">
        <v>0.74</v>
      </c>
      <c r="Y274" t="n">
        <v>1</v>
      </c>
      <c r="Z274" t="n">
        <v>10</v>
      </c>
    </row>
    <row r="275">
      <c r="A275" t="n">
        <v>13</v>
      </c>
      <c r="B275" t="n">
        <v>105</v>
      </c>
      <c r="C275" t="inlineStr">
        <is>
          <t xml:space="preserve">CONCLUIDO	</t>
        </is>
      </c>
      <c r="D275" t="n">
        <v>5.057</v>
      </c>
      <c r="E275" t="n">
        <v>19.77</v>
      </c>
      <c r="F275" t="n">
        <v>15.79</v>
      </c>
      <c r="G275" t="n">
        <v>27.07</v>
      </c>
      <c r="H275" t="n">
        <v>0.36</v>
      </c>
      <c r="I275" t="n">
        <v>35</v>
      </c>
      <c r="J275" t="n">
        <v>209.17</v>
      </c>
      <c r="K275" t="n">
        <v>55.27</v>
      </c>
      <c r="L275" t="n">
        <v>4.25</v>
      </c>
      <c r="M275" t="n">
        <v>33</v>
      </c>
      <c r="N275" t="n">
        <v>44.65</v>
      </c>
      <c r="O275" t="n">
        <v>26032.25</v>
      </c>
      <c r="P275" t="n">
        <v>201.74</v>
      </c>
      <c r="Q275" t="n">
        <v>1732.17</v>
      </c>
      <c r="R275" t="n">
        <v>65.04000000000001</v>
      </c>
      <c r="S275" t="n">
        <v>42.11</v>
      </c>
      <c r="T275" t="n">
        <v>10771.84</v>
      </c>
      <c r="U275" t="n">
        <v>0.65</v>
      </c>
      <c r="V275" t="n">
        <v>0.88</v>
      </c>
      <c r="W275" t="n">
        <v>3.77</v>
      </c>
      <c r="X275" t="n">
        <v>0.6899999999999999</v>
      </c>
      <c r="Y275" t="n">
        <v>1</v>
      </c>
      <c r="Z275" t="n">
        <v>10</v>
      </c>
    </row>
    <row r="276">
      <c r="A276" t="n">
        <v>14</v>
      </c>
      <c r="B276" t="n">
        <v>105</v>
      </c>
      <c r="C276" t="inlineStr">
        <is>
          <t xml:space="preserve">CONCLUIDO	</t>
        </is>
      </c>
      <c r="D276" t="n">
        <v>5.0904</v>
      </c>
      <c r="E276" t="n">
        <v>19.64</v>
      </c>
      <c r="F276" t="n">
        <v>15.74</v>
      </c>
      <c r="G276" t="n">
        <v>28.62</v>
      </c>
      <c r="H276" t="n">
        <v>0.38</v>
      </c>
      <c r="I276" t="n">
        <v>33</v>
      </c>
      <c r="J276" t="n">
        <v>209.58</v>
      </c>
      <c r="K276" t="n">
        <v>55.27</v>
      </c>
      <c r="L276" t="n">
        <v>4.5</v>
      </c>
      <c r="M276" t="n">
        <v>31</v>
      </c>
      <c r="N276" t="n">
        <v>44.8</v>
      </c>
      <c r="O276" t="n">
        <v>26081.73</v>
      </c>
      <c r="P276" t="n">
        <v>199.07</v>
      </c>
      <c r="Q276" t="n">
        <v>1732.09</v>
      </c>
      <c r="R276" t="n">
        <v>63.63</v>
      </c>
      <c r="S276" t="n">
        <v>42.11</v>
      </c>
      <c r="T276" t="n">
        <v>10078.7</v>
      </c>
      <c r="U276" t="n">
        <v>0.66</v>
      </c>
      <c r="V276" t="n">
        <v>0.88</v>
      </c>
      <c r="W276" t="n">
        <v>3.76</v>
      </c>
      <c r="X276" t="n">
        <v>0.64</v>
      </c>
      <c r="Y276" t="n">
        <v>1</v>
      </c>
      <c r="Z276" t="n">
        <v>10</v>
      </c>
    </row>
    <row r="277">
      <c r="A277" t="n">
        <v>15</v>
      </c>
      <c r="B277" t="n">
        <v>105</v>
      </c>
      <c r="C277" t="inlineStr">
        <is>
          <t xml:space="preserve">CONCLUIDO	</t>
        </is>
      </c>
      <c r="D277" t="n">
        <v>5.1268</v>
      </c>
      <c r="E277" t="n">
        <v>19.51</v>
      </c>
      <c r="F277" t="n">
        <v>15.68</v>
      </c>
      <c r="G277" t="n">
        <v>30.35</v>
      </c>
      <c r="H277" t="n">
        <v>0.4</v>
      </c>
      <c r="I277" t="n">
        <v>31</v>
      </c>
      <c r="J277" t="n">
        <v>209.98</v>
      </c>
      <c r="K277" t="n">
        <v>55.27</v>
      </c>
      <c r="L277" t="n">
        <v>4.75</v>
      </c>
      <c r="M277" t="n">
        <v>29</v>
      </c>
      <c r="N277" t="n">
        <v>44.95</v>
      </c>
      <c r="O277" t="n">
        <v>26131.27</v>
      </c>
      <c r="P277" t="n">
        <v>196.64</v>
      </c>
      <c r="Q277" t="n">
        <v>1731.9</v>
      </c>
      <c r="R277" t="n">
        <v>61.78</v>
      </c>
      <c r="S277" t="n">
        <v>42.11</v>
      </c>
      <c r="T277" t="n">
        <v>9163.610000000001</v>
      </c>
      <c r="U277" t="n">
        <v>0.68</v>
      </c>
      <c r="V277" t="n">
        <v>0.89</v>
      </c>
      <c r="W277" t="n">
        <v>3.76</v>
      </c>
      <c r="X277" t="n">
        <v>0.58</v>
      </c>
      <c r="Y277" t="n">
        <v>1</v>
      </c>
      <c r="Z277" t="n">
        <v>10</v>
      </c>
    </row>
    <row r="278">
      <c r="A278" t="n">
        <v>16</v>
      </c>
      <c r="B278" t="n">
        <v>105</v>
      </c>
      <c r="C278" t="inlineStr">
        <is>
          <t xml:space="preserve">CONCLUIDO	</t>
        </is>
      </c>
      <c r="D278" t="n">
        <v>5.1511</v>
      </c>
      <c r="E278" t="n">
        <v>19.41</v>
      </c>
      <c r="F278" t="n">
        <v>15.67</v>
      </c>
      <c r="G278" t="n">
        <v>32.43</v>
      </c>
      <c r="H278" t="n">
        <v>0.42</v>
      </c>
      <c r="I278" t="n">
        <v>29</v>
      </c>
      <c r="J278" t="n">
        <v>210.38</v>
      </c>
      <c r="K278" t="n">
        <v>55.27</v>
      </c>
      <c r="L278" t="n">
        <v>5</v>
      </c>
      <c r="M278" t="n">
        <v>27</v>
      </c>
      <c r="N278" t="n">
        <v>45.11</v>
      </c>
      <c r="O278" t="n">
        <v>26180.86</v>
      </c>
      <c r="P278" t="n">
        <v>194.14</v>
      </c>
      <c r="Q278" t="n">
        <v>1732.07</v>
      </c>
      <c r="R278" t="n">
        <v>61.37</v>
      </c>
      <c r="S278" t="n">
        <v>42.11</v>
      </c>
      <c r="T278" t="n">
        <v>8969.4</v>
      </c>
      <c r="U278" t="n">
        <v>0.6899999999999999</v>
      </c>
      <c r="V278" t="n">
        <v>0.89</v>
      </c>
      <c r="W278" t="n">
        <v>3.76</v>
      </c>
      <c r="X278" t="n">
        <v>0.57</v>
      </c>
      <c r="Y278" t="n">
        <v>1</v>
      </c>
      <c r="Z278" t="n">
        <v>10</v>
      </c>
    </row>
    <row r="279">
      <c r="A279" t="n">
        <v>17</v>
      </c>
      <c r="B279" t="n">
        <v>105</v>
      </c>
      <c r="C279" t="inlineStr">
        <is>
          <t xml:space="preserve">CONCLUIDO	</t>
        </is>
      </c>
      <c r="D279" t="n">
        <v>5.1644</v>
      </c>
      <c r="E279" t="n">
        <v>19.36</v>
      </c>
      <c r="F279" t="n">
        <v>15.66</v>
      </c>
      <c r="G279" t="n">
        <v>33.56</v>
      </c>
      <c r="H279" t="n">
        <v>0.44</v>
      </c>
      <c r="I279" t="n">
        <v>28</v>
      </c>
      <c r="J279" t="n">
        <v>210.78</v>
      </c>
      <c r="K279" t="n">
        <v>55.27</v>
      </c>
      <c r="L279" t="n">
        <v>5.25</v>
      </c>
      <c r="M279" t="n">
        <v>26</v>
      </c>
      <c r="N279" t="n">
        <v>45.26</v>
      </c>
      <c r="O279" t="n">
        <v>26230.5</v>
      </c>
      <c r="P279" t="n">
        <v>192.8</v>
      </c>
      <c r="Q279" t="n">
        <v>1732.02</v>
      </c>
      <c r="R279" t="n">
        <v>61.04</v>
      </c>
      <c r="S279" t="n">
        <v>42.11</v>
      </c>
      <c r="T279" t="n">
        <v>8809.51</v>
      </c>
      <c r="U279" t="n">
        <v>0.6899999999999999</v>
      </c>
      <c r="V279" t="n">
        <v>0.89</v>
      </c>
      <c r="W279" t="n">
        <v>3.76</v>
      </c>
      <c r="X279" t="n">
        <v>0.5600000000000001</v>
      </c>
      <c r="Y279" t="n">
        <v>1</v>
      </c>
      <c r="Z279" t="n">
        <v>10</v>
      </c>
    </row>
    <row r="280">
      <c r="A280" t="n">
        <v>18</v>
      </c>
      <c r="B280" t="n">
        <v>105</v>
      </c>
      <c r="C280" t="inlineStr">
        <is>
          <t xml:space="preserve">CONCLUIDO	</t>
        </is>
      </c>
      <c r="D280" t="n">
        <v>5.2065</v>
      </c>
      <c r="E280" t="n">
        <v>19.21</v>
      </c>
      <c r="F280" t="n">
        <v>15.59</v>
      </c>
      <c r="G280" t="n">
        <v>35.97</v>
      </c>
      <c r="H280" t="n">
        <v>0.46</v>
      </c>
      <c r="I280" t="n">
        <v>26</v>
      </c>
      <c r="J280" t="n">
        <v>211.18</v>
      </c>
      <c r="K280" t="n">
        <v>55.27</v>
      </c>
      <c r="L280" t="n">
        <v>5.5</v>
      </c>
      <c r="M280" t="n">
        <v>24</v>
      </c>
      <c r="N280" t="n">
        <v>45.41</v>
      </c>
      <c r="O280" t="n">
        <v>26280.2</v>
      </c>
      <c r="P280" t="n">
        <v>188.13</v>
      </c>
      <c r="Q280" t="n">
        <v>1731.89</v>
      </c>
      <c r="R280" t="n">
        <v>58.86</v>
      </c>
      <c r="S280" t="n">
        <v>42.11</v>
      </c>
      <c r="T280" t="n">
        <v>7730.3</v>
      </c>
      <c r="U280" t="n">
        <v>0.72</v>
      </c>
      <c r="V280" t="n">
        <v>0.89</v>
      </c>
      <c r="W280" t="n">
        <v>3.75</v>
      </c>
      <c r="X280" t="n">
        <v>0.49</v>
      </c>
      <c r="Y280" t="n">
        <v>1</v>
      </c>
      <c r="Z280" t="n">
        <v>10</v>
      </c>
    </row>
    <row r="281">
      <c r="A281" t="n">
        <v>19</v>
      </c>
      <c r="B281" t="n">
        <v>105</v>
      </c>
      <c r="C281" t="inlineStr">
        <is>
          <t xml:space="preserve">CONCLUIDO	</t>
        </is>
      </c>
      <c r="D281" t="n">
        <v>5.2231</v>
      </c>
      <c r="E281" t="n">
        <v>19.15</v>
      </c>
      <c r="F281" t="n">
        <v>15.57</v>
      </c>
      <c r="G281" t="n">
        <v>37.36</v>
      </c>
      <c r="H281" t="n">
        <v>0.48</v>
      </c>
      <c r="I281" t="n">
        <v>25</v>
      </c>
      <c r="J281" t="n">
        <v>211.59</v>
      </c>
      <c r="K281" t="n">
        <v>55.27</v>
      </c>
      <c r="L281" t="n">
        <v>5.75</v>
      </c>
      <c r="M281" t="n">
        <v>23</v>
      </c>
      <c r="N281" t="n">
        <v>45.57</v>
      </c>
      <c r="O281" t="n">
        <v>26329.94</v>
      </c>
      <c r="P281" t="n">
        <v>186.17</v>
      </c>
      <c r="Q281" t="n">
        <v>1731.84</v>
      </c>
      <c r="R281" t="n">
        <v>58.31</v>
      </c>
      <c r="S281" t="n">
        <v>42.11</v>
      </c>
      <c r="T281" t="n">
        <v>7459.01</v>
      </c>
      <c r="U281" t="n">
        <v>0.72</v>
      </c>
      <c r="V281" t="n">
        <v>0.89</v>
      </c>
      <c r="W281" t="n">
        <v>3.74</v>
      </c>
      <c r="X281" t="n">
        <v>0.47</v>
      </c>
      <c r="Y281" t="n">
        <v>1</v>
      </c>
      <c r="Z281" t="n">
        <v>10</v>
      </c>
    </row>
    <row r="282">
      <c r="A282" t="n">
        <v>20</v>
      </c>
      <c r="B282" t="n">
        <v>105</v>
      </c>
      <c r="C282" t="inlineStr">
        <is>
          <t xml:space="preserve">CONCLUIDO	</t>
        </is>
      </c>
      <c r="D282" t="n">
        <v>5.2533</v>
      </c>
      <c r="E282" t="n">
        <v>19.04</v>
      </c>
      <c r="F282" t="n">
        <v>15.54</v>
      </c>
      <c r="G282" t="n">
        <v>40.53</v>
      </c>
      <c r="H282" t="n">
        <v>0.5</v>
      </c>
      <c r="I282" t="n">
        <v>23</v>
      </c>
      <c r="J282" t="n">
        <v>211.99</v>
      </c>
      <c r="K282" t="n">
        <v>55.27</v>
      </c>
      <c r="L282" t="n">
        <v>6</v>
      </c>
      <c r="M282" t="n">
        <v>21</v>
      </c>
      <c r="N282" t="n">
        <v>45.72</v>
      </c>
      <c r="O282" t="n">
        <v>26379.74</v>
      </c>
      <c r="P282" t="n">
        <v>183.28</v>
      </c>
      <c r="Q282" t="n">
        <v>1731.95</v>
      </c>
      <c r="R282" t="n">
        <v>57.36</v>
      </c>
      <c r="S282" t="n">
        <v>42.11</v>
      </c>
      <c r="T282" t="n">
        <v>6994.7</v>
      </c>
      <c r="U282" t="n">
        <v>0.73</v>
      </c>
      <c r="V282" t="n">
        <v>0.9</v>
      </c>
      <c r="W282" t="n">
        <v>3.74</v>
      </c>
      <c r="X282" t="n">
        <v>0.44</v>
      </c>
      <c r="Y282" t="n">
        <v>1</v>
      </c>
      <c r="Z282" t="n">
        <v>10</v>
      </c>
    </row>
    <row r="283">
      <c r="A283" t="n">
        <v>21</v>
      </c>
      <c r="B283" t="n">
        <v>105</v>
      </c>
      <c r="C283" t="inlineStr">
        <is>
          <t xml:space="preserve">CONCLUIDO	</t>
        </is>
      </c>
      <c r="D283" t="n">
        <v>5.272</v>
      </c>
      <c r="E283" t="n">
        <v>18.97</v>
      </c>
      <c r="F283" t="n">
        <v>15.51</v>
      </c>
      <c r="G283" t="n">
        <v>42.3</v>
      </c>
      <c r="H283" t="n">
        <v>0.52</v>
      </c>
      <c r="I283" t="n">
        <v>22</v>
      </c>
      <c r="J283" t="n">
        <v>212.4</v>
      </c>
      <c r="K283" t="n">
        <v>55.27</v>
      </c>
      <c r="L283" t="n">
        <v>6.25</v>
      </c>
      <c r="M283" t="n">
        <v>20</v>
      </c>
      <c r="N283" t="n">
        <v>45.87</v>
      </c>
      <c r="O283" t="n">
        <v>26429.59</v>
      </c>
      <c r="P283" t="n">
        <v>181.87</v>
      </c>
      <c r="Q283" t="n">
        <v>1732</v>
      </c>
      <c r="R283" t="n">
        <v>56.47</v>
      </c>
      <c r="S283" t="n">
        <v>42.11</v>
      </c>
      <c r="T283" t="n">
        <v>6554.71</v>
      </c>
      <c r="U283" t="n">
        <v>0.75</v>
      </c>
      <c r="V283" t="n">
        <v>0.9</v>
      </c>
      <c r="W283" t="n">
        <v>3.74</v>
      </c>
      <c r="X283" t="n">
        <v>0.41</v>
      </c>
      <c r="Y283" t="n">
        <v>1</v>
      </c>
      <c r="Z283" t="n">
        <v>10</v>
      </c>
    </row>
    <row r="284">
      <c r="A284" t="n">
        <v>22</v>
      </c>
      <c r="B284" t="n">
        <v>105</v>
      </c>
      <c r="C284" t="inlineStr">
        <is>
          <t xml:space="preserve">CONCLUIDO	</t>
        </is>
      </c>
      <c r="D284" t="n">
        <v>5.2832</v>
      </c>
      <c r="E284" t="n">
        <v>18.93</v>
      </c>
      <c r="F284" t="n">
        <v>15.51</v>
      </c>
      <c r="G284" t="n">
        <v>44.32</v>
      </c>
      <c r="H284" t="n">
        <v>0.54</v>
      </c>
      <c r="I284" t="n">
        <v>21</v>
      </c>
      <c r="J284" t="n">
        <v>212.8</v>
      </c>
      <c r="K284" t="n">
        <v>55.27</v>
      </c>
      <c r="L284" t="n">
        <v>6.5</v>
      </c>
      <c r="M284" t="n">
        <v>19</v>
      </c>
      <c r="N284" t="n">
        <v>46.03</v>
      </c>
      <c r="O284" t="n">
        <v>26479.5</v>
      </c>
      <c r="P284" t="n">
        <v>179.24</v>
      </c>
      <c r="Q284" t="n">
        <v>1731.86</v>
      </c>
      <c r="R284" t="n">
        <v>56.54</v>
      </c>
      <c r="S284" t="n">
        <v>42.11</v>
      </c>
      <c r="T284" t="n">
        <v>6591.94</v>
      </c>
      <c r="U284" t="n">
        <v>0.74</v>
      </c>
      <c r="V284" t="n">
        <v>0.9</v>
      </c>
      <c r="W284" t="n">
        <v>3.74</v>
      </c>
      <c r="X284" t="n">
        <v>0.41</v>
      </c>
      <c r="Y284" t="n">
        <v>1</v>
      </c>
      <c r="Z284" t="n">
        <v>10</v>
      </c>
    </row>
    <row r="285">
      <c r="A285" t="n">
        <v>23</v>
      </c>
      <c r="B285" t="n">
        <v>105</v>
      </c>
      <c r="C285" t="inlineStr">
        <is>
          <t xml:space="preserve">CONCLUIDO	</t>
        </is>
      </c>
      <c r="D285" t="n">
        <v>5.3045</v>
      </c>
      <c r="E285" t="n">
        <v>18.85</v>
      </c>
      <c r="F285" t="n">
        <v>15.48</v>
      </c>
      <c r="G285" t="n">
        <v>46.43</v>
      </c>
      <c r="H285" t="n">
        <v>0.5600000000000001</v>
      </c>
      <c r="I285" t="n">
        <v>20</v>
      </c>
      <c r="J285" t="n">
        <v>213.21</v>
      </c>
      <c r="K285" t="n">
        <v>55.27</v>
      </c>
      <c r="L285" t="n">
        <v>6.75</v>
      </c>
      <c r="M285" t="n">
        <v>17</v>
      </c>
      <c r="N285" t="n">
        <v>46.18</v>
      </c>
      <c r="O285" t="n">
        <v>26529.46</v>
      </c>
      <c r="P285" t="n">
        <v>176</v>
      </c>
      <c r="Q285" t="n">
        <v>1732.05</v>
      </c>
      <c r="R285" t="n">
        <v>55.28</v>
      </c>
      <c r="S285" t="n">
        <v>42.11</v>
      </c>
      <c r="T285" t="n">
        <v>5966.02</v>
      </c>
      <c r="U285" t="n">
        <v>0.76</v>
      </c>
      <c r="V285" t="n">
        <v>0.9</v>
      </c>
      <c r="W285" t="n">
        <v>3.74</v>
      </c>
      <c r="X285" t="n">
        <v>0.38</v>
      </c>
      <c r="Y285" t="n">
        <v>1</v>
      </c>
      <c r="Z285" t="n">
        <v>10</v>
      </c>
    </row>
    <row r="286">
      <c r="A286" t="n">
        <v>24</v>
      </c>
      <c r="B286" t="n">
        <v>105</v>
      </c>
      <c r="C286" t="inlineStr">
        <is>
          <t xml:space="preserve">CONCLUIDO	</t>
        </is>
      </c>
      <c r="D286" t="n">
        <v>5.3175</v>
      </c>
      <c r="E286" t="n">
        <v>18.81</v>
      </c>
      <c r="F286" t="n">
        <v>15.47</v>
      </c>
      <c r="G286" t="n">
        <v>48.85</v>
      </c>
      <c r="H286" t="n">
        <v>0.58</v>
      </c>
      <c r="I286" t="n">
        <v>19</v>
      </c>
      <c r="J286" t="n">
        <v>213.61</v>
      </c>
      <c r="K286" t="n">
        <v>55.27</v>
      </c>
      <c r="L286" t="n">
        <v>7</v>
      </c>
      <c r="M286" t="n">
        <v>12</v>
      </c>
      <c r="N286" t="n">
        <v>46.34</v>
      </c>
      <c r="O286" t="n">
        <v>26579.47</v>
      </c>
      <c r="P286" t="n">
        <v>173.56</v>
      </c>
      <c r="Q286" t="n">
        <v>1731.96</v>
      </c>
      <c r="R286" t="n">
        <v>55.04</v>
      </c>
      <c r="S286" t="n">
        <v>42.11</v>
      </c>
      <c r="T286" t="n">
        <v>5851.85</v>
      </c>
      <c r="U286" t="n">
        <v>0.77</v>
      </c>
      <c r="V286" t="n">
        <v>0.9</v>
      </c>
      <c r="W286" t="n">
        <v>3.74</v>
      </c>
      <c r="X286" t="n">
        <v>0.37</v>
      </c>
      <c r="Y286" t="n">
        <v>1</v>
      </c>
      <c r="Z286" t="n">
        <v>10</v>
      </c>
    </row>
    <row r="287">
      <c r="A287" t="n">
        <v>25</v>
      </c>
      <c r="B287" t="n">
        <v>105</v>
      </c>
      <c r="C287" t="inlineStr">
        <is>
          <t xml:space="preserve">CONCLUIDO	</t>
        </is>
      </c>
      <c r="D287" t="n">
        <v>5.3202</v>
      </c>
      <c r="E287" t="n">
        <v>18.8</v>
      </c>
      <c r="F287" t="n">
        <v>15.46</v>
      </c>
      <c r="G287" t="n">
        <v>48.82</v>
      </c>
      <c r="H287" t="n">
        <v>0.6</v>
      </c>
      <c r="I287" t="n">
        <v>19</v>
      </c>
      <c r="J287" t="n">
        <v>214.02</v>
      </c>
      <c r="K287" t="n">
        <v>55.27</v>
      </c>
      <c r="L287" t="n">
        <v>7.25</v>
      </c>
      <c r="M287" t="n">
        <v>9</v>
      </c>
      <c r="N287" t="n">
        <v>46.49</v>
      </c>
      <c r="O287" t="n">
        <v>26629.54</v>
      </c>
      <c r="P287" t="n">
        <v>171.44</v>
      </c>
      <c r="Q287" t="n">
        <v>1732.05</v>
      </c>
      <c r="R287" t="n">
        <v>54.54</v>
      </c>
      <c r="S287" t="n">
        <v>42.11</v>
      </c>
      <c r="T287" t="n">
        <v>5601.88</v>
      </c>
      <c r="U287" t="n">
        <v>0.77</v>
      </c>
      <c r="V287" t="n">
        <v>0.9</v>
      </c>
      <c r="W287" t="n">
        <v>3.75</v>
      </c>
      <c r="X287" t="n">
        <v>0.36</v>
      </c>
      <c r="Y287" t="n">
        <v>1</v>
      </c>
      <c r="Z287" t="n">
        <v>10</v>
      </c>
    </row>
    <row r="288">
      <c r="A288" t="n">
        <v>26</v>
      </c>
      <c r="B288" t="n">
        <v>105</v>
      </c>
      <c r="C288" t="inlineStr">
        <is>
          <t xml:space="preserve">CONCLUIDO	</t>
        </is>
      </c>
      <c r="D288" t="n">
        <v>5.3355</v>
      </c>
      <c r="E288" t="n">
        <v>18.74</v>
      </c>
      <c r="F288" t="n">
        <v>15.45</v>
      </c>
      <c r="G288" t="n">
        <v>51.49</v>
      </c>
      <c r="H288" t="n">
        <v>0.62</v>
      </c>
      <c r="I288" t="n">
        <v>18</v>
      </c>
      <c r="J288" t="n">
        <v>214.42</v>
      </c>
      <c r="K288" t="n">
        <v>55.27</v>
      </c>
      <c r="L288" t="n">
        <v>7.5</v>
      </c>
      <c r="M288" t="n">
        <v>6</v>
      </c>
      <c r="N288" t="n">
        <v>46.65</v>
      </c>
      <c r="O288" t="n">
        <v>26679.66</v>
      </c>
      <c r="P288" t="n">
        <v>171.38</v>
      </c>
      <c r="Q288" t="n">
        <v>1731.96</v>
      </c>
      <c r="R288" t="n">
        <v>54.01</v>
      </c>
      <c r="S288" t="n">
        <v>42.11</v>
      </c>
      <c r="T288" t="n">
        <v>5341.19</v>
      </c>
      <c r="U288" t="n">
        <v>0.78</v>
      </c>
      <c r="V288" t="n">
        <v>0.9</v>
      </c>
      <c r="W288" t="n">
        <v>3.75</v>
      </c>
      <c r="X288" t="n">
        <v>0.35</v>
      </c>
      <c r="Y288" t="n">
        <v>1</v>
      </c>
      <c r="Z288" t="n">
        <v>10</v>
      </c>
    </row>
    <row r="289">
      <c r="A289" t="n">
        <v>27</v>
      </c>
      <c r="B289" t="n">
        <v>105</v>
      </c>
      <c r="C289" t="inlineStr">
        <is>
          <t xml:space="preserve">CONCLUIDO	</t>
        </is>
      </c>
      <c r="D289" t="n">
        <v>5.3334</v>
      </c>
      <c r="E289" t="n">
        <v>18.75</v>
      </c>
      <c r="F289" t="n">
        <v>15.46</v>
      </c>
      <c r="G289" t="n">
        <v>51.52</v>
      </c>
      <c r="H289" t="n">
        <v>0.64</v>
      </c>
      <c r="I289" t="n">
        <v>18</v>
      </c>
      <c r="J289" t="n">
        <v>214.83</v>
      </c>
      <c r="K289" t="n">
        <v>55.27</v>
      </c>
      <c r="L289" t="n">
        <v>7.75</v>
      </c>
      <c r="M289" t="n">
        <v>2</v>
      </c>
      <c r="N289" t="n">
        <v>46.81</v>
      </c>
      <c r="O289" t="n">
        <v>26729.83</v>
      </c>
      <c r="P289" t="n">
        <v>171.76</v>
      </c>
      <c r="Q289" t="n">
        <v>1731.92</v>
      </c>
      <c r="R289" t="n">
        <v>54.07</v>
      </c>
      <c r="S289" t="n">
        <v>42.11</v>
      </c>
      <c r="T289" t="n">
        <v>5374.05</v>
      </c>
      <c r="U289" t="n">
        <v>0.78</v>
      </c>
      <c r="V289" t="n">
        <v>0.9</v>
      </c>
      <c r="W289" t="n">
        <v>3.76</v>
      </c>
      <c r="X289" t="n">
        <v>0.36</v>
      </c>
      <c r="Y289" t="n">
        <v>1</v>
      </c>
      <c r="Z289" t="n">
        <v>10</v>
      </c>
    </row>
    <row r="290">
      <c r="A290" t="n">
        <v>28</v>
      </c>
      <c r="B290" t="n">
        <v>105</v>
      </c>
      <c r="C290" t="inlineStr">
        <is>
          <t xml:space="preserve">CONCLUIDO	</t>
        </is>
      </c>
      <c r="D290" t="n">
        <v>5.3318</v>
      </c>
      <c r="E290" t="n">
        <v>18.76</v>
      </c>
      <c r="F290" t="n">
        <v>15.46</v>
      </c>
      <c r="G290" t="n">
        <v>51.54</v>
      </c>
      <c r="H290" t="n">
        <v>0.66</v>
      </c>
      <c r="I290" t="n">
        <v>18</v>
      </c>
      <c r="J290" t="n">
        <v>215.24</v>
      </c>
      <c r="K290" t="n">
        <v>55.27</v>
      </c>
      <c r="L290" t="n">
        <v>8</v>
      </c>
      <c r="M290" t="n">
        <v>1</v>
      </c>
      <c r="N290" t="n">
        <v>46.97</v>
      </c>
      <c r="O290" t="n">
        <v>26780.06</v>
      </c>
      <c r="P290" t="n">
        <v>172.09</v>
      </c>
      <c r="Q290" t="n">
        <v>1732.06</v>
      </c>
      <c r="R290" t="n">
        <v>54.15</v>
      </c>
      <c r="S290" t="n">
        <v>42.11</v>
      </c>
      <c r="T290" t="n">
        <v>5412.15</v>
      </c>
      <c r="U290" t="n">
        <v>0.78</v>
      </c>
      <c r="V290" t="n">
        <v>0.9</v>
      </c>
      <c r="W290" t="n">
        <v>3.76</v>
      </c>
      <c r="X290" t="n">
        <v>0.36</v>
      </c>
      <c r="Y290" t="n">
        <v>1</v>
      </c>
      <c r="Z290" t="n">
        <v>10</v>
      </c>
    </row>
    <row r="291">
      <c r="A291" t="n">
        <v>29</v>
      </c>
      <c r="B291" t="n">
        <v>105</v>
      </c>
      <c r="C291" t="inlineStr">
        <is>
          <t xml:space="preserve">CONCLUIDO	</t>
        </is>
      </c>
      <c r="D291" t="n">
        <v>5.3319</v>
      </c>
      <c r="E291" t="n">
        <v>18.76</v>
      </c>
      <c r="F291" t="n">
        <v>15.46</v>
      </c>
      <c r="G291" t="n">
        <v>51.53</v>
      </c>
      <c r="H291" t="n">
        <v>0.68</v>
      </c>
      <c r="I291" t="n">
        <v>18</v>
      </c>
      <c r="J291" t="n">
        <v>215.65</v>
      </c>
      <c r="K291" t="n">
        <v>55.27</v>
      </c>
      <c r="L291" t="n">
        <v>8.25</v>
      </c>
      <c r="M291" t="n">
        <v>0</v>
      </c>
      <c r="N291" t="n">
        <v>47.12</v>
      </c>
      <c r="O291" t="n">
        <v>26830.34</v>
      </c>
      <c r="P291" t="n">
        <v>172.23</v>
      </c>
      <c r="Q291" t="n">
        <v>1732.1</v>
      </c>
      <c r="R291" t="n">
        <v>54.22</v>
      </c>
      <c r="S291" t="n">
        <v>42.11</v>
      </c>
      <c r="T291" t="n">
        <v>5446.59</v>
      </c>
      <c r="U291" t="n">
        <v>0.78</v>
      </c>
      <c r="V291" t="n">
        <v>0.9</v>
      </c>
      <c r="W291" t="n">
        <v>3.76</v>
      </c>
      <c r="X291" t="n">
        <v>0.36</v>
      </c>
      <c r="Y291" t="n">
        <v>1</v>
      </c>
      <c r="Z291" t="n">
        <v>10</v>
      </c>
    </row>
    <row r="292">
      <c r="A292" t="n">
        <v>0</v>
      </c>
      <c r="B292" t="n">
        <v>60</v>
      </c>
      <c r="C292" t="inlineStr">
        <is>
          <t xml:space="preserve">CONCLUIDO	</t>
        </is>
      </c>
      <c r="D292" t="n">
        <v>4.3323</v>
      </c>
      <c r="E292" t="n">
        <v>23.08</v>
      </c>
      <c r="F292" t="n">
        <v>17.68</v>
      </c>
      <c r="G292" t="n">
        <v>8.289999999999999</v>
      </c>
      <c r="H292" t="n">
        <v>0.14</v>
      </c>
      <c r="I292" t="n">
        <v>128</v>
      </c>
      <c r="J292" t="n">
        <v>124.63</v>
      </c>
      <c r="K292" t="n">
        <v>45</v>
      </c>
      <c r="L292" t="n">
        <v>1</v>
      </c>
      <c r="M292" t="n">
        <v>126</v>
      </c>
      <c r="N292" t="n">
        <v>18.64</v>
      </c>
      <c r="O292" t="n">
        <v>15605.44</v>
      </c>
      <c r="P292" t="n">
        <v>177.14</v>
      </c>
      <c r="Q292" t="n">
        <v>1732.3</v>
      </c>
      <c r="R292" t="n">
        <v>124.11</v>
      </c>
      <c r="S292" t="n">
        <v>42.11</v>
      </c>
      <c r="T292" t="n">
        <v>39841.02</v>
      </c>
      <c r="U292" t="n">
        <v>0.34</v>
      </c>
      <c r="V292" t="n">
        <v>0.79</v>
      </c>
      <c r="W292" t="n">
        <v>3.91</v>
      </c>
      <c r="X292" t="n">
        <v>2.58</v>
      </c>
      <c r="Y292" t="n">
        <v>1</v>
      </c>
      <c r="Z292" t="n">
        <v>10</v>
      </c>
    </row>
    <row r="293">
      <c r="A293" t="n">
        <v>1</v>
      </c>
      <c r="B293" t="n">
        <v>60</v>
      </c>
      <c r="C293" t="inlineStr">
        <is>
          <t xml:space="preserve">CONCLUIDO	</t>
        </is>
      </c>
      <c r="D293" t="n">
        <v>4.6192</v>
      </c>
      <c r="E293" t="n">
        <v>21.65</v>
      </c>
      <c r="F293" t="n">
        <v>17.04</v>
      </c>
      <c r="G293" t="n">
        <v>10.54</v>
      </c>
      <c r="H293" t="n">
        <v>0.18</v>
      </c>
      <c r="I293" t="n">
        <v>97</v>
      </c>
      <c r="J293" t="n">
        <v>124.96</v>
      </c>
      <c r="K293" t="n">
        <v>45</v>
      </c>
      <c r="L293" t="n">
        <v>1.25</v>
      </c>
      <c r="M293" t="n">
        <v>95</v>
      </c>
      <c r="N293" t="n">
        <v>18.71</v>
      </c>
      <c r="O293" t="n">
        <v>15645.96</v>
      </c>
      <c r="P293" t="n">
        <v>167.67</v>
      </c>
      <c r="Q293" t="n">
        <v>1732.22</v>
      </c>
      <c r="R293" t="n">
        <v>104.12</v>
      </c>
      <c r="S293" t="n">
        <v>42.11</v>
      </c>
      <c r="T293" t="n">
        <v>30000.98</v>
      </c>
      <c r="U293" t="n">
        <v>0.4</v>
      </c>
      <c r="V293" t="n">
        <v>0.82</v>
      </c>
      <c r="W293" t="n">
        <v>3.86</v>
      </c>
      <c r="X293" t="n">
        <v>1.94</v>
      </c>
      <c r="Y293" t="n">
        <v>1</v>
      </c>
      <c r="Z293" t="n">
        <v>10</v>
      </c>
    </row>
    <row r="294">
      <c r="A294" t="n">
        <v>2</v>
      </c>
      <c r="B294" t="n">
        <v>60</v>
      </c>
      <c r="C294" t="inlineStr">
        <is>
          <t xml:space="preserve">CONCLUIDO	</t>
        </is>
      </c>
      <c r="D294" t="n">
        <v>4.8158</v>
      </c>
      <c r="E294" t="n">
        <v>20.76</v>
      </c>
      <c r="F294" t="n">
        <v>16.64</v>
      </c>
      <c r="G294" t="n">
        <v>12.8</v>
      </c>
      <c r="H294" t="n">
        <v>0.21</v>
      </c>
      <c r="I294" t="n">
        <v>78</v>
      </c>
      <c r="J294" t="n">
        <v>125.29</v>
      </c>
      <c r="K294" t="n">
        <v>45</v>
      </c>
      <c r="L294" t="n">
        <v>1.5</v>
      </c>
      <c r="M294" t="n">
        <v>76</v>
      </c>
      <c r="N294" t="n">
        <v>18.79</v>
      </c>
      <c r="O294" t="n">
        <v>15686.51</v>
      </c>
      <c r="P294" t="n">
        <v>160.44</v>
      </c>
      <c r="Q294" t="n">
        <v>1732.18</v>
      </c>
      <c r="R294" t="n">
        <v>91.3</v>
      </c>
      <c r="S294" t="n">
        <v>42.11</v>
      </c>
      <c r="T294" t="n">
        <v>23689.65</v>
      </c>
      <c r="U294" t="n">
        <v>0.46</v>
      </c>
      <c r="V294" t="n">
        <v>0.84</v>
      </c>
      <c r="W294" t="n">
        <v>3.84</v>
      </c>
      <c r="X294" t="n">
        <v>1.54</v>
      </c>
      <c r="Y294" t="n">
        <v>1</v>
      </c>
      <c r="Z294" t="n">
        <v>10</v>
      </c>
    </row>
    <row r="295">
      <c r="A295" t="n">
        <v>3</v>
      </c>
      <c r="B295" t="n">
        <v>60</v>
      </c>
      <c r="C295" t="inlineStr">
        <is>
          <t xml:space="preserve">CONCLUIDO	</t>
        </is>
      </c>
      <c r="D295" t="n">
        <v>4.957</v>
      </c>
      <c r="E295" t="n">
        <v>20.17</v>
      </c>
      <c r="F295" t="n">
        <v>16.38</v>
      </c>
      <c r="G295" t="n">
        <v>15.12</v>
      </c>
      <c r="H295" t="n">
        <v>0.25</v>
      </c>
      <c r="I295" t="n">
        <v>65</v>
      </c>
      <c r="J295" t="n">
        <v>125.62</v>
      </c>
      <c r="K295" t="n">
        <v>45</v>
      </c>
      <c r="L295" t="n">
        <v>1.75</v>
      </c>
      <c r="M295" t="n">
        <v>63</v>
      </c>
      <c r="N295" t="n">
        <v>18.87</v>
      </c>
      <c r="O295" t="n">
        <v>15727.09</v>
      </c>
      <c r="P295" t="n">
        <v>154.47</v>
      </c>
      <c r="Q295" t="n">
        <v>1732.1</v>
      </c>
      <c r="R295" t="n">
        <v>83.62</v>
      </c>
      <c r="S295" t="n">
        <v>42.11</v>
      </c>
      <c r="T295" t="n">
        <v>19912.02</v>
      </c>
      <c r="U295" t="n">
        <v>0.5</v>
      </c>
      <c r="V295" t="n">
        <v>0.85</v>
      </c>
      <c r="W295" t="n">
        <v>3.81</v>
      </c>
      <c r="X295" t="n">
        <v>1.28</v>
      </c>
      <c r="Y295" t="n">
        <v>1</v>
      </c>
      <c r="Z295" t="n">
        <v>10</v>
      </c>
    </row>
    <row r="296">
      <c r="A296" t="n">
        <v>4</v>
      </c>
      <c r="B296" t="n">
        <v>60</v>
      </c>
      <c r="C296" t="inlineStr">
        <is>
          <t xml:space="preserve">CONCLUIDO	</t>
        </is>
      </c>
      <c r="D296" t="n">
        <v>5.0689</v>
      </c>
      <c r="E296" t="n">
        <v>19.73</v>
      </c>
      <c r="F296" t="n">
        <v>16.19</v>
      </c>
      <c r="G296" t="n">
        <v>17.66</v>
      </c>
      <c r="H296" t="n">
        <v>0.28</v>
      </c>
      <c r="I296" t="n">
        <v>55</v>
      </c>
      <c r="J296" t="n">
        <v>125.95</v>
      </c>
      <c r="K296" t="n">
        <v>45</v>
      </c>
      <c r="L296" t="n">
        <v>2</v>
      </c>
      <c r="M296" t="n">
        <v>53</v>
      </c>
      <c r="N296" t="n">
        <v>18.95</v>
      </c>
      <c r="O296" t="n">
        <v>15767.7</v>
      </c>
      <c r="P296" t="n">
        <v>149.48</v>
      </c>
      <c r="Q296" t="n">
        <v>1732.15</v>
      </c>
      <c r="R296" t="n">
        <v>77.66</v>
      </c>
      <c r="S296" t="n">
        <v>42.11</v>
      </c>
      <c r="T296" t="n">
        <v>16983.17</v>
      </c>
      <c r="U296" t="n">
        <v>0.54</v>
      </c>
      <c r="V296" t="n">
        <v>0.86</v>
      </c>
      <c r="W296" t="n">
        <v>3.79</v>
      </c>
      <c r="X296" t="n">
        <v>1.09</v>
      </c>
      <c r="Y296" t="n">
        <v>1</v>
      </c>
      <c r="Z296" t="n">
        <v>10</v>
      </c>
    </row>
    <row r="297">
      <c r="A297" t="n">
        <v>5</v>
      </c>
      <c r="B297" t="n">
        <v>60</v>
      </c>
      <c r="C297" t="inlineStr">
        <is>
          <t xml:space="preserve">CONCLUIDO	</t>
        </is>
      </c>
      <c r="D297" t="n">
        <v>5.1638</v>
      </c>
      <c r="E297" t="n">
        <v>19.37</v>
      </c>
      <c r="F297" t="n">
        <v>16.03</v>
      </c>
      <c r="G297" t="n">
        <v>20.47</v>
      </c>
      <c r="H297" t="n">
        <v>0.31</v>
      </c>
      <c r="I297" t="n">
        <v>47</v>
      </c>
      <c r="J297" t="n">
        <v>126.28</v>
      </c>
      <c r="K297" t="n">
        <v>45</v>
      </c>
      <c r="L297" t="n">
        <v>2.25</v>
      </c>
      <c r="M297" t="n">
        <v>45</v>
      </c>
      <c r="N297" t="n">
        <v>19.03</v>
      </c>
      <c r="O297" t="n">
        <v>15808.34</v>
      </c>
      <c r="P297" t="n">
        <v>144.34</v>
      </c>
      <c r="Q297" t="n">
        <v>1732.15</v>
      </c>
      <c r="R297" t="n">
        <v>72.37</v>
      </c>
      <c r="S297" t="n">
        <v>42.11</v>
      </c>
      <c r="T297" t="n">
        <v>14379.54</v>
      </c>
      <c r="U297" t="n">
        <v>0.58</v>
      </c>
      <c r="V297" t="n">
        <v>0.87</v>
      </c>
      <c r="W297" t="n">
        <v>3.79</v>
      </c>
      <c r="X297" t="n">
        <v>0.93</v>
      </c>
      <c r="Y297" t="n">
        <v>1</v>
      </c>
      <c r="Z297" t="n">
        <v>10</v>
      </c>
    </row>
    <row r="298">
      <c r="A298" t="n">
        <v>6</v>
      </c>
      <c r="B298" t="n">
        <v>60</v>
      </c>
      <c r="C298" t="inlineStr">
        <is>
          <t xml:space="preserve">CONCLUIDO	</t>
        </is>
      </c>
      <c r="D298" t="n">
        <v>5.2422</v>
      </c>
      <c r="E298" t="n">
        <v>19.08</v>
      </c>
      <c r="F298" t="n">
        <v>15.9</v>
      </c>
      <c r="G298" t="n">
        <v>23.26</v>
      </c>
      <c r="H298" t="n">
        <v>0.35</v>
      </c>
      <c r="I298" t="n">
        <v>41</v>
      </c>
      <c r="J298" t="n">
        <v>126.61</v>
      </c>
      <c r="K298" t="n">
        <v>45</v>
      </c>
      <c r="L298" t="n">
        <v>2.5</v>
      </c>
      <c r="M298" t="n">
        <v>39</v>
      </c>
      <c r="N298" t="n">
        <v>19.11</v>
      </c>
      <c r="O298" t="n">
        <v>15849</v>
      </c>
      <c r="P298" t="n">
        <v>139.61</v>
      </c>
      <c r="Q298" t="n">
        <v>1731.88</v>
      </c>
      <c r="R298" t="n">
        <v>68.48999999999999</v>
      </c>
      <c r="S298" t="n">
        <v>42.11</v>
      </c>
      <c r="T298" t="n">
        <v>12467.8</v>
      </c>
      <c r="U298" t="n">
        <v>0.61</v>
      </c>
      <c r="V298" t="n">
        <v>0.88</v>
      </c>
      <c r="W298" t="n">
        <v>3.77</v>
      </c>
      <c r="X298" t="n">
        <v>0.8</v>
      </c>
      <c r="Y298" t="n">
        <v>1</v>
      </c>
      <c r="Z298" t="n">
        <v>10</v>
      </c>
    </row>
    <row r="299">
      <c r="A299" t="n">
        <v>7</v>
      </c>
      <c r="B299" t="n">
        <v>60</v>
      </c>
      <c r="C299" t="inlineStr">
        <is>
          <t xml:space="preserve">CONCLUIDO	</t>
        </is>
      </c>
      <c r="D299" t="n">
        <v>5.2894</v>
      </c>
      <c r="E299" t="n">
        <v>18.91</v>
      </c>
      <c r="F299" t="n">
        <v>15.83</v>
      </c>
      <c r="G299" t="n">
        <v>25.67</v>
      </c>
      <c r="H299" t="n">
        <v>0.38</v>
      </c>
      <c r="I299" t="n">
        <v>37</v>
      </c>
      <c r="J299" t="n">
        <v>126.94</v>
      </c>
      <c r="K299" t="n">
        <v>45</v>
      </c>
      <c r="L299" t="n">
        <v>2.75</v>
      </c>
      <c r="M299" t="n">
        <v>34</v>
      </c>
      <c r="N299" t="n">
        <v>19.19</v>
      </c>
      <c r="O299" t="n">
        <v>15889.69</v>
      </c>
      <c r="P299" t="n">
        <v>134.94</v>
      </c>
      <c r="Q299" t="n">
        <v>1731.91</v>
      </c>
      <c r="R299" t="n">
        <v>66.06999999999999</v>
      </c>
      <c r="S299" t="n">
        <v>42.11</v>
      </c>
      <c r="T299" t="n">
        <v>11277.12</v>
      </c>
      <c r="U299" t="n">
        <v>0.64</v>
      </c>
      <c r="V299" t="n">
        <v>0.88</v>
      </c>
      <c r="W299" t="n">
        <v>3.77</v>
      </c>
      <c r="X299" t="n">
        <v>0.73</v>
      </c>
      <c r="Y299" t="n">
        <v>1</v>
      </c>
      <c r="Z299" t="n">
        <v>10</v>
      </c>
    </row>
    <row r="300">
      <c r="A300" t="n">
        <v>8</v>
      </c>
      <c r="B300" t="n">
        <v>60</v>
      </c>
      <c r="C300" t="inlineStr">
        <is>
          <t xml:space="preserve">CONCLUIDO	</t>
        </is>
      </c>
      <c r="D300" t="n">
        <v>5.3386</v>
      </c>
      <c r="E300" t="n">
        <v>18.73</v>
      </c>
      <c r="F300" t="n">
        <v>15.76</v>
      </c>
      <c r="G300" t="n">
        <v>28.65</v>
      </c>
      <c r="H300" t="n">
        <v>0.42</v>
      </c>
      <c r="I300" t="n">
        <v>33</v>
      </c>
      <c r="J300" t="n">
        <v>127.27</v>
      </c>
      <c r="K300" t="n">
        <v>45</v>
      </c>
      <c r="L300" t="n">
        <v>3</v>
      </c>
      <c r="M300" t="n">
        <v>21</v>
      </c>
      <c r="N300" t="n">
        <v>19.27</v>
      </c>
      <c r="O300" t="n">
        <v>15930.42</v>
      </c>
      <c r="P300" t="n">
        <v>130.62</v>
      </c>
      <c r="Q300" t="n">
        <v>1732.16</v>
      </c>
      <c r="R300" t="n">
        <v>63.68</v>
      </c>
      <c r="S300" t="n">
        <v>42.11</v>
      </c>
      <c r="T300" t="n">
        <v>10103.93</v>
      </c>
      <c r="U300" t="n">
        <v>0.66</v>
      </c>
      <c r="V300" t="n">
        <v>0.88</v>
      </c>
      <c r="W300" t="n">
        <v>3.77</v>
      </c>
      <c r="X300" t="n">
        <v>0.66</v>
      </c>
      <c r="Y300" t="n">
        <v>1</v>
      </c>
      <c r="Z300" t="n">
        <v>10</v>
      </c>
    </row>
    <row r="301">
      <c r="A301" t="n">
        <v>9</v>
      </c>
      <c r="B301" t="n">
        <v>60</v>
      </c>
      <c r="C301" t="inlineStr">
        <is>
          <t xml:space="preserve">CONCLUIDO	</t>
        </is>
      </c>
      <c r="D301" t="n">
        <v>5.3579</v>
      </c>
      <c r="E301" t="n">
        <v>18.66</v>
      </c>
      <c r="F301" t="n">
        <v>15.74</v>
      </c>
      <c r="G301" t="n">
        <v>30.46</v>
      </c>
      <c r="H301" t="n">
        <v>0.45</v>
      </c>
      <c r="I301" t="n">
        <v>31</v>
      </c>
      <c r="J301" t="n">
        <v>127.6</v>
      </c>
      <c r="K301" t="n">
        <v>45</v>
      </c>
      <c r="L301" t="n">
        <v>3.25</v>
      </c>
      <c r="M301" t="n">
        <v>7</v>
      </c>
      <c r="N301" t="n">
        <v>19.35</v>
      </c>
      <c r="O301" t="n">
        <v>15971.17</v>
      </c>
      <c r="P301" t="n">
        <v>128.94</v>
      </c>
      <c r="Q301" t="n">
        <v>1732.03</v>
      </c>
      <c r="R301" t="n">
        <v>62.55</v>
      </c>
      <c r="S301" t="n">
        <v>42.11</v>
      </c>
      <c r="T301" t="n">
        <v>9545.799999999999</v>
      </c>
      <c r="U301" t="n">
        <v>0.67</v>
      </c>
      <c r="V301" t="n">
        <v>0.88</v>
      </c>
      <c r="W301" t="n">
        <v>3.79</v>
      </c>
      <c r="X301" t="n">
        <v>0.64</v>
      </c>
      <c r="Y301" t="n">
        <v>1</v>
      </c>
      <c r="Z301" t="n">
        <v>10</v>
      </c>
    </row>
    <row r="302">
      <c r="A302" t="n">
        <v>10</v>
      </c>
      <c r="B302" t="n">
        <v>60</v>
      </c>
      <c r="C302" t="inlineStr">
        <is>
          <t xml:space="preserve">CONCLUIDO	</t>
        </is>
      </c>
      <c r="D302" t="n">
        <v>5.3663</v>
      </c>
      <c r="E302" t="n">
        <v>18.63</v>
      </c>
      <c r="F302" t="n">
        <v>15.74</v>
      </c>
      <c r="G302" t="n">
        <v>31.47</v>
      </c>
      <c r="H302" t="n">
        <v>0.48</v>
      </c>
      <c r="I302" t="n">
        <v>30</v>
      </c>
      <c r="J302" t="n">
        <v>127.93</v>
      </c>
      <c r="K302" t="n">
        <v>45</v>
      </c>
      <c r="L302" t="n">
        <v>3.5</v>
      </c>
      <c r="M302" t="n">
        <v>3</v>
      </c>
      <c r="N302" t="n">
        <v>19.43</v>
      </c>
      <c r="O302" t="n">
        <v>16011.95</v>
      </c>
      <c r="P302" t="n">
        <v>128.63</v>
      </c>
      <c r="Q302" t="n">
        <v>1732.1</v>
      </c>
      <c r="R302" t="n">
        <v>62.32</v>
      </c>
      <c r="S302" t="n">
        <v>42.11</v>
      </c>
      <c r="T302" t="n">
        <v>9436.610000000001</v>
      </c>
      <c r="U302" t="n">
        <v>0.68</v>
      </c>
      <c r="V302" t="n">
        <v>0.88</v>
      </c>
      <c r="W302" t="n">
        <v>3.79</v>
      </c>
      <c r="X302" t="n">
        <v>0.64</v>
      </c>
      <c r="Y302" t="n">
        <v>1</v>
      </c>
      <c r="Z302" t="n">
        <v>10</v>
      </c>
    </row>
    <row r="303">
      <c r="A303" t="n">
        <v>11</v>
      </c>
      <c r="B303" t="n">
        <v>60</v>
      </c>
      <c r="C303" t="inlineStr">
        <is>
          <t xml:space="preserve">CONCLUIDO	</t>
        </is>
      </c>
      <c r="D303" t="n">
        <v>5.3674</v>
      </c>
      <c r="E303" t="n">
        <v>18.63</v>
      </c>
      <c r="F303" t="n">
        <v>15.73</v>
      </c>
      <c r="G303" t="n">
        <v>31.46</v>
      </c>
      <c r="H303" t="n">
        <v>0.52</v>
      </c>
      <c r="I303" t="n">
        <v>30</v>
      </c>
      <c r="J303" t="n">
        <v>128.26</v>
      </c>
      <c r="K303" t="n">
        <v>45</v>
      </c>
      <c r="L303" t="n">
        <v>3.75</v>
      </c>
      <c r="M303" t="n">
        <v>0</v>
      </c>
      <c r="N303" t="n">
        <v>19.51</v>
      </c>
      <c r="O303" t="n">
        <v>16052.76</v>
      </c>
      <c r="P303" t="n">
        <v>128.89</v>
      </c>
      <c r="Q303" t="n">
        <v>1732.27</v>
      </c>
      <c r="R303" t="n">
        <v>62.26</v>
      </c>
      <c r="S303" t="n">
        <v>42.11</v>
      </c>
      <c r="T303" t="n">
        <v>9406.82</v>
      </c>
      <c r="U303" t="n">
        <v>0.68</v>
      </c>
      <c r="V303" t="n">
        <v>0.89</v>
      </c>
      <c r="W303" t="n">
        <v>3.79</v>
      </c>
      <c r="X303" t="n">
        <v>0.63</v>
      </c>
      <c r="Y303" t="n">
        <v>1</v>
      </c>
      <c r="Z303" t="n">
        <v>10</v>
      </c>
    </row>
    <row r="304">
      <c r="A304" t="n">
        <v>0</v>
      </c>
      <c r="B304" t="n">
        <v>135</v>
      </c>
      <c r="C304" t="inlineStr">
        <is>
          <t xml:space="preserve">CONCLUIDO	</t>
        </is>
      </c>
      <c r="D304" t="n">
        <v>2.8294</v>
      </c>
      <c r="E304" t="n">
        <v>35.34</v>
      </c>
      <c r="F304" t="n">
        <v>20.15</v>
      </c>
      <c r="G304" t="n">
        <v>4.96</v>
      </c>
      <c r="H304" t="n">
        <v>0.07000000000000001</v>
      </c>
      <c r="I304" t="n">
        <v>244</v>
      </c>
      <c r="J304" t="n">
        <v>263.32</v>
      </c>
      <c r="K304" t="n">
        <v>59.89</v>
      </c>
      <c r="L304" t="n">
        <v>1</v>
      </c>
      <c r="M304" t="n">
        <v>242</v>
      </c>
      <c r="N304" t="n">
        <v>67.43000000000001</v>
      </c>
      <c r="O304" t="n">
        <v>32710.1</v>
      </c>
      <c r="P304" t="n">
        <v>338.6</v>
      </c>
      <c r="Q304" t="n">
        <v>1733.41</v>
      </c>
      <c r="R304" t="n">
        <v>201.08</v>
      </c>
      <c r="S304" t="n">
        <v>42.11</v>
      </c>
      <c r="T304" t="n">
        <v>77748.83</v>
      </c>
      <c r="U304" t="n">
        <v>0.21</v>
      </c>
      <c r="V304" t="n">
        <v>0.6899999999999999</v>
      </c>
      <c r="W304" t="n">
        <v>4.11</v>
      </c>
      <c r="X304" t="n">
        <v>5.05</v>
      </c>
      <c r="Y304" t="n">
        <v>1</v>
      </c>
      <c r="Z304" t="n">
        <v>10</v>
      </c>
    </row>
    <row r="305">
      <c r="A305" t="n">
        <v>1</v>
      </c>
      <c r="B305" t="n">
        <v>135</v>
      </c>
      <c r="C305" t="inlineStr">
        <is>
          <t xml:space="preserve">CONCLUIDO	</t>
        </is>
      </c>
      <c r="D305" t="n">
        <v>3.2375</v>
      </c>
      <c r="E305" t="n">
        <v>30.89</v>
      </c>
      <c r="F305" t="n">
        <v>18.83</v>
      </c>
      <c r="G305" t="n">
        <v>6.21</v>
      </c>
      <c r="H305" t="n">
        <v>0.08</v>
      </c>
      <c r="I305" t="n">
        <v>182</v>
      </c>
      <c r="J305" t="n">
        <v>263.79</v>
      </c>
      <c r="K305" t="n">
        <v>59.89</v>
      </c>
      <c r="L305" t="n">
        <v>1.25</v>
      </c>
      <c r="M305" t="n">
        <v>180</v>
      </c>
      <c r="N305" t="n">
        <v>67.65000000000001</v>
      </c>
      <c r="O305" t="n">
        <v>32767.75</v>
      </c>
      <c r="P305" t="n">
        <v>315.08</v>
      </c>
      <c r="Q305" t="n">
        <v>1732.59</v>
      </c>
      <c r="R305" t="n">
        <v>159.71</v>
      </c>
      <c r="S305" t="n">
        <v>42.11</v>
      </c>
      <c r="T305" t="n">
        <v>57372.03</v>
      </c>
      <c r="U305" t="n">
        <v>0.26</v>
      </c>
      <c r="V305" t="n">
        <v>0.74</v>
      </c>
      <c r="W305" t="n">
        <v>4.01</v>
      </c>
      <c r="X305" t="n">
        <v>3.73</v>
      </c>
      <c r="Y305" t="n">
        <v>1</v>
      </c>
      <c r="Z305" t="n">
        <v>10</v>
      </c>
    </row>
    <row r="306">
      <c r="A306" t="n">
        <v>2</v>
      </c>
      <c r="B306" t="n">
        <v>135</v>
      </c>
      <c r="C306" t="inlineStr">
        <is>
          <t xml:space="preserve">CONCLUIDO	</t>
        </is>
      </c>
      <c r="D306" t="n">
        <v>3.5434</v>
      </c>
      <c r="E306" t="n">
        <v>28.22</v>
      </c>
      <c r="F306" t="n">
        <v>18.04</v>
      </c>
      <c r="G306" t="n">
        <v>7.46</v>
      </c>
      <c r="H306" t="n">
        <v>0.1</v>
      </c>
      <c r="I306" t="n">
        <v>145</v>
      </c>
      <c r="J306" t="n">
        <v>264.25</v>
      </c>
      <c r="K306" t="n">
        <v>59.89</v>
      </c>
      <c r="L306" t="n">
        <v>1.5</v>
      </c>
      <c r="M306" t="n">
        <v>143</v>
      </c>
      <c r="N306" t="n">
        <v>67.87</v>
      </c>
      <c r="O306" t="n">
        <v>32825.49</v>
      </c>
      <c r="P306" t="n">
        <v>300.48</v>
      </c>
      <c r="Q306" t="n">
        <v>1732.64</v>
      </c>
      <c r="R306" t="n">
        <v>135.14</v>
      </c>
      <c r="S306" t="n">
        <v>42.11</v>
      </c>
      <c r="T306" t="n">
        <v>45274.24</v>
      </c>
      <c r="U306" t="n">
        <v>0.31</v>
      </c>
      <c r="V306" t="n">
        <v>0.77</v>
      </c>
      <c r="W306" t="n">
        <v>3.94</v>
      </c>
      <c r="X306" t="n">
        <v>2.93</v>
      </c>
      <c r="Y306" t="n">
        <v>1</v>
      </c>
      <c r="Z306" t="n">
        <v>10</v>
      </c>
    </row>
    <row r="307">
      <c r="A307" t="n">
        <v>3</v>
      </c>
      <c r="B307" t="n">
        <v>135</v>
      </c>
      <c r="C307" t="inlineStr">
        <is>
          <t xml:space="preserve">CONCLUIDO	</t>
        </is>
      </c>
      <c r="D307" t="n">
        <v>3.7842</v>
      </c>
      <c r="E307" t="n">
        <v>26.43</v>
      </c>
      <c r="F307" t="n">
        <v>17.51</v>
      </c>
      <c r="G307" t="n">
        <v>8.75</v>
      </c>
      <c r="H307" t="n">
        <v>0.12</v>
      </c>
      <c r="I307" t="n">
        <v>120</v>
      </c>
      <c r="J307" t="n">
        <v>264.72</v>
      </c>
      <c r="K307" t="n">
        <v>59.89</v>
      </c>
      <c r="L307" t="n">
        <v>1.75</v>
      </c>
      <c r="M307" t="n">
        <v>118</v>
      </c>
      <c r="N307" t="n">
        <v>68.09</v>
      </c>
      <c r="O307" t="n">
        <v>32883.31</v>
      </c>
      <c r="P307" t="n">
        <v>290.25</v>
      </c>
      <c r="Q307" t="n">
        <v>1732.66</v>
      </c>
      <c r="R307" t="n">
        <v>118.56</v>
      </c>
      <c r="S307" t="n">
        <v>42.11</v>
      </c>
      <c r="T307" t="n">
        <v>37105.72</v>
      </c>
      <c r="U307" t="n">
        <v>0.36</v>
      </c>
      <c r="V307" t="n">
        <v>0.8</v>
      </c>
      <c r="W307" t="n">
        <v>3.9</v>
      </c>
      <c r="X307" t="n">
        <v>2.4</v>
      </c>
      <c r="Y307" t="n">
        <v>1</v>
      </c>
      <c r="Z307" t="n">
        <v>10</v>
      </c>
    </row>
    <row r="308">
      <c r="A308" t="n">
        <v>4</v>
      </c>
      <c r="B308" t="n">
        <v>135</v>
      </c>
      <c r="C308" t="inlineStr">
        <is>
          <t xml:space="preserve">CONCLUIDO	</t>
        </is>
      </c>
      <c r="D308" t="n">
        <v>3.9605</v>
      </c>
      <c r="E308" t="n">
        <v>25.25</v>
      </c>
      <c r="F308" t="n">
        <v>17.19</v>
      </c>
      <c r="G308" t="n">
        <v>10.01</v>
      </c>
      <c r="H308" t="n">
        <v>0.13</v>
      </c>
      <c r="I308" t="n">
        <v>103</v>
      </c>
      <c r="J308" t="n">
        <v>265.19</v>
      </c>
      <c r="K308" t="n">
        <v>59.89</v>
      </c>
      <c r="L308" t="n">
        <v>2</v>
      </c>
      <c r="M308" t="n">
        <v>101</v>
      </c>
      <c r="N308" t="n">
        <v>68.31</v>
      </c>
      <c r="O308" t="n">
        <v>32941.21</v>
      </c>
      <c r="P308" t="n">
        <v>283.86</v>
      </c>
      <c r="Q308" t="n">
        <v>1732.68</v>
      </c>
      <c r="R308" t="n">
        <v>108.44</v>
      </c>
      <c r="S308" t="n">
        <v>42.11</v>
      </c>
      <c r="T308" t="n">
        <v>32132.01</v>
      </c>
      <c r="U308" t="n">
        <v>0.39</v>
      </c>
      <c r="V308" t="n">
        <v>0.8100000000000001</v>
      </c>
      <c r="W308" t="n">
        <v>3.88</v>
      </c>
      <c r="X308" t="n">
        <v>2.09</v>
      </c>
      <c r="Y308" t="n">
        <v>1</v>
      </c>
      <c r="Z308" t="n">
        <v>10</v>
      </c>
    </row>
    <row r="309">
      <c r="A309" t="n">
        <v>5</v>
      </c>
      <c r="B309" t="n">
        <v>135</v>
      </c>
      <c r="C309" t="inlineStr">
        <is>
          <t xml:space="preserve">CONCLUIDO	</t>
        </is>
      </c>
      <c r="D309" t="n">
        <v>4.1152</v>
      </c>
      <c r="E309" t="n">
        <v>24.3</v>
      </c>
      <c r="F309" t="n">
        <v>16.9</v>
      </c>
      <c r="G309" t="n">
        <v>11.26</v>
      </c>
      <c r="H309" t="n">
        <v>0.15</v>
      </c>
      <c r="I309" t="n">
        <v>90</v>
      </c>
      <c r="J309" t="n">
        <v>265.66</v>
      </c>
      <c r="K309" t="n">
        <v>59.89</v>
      </c>
      <c r="L309" t="n">
        <v>2.25</v>
      </c>
      <c r="M309" t="n">
        <v>88</v>
      </c>
      <c r="N309" t="n">
        <v>68.53</v>
      </c>
      <c r="O309" t="n">
        <v>32999.19</v>
      </c>
      <c r="P309" t="n">
        <v>277.65</v>
      </c>
      <c r="Q309" t="n">
        <v>1732.43</v>
      </c>
      <c r="R309" t="n">
        <v>99.81</v>
      </c>
      <c r="S309" t="n">
        <v>42.11</v>
      </c>
      <c r="T309" t="n">
        <v>27881.6</v>
      </c>
      <c r="U309" t="n">
        <v>0.42</v>
      </c>
      <c r="V309" t="n">
        <v>0.82</v>
      </c>
      <c r="W309" t="n">
        <v>3.84</v>
      </c>
      <c r="X309" t="n">
        <v>1.79</v>
      </c>
      <c r="Y309" t="n">
        <v>1</v>
      </c>
      <c r="Z309" t="n">
        <v>10</v>
      </c>
    </row>
    <row r="310">
      <c r="A310" t="n">
        <v>6</v>
      </c>
      <c r="B310" t="n">
        <v>135</v>
      </c>
      <c r="C310" t="inlineStr">
        <is>
          <t xml:space="preserve">CONCLUIDO	</t>
        </is>
      </c>
      <c r="D310" t="n">
        <v>4.2347</v>
      </c>
      <c r="E310" t="n">
        <v>23.61</v>
      </c>
      <c r="F310" t="n">
        <v>16.72</v>
      </c>
      <c r="G310" t="n">
        <v>12.54</v>
      </c>
      <c r="H310" t="n">
        <v>0.17</v>
      </c>
      <c r="I310" t="n">
        <v>80</v>
      </c>
      <c r="J310" t="n">
        <v>266.13</v>
      </c>
      <c r="K310" t="n">
        <v>59.89</v>
      </c>
      <c r="L310" t="n">
        <v>2.5</v>
      </c>
      <c r="M310" t="n">
        <v>78</v>
      </c>
      <c r="N310" t="n">
        <v>68.75</v>
      </c>
      <c r="O310" t="n">
        <v>33057.26</v>
      </c>
      <c r="P310" t="n">
        <v>273.54</v>
      </c>
      <c r="Q310" t="n">
        <v>1732.69</v>
      </c>
      <c r="R310" t="n">
        <v>93.8</v>
      </c>
      <c r="S310" t="n">
        <v>42.11</v>
      </c>
      <c r="T310" t="n">
        <v>24927.33</v>
      </c>
      <c r="U310" t="n">
        <v>0.45</v>
      </c>
      <c r="V310" t="n">
        <v>0.83</v>
      </c>
      <c r="W310" t="n">
        <v>3.84</v>
      </c>
      <c r="X310" t="n">
        <v>1.61</v>
      </c>
      <c r="Y310" t="n">
        <v>1</v>
      </c>
      <c r="Z310" t="n">
        <v>10</v>
      </c>
    </row>
    <row r="311">
      <c r="A311" t="n">
        <v>7</v>
      </c>
      <c r="B311" t="n">
        <v>135</v>
      </c>
      <c r="C311" t="inlineStr">
        <is>
          <t xml:space="preserve">CONCLUIDO	</t>
        </is>
      </c>
      <c r="D311" t="n">
        <v>4.3392</v>
      </c>
      <c r="E311" t="n">
        <v>23.05</v>
      </c>
      <c r="F311" t="n">
        <v>16.55</v>
      </c>
      <c r="G311" t="n">
        <v>13.79</v>
      </c>
      <c r="H311" t="n">
        <v>0.18</v>
      </c>
      <c r="I311" t="n">
        <v>72</v>
      </c>
      <c r="J311" t="n">
        <v>266.6</v>
      </c>
      <c r="K311" t="n">
        <v>59.89</v>
      </c>
      <c r="L311" t="n">
        <v>2.75</v>
      </c>
      <c r="M311" t="n">
        <v>70</v>
      </c>
      <c r="N311" t="n">
        <v>68.97</v>
      </c>
      <c r="O311" t="n">
        <v>33115.41</v>
      </c>
      <c r="P311" t="n">
        <v>269.6</v>
      </c>
      <c r="Q311" t="n">
        <v>1732.19</v>
      </c>
      <c r="R311" t="n">
        <v>88.89</v>
      </c>
      <c r="S311" t="n">
        <v>42.11</v>
      </c>
      <c r="T311" t="n">
        <v>22511.33</v>
      </c>
      <c r="U311" t="n">
        <v>0.47</v>
      </c>
      <c r="V311" t="n">
        <v>0.84</v>
      </c>
      <c r="W311" t="n">
        <v>3.83</v>
      </c>
      <c r="X311" t="n">
        <v>1.45</v>
      </c>
      <c r="Y311" t="n">
        <v>1</v>
      </c>
      <c r="Z311" t="n">
        <v>10</v>
      </c>
    </row>
    <row r="312">
      <c r="A312" t="n">
        <v>8</v>
      </c>
      <c r="B312" t="n">
        <v>135</v>
      </c>
      <c r="C312" t="inlineStr">
        <is>
          <t xml:space="preserve">CONCLUIDO	</t>
        </is>
      </c>
      <c r="D312" t="n">
        <v>4.4382</v>
      </c>
      <c r="E312" t="n">
        <v>22.53</v>
      </c>
      <c r="F312" t="n">
        <v>16.39</v>
      </c>
      <c r="G312" t="n">
        <v>15.13</v>
      </c>
      <c r="H312" t="n">
        <v>0.2</v>
      </c>
      <c r="I312" t="n">
        <v>65</v>
      </c>
      <c r="J312" t="n">
        <v>267.08</v>
      </c>
      <c r="K312" t="n">
        <v>59.89</v>
      </c>
      <c r="L312" t="n">
        <v>3</v>
      </c>
      <c r="M312" t="n">
        <v>63</v>
      </c>
      <c r="N312" t="n">
        <v>69.19</v>
      </c>
      <c r="O312" t="n">
        <v>33173.65</v>
      </c>
      <c r="P312" t="n">
        <v>265.4</v>
      </c>
      <c r="Q312" t="n">
        <v>1732.09</v>
      </c>
      <c r="R312" t="n">
        <v>83.91</v>
      </c>
      <c r="S312" t="n">
        <v>42.11</v>
      </c>
      <c r="T312" t="n">
        <v>20059.13</v>
      </c>
      <c r="U312" t="n">
        <v>0.5</v>
      </c>
      <c r="V312" t="n">
        <v>0.85</v>
      </c>
      <c r="W312" t="n">
        <v>3.81</v>
      </c>
      <c r="X312" t="n">
        <v>1.29</v>
      </c>
      <c r="Y312" t="n">
        <v>1</v>
      </c>
      <c r="Z312" t="n">
        <v>10</v>
      </c>
    </row>
    <row r="313">
      <c r="A313" t="n">
        <v>9</v>
      </c>
      <c r="B313" t="n">
        <v>135</v>
      </c>
      <c r="C313" t="inlineStr">
        <is>
          <t xml:space="preserve">CONCLUIDO	</t>
        </is>
      </c>
      <c r="D313" t="n">
        <v>4.5231</v>
      </c>
      <c r="E313" t="n">
        <v>22.11</v>
      </c>
      <c r="F313" t="n">
        <v>16.27</v>
      </c>
      <c r="G313" t="n">
        <v>16.55</v>
      </c>
      <c r="H313" t="n">
        <v>0.22</v>
      </c>
      <c r="I313" t="n">
        <v>59</v>
      </c>
      <c r="J313" t="n">
        <v>267.55</v>
      </c>
      <c r="K313" t="n">
        <v>59.89</v>
      </c>
      <c r="L313" t="n">
        <v>3.25</v>
      </c>
      <c r="M313" t="n">
        <v>57</v>
      </c>
      <c r="N313" t="n">
        <v>69.41</v>
      </c>
      <c r="O313" t="n">
        <v>33231.97</v>
      </c>
      <c r="P313" t="n">
        <v>262.35</v>
      </c>
      <c r="Q313" t="n">
        <v>1732.12</v>
      </c>
      <c r="R313" t="n">
        <v>80.23999999999999</v>
      </c>
      <c r="S313" t="n">
        <v>42.11</v>
      </c>
      <c r="T313" t="n">
        <v>18252.93</v>
      </c>
      <c r="U313" t="n">
        <v>0.52</v>
      </c>
      <c r="V313" t="n">
        <v>0.86</v>
      </c>
      <c r="W313" t="n">
        <v>3.8</v>
      </c>
      <c r="X313" t="n">
        <v>1.17</v>
      </c>
      <c r="Y313" t="n">
        <v>1</v>
      </c>
      <c r="Z313" t="n">
        <v>10</v>
      </c>
    </row>
    <row r="314">
      <c r="A314" t="n">
        <v>10</v>
      </c>
      <c r="B314" t="n">
        <v>135</v>
      </c>
      <c r="C314" t="inlineStr">
        <is>
          <t xml:space="preserve">CONCLUIDO	</t>
        </is>
      </c>
      <c r="D314" t="n">
        <v>4.5814</v>
      </c>
      <c r="E314" t="n">
        <v>21.83</v>
      </c>
      <c r="F314" t="n">
        <v>16.19</v>
      </c>
      <c r="G314" t="n">
        <v>17.67</v>
      </c>
      <c r="H314" t="n">
        <v>0.23</v>
      </c>
      <c r="I314" t="n">
        <v>55</v>
      </c>
      <c r="J314" t="n">
        <v>268.02</v>
      </c>
      <c r="K314" t="n">
        <v>59.89</v>
      </c>
      <c r="L314" t="n">
        <v>3.5</v>
      </c>
      <c r="M314" t="n">
        <v>53</v>
      </c>
      <c r="N314" t="n">
        <v>69.64</v>
      </c>
      <c r="O314" t="n">
        <v>33290.38</v>
      </c>
      <c r="P314" t="n">
        <v>259.88</v>
      </c>
      <c r="Q314" t="n">
        <v>1732.14</v>
      </c>
      <c r="R314" t="n">
        <v>77.41</v>
      </c>
      <c r="S314" t="n">
        <v>42.11</v>
      </c>
      <c r="T314" t="n">
        <v>16859.39</v>
      </c>
      <c r="U314" t="n">
        <v>0.54</v>
      </c>
      <c r="V314" t="n">
        <v>0.86</v>
      </c>
      <c r="W314" t="n">
        <v>3.8</v>
      </c>
      <c r="X314" t="n">
        <v>1.09</v>
      </c>
      <c r="Y314" t="n">
        <v>1</v>
      </c>
      <c r="Z314" t="n">
        <v>10</v>
      </c>
    </row>
    <row r="315">
      <c r="A315" t="n">
        <v>11</v>
      </c>
      <c r="B315" t="n">
        <v>135</v>
      </c>
      <c r="C315" t="inlineStr">
        <is>
          <t xml:space="preserve">CONCLUIDO	</t>
        </is>
      </c>
      <c r="D315" t="n">
        <v>4.6606</v>
      </c>
      <c r="E315" t="n">
        <v>21.46</v>
      </c>
      <c r="F315" t="n">
        <v>16.08</v>
      </c>
      <c r="G315" t="n">
        <v>19.29</v>
      </c>
      <c r="H315" t="n">
        <v>0.25</v>
      </c>
      <c r="I315" t="n">
        <v>50</v>
      </c>
      <c r="J315" t="n">
        <v>268.5</v>
      </c>
      <c r="K315" t="n">
        <v>59.89</v>
      </c>
      <c r="L315" t="n">
        <v>3.75</v>
      </c>
      <c r="M315" t="n">
        <v>48</v>
      </c>
      <c r="N315" t="n">
        <v>69.86</v>
      </c>
      <c r="O315" t="n">
        <v>33348.87</v>
      </c>
      <c r="P315" t="n">
        <v>256.55</v>
      </c>
      <c r="Q315" t="n">
        <v>1732.1</v>
      </c>
      <c r="R315" t="n">
        <v>73.95</v>
      </c>
      <c r="S315" t="n">
        <v>42.11</v>
      </c>
      <c r="T315" t="n">
        <v>15154.28</v>
      </c>
      <c r="U315" t="n">
        <v>0.57</v>
      </c>
      <c r="V315" t="n">
        <v>0.87</v>
      </c>
      <c r="W315" t="n">
        <v>3.79</v>
      </c>
      <c r="X315" t="n">
        <v>0.98</v>
      </c>
      <c r="Y315" t="n">
        <v>1</v>
      </c>
      <c r="Z315" t="n">
        <v>10</v>
      </c>
    </row>
    <row r="316">
      <c r="A316" t="n">
        <v>12</v>
      </c>
      <c r="B316" t="n">
        <v>135</v>
      </c>
      <c r="C316" t="inlineStr">
        <is>
          <t xml:space="preserve">CONCLUIDO	</t>
        </is>
      </c>
      <c r="D316" t="n">
        <v>4.7023</v>
      </c>
      <c r="E316" t="n">
        <v>21.27</v>
      </c>
      <c r="F316" t="n">
        <v>16.04</v>
      </c>
      <c r="G316" t="n">
        <v>20.47</v>
      </c>
      <c r="H316" t="n">
        <v>0.26</v>
      </c>
      <c r="I316" t="n">
        <v>47</v>
      </c>
      <c r="J316" t="n">
        <v>268.97</v>
      </c>
      <c r="K316" t="n">
        <v>59.89</v>
      </c>
      <c r="L316" t="n">
        <v>4</v>
      </c>
      <c r="M316" t="n">
        <v>45</v>
      </c>
      <c r="N316" t="n">
        <v>70.09</v>
      </c>
      <c r="O316" t="n">
        <v>33407.45</v>
      </c>
      <c r="P316" t="n">
        <v>254.98</v>
      </c>
      <c r="Q316" t="n">
        <v>1732.35</v>
      </c>
      <c r="R316" t="n">
        <v>72.48</v>
      </c>
      <c r="S316" t="n">
        <v>42.11</v>
      </c>
      <c r="T316" t="n">
        <v>14435.11</v>
      </c>
      <c r="U316" t="n">
        <v>0.58</v>
      </c>
      <c r="V316" t="n">
        <v>0.87</v>
      </c>
      <c r="W316" t="n">
        <v>3.79</v>
      </c>
      <c r="X316" t="n">
        <v>0.9399999999999999</v>
      </c>
      <c r="Y316" t="n">
        <v>1</v>
      </c>
      <c r="Z316" t="n">
        <v>10</v>
      </c>
    </row>
    <row r="317">
      <c r="A317" t="n">
        <v>13</v>
      </c>
      <c r="B317" t="n">
        <v>135</v>
      </c>
      <c r="C317" t="inlineStr">
        <is>
          <t xml:space="preserve">CONCLUIDO	</t>
        </is>
      </c>
      <c r="D317" t="n">
        <v>4.752</v>
      </c>
      <c r="E317" t="n">
        <v>21.04</v>
      </c>
      <c r="F317" t="n">
        <v>15.97</v>
      </c>
      <c r="G317" t="n">
        <v>21.77</v>
      </c>
      <c r="H317" t="n">
        <v>0.28</v>
      </c>
      <c r="I317" t="n">
        <v>44</v>
      </c>
      <c r="J317" t="n">
        <v>269.45</v>
      </c>
      <c r="K317" t="n">
        <v>59.89</v>
      </c>
      <c r="L317" t="n">
        <v>4.25</v>
      </c>
      <c r="M317" t="n">
        <v>42</v>
      </c>
      <c r="N317" t="n">
        <v>70.31</v>
      </c>
      <c r="O317" t="n">
        <v>33466.11</v>
      </c>
      <c r="P317" t="n">
        <v>252.24</v>
      </c>
      <c r="Q317" t="n">
        <v>1732.15</v>
      </c>
      <c r="R317" t="n">
        <v>70.45</v>
      </c>
      <c r="S317" t="n">
        <v>42.11</v>
      </c>
      <c r="T317" t="n">
        <v>13432.28</v>
      </c>
      <c r="U317" t="n">
        <v>0.6</v>
      </c>
      <c r="V317" t="n">
        <v>0.87</v>
      </c>
      <c r="W317" t="n">
        <v>3.78</v>
      </c>
      <c r="X317" t="n">
        <v>0.87</v>
      </c>
      <c r="Y317" t="n">
        <v>1</v>
      </c>
      <c r="Z317" t="n">
        <v>10</v>
      </c>
    </row>
    <row r="318">
      <c r="A318" t="n">
        <v>14</v>
      </c>
      <c r="B318" t="n">
        <v>135</v>
      </c>
      <c r="C318" t="inlineStr">
        <is>
          <t xml:space="preserve">CONCLUIDO	</t>
        </is>
      </c>
      <c r="D318" t="n">
        <v>4.8013</v>
      </c>
      <c r="E318" t="n">
        <v>20.83</v>
      </c>
      <c r="F318" t="n">
        <v>15.9</v>
      </c>
      <c r="G318" t="n">
        <v>23.27</v>
      </c>
      <c r="H318" t="n">
        <v>0.3</v>
      </c>
      <c r="I318" t="n">
        <v>41</v>
      </c>
      <c r="J318" t="n">
        <v>269.92</v>
      </c>
      <c r="K318" t="n">
        <v>59.89</v>
      </c>
      <c r="L318" t="n">
        <v>4.5</v>
      </c>
      <c r="M318" t="n">
        <v>39</v>
      </c>
      <c r="N318" t="n">
        <v>70.54000000000001</v>
      </c>
      <c r="O318" t="n">
        <v>33524.86</v>
      </c>
      <c r="P318" t="n">
        <v>249.87</v>
      </c>
      <c r="Q318" t="n">
        <v>1731.96</v>
      </c>
      <c r="R318" t="n">
        <v>68.56999999999999</v>
      </c>
      <c r="S318" t="n">
        <v>42.11</v>
      </c>
      <c r="T318" t="n">
        <v>12505.62</v>
      </c>
      <c r="U318" t="n">
        <v>0.61</v>
      </c>
      <c r="V318" t="n">
        <v>0.88</v>
      </c>
      <c r="W318" t="n">
        <v>3.77</v>
      </c>
      <c r="X318" t="n">
        <v>0.8</v>
      </c>
      <c r="Y318" t="n">
        <v>1</v>
      </c>
      <c r="Z318" t="n">
        <v>10</v>
      </c>
    </row>
    <row r="319">
      <c r="A319" t="n">
        <v>15</v>
      </c>
      <c r="B319" t="n">
        <v>135</v>
      </c>
      <c r="C319" t="inlineStr">
        <is>
          <t xml:space="preserve">CONCLUIDO	</t>
        </is>
      </c>
      <c r="D319" t="n">
        <v>4.8319</v>
      </c>
      <c r="E319" t="n">
        <v>20.7</v>
      </c>
      <c r="F319" t="n">
        <v>15.87</v>
      </c>
      <c r="G319" t="n">
        <v>24.42</v>
      </c>
      <c r="H319" t="n">
        <v>0.31</v>
      </c>
      <c r="I319" t="n">
        <v>39</v>
      </c>
      <c r="J319" t="n">
        <v>270.4</v>
      </c>
      <c r="K319" t="n">
        <v>59.89</v>
      </c>
      <c r="L319" t="n">
        <v>4.75</v>
      </c>
      <c r="M319" t="n">
        <v>37</v>
      </c>
      <c r="N319" t="n">
        <v>70.76000000000001</v>
      </c>
      <c r="O319" t="n">
        <v>33583.7</v>
      </c>
      <c r="P319" t="n">
        <v>248.36</v>
      </c>
      <c r="Q319" t="n">
        <v>1731.86</v>
      </c>
      <c r="R319" t="n">
        <v>67.53</v>
      </c>
      <c r="S319" t="n">
        <v>42.11</v>
      </c>
      <c r="T319" t="n">
        <v>11996.62</v>
      </c>
      <c r="U319" t="n">
        <v>0.62</v>
      </c>
      <c r="V319" t="n">
        <v>0.88</v>
      </c>
      <c r="W319" t="n">
        <v>3.77</v>
      </c>
      <c r="X319" t="n">
        <v>0.77</v>
      </c>
      <c r="Y319" t="n">
        <v>1</v>
      </c>
      <c r="Z319" t="n">
        <v>10</v>
      </c>
    </row>
    <row r="320">
      <c r="A320" t="n">
        <v>16</v>
      </c>
      <c r="B320" t="n">
        <v>135</v>
      </c>
      <c r="C320" t="inlineStr">
        <is>
          <t xml:space="preserve">CONCLUIDO	</t>
        </is>
      </c>
      <c r="D320" t="n">
        <v>4.8682</v>
      </c>
      <c r="E320" t="n">
        <v>20.54</v>
      </c>
      <c r="F320" t="n">
        <v>15.82</v>
      </c>
      <c r="G320" t="n">
        <v>25.65</v>
      </c>
      <c r="H320" t="n">
        <v>0.33</v>
      </c>
      <c r="I320" t="n">
        <v>37</v>
      </c>
      <c r="J320" t="n">
        <v>270.88</v>
      </c>
      <c r="K320" t="n">
        <v>59.89</v>
      </c>
      <c r="L320" t="n">
        <v>5</v>
      </c>
      <c r="M320" t="n">
        <v>35</v>
      </c>
      <c r="N320" t="n">
        <v>70.98999999999999</v>
      </c>
      <c r="O320" t="n">
        <v>33642.62</v>
      </c>
      <c r="P320" t="n">
        <v>246.21</v>
      </c>
      <c r="Q320" t="n">
        <v>1732.06</v>
      </c>
      <c r="R320" t="n">
        <v>65.92</v>
      </c>
      <c r="S320" t="n">
        <v>42.11</v>
      </c>
      <c r="T320" t="n">
        <v>11204.86</v>
      </c>
      <c r="U320" t="n">
        <v>0.64</v>
      </c>
      <c r="V320" t="n">
        <v>0.88</v>
      </c>
      <c r="W320" t="n">
        <v>3.77</v>
      </c>
      <c r="X320" t="n">
        <v>0.72</v>
      </c>
      <c r="Y320" t="n">
        <v>1</v>
      </c>
      <c r="Z320" t="n">
        <v>10</v>
      </c>
    </row>
    <row r="321">
      <c r="A321" t="n">
        <v>17</v>
      </c>
      <c r="B321" t="n">
        <v>135</v>
      </c>
      <c r="C321" t="inlineStr">
        <is>
          <t xml:space="preserve">CONCLUIDO	</t>
        </is>
      </c>
      <c r="D321" t="n">
        <v>4.8966</v>
      </c>
      <c r="E321" t="n">
        <v>20.42</v>
      </c>
      <c r="F321" t="n">
        <v>15.8</v>
      </c>
      <c r="G321" t="n">
        <v>27.09</v>
      </c>
      <c r="H321" t="n">
        <v>0.34</v>
      </c>
      <c r="I321" t="n">
        <v>35</v>
      </c>
      <c r="J321" t="n">
        <v>271.36</v>
      </c>
      <c r="K321" t="n">
        <v>59.89</v>
      </c>
      <c r="L321" t="n">
        <v>5.25</v>
      </c>
      <c r="M321" t="n">
        <v>33</v>
      </c>
      <c r="N321" t="n">
        <v>71.22</v>
      </c>
      <c r="O321" t="n">
        <v>33701.64</v>
      </c>
      <c r="P321" t="n">
        <v>244.61</v>
      </c>
      <c r="Q321" t="n">
        <v>1732.11</v>
      </c>
      <c r="R321" t="n">
        <v>65.52</v>
      </c>
      <c r="S321" t="n">
        <v>42.11</v>
      </c>
      <c r="T321" t="n">
        <v>11015.13</v>
      </c>
      <c r="U321" t="n">
        <v>0.64</v>
      </c>
      <c r="V321" t="n">
        <v>0.88</v>
      </c>
      <c r="W321" t="n">
        <v>3.76</v>
      </c>
      <c r="X321" t="n">
        <v>0.7</v>
      </c>
      <c r="Y321" t="n">
        <v>1</v>
      </c>
      <c r="Z321" t="n">
        <v>10</v>
      </c>
    </row>
    <row r="322">
      <c r="A322" t="n">
        <v>18</v>
      </c>
      <c r="B322" t="n">
        <v>135</v>
      </c>
      <c r="C322" t="inlineStr">
        <is>
          <t xml:space="preserve">CONCLUIDO	</t>
        </is>
      </c>
      <c r="D322" t="n">
        <v>4.9358</v>
      </c>
      <c r="E322" t="n">
        <v>20.26</v>
      </c>
      <c r="F322" t="n">
        <v>15.74</v>
      </c>
      <c r="G322" t="n">
        <v>28.62</v>
      </c>
      <c r="H322" t="n">
        <v>0.36</v>
      </c>
      <c r="I322" t="n">
        <v>33</v>
      </c>
      <c r="J322" t="n">
        <v>271.84</v>
      </c>
      <c r="K322" t="n">
        <v>59.89</v>
      </c>
      <c r="L322" t="n">
        <v>5.5</v>
      </c>
      <c r="M322" t="n">
        <v>31</v>
      </c>
      <c r="N322" t="n">
        <v>71.45</v>
      </c>
      <c r="O322" t="n">
        <v>33760.74</v>
      </c>
      <c r="P322" t="n">
        <v>241.93</v>
      </c>
      <c r="Q322" t="n">
        <v>1731.87</v>
      </c>
      <c r="R322" t="n">
        <v>63.7</v>
      </c>
      <c r="S322" t="n">
        <v>42.11</v>
      </c>
      <c r="T322" t="n">
        <v>10115.22</v>
      </c>
      <c r="U322" t="n">
        <v>0.66</v>
      </c>
      <c r="V322" t="n">
        <v>0.88</v>
      </c>
      <c r="W322" t="n">
        <v>3.75</v>
      </c>
      <c r="X322" t="n">
        <v>0.64</v>
      </c>
      <c r="Y322" t="n">
        <v>1</v>
      </c>
      <c r="Z322" t="n">
        <v>10</v>
      </c>
    </row>
    <row r="323">
      <c r="A323" t="n">
        <v>19</v>
      </c>
      <c r="B323" t="n">
        <v>135</v>
      </c>
      <c r="C323" t="inlineStr">
        <is>
          <t xml:space="preserve">CONCLUIDO	</t>
        </is>
      </c>
      <c r="D323" t="n">
        <v>4.9741</v>
      </c>
      <c r="E323" t="n">
        <v>20.1</v>
      </c>
      <c r="F323" t="n">
        <v>15.68</v>
      </c>
      <c r="G323" t="n">
        <v>30.36</v>
      </c>
      <c r="H323" t="n">
        <v>0.38</v>
      </c>
      <c r="I323" t="n">
        <v>31</v>
      </c>
      <c r="J323" t="n">
        <v>272.32</v>
      </c>
      <c r="K323" t="n">
        <v>59.89</v>
      </c>
      <c r="L323" t="n">
        <v>5.75</v>
      </c>
      <c r="M323" t="n">
        <v>29</v>
      </c>
      <c r="N323" t="n">
        <v>71.68000000000001</v>
      </c>
      <c r="O323" t="n">
        <v>33820.05</v>
      </c>
      <c r="P323" t="n">
        <v>239.74</v>
      </c>
      <c r="Q323" t="n">
        <v>1731.96</v>
      </c>
      <c r="R323" t="n">
        <v>61.7</v>
      </c>
      <c r="S323" t="n">
        <v>42.11</v>
      </c>
      <c r="T323" t="n">
        <v>9120.65</v>
      </c>
      <c r="U323" t="n">
        <v>0.68</v>
      </c>
      <c r="V323" t="n">
        <v>0.89</v>
      </c>
      <c r="W323" t="n">
        <v>3.76</v>
      </c>
      <c r="X323" t="n">
        <v>0.59</v>
      </c>
      <c r="Y323" t="n">
        <v>1</v>
      </c>
      <c r="Z323" t="n">
        <v>10</v>
      </c>
    </row>
    <row r="324">
      <c r="A324" t="n">
        <v>20</v>
      </c>
      <c r="B324" t="n">
        <v>135</v>
      </c>
      <c r="C324" t="inlineStr">
        <is>
          <t xml:space="preserve">CONCLUIDO	</t>
        </is>
      </c>
      <c r="D324" t="n">
        <v>4.9875</v>
      </c>
      <c r="E324" t="n">
        <v>20.05</v>
      </c>
      <c r="F324" t="n">
        <v>15.68</v>
      </c>
      <c r="G324" t="n">
        <v>31.36</v>
      </c>
      <c r="H324" t="n">
        <v>0.39</v>
      </c>
      <c r="I324" t="n">
        <v>30</v>
      </c>
      <c r="J324" t="n">
        <v>272.8</v>
      </c>
      <c r="K324" t="n">
        <v>59.89</v>
      </c>
      <c r="L324" t="n">
        <v>6</v>
      </c>
      <c r="M324" t="n">
        <v>28</v>
      </c>
      <c r="N324" t="n">
        <v>71.91</v>
      </c>
      <c r="O324" t="n">
        <v>33879.33</v>
      </c>
      <c r="P324" t="n">
        <v>238.72</v>
      </c>
      <c r="Q324" t="n">
        <v>1731.95</v>
      </c>
      <c r="R324" t="n">
        <v>61.42</v>
      </c>
      <c r="S324" t="n">
        <v>42.11</v>
      </c>
      <c r="T324" t="n">
        <v>8986.16</v>
      </c>
      <c r="U324" t="n">
        <v>0.6899999999999999</v>
      </c>
      <c r="V324" t="n">
        <v>0.89</v>
      </c>
      <c r="W324" t="n">
        <v>3.76</v>
      </c>
      <c r="X324" t="n">
        <v>0.58</v>
      </c>
      <c r="Y324" t="n">
        <v>1</v>
      </c>
      <c r="Z324" t="n">
        <v>10</v>
      </c>
    </row>
    <row r="325">
      <c r="A325" t="n">
        <v>21</v>
      </c>
      <c r="B325" t="n">
        <v>135</v>
      </c>
      <c r="C325" t="inlineStr">
        <is>
          <t xml:space="preserve">CONCLUIDO	</t>
        </is>
      </c>
      <c r="D325" t="n">
        <v>5.0225</v>
      </c>
      <c r="E325" t="n">
        <v>19.91</v>
      </c>
      <c r="F325" t="n">
        <v>15.64</v>
      </c>
      <c r="G325" t="n">
        <v>33.52</v>
      </c>
      <c r="H325" t="n">
        <v>0.41</v>
      </c>
      <c r="I325" t="n">
        <v>28</v>
      </c>
      <c r="J325" t="n">
        <v>273.28</v>
      </c>
      <c r="K325" t="n">
        <v>59.89</v>
      </c>
      <c r="L325" t="n">
        <v>6.25</v>
      </c>
      <c r="M325" t="n">
        <v>26</v>
      </c>
      <c r="N325" t="n">
        <v>72.14</v>
      </c>
      <c r="O325" t="n">
        <v>33938.7</v>
      </c>
      <c r="P325" t="n">
        <v>236.04</v>
      </c>
      <c r="Q325" t="n">
        <v>1732.01</v>
      </c>
      <c r="R325" t="n">
        <v>60.15</v>
      </c>
      <c r="S325" t="n">
        <v>42.11</v>
      </c>
      <c r="T325" t="n">
        <v>8363.42</v>
      </c>
      <c r="U325" t="n">
        <v>0.7</v>
      </c>
      <c r="V325" t="n">
        <v>0.89</v>
      </c>
      <c r="W325" t="n">
        <v>3.76</v>
      </c>
      <c r="X325" t="n">
        <v>0.54</v>
      </c>
      <c r="Y325" t="n">
        <v>1</v>
      </c>
      <c r="Z325" t="n">
        <v>10</v>
      </c>
    </row>
    <row r="326">
      <c r="A326" t="n">
        <v>22</v>
      </c>
      <c r="B326" t="n">
        <v>135</v>
      </c>
      <c r="C326" t="inlineStr">
        <is>
          <t xml:space="preserve">CONCLUIDO	</t>
        </is>
      </c>
      <c r="D326" t="n">
        <v>5.04</v>
      </c>
      <c r="E326" t="n">
        <v>19.84</v>
      </c>
      <c r="F326" t="n">
        <v>15.62</v>
      </c>
      <c r="G326" t="n">
        <v>34.72</v>
      </c>
      <c r="H326" t="n">
        <v>0.42</v>
      </c>
      <c r="I326" t="n">
        <v>27</v>
      </c>
      <c r="J326" t="n">
        <v>273.76</v>
      </c>
      <c r="K326" t="n">
        <v>59.89</v>
      </c>
      <c r="L326" t="n">
        <v>6.5</v>
      </c>
      <c r="M326" t="n">
        <v>25</v>
      </c>
      <c r="N326" t="n">
        <v>72.37</v>
      </c>
      <c r="O326" t="n">
        <v>33998.16</v>
      </c>
      <c r="P326" t="n">
        <v>235.37</v>
      </c>
      <c r="Q326" t="n">
        <v>1731.84</v>
      </c>
      <c r="R326" t="n">
        <v>59.99</v>
      </c>
      <c r="S326" t="n">
        <v>42.11</v>
      </c>
      <c r="T326" t="n">
        <v>8289.25</v>
      </c>
      <c r="U326" t="n">
        <v>0.7</v>
      </c>
      <c r="V326" t="n">
        <v>0.89</v>
      </c>
      <c r="W326" t="n">
        <v>3.75</v>
      </c>
      <c r="X326" t="n">
        <v>0.53</v>
      </c>
      <c r="Y326" t="n">
        <v>1</v>
      </c>
      <c r="Z326" t="n">
        <v>10</v>
      </c>
    </row>
    <row r="327">
      <c r="A327" t="n">
        <v>23</v>
      </c>
      <c r="B327" t="n">
        <v>135</v>
      </c>
      <c r="C327" t="inlineStr">
        <is>
          <t xml:space="preserve">CONCLUIDO	</t>
        </is>
      </c>
      <c r="D327" t="n">
        <v>5.0592</v>
      </c>
      <c r="E327" t="n">
        <v>19.77</v>
      </c>
      <c r="F327" t="n">
        <v>15.6</v>
      </c>
      <c r="G327" t="n">
        <v>36</v>
      </c>
      <c r="H327" t="n">
        <v>0.44</v>
      </c>
      <c r="I327" t="n">
        <v>26</v>
      </c>
      <c r="J327" t="n">
        <v>274.24</v>
      </c>
      <c r="K327" t="n">
        <v>59.89</v>
      </c>
      <c r="L327" t="n">
        <v>6.75</v>
      </c>
      <c r="M327" t="n">
        <v>24</v>
      </c>
      <c r="N327" t="n">
        <v>72.61</v>
      </c>
      <c r="O327" t="n">
        <v>34057.71</v>
      </c>
      <c r="P327" t="n">
        <v>233.11</v>
      </c>
      <c r="Q327" t="n">
        <v>1731.94</v>
      </c>
      <c r="R327" t="n">
        <v>59.15</v>
      </c>
      <c r="S327" t="n">
        <v>42.11</v>
      </c>
      <c r="T327" t="n">
        <v>7873.65</v>
      </c>
      <c r="U327" t="n">
        <v>0.71</v>
      </c>
      <c r="V327" t="n">
        <v>0.89</v>
      </c>
      <c r="W327" t="n">
        <v>3.75</v>
      </c>
      <c r="X327" t="n">
        <v>0.5</v>
      </c>
      <c r="Y327" t="n">
        <v>1</v>
      </c>
      <c r="Z327" t="n">
        <v>10</v>
      </c>
    </row>
    <row r="328">
      <c r="A328" t="n">
        <v>24</v>
      </c>
      <c r="B328" t="n">
        <v>135</v>
      </c>
      <c r="C328" t="inlineStr">
        <is>
          <t xml:space="preserve">CONCLUIDO	</t>
        </is>
      </c>
      <c r="D328" t="n">
        <v>5.0764</v>
      </c>
      <c r="E328" t="n">
        <v>19.7</v>
      </c>
      <c r="F328" t="n">
        <v>15.58</v>
      </c>
      <c r="G328" t="n">
        <v>37.4</v>
      </c>
      <c r="H328" t="n">
        <v>0.45</v>
      </c>
      <c r="I328" t="n">
        <v>25</v>
      </c>
      <c r="J328" t="n">
        <v>274.73</v>
      </c>
      <c r="K328" t="n">
        <v>59.89</v>
      </c>
      <c r="L328" t="n">
        <v>7</v>
      </c>
      <c r="M328" t="n">
        <v>23</v>
      </c>
      <c r="N328" t="n">
        <v>72.84</v>
      </c>
      <c r="O328" t="n">
        <v>34117.35</v>
      </c>
      <c r="P328" t="n">
        <v>231.96</v>
      </c>
      <c r="Q328" t="n">
        <v>1731.91</v>
      </c>
      <c r="R328" t="n">
        <v>58.71</v>
      </c>
      <c r="S328" t="n">
        <v>42.11</v>
      </c>
      <c r="T328" t="n">
        <v>7659.35</v>
      </c>
      <c r="U328" t="n">
        <v>0.72</v>
      </c>
      <c r="V328" t="n">
        <v>0.89</v>
      </c>
      <c r="W328" t="n">
        <v>3.74</v>
      </c>
      <c r="X328" t="n">
        <v>0.48</v>
      </c>
      <c r="Y328" t="n">
        <v>1</v>
      </c>
      <c r="Z328" t="n">
        <v>10</v>
      </c>
    </row>
    <row r="329">
      <c r="A329" t="n">
        <v>25</v>
      </c>
      <c r="B329" t="n">
        <v>135</v>
      </c>
      <c r="C329" t="inlineStr">
        <is>
          <t xml:space="preserve">CONCLUIDO	</t>
        </is>
      </c>
      <c r="D329" t="n">
        <v>5.0949</v>
      </c>
      <c r="E329" t="n">
        <v>19.63</v>
      </c>
      <c r="F329" t="n">
        <v>15.56</v>
      </c>
      <c r="G329" t="n">
        <v>38.9</v>
      </c>
      <c r="H329" t="n">
        <v>0.47</v>
      </c>
      <c r="I329" t="n">
        <v>24</v>
      </c>
      <c r="J329" t="n">
        <v>275.21</v>
      </c>
      <c r="K329" t="n">
        <v>59.89</v>
      </c>
      <c r="L329" t="n">
        <v>7.25</v>
      </c>
      <c r="M329" t="n">
        <v>22</v>
      </c>
      <c r="N329" t="n">
        <v>73.08</v>
      </c>
      <c r="O329" t="n">
        <v>34177.09</v>
      </c>
      <c r="P329" t="n">
        <v>230.28</v>
      </c>
      <c r="Q329" t="n">
        <v>1732.01</v>
      </c>
      <c r="R329" t="n">
        <v>57.92</v>
      </c>
      <c r="S329" t="n">
        <v>42.11</v>
      </c>
      <c r="T329" t="n">
        <v>7269.82</v>
      </c>
      <c r="U329" t="n">
        <v>0.73</v>
      </c>
      <c r="V329" t="n">
        <v>0.89</v>
      </c>
      <c r="W329" t="n">
        <v>3.75</v>
      </c>
      <c r="X329" t="n">
        <v>0.46</v>
      </c>
      <c r="Y329" t="n">
        <v>1</v>
      </c>
      <c r="Z329" t="n">
        <v>10</v>
      </c>
    </row>
    <row r="330">
      <c r="A330" t="n">
        <v>26</v>
      </c>
      <c r="B330" t="n">
        <v>135</v>
      </c>
      <c r="C330" t="inlineStr">
        <is>
          <t xml:space="preserve">CONCLUIDO	</t>
        </is>
      </c>
      <c r="D330" t="n">
        <v>5.1135</v>
      </c>
      <c r="E330" t="n">
        <v>19.56</v>
      </c>
      <c r="F330" t="n">
        <v>15.54</v>
      </c>
      <c r="G330" t="n">
        <v>40.54</v>
      </c>
      <c r="H330" t="n">
        <v>0.48</v>
      </c>
      <c r="I330" t="n">
        <v>23</v>
      </c>
      <c r="J330" t="n">
        <v>275.7</v>
      </c>
      <c r="K330" t="n">
        <v>59.89</v>
      </c>
      <c r="L330" t="n">
        <v>7.5</v>
      </c>
      <c r="M330" t="n">
        <v>21</v>
      </c>
      <c r="N330" t="n">
        <v>73.31</v>
      </c>
      <c r="O330" t="n">
        <v>34236.91</v>
      </c>
      <c r="P330" t="n">
        <v>227.74</v>
      </c>
      <c r="Q330" t="n">
        <v>1732.01</v>
      </c>
      <c r="R330" t="n">
        <v>57.32</v>
      </c>
      <c r="S330" t="n">
        <v>42.11</v>
      </c>
      <c r="T330" t="n">
        <v>6970.84</v>
      </c>
      <c r="U330" t="n">
        <v>0.73</v>
      </c>
      <c r="V330" t="n">
        <v>0.9</v>
      </c>
      <c r="W330" t="n">
        <v>3.74</v>
      </c>
      <c r="X330" t="n">
        <v>0.44</v>
      </c>
      <c r="Y330" t="n">
        <v>1</v>
      </c>
      <c r="Z330" t="n">
        <v>10</v>
      </c>
    </row>
    <row r="331">
      <c r="A331" t="n">
        <v>27</v>
      </c>
      <c r="B331" t="n">
        <v>135</v>
      </c>
      <c r="C331" t="inlineStr">
        <is>
          <t xml:space="preserve">CONCLUIDO	</t>
        </is>
      </c>
      <c r="D331" t="n">
        <v>5.1312</v>
      </c>
      <c r="E331" t="n">
        <v>19.49</v>
      </c>
      <c r="F331" t="n">
        <v>15.52</v>
      </c>
      <c r="G331" t="n">
        <v>42.34</v>
      </c>
      <c r="H331" t="n">
        <v>0.5</v>
      </c>
      <c r="I331" t="n">
        <v>22</v>
      </c>
      <c r="J331" t="n">
        <v>276.18</v>
      </c>
      <c r="K331" t="n">
        <v>59.89</v>
      </c>
      <c r="L331" t="n">
        <v>7.75</v>
      </c>
      <c r="M331" t="n">
        <v>20</v>
      </c>
      <c r="N331" t="n">
        <v>73.55</v>
      </c>
      <c r="O331" t="n">
        <v>34296.82</v>
      </c>
      <c r="P331" t="n">
        <v>226.39</v>
      </c>
      <c r="Q331" t="n">
        <v>1732.12</v>
      </c>
      <c r="R331" t="n">
        <v>56.74</v>
      </c>
      <c r="S331" t="n">
        <v>42.11</v>
      </c>
      <c r="T331" t="n">
        <v>6690.15</v>
      </c>
      <c r="U331" t="n">
        <v>0.74</v>
      </c>
      <c r="V331" t="n">
        <v>0.9</v>
      </c>
      <c r="W331" t="n">
        <v>3.74</v>
      </c>
      <c r="X331" t="n">
        <v>0.42</v>
      </c>
      <c r="Y331" t="n">
        <v>1</v>
      </c>
      <c r="Z331" t="n">
        <v>10</v>
      </c>
    </row>
    <row r="332">
      <c r="A332" t="n">
        <v>28</v>
      </c>
      <c r="B332" t="n">
        <v>135</v>
      </c>
      <c r="C332" t="inlineStr">
        <is>
          <t xml:space="preserve">CONCLUIDO	</t>
        </is>
      </c>
      <c r="D332" t="n">
        <v>5.1513</v>
      </c>
      <c r="E332" t="n">
        <v>19.41</v>
      </c>
      <c r="F332" t="n">
        <v>15.5</v>
      </c>
      <c r="G332" t="n">
        <v>44.28</v>
      </c>
      <c r="H332" t="n">
        <v>0.51</v>
      </c>
      <c r="I332" t="n">
        <v>21</v>
      </c>
      <c r="J332" t="n">
        <v>276.67</v>
      </c>
      <c r="K332" t="n">
        <v>59.89</v>
      </c>
      <c r="L332" t="n">
        <v>8</v>
      </c>
      <c r="M332" t="n">
        <v>19</v>
      </c>
      <c r="N332" t="n">
        <v>73.78</v>
      </c>
      <c r="O332" t="n">
        <v>34356.83</v>
      </c>
      <c r="P332" t="n">
        <v>223.34</v>
      </c>
      <c r="Q332" t="n">
        <v>1731.9</v>
      </c>
      <c r="R332" t="n">
        <v>56</v>
      </c>
      <c r="S332" t="n">
        <v>42.11</v>
      </c>
      <c r="T332" t="n">
        <v>6323.44</v>
      </c>
      <c r="U332" t="n">
        <v>0.75</v>
      </c>
      <c r="V332" t="n">
        <v>0.9</v>
      </c>
      <c r="W332" t="n">
        <v>3.74</v>
      </c>
      <c r="X332" t="n">
        <v>0.4</v>
      </c>
      <c r="Y332" t="n">
        <v>1</v>
      </c>
      <c r="Z332" t="n">
        <v>10</v>
      </c>
    </row>
    <row r="333">
      <c r="A333" t="n">
        <v>29</v>
      </c>
      <c r="B333" t="n">
        <v>135</v>
      </c>
      <c r="C333" t="inlineStr">
        <is>
          <t xml:space="preserve">CONCLUIDO	</t>
        </is>
      </c>
      <c r="D333" t="n">
        <v>5.1506</v>
      </c>
      <c r="E333" t="n">
        <v>19.42</v>
      </c>
      <c r="F333" t="n">
        <v>15.5</v>
      </c>
      <c r="G333" t="n">
        <v>44.29</v>
      </c>
      <c r="H333" t="n">
        <v>0.53</v>
      </c>
      <c r="I333" t="n">
        <v>21</v>
      </c>
      <c r="J333" t="n">
        <v>277.16</v>
      </c>
      <c r="K333" t="n">
        <v>59.89</v>
      </c>
      <c r="L333" t="n">
        <v>8.25</v>
      </c>
      <c r="M333" t="n">
        <v>19</v>
      </c>
      <c r="N333" t="n">
        <v>74.02</v>
      </c>
      <c r="O333" t="n">
        <v>34416.93</v>
      </c>
      <c r="P333" t="n">
        <v>222.59</v>
      </c>
      <c r="Q333" t="n">
        <v>1732.04</v>
      </c>
      <c r="R333" t="n">
        <v>56.04</v>
      </c>
      <c r="S333" t="n">
        <v>42.11</v>
      </c>
      <c r="T333" t="n">
        <v>6342.41</v>
      </c>
      <c r="U333" t="n">
        <v>0.75</v>
      </c>
      <c r="V333" t="n">
        <v>0.9</v>
      </c>
      <c r="W333" t="n">
        <v>3.74</v>
      </c>
      <c r="X333" t="n">
        <v>0.4</v>
      </c>
      <c r="Y333" t="n">
        <v>1</v>
      </c>
      <c r="Z333" t="n">
        <v>10</v>
      </c>
    </row>
    <row r="334">
      <c r="A334" t="n">
        <v>30</v>
      </c>
      <c r="B334" t="n">
        <v>135</v>
      </c>
      <c r="C334" t="inlineStr">
        <is>
          <t xml:space="preserve">CONCLUIDO	</t>
        </is>
      </c>
      <c r="D334" t="n">
        <v>5.1712</v>
      </c>
      <c r="E334" t="n">
        <v>19.34</v>
      </c>
      <c r="F334" t="n">
        <v>15.47</v>
      </c>
      <c r="G334" t="n">
        <v>46.42</v>
      </c>
      <c r="H334" t="n">
        <v>0.55</v>
      </c>
      <c r="I334" t="n">
        <v>20</v>
      </c>
      <c r="J334" t="n">
        <v>277.65</v>
      </c>
      <c r="K334" t="n">
        <v>59.89</v>
      </c>
      <c r="L334" t="n">
        <v>8.5</v>
      </c>
      <c r="M334" t="n">
        <v>18</v>
      </c>
      <c r="N334" t="n">
        <v>74.26000000000001</v>
      </c>
      <c r="O334" t="n">
        <v>34477.13</v>
      </c>
      <c r="P334" t="n">
        <v>221.36</v>
      </c>
      <c r="Q334" t="n">
        <v>1731.87</v>
      </c>
      <c r="R334" t="n">
        <v>55.34</v>
      </c>
      <c r="S334" t="n">
        <v>42.11</v>
      </c>
      <c r="T334" t="n">
        <v>5995.63</v>
      </c>
      <c r="U334" t="n">
        <v>0.76</v>
      </c>
      <c r="V334" t="n">
        <v>0.9</v>
      </c>
      <c r="W334" t="n">
        <v>3.74</v>
      </c>
      <c r="X334" t="n">
        <v>0.38</v>
      </c>
      <c r="Y334" t="n">
        <v>1</v>
      </c>
      <c r="Z334" t="n">
        <v>10</v>
      </c>
    </row>
    <row r="335">
      <c r="A335" t="n">
        <v>31</v>
      </c>
      <c r="B335" t="n">
        <v>135</v>
      </c>
      <c r="C335" t="inlineStr">
        <is>
          <t xml:space="preserve">CONCLUIDO	</t>
        </is>
      </c>
      <c r="D335" t="n">
        <v>5.1892</v>
      </c>
      <c r="E335" t="n">
        <v>19.27</v>
      </c>
      <c r="F335" t="n">
        <v>15.46</v>
      </c>
      <c r="G335" t="n">
        <v>48.81</v>
      </c>
      <c r="H335" t="n">
        <v>0.5600000000000001</v>
      </c>
      <c r="I335" t="n">
        <v>19</v>
      </c>
      <c r="J335" t="n">
        <v>278.13</v>
      </c>
      <c r="K335" t="n">
        <v>59.89</v>
      </c>
      <c r="L335" t="n">
        <v>8.75</v>
      </c>
      <c r="M335" t="n">
        <v>17</v>
      </c>
      <c r="N335" t="n">
        <v>74.5</v>
      </c>
      <c r="O335" t="n">
        <v>34537.41</v>
      </c>
      <c r="P335" t="n">
        <v>218.76</v>
      </c>
      <c r="Q335" t="n">
        <v>1731.98</v>
      </c>
      <c r="R335" t="n">
        <v>54.77</v>
      </c>
      <c r="S335" t="n">
        <v>42.11</v>
      </c>
      <c r="T335" t="n">
        <v>5720.36</v>
      </c>
      <c r="U335" t="n">
        <v>0.77</v>
      </c>
      <c r="V335" t="n">
        <v>0.9</v>
      </c>
      <c r="W335" t="n">
        <v>3.74</v>
      </c>
      <c r="X335" t="n">
        <v>0.36</v>
      </c>
      <c r="Y335" t="n">
        <v>1</v>
      </c>
      <c r="Z335" t="n">
        <v>10</v>
      </c>
    </row>
    <row r="336">
      <c r="A336" t="n">
        <v>32</v>
      </c>
      <c r="B336" t="n">
        <v>135</v>
      </c>
      <c r="C336" t="inlineStr">
        <is>
          <t xml:space="preserve">CONCLUIDO	</t>
        </is>
      </c>
      <c r="D336" t="n">
        <v>5.1882</v>
      </c>
      <c r="E336" t="n">
        <v>19.27</v>
      </c>
      <c r="F336" t="n">
        <v>15.46</v>
      </c>
      <c r="G336" t="n">
        <v>48.82</v>
      </c>
      <c r="H336" t="n">
        <v>0.58</v>
      </c>
      <c r="I336" t="n">
        <v>19</v>
      </c>
      <c r="J336" t="n">
        <v>278.62</v>
      </c>
      <c r="K336" t="n">
        <v>59.89</v>
      </c>
      <c r="L336" t="n">
        <v>9</v>
      </c>
      <c r="M336" t="n">
        <v>17</v>
      </c>
      <c r="N336" t="n">
        <v>74.73999999999999</v>
      </c>
      <c r="O336" t="n">
        <v>34597.8</v>
      </c>
      <c r="P336" t="n">
        <v>217.16</v>
      </c>
      <c r="Q336" t="n">
        <v>1731.89</v>
      </c>
      <c r="R336" t="n">
        <v>54.83</v>
      </c>
      <c r="S336" t="n">
        <v>42.11</v>
      </c>
      <c r="T336" t="n">
        <v>5747.07</v>
      </c>
      <c r="U336" t="n">
        <v>0.77</v>
      </c>
      <c r="V336" t="n">
        <v>0.9</v>
      </c>
      <c r="W336" t="n">
        <v>3.74</v>
      </c>
      <c r="X336" t="n">
        <v>0.36</v>
      </c>
      <c r="Y336" t="n">
        <v>1</v>
      </c>
      <c r="Z336" t="n">
        <v>10</v>
      </c>
    </row>
    <row r="337">
      <c r="A337" t="n">
        <v>33</v>
      </c>
      <c r="B337" t="n">
        <v>135</v>
      </c>
      <c r="C337" t="inlineStr">
        <is>
          <t xml:space="preserve">CONCLUIDO	</t>
        </is>
      </c>
      <c r="D337" t="n">
        <v>5.2047</v>
      </c>
      <c r="E337" t="n">
        <v>19.21</v>
      </c>
      <c r="F337" t="n">
        <v>15.45</v>
      </c>
      <c r="G337" t="n">
        <v>51.5</v>
      </c>
      <c r="H337" t="n">
        <v>0.59</v>
      </c>
      <c r="I337" t="n">
        <v>18</v>
      </c>
      <c r="J337" t="n">
        <v>279.11</v>
      </c>
      <c r="K337" t="n">
        <v>59.89</v>
      </c>
      <c r="L337" t="n">
        <v>9.25</v>
      </c>
      <c r="M337" t="n">
        <v>16</v>
      </c>
      <c r="N337" t="n">
        <v>74.98</v>
      </c>
      <c r="O337" t="n">
        <v>34658.27</v>
      </c>
      <c r="P337" t="n">
        <v>216.08</v>
      </c>
      <c r="Q337" t="n">
        <v>1731.98</v>
      </c>
      <c r="R337" t="n">
        <v>54.67</v>
      </c>
      <c r="S337" t="n">
        <v>42.11</v>
      </c>
      <c r="T337" t="n">
        <v>5671.18</v>
      </c>
      <c r="U337" t="n">
        <v>0.77</v>
      </c>
      <c r="V337" t="n">
        <v>0.9</v>
      </c>
      <c r="W337" t="n">
        <v>3.73</v>
      </c>
      <c r="X337" t="n">
        <v>0.35</v>
      </c>
      <c r="Y337" t="n">
        <v>1</v>
      </c>
      <c r="Z337" t="n">
        <v>10</v>
      </c>
    </row>
    <row r="338">
      <c r="A338" t="n">
        <v>34</v>
      </c>
      <c r="B338" t="n">
        <v>135</v>
      </c>
      <c r="C338" t="inlineStr">
        <is>
          <t xml:space="preserve">CONCLUIDO	</t>
        </is>
      </c>
      <c r="D338" t="n">
        <v>5.2307</v>
      </c>
      <c r="E338" t="n">
        <v>19.12</v>
      </c>
      <c r="F338" t="n">
        <v>15.41</v>
      </c>
      <c r="G338" t="n">
        <v>54.37</v>
      </c>
      <c r="H338" t="n">
        <v>0.6</v>
      </c>
      <c r="I338" t="n">
        <v>17</v>
      </c>
      <c r="J338" t="n">
        <v>279.61</v>
      </c>
      <c r="K338" t="n">
        <v>59.89</v>
      </c>
      <c r="L338" t="n">
        <v>9.5</v>
      </c>
      <c r="M338" t="n">
        <v>15</v>
      </c>
      <c r="N338" t="n">
        <v>75.22</v>
      </c>
      <c r="O338" t="n">
        <v>34718.84</v>
      </c>
      <c r="P338" t="n">
        <v>212.15</v>
      </c>
      <c r="Q338" t="n">
        <v>1731.88</v>
      </c>
      <c r="R338" t="n">
        <v>53.17</v>
      </c>
      <c r="S338" t="n">
        <v>42.11</v>
      </c>
      <c r="T338" t="n">
        <v>4928.3</v>
      </c>
      <c r="U338" t="n">
        <v>0.79</v>
      </c>
      <c r="V338" t="n">
        <v>0.9</v>
      </c>
      <c r="W338" t="n">
        <v>3.73</v>
      </c>
      <c r="X338" t="n">
        <v>0.31</v>
      </c>
      <c r="Y338" t="n">
        <v>1</v>
      </c>
      <c r="Z338" t="n">
        <v>10</v>
      </c>
    </row>
    <row r="339">
      <c r="A339" t="n">
        <v>35</v>
      </c>
      <c r="B339" t="n">
        <v>135</v>
      </c>
      <c r="C339" t="inlineStr">
        <is>
          <t xml:space="preserve">CONCLUIDO	</t>
        </is>
      </c>
      <c r="D339" t="n">
        <v>5.2255</v>
      </c>
      <c r="E339" t="n">
        <v>19.14</v>
      </c>
      <c r="F339" t="n">
        <v>15.42</v>
      </c>
      <c r="G339" t="n">
        <v>54.44</v>
      </c>
      <c r="H339" t="n">
        <v>0.62</v>
      </c>
      <c r="I339" t="n">
        <v>17</v>
      </c>
      <c r="J339" t="n">
        <v>280.1</v>
      </c>
      <c r="K339" t="n">
        <v>59.89</v>
      </c>
      <c r="L339" t="n">
        <v>9.75</v>
      </c>
      <c r="M339" t="n">
        <v>15</v>
      </c>
      <c r="N339" t="n">
        <v>75.45999999999999</v>
      </c>
      <c r="O339" t="n">
        <v>34779.51</v>
      </c>
      <c r="P339" t="n">
        <v>212.61</v>
      </c>
      <c r="Q339" t="n">
        <v>1731.87</v>
      </c>
      <c r="R339" t="n">
        <v>53.69</v>
      </c>
      <c r="S339" t="n">
        <v>42.11</v>
      </c>
      <c r="T339" t="n">
        <v>5187.32</v>
      </c>
      <c r="U339" t="n">
        <v>0.78</v>
      </c>
      <c r="V339" t="n">
        <v>0.9</v>
      </c>
      <c r="W339" t="n">
        <v>3.74</v>
      </c>
      <c r="X339" t="n">
        <v>0.33</v>
      </c>
      <c r="Y339" t="n">
        <v>1</v>
      </c>
      <c r="Z339" t="n">
        <v>10</v>
      </c>
    </row>
    <row r="340">
      <c r="A340" t="n">
        <v>36</v>
      </c>
      <c r="B340" t="n">
        <v>135</v>
      </c>
      <c r="C340" t="inlineStr">
        <is>
          <t xml:space="preserve">CONCLUIDO	</t>
        </is>
      </c>
      <c r="D340" t="n">
        <v>5.2498</v>
      </c>
      <c r="E340" t="n">
        <v>19.05</v>
      </c>
      <c r="F340" t="n">
        <v>15.39</v>
      </c>
      <c r="G340" t="n">
        <v>57.7</v>
      </c>
      <c r="H340" t="n">
        <v>0.63</v>
      </c>
      <c r="I340" t="n">
        <v>16</v>
      </c>
      <c r="J340" t="n">
        <v>280.59</v>
      </c>
      <c r="K340" t="n">
        <v>59.89</v>
      </c>
      <c r="L340" t="n">
        <v>10</v>
      </c>
      <c r="M340" t="n">
        <v>14</v>
      </c>
      <c r="N340" t="n">
        <v>75.7</v>
      </c>
      <c r="O340" t="n">
        <v>34840.27</v>
      </c>
      <c r="P340" t="n">
        <v>208.94</v>
      </c>
      <c r="Q340" t="n">
        <v>1731.84</v>
      </c>
      <c r="R340" t="n">
        <v>52.48</v>
      </c>
      <c r="S340" t="n">
        <v>42.11</v>
      </c>
      <c r="T340" t="n">
        <v>4585.92</v>
      </c>
      <c r="U340" t="n">
        <v>0.8</v>
      </c>
      <c r="V340" t="n">
        <v>0.91</v>
      </c>
      <c r="W340" t="n">
        <v>3.73</v>
      </c>
      <c r="X340" t="n">
        <v>0.29</v>
      </c>
      <c r="Y340" t="n">
        <v>1</v>
      </c>
      <c r="Z340" t="n">
        <v>10</v>
      </c>
    </row>
    <row r="341">
      <c r="A341" t="n">
        <v>37</v>
      </c>
      <c r="B341" t="n">
        <v>135</v>
      </c>
      <c r="C341" t="inlineStr">
        <is>
          <t xml:space="preserve">CONCLUIDO	</t>
        </is>
      </c>
      <c r="D341" t="n">
        <v>5.246</v>
      </c>
      <c r="E341" t="n">
        <v>19.06</v>
      </c>
      <c r="F341" t="n">
        <v>15.4</v>
      </c>
      <c r="G341" t="n">
        <v>57.75</v>
      </c>
      <c r="H341" t="n">
        <v>0.65</v>
      </c>
      <c r="I341" t="n">
        <v>16</v>
      </c>
      <c r="J341" t="n">
        <v>281.08</v>
      </c>
      <c r="K341" t="n">
        <v>59.89</v>
      </c>
      <c r="L341" t="n">
        <v>10.25</v>
      </c>
      <c r="M341" t="n">
        <v>14</v>
      </c>
      <c r="N341" t="n">
        <v>75.95</v>
      </c>
      <c r="O341" t="n">
        <v>34901.13</v>
      </c>
      <c r="P341" t="n">
        <v>206.8</v>
      </c>
      <c r="Q341" t="n">
        <v>1731.89</v>
      </c>
      <c r="R341" t="n">
        <v>52.96</v>
      </c>
      <c r="S341" t="n">
        <v>42.11</v>
      </c>
      <c r="T341" t="n">
        <v>4825.56</v>
      </c>
      <c r="U341" t="n">
        <v>0.8</v>
      </c>
      <c r="V341" t="n">
        <v>0.9</v>
      </c>
      <c r="W341" t="n">
        <v>3.73</v>
      </c>
      <c r="X341" t="n">
        <v>0.3</v>
      </c>
      <c r="Y341" t="n">
        <v>1</v>
      </c>
      <c r="Z341" t="n">
        <v>10</v>
      </c>
    </row>
    <row r="342">
      <c r="A342" t="n">
        <v>38</v>
      </c>
      <c r="B342" t="n">
        <v>135</v>
      </c>
      <c r="C342" t="inlineStr">
        <is>
          <t xml:space="preserve">CONCLUIDO	</t>
        </is>
      </c>
      <c r="D342" t="n">
        <v>5.2408</v>
      </c>
      <c r="E342" t="n">
        <v>19.08</v>
      </c>
      <c r="F342" t="n">
        <v>15.42</v>
      </c>
      <c r="G342" t="n">
        <v>57.82</v>
      </c>
      <c r="H342" t="n">
        <v>0.66</v>
      </c>
      <c r="I342" t="n">
        <v>16</v>
      </c>
      <c r="J342" t="n">
        <v>281.58</v>
      </c>
      <c r="K342" t="n">
        <v>59.89</v>
      </c>
      <c r="L342" t="n">
        <v>10.5</v>
      </c>
      <c r="M342" t="n">
        <v>14</v>
      </c>
      <c r="N342" t="n">
        <v>76.19</v>
      </c>
      <c r="O342" t="n">
        <v>34962.08</v>
      </c>
      <c r="P342" t="n">
        <v>206.34</v>
      </c>
      <c r="Q342" t="n">
        <v>1731.92</v>
      </c>
      <c r="R342" t="n">
        <v>53.71</v>
      </c>
      <c r="S342" t="n">
        <v>42.11</v>
      </c>
      <c r="T342" t="n">
        <v>5201.14</v>
      </c>
      <c r="U342" t="n">
        <v>0.78</v>
      </c>
      <c r="V342" t="n">
        <v>0.9</v>
      </c>
      <c r="W342" t="n">
        <v>3.73</v>
      </c>
      <c r="X342" t="n">
        <v>0.32</v>
      </c>
      <c r="Y342" t="n">
        <v>1</v>
      </c>
      <c r="Z342" t="n">
        <v>10</v>
      </c>
    </row>
    <row r="343">
      <c r="A343" t="n">
        <v>39</v>
      </c>
      <c r="B343" t="n">
        <v>135</v>
      </c>
      <c r="C343" t="inlineStr">
        <is>
          <t xml:space="preserve">CONCLUIDO	</t>
        </is>
      </c>
      <c r="D343" t="n">
        <v>5.2647</v>
      </c>
      <c r="E343" t="n">
        <v>18.99</v>
      </c>
      <c r="F343" t="n">
        <v>15.38</v>
      </c>
      <c r="G343" t="n">
        <v>61.53</v>
      </c>
      <c r="H343" t="n">
        <v>0.68</v>
      </c>
      <c r="I343" t="n">
        <v>15</v>
      </c>
      <c r="J343" t="n">
        <v>282.07</v>
      </c>
      <c r="K343" t="n">
        <v>59.89</v>
      </c>
      <c r="L343" t="n">
        <v>10.75</v>
      </c>
      <c r="M343" t="n">
        <v>9</v>
      </c>
      <c r="N343" t="n">
        <v>76.44</v>
      </c>
      <c r="O343" t="n">
        <v>35023.13</v>
      </c>
      <c r="P343" t="n">
        <v>205.46</v>
      </c>
      <c r="Q343" t="n">
        <v>1731.92</v>
      </c>
      <c r="R343" t="n">
        <v>52.32</v>
      </c>
      <c r="S343" t="n">
        <v>42.11</v>
      </c>
      <c r="T343" t="n">
        <v>4512.1</v>
      </c>
      <c r="U343" t="n">
        <v>0.8</v>
      </c>
      <c r="V343" t="n">
        <v>0.91</v>
      </c>
      <c r="W343" t="n">
        <v>3.74</v>
      </c>
      <c r="X343" t="n">
        <v>0.28</v>
      </c>
      <c r="Y343" t="n">
        <v>1</v>
      </c>
      <c r="Z343" t="n">
        <v>10</v>
      </c>
    </row>
    <row r="344">
      <c r="A344" t="n">
        <v>40</v>
      </c>
      <c r="B344" t="n">
        <v>135</v>
      </c>
      <c r="C344" t="inlineStr">
        <is>
          <t xml:space="preserve">CONCLUIDO	</t>
        </is>
      </c>
      <c r="D344" t="n">
        <v>5.2644</v>
      </c>
      <c r="E344" t="n">
        <v>19</v>
      </c>
      <c r="F344" t="n">
        <v>15.38</v>
      </c>
      <c r="G344" t="n">
        <v>61.54</v>
      </c>
      <c r="H344" t="n">
        <v>0.6899999999999999</v>
      </c>
      <c r="I344" t="n">
        <v>15</v>
      </c>
      <c r="J344" t="n">
        <v>282.57</v>
      </c>
      <c r="K344" t="n">
        <v>59.89</v>
      </c>
      <c r="L344" t="n">
        <v>11</v>
      </c>
      <c r="M344" t="n">
        <v>6</v>
      </c>
      <c r="N344" t="n">
        <v>76.68000000000001</v>
      </c>
      <c r="O344" t="n">
        <v>35084.28</v>
      </c>
      <c r="P344" t="n">
        <v>202.8</v>
      </c>
      <c r="Q344" t="n">
        <v>1731.88</v>
      </c>
      <c r="R344" t="n">
        <v>52.36</v>
      </c>
      <c r="S344" t="n">
        <v>42.11</v>
      </c>
      <c r="T344" t="n">
        <v>4533.6</v>
      </c>
      <c r="U344" t="n">
        <v>0.8</v>
      </c>
      <c r="V344" t="n">
        <v>0.91</v>
      </c>
      <c r="W344" t="n">
        <v>3.74</v>
      </c>
      <c r="X344" t="n">
        <v>0.29</v>
      </c>
      <c r="Y344" t="n">
        <v>1</v>
      </c>
      <c r="Z344" t="n">
        <v>10</v>
      </c>
    </row>
    <row r="345">
      <c r="A345" t="n">
        <v>41</v>
      </c>
      <c r="B345" t="n">
        <v>135</v>
      </c>
      <c r="C345" t="inlineStr">
        <is>
          <t xml:space="preserve">CONCLUIDO	</t>
        </is>
      </c>
      <c r="D345" t="n">
        <v>5.2642</v>
      </c>
      <c r="E345" t="n">
        <v>19</v>
      </c>
      <c r="F345" t="n">
        <v>15.38</v>
      </c>
      <c r="G345" t="n">
        <v>61.54</v>
      </c>
      <c r="H345" t="n">
        <v>0.71</v>
      </c>
      <c r="I345" t="n">
        <v>15</v>
      </c>
      <c r="J345" t="n">
        <v>283.06</v>
      </c>
      <c r="K345" t="n">
        <v>59.89</v>
      </c>
      <c r="L345" t="n">
        <v>11.25</v>
      </c>
      <c r="M345" t="n">
        <v>6</v>
      </c>
      <c r="N345" t="n">
        <v>76.93000000000001</v>
      </c>
      <c r="O345" t="n">
        <v>35145.53</v>
      </c>
      <c r="P345" t="n">
        <v>202.42</v>
      </c>
      <c r="Q345" t="n">
        <v>1731.89</v>
      </c>
      <c r="R345" t="n">
        <v>52.32</v>
      </c>
      <c r="S345" t="n">
        <v>42.11</v>
      </c>
      <c r="T345" t="n">
        <v>4515.31</v>
      </c>
      <c r="U345" t="n">
        <v>0.8</v>
      </c>
      <c r="V345" t="n">
        <v>0.91</v>
      </c>
      <c r="W345" t="n">
        <v>3.74</v>
      </c>
      <c r="X345" t="n">
        <v>0.29</v>
      </c>
      <c r="Y345" t="n">
        <v>1</v>
      </c>
      <c r="Z345" t="n">
        <v>10</v>
      </c>
    </row>
    <row r="346">
      <c r="A346" t="n">
        <v>42</v>
      </c>
      <c r="B346" t="n">
        <v>135</v>
      </c>
      <c r="C346" t="inlineStr">
        <is>
          <t xml:space="preserve">CONCLUIDO	</t>
        </is>
      </c>
      <c r="D346" t="n">
        <v>5.2606</v>
      </c>
      <c r="E346" t="n">
        <v>19.01</v>
      </c>
      <c r="F346" t="n">
        <v>15.4</v>
      </c>
      <c r="G346" t="n">
        <v>61.59</v>
      </c>
      <c r="H346" t="n">
        <v>0.72</v>
      </c>
      <c r="I346" t="n">
        <v>15</v>
      </c>
      <c r="J346" t="n">
        <v>283.56</v>
      </c>
      <c r="K346" t="n">
        <v>59.89</v>
      </c>
      <c r="L346" t="n">
        <v>11.5</v>
      </c>
      <c r="M346" t="n">
        <v>5</v>
      </c>
      <c r="N346" t="n">
        <v>77.18000000000001</v>
      </c>
      <c r="O346" t="n">
        <v>35206.88</v>
      </c>
      <c r="P346" t="n">
        <v>202.2</v>
      </c>
      <c r="Q346" t="n">
        <v>1731.9</v>
      </c>
      <c r="R346" t="n">
        <v>52.54</v>
      </c>
      <c r="S346" t="n">
        <v>42.11</v>
      </c>
      <c r="T346" t="n">
        <v>4622.83</v>
      </c>
      <c r="U346" t="n">
        <v>0.8</v>
      </c>
      <c r="V346" t="n">
        <v>0.9</v>
      </c>
      <c r="W346" t="n">
        <v>3.74</v>
      </c>
      <c r="X346" t="n">
        <v>0.3</v>
      </c>
      <c r="Y346" t="n">
        <v>1</v>
      </c>
      <c r="Z346" t="n">
        <v>10</v>
      </c>
    </row>
    <row r="347">
      <c r="A347" t="n">
        <v>43</v>
      </c>
      <c r="B347" t="n">
        <v>135</v>
      </c>
      <c r="C347" t="inlineStr">
        <is>
          <t xml:space="preserve">CONCLUIDO	</t>
        </is>
      </c>
      <c r="D347" t="n">
        <v>5.2817</v>
      </c>
      <c r="E347" t="n">
        <v>18.93</v>
      </c>
      <c r="F347" t="n">
        <v>15.37</v>
      </c>
      <c r="G347" t="n">
        <v>65.88</v>
      </c>
      <c r="H347" t="n">
        <v>0.74</v>
      </c>
      <c r="I347" t="n">
        <v>14</v>
      </c>
      <c r="J347" t="n">
        <v>284.06</v>
      </c>
      <c r="K347" t="n">
        <v>59.89</v>
      </c>
      <c r="L347" t="n">
        <v>11.75</v>
      </c>
      <c r="M347" t="n">
        <v>3</v>
      </c>
      <c r="N347" t="n">
        <v>77.42</v>
      </c>
      <c r="O347" t="n">
        <v>35268.32</v>
      </c>
      <c r="P347" t="n">
        <v>202.12</v>
      </c>
      <c r="Q347" t="n">
        <v>1731.88</v>
      </c>
      <c r="R347" t="n">
        <v>51.82</v>
      </c>
      <c r="S347" t="n">
        <v>42.11</v>
      </c>
      <c r="T347" t="n">
        <v>4265.67</v>
      </c>
      <c r="U347" t="n">
        <v>0.8100000000000001</v>
      </c>
      <c r="V347" t="n">
        <v>0.91</v>
      </c>
      <c r="W347" t="n">
        <v>3.74</v>
      </c>
      <c r="X347" t="n">
        <v>0.27</v>
      </c>
      <c r="Y347" t="n">
        <v>1</v>
      </c>
      <c r="Z347" t="n">
        <v>10</v>
      </c>
    </row>
    <row r="348">
      <c r="A348" t="n">
        <v>44</v>
      </c>
      <c r="B348" t="n">
        <v>135</v>
      </c>
      <c r="C348" t="inlineStr">
        <is>
          <t xml:space="preserve">CONCLUIDO	</t>
        </is>
      </c>
      <c r="D348" t="n">
        <v>5.2815</v>
      </c>
      <c r="E348" t="n">
        <v>18.93</v>
      </c>
      <c r="F348" t="n">
        <v>15.37</v>
      </c>
      <c r="G348" t="n">
        <v>65.89</v>
      </c>
      <c r="H348" t="n">
        <v>0.75</v>
      </c>
      <c r="I348" t="n">
        <v>14</v>
      </c>
      <c r="J348" t="n">
        <v>284.56</v>
      </c>
      <c r="K348" t="n">
        <v>59.89</v>
      </c>
      <c r="L348" t="n">
        <v>12</v>
      </c>
      <c r="M348" t="n">
        <v>2</v>
      </c>
      <c r="N348" t="n">
        <v>77.67</v>
      </c>
      <c r="O348" t="n">
        <v>35329.87</v>
      </c>
      <c r="P348" t="n">
        <v>202.78</v>
      </c>
      <c r="Q348" t="n">
        <v>1731.84</v>
      </c>
      <c r="R348" t="n">
        <v>51.81</v>
      </c>
      <c r="S348" t="n">
        <v>42.11</v>
      </c>
      <c r="T348" t="n">
        <v>4261.77</v>
      </c>
      <c r="U348" t="n">
        <v>0.8100000000000001</v>
      </c>
      <c r="V348" t="n">
        <v>0.91</v>
      </c>
      <c r="W348" t="n">
        <v>3.74</v>
      </c>
      <c r="X348" t="n">
        <v>0.28</v>
      </c>
      <c r="Y348" t="n">
        <v>1</v>
      </c>
      <c r="Z348" t="n">
        <v>10</v>
      </c>
    </row>
    <row r="349">
      <c r="A349" t="n">
        <v>45</v>
      </c>
      <c r="B349" t="n">
        <v>135</v>
      </c>
      <c r="C349" t="inlineStr">
        <is>
          <t xml:space="preserve">CONCLUIDO	</t>
        </is>
      </c>
      <c r="D349" t="n">
        <v>5.2825</v>
      </c>
      <c r="E349" t="n">
        <v>18.93</v>
      </c>
      <c r="F349" t="n">
        <v>15.37</v>
      </c>
      <c r="G349" t="n">
        <v>65.87</v>
      </c>
      <c r="H349" t="n">
        <v>0.77</v>
      </c>
      <c r="I349" t="n">
        <v>14</v>
      </c>
      <c r="J349" t="n">
        <v>285.06</v>
      </c>
      <c r="K349" t="n">
        <v>59.89</v>
      </c>
      <c r="L349" t="n">
        <v>12.25</v>
      </c>
      <c r="M349" t="n">
        <v>1</v>
      </c>
      <c r="N349" t="n">
        <v>77.92</v>
      </c>
      <c r="O349" t="n">
        <v>35391.51</v>
      </c>
      <c r="P349" t="n">
        <v>203.01</v>
      </c>
      <c r="Q349" t="n">
        <v>1731.86</v>
      </c>
      <c r="R349" t="n">
        <v>51.73</v>
      </c>
      <c r="S349" t="n">
        <v>42.11</v>
      </c>
      <c r="T349" t="n">
        <v>4223.5</v>
      </c>
      <c r="U349" t="n">
        <v>0.8100000000000001</v>
      </c>
      <c r="V349" t="n">
        <v>0.91</v>
      </c>
      <c r="W349" t="n">
        <v>3.74</v>
      </c>
      <c r="X349" t="n">
        <v>0.27</v>
      </c>
      <c r="Y349" t="n">
        <v>1</v>
      </c>
      <c r="Z349" t="n">
        <v>10</v>
      </c>
    </row>
    <row r="350">
      <c r="A350" t="n">
        <v>46</v>
      </c>
      <c r="B350" t="n">
        <v>135</v>
      </c>
      <c r="C350" t="inlineStr">
        <is>
          <t xml:space="preserve">CONCLUIDO	</t>
        </is>
      </c>
      <c r="D350" t="n">
        <v>5.2818</v>
      </c>
      <c r="E350" t="n">
        <v>18.93</v>
      </c>
      <c r="F350" t="n">
        <v>15.37</v>
      </c>
      <c r="G350" t="n">
        <v>65.88</v>
      </c>
      <c r="H350" t="n">
        <v>0.78</v>
      </c>
      <c r="I350" t="n">
        <v>14</v>
      </c>
      <c r="J350" t="n">
        <v>285.56</v>
      </c>
      <c r="K350" t="n">
        <v>59.89</v>
      </c>
      <c r="L350" t="n">
        <v>12.5</v>
      </c>
      <c r="M350" t="n">
        <v>0</v>
      </c>
      <c r="N350" t="n">
        <v>78.17</v>
      </c>
      <c r="O350" t="n">
        <v>35453.26</v>
      </c>
      <c r="P350" t="n">
        <v>203.37</v>
      </c>
      <c r="Q350" t="n">
        <v>1731.84</v>
      </c>
      <c r="R350" t="n">
        <v>51.73</v>
      </c>
      <c r="S350" t="n">
        <v>42.11</v>
      </c>
      <c r="T350" t="n">
        <v>4225.36</v>
      </c>
      <c r="U350" t="n">
        <v>0.8100000000000001</v>
      </c>
      <c r="V350" t="n">
        <v>0.91</v>
      </c>
      <c r="W350" t="n">
        <v>3.74</v>
      </c>
      <c r="X350" t="n">
        <v>0.27</v>
      </c>
      <c r="Y350" t="n">
        <v>1</v>
      </c>
      <c r="Z350" t="n">
        <v>10</v>
      </c>
    </row>
    <row r="351">
      <c r="A351" t="n">
        <v>0</v>
      </c>
      <c r="B351" t="n">
        <v>80</v>
      </c>
      <c r="C351" t="inlineStr">
        <is>
          <t xml:space="preserve">CONCLUIDO	</t>
        </is>
      </c>
      <c r="D351" t="n">
        <v>3.8769</v>
      </c>
      <c r="E351" t="n">
        <v>25.79</v>
      </c>
      <c r="F351" t="n">
        <v>18.35</v>
      </c>
      <c r="G351" t="n">
        <v>6.92</v>
      </c>
      <c r="H351" t="n">
        <v>0.11</v>
      </c>
      <c r="I351" t="n">
        <v>159</v>
      </c>
      <c r="J351" t="n">
        <v>159.12</v>
      </c>
      <c r="K351" t="n">
        <v>50.28</v>
      </c>
      <c r="L351" t="n">
        <v>1</v>
      </c>
      <c r="M351" t="n">
        <v>157</v>
      </c>
      <c r="N351" t="n">
        <v>27.84</v>
      </c>
      <c r="O351" t="n">
        <v>19859.16</v>
      </c>
      <c r="P351" t="n">
        <v>219.81</v>
      </c>
      <c r="Q351" t="n">
        <v>1732.41</v>
      </c>
      <c r="R351" t="n">
        <v>144.41</v>
      </c>
      <c r="S351" t="n">
        <v>42.11</v>
      </c>
      <c r="T351" t="n">
        <v>49838.16</v>
      </c>
      <c r="U351" t="n">
        <v>0.29</v>
      </c>
      <c r="V351" t="n">
        <v>0.76</v>
      </c>
      <c r="W351" t="n">
        <v>3.98</v>
      </c>
      <c r="X351" t="n">
        <v>3.24</v>
      </c>
      <c r="Y351" t="n">
        <v>1</v>
      </c>
      <c r="Z351" t="n">
        <v>10</v>
      </c>
    </row>
    <row r="352">
      <c r="A352" t="n">
        <v>1</v>
      </c>
      <c r="B352" t="n">
        <v>80</v>
      </c>
      <c r="C352" t="inlineStr">
        <is>
          <t xml:space="preserve">CONCLUIDO	</t>
        </is>
      </c>
      <c r="D352" t="n">
        <v>4.2184</v>
      </c>
      <c r="E352" t="n">
        <v>23.71</v>
      </c>
      <c r="F352" t="n">
        <v>17.51</v>
      </c>
      <c r="G352" t="n">
        <v>8.76</v>
      </c>
      <c r="H352" t="n">
        <v>0.14</v>
      </c>
      <c r="I352" t="n">
        <v>120</v>
      </c>
      <c r="J352" t="n">
        <v>159.48</v>
      </c>
      <c r="K352" t="n">
        <v>50.28</v>
      </c>
      <c r="L352" t="n">
        <v>1.25</v>
      </c>
      <c r="M352" t="n">
        <v>118</v>
      </c>
      <c r="N352" t="n">
        <v>27.95</v>
      </c>
      <c r="O352" t="n">
        <v>19902.91</v>
      </c>
      <c r="P352" t="n">
        <v>207.34</v>
      </c>
      <c r="Q352" t="n">
        <v>1732.6</v>
      </c>
      <c r="R352" t="n">
        <v>118.6</v>
      </c>
      <c r="S352" t="n">
        <v>42.11</v>
      </c>
      <c r="T352" t="n">
        <v>37126.57</v>
      </c>
      <c r="U352" t="n">
        <v>0.36</v>
      </c>
      <c r="V352" t="n">
        <v>0.8</v>
      </c>
      <c r="W352" t="n">
        <v>3.9</v>
      </c>
      <c r="X352" t="n">
        <v>2.41</v>
      </c>
      <c r="Y352" t="n">
        <v>1</v>
      </c>
      <c r="Z352" t="n">
        <v>10</v>
      </c>
    </row>
    <row r="353">
      <c r="A353" t="n">
        <v>2</v>
      </c>
      <c r="B353" t="n">
        <v>80</v>
      </c>
      <c r="C353" t="inlineStr">
        <is>
          <t xml:space="preserve">CONCLUIDO	</t>
        </is>
      </c>
      <c r="D353" t="n">
        <v>4.4419</v>
      </c>
      <c r="E353" t="n">
        <v>22.51</v>
      </c>
      <c r="F353" t="n">
        <v>17.06</v>
      </c>
      <c r="G353" t="n">
        <v>10.55</v>
      </c>
      <c r="H353" t="n">
        <v>0.17</v>
      </c>
      <c r="I353" t="n">
        <v>97</v>
      </c>
      <c r="J353" t="n">
        <v>159.83</v>
      </c>
      <c r="K353" t="n">
        <v>50.28</v>
      </c>
      <c r="L353" t="n">
        <v>1.5</v>
      </c>
      <c r="M353" t="n">
        <v>95</v>
      </c>
      <c r="N353" t="n">
        <v>28.05</v>
      </c>
      <c r="O353" t="n">
        <v>19946.71</v>
      </c>
      <c r="P353" t="n">
        <v>199.68</v>
      </c>
      <c r="Q353" t="n">
        <v>1732.08</v>
      </c>
      <c r="R353" t="n">
        <v>104.34</v>
      </c>
      <c r="S353" t="n">
        <v>42.11</v>
      </c>
      <c r="T353" t="n">
        <v>30114.21</v>
      </c>
      <c r="U353" t="n">
        <v>0.4</v>
      </c>
      <c r="V353" t="n">
        <v>0.82</v>
      </c>
      <c r="W353" t="n">
        <v>3.88</v>
      </c>
      <c r="X353" t="n">
        <v>1.96</v>
      </c>
      <c r="Y353" t="n">
        <v>1</v>
      </c>
      <c r="Z353" t="n">
        <v>10</v>
      </c>
    </row>
    <row r="354">
      <c r="A354" t="n">
        <v>3</v>
      </c>
      <c r="B354" t="n">
        <v>80</v>
      </c>
      <c r="C354" t="inlineStr">
        <is>
          <t xml:space="preserve">CONCLUIDO	</t>
        </is>
      </c>
      <c r="D354" t="n">
        <v>4.631</v>
      </c>
      <c r="E354" t="n">
        <v>21.59</v>
      </c>
      <c r="F354" t="n">
        <v>16.69</v>
      </c>
      <c r="G354" t="n">
        <v>12.52</v>
      </c>
      <c r="H354" t="n">
        <v>0.19</v>
      </c>
      <c r="I354" t="n">
        <v>80</v>
      </c>
      <c r="J354" t="n">
        <v>160.19</v>
      </c>
      <c r="K354" t="n">
        <v>50.28</v>
      </c>
      <c r="L354" t="n">
        <v>1.75</v>
      </c>
      <c r="M354" t="n">
        <v>78</v>
      </c>
      <c r="N354" t="n">
        <v>28.16</v>
      </c>
      <c r="O354" t="n">
        <v>19990.53</v>
      </c>
      <c r="P354" t="n">
        <v>193.08</v>
      </c>
      <c r="Q354" t="n">
        <v>1732.07</v>
      </c>
      <c r="R354" t="n">
        <v>93.23</v>
      </c>
      <c r="S354" t="n">
        <v>42.11</v>
      </c>
      <c r="T354" t="n">
        <v>24641.07</v>
      </c>
      <c r="U354" t="n">
        <v>0.45</v>
      </c>
      <c r="V354" t="n">
        <v>0.83</v>
      </c>
      <c r="W354" t="n">
        <v>3.84</v>
      </c>
      <c r="X354" t="n">
        <v>1.59</v>
      </c>
      <c r="Y354" t="n">
        <v>1</v>
      </c>
      <c r="Z354" t="n">
        <v>10</v>
      </c>
    </row>
    <row r="355">
      <c r="A355" t="n">
        <v>4</v>
      </c>
      <c r="B355" t="n">
        <v>80</v>
      </c>
      <c r="C355" t="inlineStr">
        <is>
          <t xml:space="preserve">CONCLUIDO	</t>
        </is>
      </c>
      <c r="D355" t="n">
        <v>4.7558</v>
      </c>
      <c r="E355" t="n">
        <v>21.03</v>
      </c>
      <c r="F355" t="n">
        <v>16.48</v>
      </c>
      <c r="G355" t="n">
        <v>14.33</v>
      </c>
      <c r="H355" t="n">
        <v>0.22</v>
      </c>
      <c r="I355" t="n">
        <v>69</v>
      </c>
      <c r="J355" t="n">
        <v>160.54</v>
      </c>
      <c r="K355" t="n">
        <v>50.28</v>
      </c>
      <c r="L355" t="n">
        <v>2</v>
      </c>
      <c r="M355" t="n">
        <v>67</v>
      </c>
      <c r="N355" t="n">
        <v>28.26</v>
      </c>
      <c r="O355" t="n">
        <v>20034.4</v>
      </c>
      <c r="P355" t="n">
        <v>188.21</v>
      </c>
      <c r="Q355" t="n">
        <v>1732.14</v>
      </c>
      <c r="R355" t="n">
        <v>86.3</v>
      </c>
      <c r="S355" t="n">
        <v>42.11</v>
      </c>
      <c r="T355" t="n">
        <v>21231.56</v>
      </c>
      <c r="U355" t="n">
        <v>0.49</v>
      </c>
      <c r="V355" t="n">
        <v>0.85</v>
      </c>
      <c r="W355" t="n">
        <v>3.83</v>
      </c>
      <c r="X355" t="n">
        <v>1.38</v>
      </c>
      <c r="Y355" t="n">
        <v>1</v>
      </c>
      <c r="Z355" t="n">
        <v>10</v>
      </c>
    </row>
    <row r="356">
      <c r="A356" t="n">
        <v>5</v>
      </c>
      <c r="B356" t="n">
        <v>80</v>
      </c>
      <c r="C356" t="inlineStr">
        <is>
          <t xml:space="preserve">CONCLUIDO	</t>
        </is>
      </c>
      <c r="D356" t="n">
        <v>4.8674</v>
      </c>
      <c r="E356" t="n">
        <v>20.54</v>
      </c>
      <c r="F356" t="n">
        <v>16.29</v>
      </c>
      <c r="G356" t="n">
        <v>16.29</v>
      </c>
      <c r="H356" t="n">
        <v>0.25</v>
      </c>
      <c r="I356" t="n">
        <v>60</v>
      </c>
      <c r="J356" t="n">
        <v>160.9</v>
      </c>
      <c r="K356" t="n">
        <v>50.28</v>
      </c>
      <c r="L356" t="n">
        <v>2.25</v>
      </c>
      <c r="M356" t="n">
        <v>58</v>
      </c>
      <c r="N356" t="n">
        <v>28.37</v>
      </c>
      <c r="O356" t="n">
        <v>20078.3</v>
      </c>
      <c r="P356" t="n">
        <v>183.53</v>
      </c>
      <c r="Q356" t="n">
        <v>1732.21</v>
      </c>
      <c r="R356" t="n">
        <v>80.45</v>
      </c>
      <c r="S356" t="n">
        <v>42.11</v>
      </c>
      <c r="T356" t="n">
        <v>18351.29</v>
      </c>
      <c r="U356" t="n">
        <v>0.52</v>
      </c>
      <c r="V356" t="n">
        <v>0.86</v>
      </c>
      <c r="W356" t="n">
        <v>3.81</v>
      </c>
      <c r="X356" t="n">
        <v>1.19</v>
      </c>
      <c r="Y356" t="n">
        <v>1</v>
      </c>
      <c r="Z356" t="n">
        <v>10</v>
      </c>
    </row>
    <row r="357">
      <c r="A357" t="n">
        <v>6</v>
      </c>
      <c r="B357" t="n">
        <v>80</v>
      </c>
      <c r="C357" t="inlineStr">
        <is>
          <t xml:space="preserve">CONCLUIDO	</t>
        </is>
      </c>
      <c r="D357" t="n">
        <v>4.9553</v>
      </c>
      <c r="E357" t="n">
        <v>20.18</v>
      </c>
      <c r="F357" t="n">
        <v>16.15</v>
      </c>
      <c r="G357" t="n">
        <v>18.28</v>
      </c>
      <c r="H357" t="n">
        <v>0.27</v>
      </c>
      <c r="I357" t="n">
        <v>53</v>
      </c>
      <c r="J357" t="n">
        <v>161.26</v>
      </c>
      <c r="K357" t="n">
        <v>50.28</v>
      </c>
      <c r="L357" t="n">
        <v>2.5</v>
      </c>
      <c r="M357" t="n">
        <v>51</v>
      </c>
      <c r="N357" t="n">
        <v>28.48</v>
      </c>
      <c r="O357" t="n">
        <v>20122.23</v>
      </c>
      <c r="P357" t="n">
        <v>179.27</v>
      </c>
      <c r="Q357" t="n">
        <v>1732.41</v>
      </c>
      <c r="R357" t="n">
        <v>76.20999999999999</v>
      </c>
      <c r="S357" t="n">
        <v>42.11</v>
      </c>
      <c r="T357" t="n">
        <v>16270.17</v>
      </c>
      <c r="U357" t="n">
        <v>0.55</v>
      </c>
      <c r="V357" t="n">
        <v>0.86</v>
      </c>
      <c r="W357" t="n">
        <v>3.79</v>
      </c>
      <c r="X357" t="n">
        <v>1.05</v>
      </c>
      <c r="Y357" t="n">
        <v>1</v>
      </c>
      <c r="Z357" t="n">
        <v>10</v>
      </c>
    </row>
    <row r="358">
      <c r="A358" t="n">
        <v>7</v>
      </c>
      <c r="B358" t="n">
        <v>80</v>
      </c>
      <c r="C358" t="inlineStr">
        <is>
          <t xml:space="preserve">CONCLUIDO	</t>
        </is>
      </c>
      <c r="D358" t="n">
        <v>5.034</v>
      </c>
      <c r="E358" t="n">
        <v>19.86</v>
      </c>
      <c r="F358" t="n">
        <v>16.03</v>
      </c>
      <c r="G358" t="n">
        <v>20.46</v>
      </c>
      <c r="H358" t="n">
        <v>0.3</v>
      </c>
      <c r="I358" t="n">
        <v>47</v>
      </c>
      <c r="J358" t="n">
        <v>161.61</v>
      </c>
      <c r="K358" t="n">
        <v>50.28</v>
      </c>
      <c r="L358" t="n">
        <v>2.75</v>
      </c>
      <c r="M358" t="n">
        <v>45</v>
      </c>
      <c r="N358" t="n">
        <v>28.58</v>
      </c>
      <c r="O358" t="n">
        <v>20166.2</v>
      </c>
      <c r="P358" t="n">
        <v>175.55</v>
      </c>
      <c r="Q358" t="n">
        <v>1732.13</v>
      </c>
      <c r="R358" t="n">
        <v>72.31999999999999</v>
      </c>
      <c r="S358" t="n">
        <v>42.11</v>
      </c>
      <c r="T358" t="n">
        <v>14352.36</v>
      </c>
      <c r="U358" t="n">
        <v>0.58</v>
      </c>
      <c r="V358" t="n">
        <v>0.87</v>
      </c>
      <c r="W358" t="n">
        <v>3.79</v>
      </c>
      <c r="X358" t="n">
        <v>0.93</v>
      </c>
      <c r="Y358" t="n">
        <v>1</v>
      </c>
      <c r="Z358" t="n">
        <v>10</v>
      </c>
    </row>
    <row r="359">
      <c r="A359" t="n">
        <v>8</v>
      </c>
      <c r="B359" t="n">
        <v>80</v>
      </c>
      <c r="C359" t="inlineStr">
        <is>
          <t xml:space="preserve">CONCLUIDO	</t>
        </is>
      </c>
      <c r="D359" t="n">
        <v>5.103</v>
      </c>
      <c r="E359" t="n">
        <v>19.6</v>
      </c>
      <c r="F359" t="n">
        <v>15.92</v>
      </c>
      <c r="G359" t="n">
        <v>22.74</v>
      </c>
      <c r="H359" t="n">
        <v>0.33</v>
      </c>
      <c r="I359" t="n">
        <v>42</v>
      </c>
      <c r="J359" t="n">
        <v>161.97</v>
      </c>
      <c r="K359" t="n">
        <v>50.28</v>
      </c>
      <c r="L359" t="n">
        <v>3</v>
      </c>
      <c r="M359" t="n">
        <v>40</v>
      </c>
      <c r="N359" t="n">
        <v>28.69</v>
      </c>
      <c r="O359" t="n">
        <v>20210.21</v>
      </c>
      <c r="P359" t="n">
        <v>171.62</v>
      </c>
      <c r="Q359" t="n">
        <v>1732.33</v>
      </c>
      <c r="R359" t="n">
        <v>69.23</v>
      </c>
      <c r="S359" t="n">
        <v>42.11</v>
      </c>
      <c r="T359" t="n">
        <v>12832.45</v>
      </c>
      <c r="U359" t="n">
        <v>0.61</v>
      </c>
      <c r="V359" t="n">
        <v>0.87</v>
      </c>
      <c r="W359" t="n">
        <v>3.77</v>
      </c>
      <c r="X359" t="n">
        <v>0.82</v>
      </c>
      <c r="Y359" t="n">
        <v>1</v>
      </c>
      <c r="Z359" t="n">
        <v>10</v>
      </c>
    </row>
    <row r="360">
      <c r="A360" t="n">
        <v>9</v>
      </c>
      <c r="B360" t="n">
        <v>80</v>
      </c>
      <c r="C360" t="inlineStr">
        <is>
          <t xml:space="preserve">CONCLUIDO	</t>
        </is>
      </c>
      <c r="D360" t="n">
        <v>5.1398</v>
      </c>
      <c r="E360" t="n">
        <v>19.46</v>
      </c>
      <c r="F360" t="n">
        <v>15.87</v>
      </c>
      <c r="G360" t="n">
        <v>24.42</v>
      </c>
      <c r="H360" t="n">
        <v>0.35</v>
      </c>
      <c r="I360" t="n">
        <v>39</v>
      </c>
      <c r="J360" t="n">
        <v>162.33</v>
      </c>
      <c r="K360" t="n">
        <v>50.28</v>
      </c>
      <c r="L360" t="n">
        <v>3.25</v>
      </c>
      <c r="M360" t="n">
        <v>37</v>
      </c>
      <c r="N360" t="n">
        <v>28.8</v>
      </c>
      <c r="O360" t="n">
        <v>20254.26</v>
      </c>
      <c r="P360" t="n">
        <v>168.9</v>
      </c>
      <c r="Q360" t="n">
        <v>1732.03</v>
      </c>
      <c r="R360" t="n">
        <v>67.54000000000001</v>
      </c>
      <c r="S360" t="n">
        <v>42.11</v>
      </c>
      <c r="T360" t="n">
        <v>12004.93</v>
      </c>
      <c r="U360" t="n">
        <v>0.62</v>
      </c>
      <c r="V360" t="n">
        <v>0.88</v>
      </c>
      <c r="W360" t="n">
        <v>3.78</v>
      </c>
      <c r="X360" t="n">
        <v>0.78</v>
      </c>
      <c r="Y360" t="n">
        <v>1</v>
      </c>
      <c r="Z360" t="n">
        <v>10</v>
      </c>
    </row>
    <row r="361">
      <c r="A361" t="n">
        <v>10</v>
      </c>
      <c r="B361" t="n">
        <v>80</v>
      </c>
      <c r="C361" t="inlineStr">
        <is>
          <t xml:space="preserve">CONCLUIDO	</t>
        </is>
      </c>
      <c r="D361" t="n">
        <v>5.2012</v>
      </c>
      <c r="E361" t="n">
        <v>19.23</v>
      </c>
      <c r="F361" t="n">
        <v>15.77</v>
      </c>
      <c r="G361" t="n">
        <v>27.04</v>
      </c>
      <c r="H361" t="n">
        <v>0.38</v>
      </c>
      <c r="I361" t="n">
        <v>35</v>
      </c>
      <c r="J361" t="n">
        <v>162.68</v>
      </c>
      <c r="K361" t="n">
        <v>50.28</v>
      </c>
      <c r="L361" t="n">
        <v>3.5</v>
      </c>
      <c r="M361" t="n">
        <v>33</v>
      </c>
      <c r="N361" t="n">
        <v>28.9</v>
      </c>
      <c r="O361" t="n">
        <v>20298.34</v>
      </c>
      <c r="P361" t="n">
        <v>164.46</v>
      </c>
      <c r="Q361" t="n">
        <v>1732.08</v>
      </c>
      <c r="R361" t="n">
        <v>64.76000000000001</v>
      </c>
      <c r="S361" t="n">
        <v>42.11</v>
      </c>
      <c r="T361" t="n">
        <v>10634.06</v>
      </c>
      <c r="U361" t="n">
        <v>0.65</v>
      </c>
      <c r="V361" t="n">
        <v>0.88</v>
      </c>
      <c r="W361" t="n">
        <v>3.76</v>
      </c>
      <c r="X361" t="n">
        <v>0.68</v>
      </c>
      <c r="Y361" t="n">
        <v>1</v>
      </c>
      <c r="Z361" t="n">
        <v>10</v>
      </c>
    </row>
    <row r="362">
      <c r="A362" t="n">
        <v>11</v>
      </c>
      <c r="B362" t="n">
        <v>80</v>
      </c>
      <c r="C362" t="inlineStr">
        <is>
          <t xml:space="preserve">CONCLUIDO	</t>
        </is>
      </c>
      <c r="D362" t="n">
        <v>5.2345</v>
      </c>
      <c r="E362" t="n">
        <v>19.1</v>
      </c>
      <c r="F362" t="n">
        <v>15.75</v>
      </c>
      <c r="G362" t="n">
        <v>29.53</v>
      </c>
      <c r="H362" t="n">
        <v>0.41</v>
      </c>
      <c r="I362" t="n">
        <v>32</v>
      </c>
      <c r="J362" t="n">
        <v>163.04</v>
      </c>
      <c r="K362" t="n">
        <v>50.28</v>
      </c>
      <c r="L362" t="n">
        <v>3.75</v>
      </c>
      <c r="M362" t="n">
        <v>30</v>
      </c>
      <c r="N362" t="n">
        <v>29.01</v>
      </c>
      <c r="O362" t="n">
        <v>20342.46</v>
      </c>
      <c r="P362" t="n">
        <v>161.33</v>
      </c>
      <c r="Q362" t="n">
        <v>1731.87</v>
      </c>
      <c r="R362" t="n">
        <v>63.71</v>
      </c>
      <c r="S362" t="n">
        <v>42.11</v>
      </c>
      <c r="T362" t="n">
        <v>10122.85</v>
      </c>
      <c r="U362" t="n">
        <v>0.66</v>
      </c>
      <c r="V362" t="n">
        <v>0.88</v>
      </c>
      <c r="W362" t="n">
        <v>3.77</v>
      </c>
      <c r="X362" t="n">
        <v>0.65</v>
      </c>
      <c r="Y362" t="n">
        <v>1</v>
      </c>
      <c r="Z362" t="n">
        <v>10</v>
      </c>
    </row>
    <row r="363">
      <c r="A363" t="n">
        <v>12</v>
      </c>
      <c r="B363" t="n">
        <v>80</v>
      </c>
      <c r="C363" t="inlineStr">
        <is>
          <t xml:space="preserve">CONCLUIDO	</t>
        </is>
      </c>
      <c r="D363" t="n">
        <v>5.2672</v>
      </c>
      <c r="E363" t="n">
        <v>18.99</v>
      </c>
      <c r="F363" t="n">
        <v>15.69</v>
      </c>
      <c r="G363" t="n">
        <v>31.39</v>
      </c>
      <c r="H363" t="n">
        <v>0.43</v>
      </c>
      <c r="I363" t="n">
        <v>30</v>
      </c>
      <c r="J363" t="n">
        <v>163.4</v>
      </c>
      <c r="K363" t="n">
        <v>50.28</v>
      </c>
      <c r="L363" t="n">
        <v>4</v>
      </c>
      <c r="M363" t="n">
        <v>28</v>
      </c>
      <c r="N363" t="n">
        <v>29.12</v>
      </c>
      <c r="O363" t="n">
        <v>20386.62</v>
      </c>
      <c r="P363" t="n">
        <v>158.13</v>
      </c>
      <c r="Q363" t="n">
        <v>1732.07</v>
      </c>
      <c r="R363" t="n">
        <v>62.14</v>
      </c>
      <c r="S363" t="n">
        <v>42.11</v>
      </c>
      <c r="T363" t="n">
        <v>9349.73</v>
      </c>
      <c r="U363" t="n">
        <v>0.68</v>
      </c>
      <c r="V363" t="n">
        <v>0.89</v>
      </c>
      <c r="W363" t="n">
        <v>3.76</v>
      </c>
      <c r="X363" t="n">
        <v>0.59</v>
      </c>
      <c r="Y363" t="n">
        <v>1</v>
      </c>
      <c r="Z363" t="n">
        <v>10</v>
      </c>
    </row>
    <row r="364">
      <c r="A364" t="n">
        <v>13</v>
      </c>
      <c r="B364" t="n">
        <v>80</v>
      </c>
      <c r="C364" t="inlineStr">
        <is>
          <t xml:space="preserve">CONCLUIDO	</t>
        </is>
      </c>
      <c r="D364" t="n">
        <v>5.2982</v>
      </c>
      <c r="E364" t="n">
        <v>18.87</v>
      </c>
      <c r="F364" t="n">
        <v>15.65</v>
      </c>
      <c r="G364" t="n">
        <v>33.53</v>
      </c>
      <c r="H364" t="n">
        <v>0.46</v>
      </c>
      <c r="I364" t="n">
        <v>28</v>
      </c>
      <c r="J364" t="n">
        <v>163.76</v>
      </c>
      <c r="K364" t="n">
        <v>50.28</v>
      </c>
      <c r="L364" t="n">
        <v>4.25</v>
      </c>
      <c r="M364" t="n">
        <v>26</v>
      </c>
      <c r="N364" t="n">
        <v>29.23</v>
      </c>
      <c r="O364" t="n">
        <v>20430.81</v>
      </c>
      <c r="P364" t="n">
        <v>155.16</v>
      </c>
      <c r="Q364" t="n">
        <v>1731.94</v>
      </c>
      <c r="R364" t="n">
        <v>60.8</v>
      </c>
      <c r="S364" t="n">
        <v>42.11</v>
      </c>
      <c r="T364" t="n">
        <v>8686.690000000001</v>
      </c>
      <c r="U364" t="n">
        <v>0.6899999999999999</v>
      </c>
      <c r="V364" t="n">
        <v>0.89</v>
      </c>
      <c r="W364" t="n">
        <v>3.75</v>
      </c>
      <c r="X364" t="n">
        <v>0.55</v>
      </c>
      <c r="Y364" t="n">
        <v>1</v>
      </c>
      <c r="Z364" t="n">
        <v>10</v>
      </c>
    </row>
    <row r="365">
      <c r="A365" t="n">
        <v>14</v>
      </c>
      <c r="B365" t="n">
        <v>80</v>
      </c>
      <c r="C365" t="inlineStr">
        <is>
          <t xml:space="preserve">CONCLUIDO	</t>
        </is>
      </c>
      <c r="D365" t="n">
        <v>5.3254</v>
      </c>
      <c r="E365" t="n">
        <v>18.78</v>
      </c>
      <c r="F365" t="n">
        <v>15.62</v>
      </c>
      <c r="G365" t="n">
        <v>36.04</v>
      </c>
      <c r="H365" t="n">
        <v>0.49</v>
      </c>
      <c r="I365" t="n">
        <v>26</v>
      </c>
      <c r="J365" t="n">
        <v>164.12</v>
      </c>
      <c r="K365" t="n">
        <v>50.28</v>
      </c>
      <c r="L365" t="n">
        <v>4.5</v>
      </c>
      <c r="M365" t="n">
        <v>21</v>
      </c>
      <c r="N365" t="n">
        <v>29.34</v>
      </c>
      <c r="O365" t="n">
        <v>20475.04</v>
      </c>
      <c r="P365" t="n">
        <v>151.47</v>
      </c>
      <c r="Q365" t="n">
        <v>1732.1</v>
      </c>
      <c r="R365" t="n">
        <v>59.37</v>
      </c>
      <c r="S365" t="n">
        <v>42.11</v>
      </c>
      <c r="T365" t="n">
        <v>7982.2</v>
      </c>
      <c r="U365" t="n">
        <v>0.71</v>
      </c>
      <c r="V365" t="n">
        <v>0.89</v>
      </c>
      <c r="W365" t="n">
        <v>3.76</v>
      </c>
      <c r="X365" t="n">
        <v>0.52</v>
      </c>
      <c r="Y365" t="n">
        <v>1</v>
      </c>
      <c r="Z365" t="n">
        <v>10</v>
      </c>
    </row>
    <row r="366">
      <c r="A366" t="n">
        <v>15</v>
      </c>
      <c r="B366" t="n">
        <v>80</v>
      </c>
      <c r="C366" t="inlineStr">
        <is>
          <t xml:space="preserve">CONCLUIDO	</t>
        </is>
      </c>
      <c r="D366" t="n">
        <v>5.3552</v>
      </c>
      <c r="E366" t="n">
        <v>18.67</v>
      </c>
      <c r="F366" t="n">
        <v>15.58</v>
      </c>
      <c r="G366" t="n">
        <v>38.94</v>
      </c>
      <c r="H366" t="n">
        <v>0.51</v>
      </c>
      <c r="I366" t="n">
        <v>24</v>
      </c>
      <c r="J366" t="n">
        <v>164.48</v>
      </c>
      <c r="K366" t="n">
        <v>50.28</v>
      </c>
      <c r="L366" t="n">
        <v>4.75</v>
      </c>
      <c r="M366" t="n">
        <v>13</v>
      </c>
      <c r="N366" t="n">
        <v>29.45</v>
      </c>
      <c r="O366" t="n">
        <v>20519.3</v>
      </c>
      <c r="P366" t="n">
        <v>148.93</v>
      </c>
      <c r="Q366" t="n">
        <v>1731.87</v>
      </c>
      <c r="R366" t="n">
        <v>57.94</v>
      </c>
      <c r="S366" t="n">
        <v>42.11</v>
      </c>
      <c r="T366" t="n">
        <v>7278.09</v>
      </c>
      <c r="U366" t="n">
        <v>0.73</v>
      </c>
      <c r="V366" t="n">
        <v>0.89</v>
      </c>
      <c r="W366" t="n">
        <v>3.76</v>
      </c>
      <c r="X366" t="n">
        <v>0.48</v>
      </c>
      <c r="Y366" t="n">
        <v>1</v>
      </c>
      <c r="Z366" t="n">
        <v>10</v>
      </c>
    </row>
    <row r="367">
      <c r="A367" t="n">
        <v>16</v>
      </c>
      <c r="B367" t="n">
        <v>80</v>
      </c>
      <c r="C367" t="inlineStr">
        <is>
          <t xml:space="preserve">CONCLUIDO	</t>
        </is>
      </c>
      <c r="D367" t="n">
        <v>5.3554</v>
      </c>
      <c r="E367" t="n">
        <v>18.67</v>
      </c>
      <c r="F367" t="n">
        <v>15.57</v>
      </c>
      <c r="G367" t="n">
        <v>38.94</v>
      </c>
      <c r="H367" t="n">
        <v>0.54</v>
      </c>
      <c r="I367" t="n">
        <v>24</v>
      </c>
      <c r="J367" t="n">
        <v>164.83</v>
      </c>
      <c r="K367" t="n">
        <v>50.28</v>
      </c>
      <c r="L367" t="n">
        <v>5</v>
      </c>
      <c r="M367" t="n">
        <v>6</v>
      </c>
      <c r="N367" t="n">
        <v>29.55</v>
      </c>
      <c r="O367" t="n">
        <v>20563.61</v>
      </c>
      <c r="P367" t="n">
        <v>147.59</v>
      </c>
      <c r="Q367" t="n">
        <v>1731.98</v>
      </c>
      <c r="R367" t="n">
        <v>57.65</v>
      </c>
      <c r="S367" t="n">
        <v>42.11</v>
      </c>
      <c r="T367" t="n">
        <v>7135.49</v>
      </c>
      <c r="U367" t="n">
        <v>0.73</v>
      </c>
      <c r="V367" t="n">
        <v>0.89</v>
      </c>
      <c r="W367" t="n">
        <v>3.77</v>
      </c>
      <c r="X367" t="n">
        <v>0.48</v>
      </c>
      <c r="Y367" t="n">
        <v>1</v>
      </c>
      <c r="Z367" t="n">
        <v>10</v>
      </c>
    </row>
    <row r="368">
      <c r="A368" t="n">
        <v>17</v>
      </c>
      <c r="B368" t="n">
        <v>80</v>
      </c>
      <c r="C368" t="inlineStr">
        <is>
          <t xml:space="preserve">CONCLUIDO	</t>
        </is>
      </c>
      <c r="D368" t="n">
        <v>5.369</v>
      </c>
      <c r="E368" t="n">
        <v>18.63</v>
      </c>
      <c r="F368" t="n">
        <v>15.56</v>
      </c>
      <c r="G368" t="n">
        <v>40.59</v>
      </c>
      <c r="H368" t="n">
        <v>0.5600000000000001</v>
      </c>
      <c r="I368" t="n">
        <v>23</v>
      </c>
      <c r="J368" t="n">
        <v>165.19</v>
      </c>
      <c r="K368" t="n">
        <v>50.28</v>
      </c>
      <c r="L368" t="n">
        <v>5.25</v>
      </c>
      <c r="M368" t="n">
        <v>2</v>
      </c>
      <c r="N368" t="n">
        <v>29.66</v>
      </c>
      <c r="O368" t="n">
        <v>20607.95</v>
      </c>
      <c r="P368" t="n">
        <v>147.45</v>
      </c>
      <c r="Q368" t="n">
        <v>1732.15</v>
      </c>
      <c r="R368" t="n">
        <v>56.97</v>
      </c>
      <c r="S368" t="n">
        <v>42.11</v>
      </c>
      <c r="T368" t="n">
        <v>6795.69</v>
      </c>
      <c r="U368" t="n">
        <v>0.74</v>
      </c>
      <c r="V368" t="n">
        <v>0.9</v>
      </c>
      <c r="W368" t="n">
        <v>3.77</v>
      </c>
      <c r="X368" t="n">
        <v>0.46</v>
      </c>
      <c r="Y368" t="n">
        <v>1</v>
      </c>
      <c r="Z368" t="n">
        <v>10</v>
      </c>
    </row>
    <row r="369">
      <c r="A369" t="n">
        <v>18</v>
      </c>
      <c r="B369" t="n">
        <v>80</v>
      </c>
      <c r="C369" t="inlineStr">
        <is>
          <t xml:space="preserve">CONCLUIDO	</t>
        </is>
      </c>
      <c r="D369" t="n">
        <v>5.3671</v>
      </c>
      <c r="E369" t="n">
        <v>18.63</v>
      </c>
      <c r="F369" t="n">
        <v>15.57</v>
      </c>
      <c r="G369" t="n">
        <v>40.61</v>
      </c>
      <c r="H369" t="n">
        <v>0.59</v>
      </c>
      <c r="I369" t="n">
        <v>23</v>
      </c>
      <c r="J369" t="n">
        <v>165.55</v>
      </c>
      <c r="K369" t="n">
        <v>50.28</v>
      </c>
      <c r="L369" t="n">
        <v>5.5</v>
      </c>
      <c r="M369" t="n">
        <v>1</v>
      </c>
      <c r="N369" t="n">
        <v>29.77</v>
      </c>
      <c r="O369" t="n">
        <v>20652.33</v>
      </c>
      <c r="P369" t="n">
        <v>147.89</v>
      </c>
      <c r="Q369" t="n">
        <v>1731.89</v>
      </c>
      <c r="R369" t="n">
        <v>57.12</v>
      </c>
      <c r="S369" t="n">
        <v>42.11</v>
      </c>
      <c r="T369" t="n">
        <v>6870.98</v>
      </c>
      <c r="U369" t="n">
        <v>0.74</v>
      </c>
      <c r="V369" t="n">
        <v>0.89</v>
      </c>
      <c r="W369" t="n">
        <v>3.78</v>
      </c>
      <c r="X369" t="n">
        <v>0.47</v>
      </c>
      <c r="Y369" t="n">
        <v>1</v>
      </c>
      <c r="Z369" t="n">
        <v>10</v>
      </c>
    </row>
    <row r="370">
      <c r="A370" t="n">
        <v>19</v>
      </c>
      <c r="B370" t="n">
        <v>80</v>
      </c>
      <c r="C370" t="inlineStr">
        <is>
          <t xml:space="preserve">CONCLUIDO	</t>
        </is>
      </c>
      <c r="D370" t="n">
        <v>5.3666</v>
      </c>
      <c r="E370" t="n">
        <v>18.63</v>
      </c>
      <c r="F370" t="n">
        <v>15.57</v>
      </c>
      <c r="G370" t="n">
        <v>40.61</v>
      </c>
      <c r="H370" t="n">
        <v>0.61</v>
      </c>
      <c r="I370" t="n">
        <v>23</v>
      </c>
      <c r="J370" t="n">
        <v>165.91</v>
      </c>
      <c r="K370" t="n">
        <v>50.28</v>
      </c>
      <c r="L370" t="n">
        <v>5.75</v>
      </c>
      <c r="M370" t="n">
        <v>0</v>
      </c>
      <c r="N370" t="n">
        <v>29.88</v>
      </c>
      <c r="O370" t="n">
        <v>20696.74</v>
      </c>
      <c r="P370" t="n">
        <v>148.27</v>
      </c>
      <c r="Q370" t="n">
        <v>1732.12</v>
      </c>
      <c r="R370" t="n">
        <v>57.16</v>
      </c>
      <c r="S370" t="n">
        <v>42.11</v>
      </c>
      <c r="T370" t="n">
        <v>6890.7</v>
      </c>
      <c r="U370" t="n">
        <v>0.74</v>
      </c>
      <c r="V370" t="n">
        <v>0.89</v>
      </c>
      <c r="W370" t="n">
        <v>3.78</v>
      </c>
      <c r="X370" t="n">
        <v>0.47</v>
      </c>
      <c r="Y370" t="n">
        <v>1</v>
      </c>
      <c r="Z370" t="n">
        <v>10</v>
      </c>
    </row>
    <row r="371">
      <c r="A371" t="n">
        <v>0</v>
      </c>
      <c r="B371" t="n">
        <v>115</v>
      </c>
      <c r="C371" t="inlineStr">
        <is>
          <t xml:space="preserve">CONCLUIDO	</t>
        </is>
      </c>
      <c r="D371" t="n">
        <v>3.1885</v>
      </c>
      <c r="E371" t="n">
        <v>31.36</v>
      </c>
      <c r="F371" t="n">
        <v>19.44</v>
      </c>
      <c r="G371" t="n">
        <v>5.53</v>
      </c>
      <c r="H371" t="n">
        <v>0.08</v>
      </c>
      <c r="I371" t="n">
        <v>211</v>
      </c>
      <c r="J371" t="n">
        <v>222.93</v>
      </c>
      <c r="K371" t="n">
        <v>56.94</v>
      </c>
      <c r="L371" t="n">
        <v>1</v>
      </c>
      <c r="M371" t="n">
        <v>209</v>
      </c>
      <c r="N371" t="n">
        <v>49.99</v>
      </c>
      <c r="O371" t="n">
        <v>27728.69</v>
      </c>
      <c r="P371" t="n">
        <v>292.96</v>
      </c>
      <c r="Q371" t="n">
        <v>1732.78</v>
      </c>
      <c r="R371" t="n">
        <v>179.08</v>
      </c>
      <c r="S371" t="n">
        <v>42.11</v>
      </c>
      <c r="T371" t="n">
        <v>66910.7</v>
      </c>
      <c r="U371" t="n">
        <v>0.24</v>
      </c>
      <c r="V371" t="n">
        <v>0.72</v>
      </c>
      <c r="W371" t="n">
        <v>4.05</v>
      </c>
      <c r="X371" t="n">
        <v>4.34</v>
      </c>
      <c r="Y371" t="n">
        <v>1</v>
      </c>
      <c r="Z371" t="n">
        <v>10</v>
      </c>
    </row>
    <row r="372">
      <c r="A372" t="n">
        <v>1</v>
      </c>
      <c r="B372" t="n">
        <v>115</v>
      </c>
      <c r="C372" t="inlineStr">
        <is>
          <t xml:space="preserve">CONCLUIDO	</t>
        </is>
      </c>
      <c r="D372" t="n">
        <v>3.573</v>
      </c>
      <c r="E372" t="n">
        <v>27.99</v>
      </c>
      <c r="F372" t="n">
        <v>18.35</v>
      </c>
      <c r="G372" t="n">
        <v>6.92</v>
      </c>
      <c r="H372" t="n">
        <v>0.1</v>
      </c>
      <c r="I372" t="n">
        <v>159</v>
      </c>
      <c r="J372" t="n">
        <v>223.35</v>
      </c>
      <c r="K372" t="n">
        <v>56.94</v>
      </c>
      <c r="L372" t="n">
        <v>1.25</v>
      </c>
      <c r="M372" t="n">
        <v>157</v>
      </c>
      <c r="N372" t="n">
        <v>50.15</v>
      </c>
      <c r="O372" t="n">
        <v>27780.03</v>
      </c>
      <c r="P372" t="n">
        <v>274.94</v>
      </c>
      <c r="Q372" t="n">
        <v>1732.66</v>
      </c>
      <c r="R372" t="n">
        <v>144.6</v>
      </c>
      <c r="S372" t="n">
        <v>42.11</v>
      </c>
      <c r="T372" t="n">
        <v>49934.16</v>
      </c>
      <c r="U372" t="n">
        <v>0.29</v>
      </c>
      <c r="V372" t="n">
        <v>0.76</v>
      </c>
      <c r="W372" t="n">
        <v>3.97</v>
      </c>
      <c r="X372" t="n">
        <v>3.24</v>
      </c>
      <c r="Y372" t="n">
        <v>1</v>
      </c>
      <c r="Z372" t="n">
        <v>10</v>
      </c>
    </row>
    <row r="373">
      <c r="A373" t="n">
        <v>2</v>
      </c>
      <c r="B373" t="n">
        <v>115</v>
      </c>
      <c r="C373" t="inlineStr">
        <is>
          <t xml:space="preserve">CONCLUIDO	</t>
        </is>
      </c>
      <c r="D373" t="n">
        <v>3.8616</v>
      </c>
      <c r="E373" t="n">
        <v>25.9</v>
      </c>
      <c r="F373" t="n">
        <v>17.66</v>
      </c>
      <c r="G373" t="n">
        <v>8.34</v>
      </c>
      <c r="H373" t="n">
        <v>0.12</v>
      </c>
      <c r="I373" t="n">
        <v>127</v>
      </c>
      <c r="J373" t="n">
        <v>223.76</v>
      </c>
      <c r="K373" t="n">
        <v>56.94</v>
      </c>
      <c r="L373" t="n">
        <v>1.5</v>
      </c>
      <c r="M373" t="n">
        <v>125</v>
      </c>
      <c r="N373" t="n">
        <v>50.32</v>
      </c>
      <c r="O373" t="n">
        <v>27831.42</v>
      </c>
      <c r="P373" t="n">
        <v>262.94</v>
      </c>
      <c r="Q373" t="n">
        <v>1732.31</v>
      </c>
      <c r="R373" t="n">
        <v>124.05</v>
      </c>
      <c r="S373" t="n">
        <v>42.11</v>
      </c>
      <c r="T373" t="n">
        <v>39816.37</v>
      </c>
      <c r="U373" t="n">
        <v>0.34</v>
      </c>
      <c r="V373" t="n">
        <v>0.79</v>
      </c>
      <c r="W373" t="n">
        <v>3.89</v>
      </c>
      <c r="X373" t="n">
        <v>2.56</v>
      </c>
      <c r="Y373" t="n">
        <v>1</v>
      </c>
      <c r="Z373" t="n">
        <v>10</v>
      </c>
    </row>
    <row r="374">
      <c r="A374" t="n">
        <v>3</v>
      </c>
      <c r="B374" t="n">
        <v>115</v>
      </c>
      <c r="C374" t="inlineStr">
        <is>
          <t xml:space="preserve">CONCLUIDO	</t>
        </is>
      </c>
      <c r="D374" t="n">
        <v>4.0712</v>
      </c>
      <c r="E374" t="n">
        <v>24.56</v>
      </c>
      <c r="F374" t="n">
        <v>17.25</v>
      </c>
      <c r="G374" t="n">
        <v>9.76</v>
      </c>
      <c r="H374" t="n">
        <v>0.14</v>
      </c>
      <c r="I374" t="n">
        <v>106</v>
      </c>
      <c r="J374" t="n">
        <v>224.18</v>
      </c>
      <c r="K374" t="n">
        <v>56.94</v>
      </c>
      <c r="L374" t="n">
        <v>1.75</v>
      </c>
      <c r="M374" t="n">
        <v>104</v>
      </c>
      <c r="N374" t="n">
        <v>50.49</v>
      </c>
      <c r="O374" t="n">
        <v>27882.87</v>
      </c>
      <c r="P374" t="n">
        <v>255.27</v>
      </c>
      <c r="Q374" t="n">
        <v>1732.45</v>
      </c>
      <c r="R374" t="n">
        <v>110.12</v>
      </c>
      <c r="S374" t="n">
        <v>42.11</v>
      </c>
      <c r="T374" t="n">
        <v>32956.96</v>
      </c>
      <c r="U374" t="n">
        <v>0.38</v>
      </c>
      <c r="V374" t="n">
        <v>0.8100000000000001</v>
      </c>
      <c r="W374" t="n">
        <v>3.89</v>
      </c>
      <c r="X374" t="n">
        <v>2.15</v>
      </c>
      <c r="Y374" t="n">
        <v>1</v>
      </c>
      <c r="Z374" t="n">
        <v>10</v>
      </c>
    </row>
    <row r="375">
      <c r="A375" t="n">
        <v>4</v>
      </c>
      <c r="B375" t="n">
        <v>115</v>
      </c>
      <c r="C375" t="inlineStr">
        <is>
          <t xml:space="preserve">CONCLUIDO	</t>
        </is>
      </c>
      <c r="D375" t="n">
        <v>4.2533</v>
      </c>
      <c r="E375" t="n">
        <v>23.51</v>
      </c>
      <c r="F375" t="n">
        <v>16.9</v>
      </c>
      <c r="G375" t="n">
        <v>11.27</v>
      </c>
      <c r="H375" t="n">
        <v>0.16</v>
      </c>
      <c r="I375" t="n">
        <v>90</v>
      </c>
      <c r="J375" t="n">
        <v>224.6</v>
      </c>
      <c r="K375" t="n">
        <v>56.94</v>
      </c>
      <c r="L375" t="n">
        <v>2</v>
      </c>
      <c r="M375" t="n">
        <v>88</v>
      </c>
      <c r="N375" t="n">
        <v>50.65</v>
      </c>
      <c r="O375" t="n">
        <v>27934.37</v>
      </c>
      <c r="P375" t="n">
        <v>248.47</v>
      </c>
      <c r="Q375" t="n">
        <v>1732.14</v>
      </c>
      <c r="R375" t="n">
        <v>99.73</v>
      </c>
      <c r="S375" t="n">
        <v>42.11</v>
      </c>
      <c r="T375" t="n">
        <v>27844.65</v>
      </c>
      <c r="U375" t="n">
        <v>0.42</v>
      </c>
      <c r="V375" t="n">
        <v>0.82</v>
      </c>
      <c r="W375" t="n">
        <v>3.85</v>
      </c>
      <c r="X375" t="n">
        <v>1.8</v>
      </c>
      <c r="Y375" t="n">
        <v>1</v>
      </c>
      <c r="Z375" t="n">
        <v>10</v>
      </c>
    </row>
    <row r="376">
      <c r="A376" t="n">
        <v>5</v>
      </c>
      <c r="B376" t="n">
        <v>115</v>
      </c>
      <c r="C376" t="inlineStr">
        <is>
          <t xml:space="preserve">CONCLUIDO	</t>
        </is>
      </c>
      <c r="D376" t="n">
        <v>4.3843</v>
      </c>
      <c r="E376" t="n">
        <v>22.81</v>
      </c>
      <c r="F376" t="n">
        <v>16.68</v>
      </c>
      <c r="G376" t="n">
        <v>12.67</v>
      </c>
      <c r="H376" t="n">
        <v>0.18</v>
      </c>
      <c r="I376" t="n">
        <v>79</v>
      </c>
      <c r="J376" t="n">
        <v>225.01</v>
      </c>
      <c r="K376" t="n">
        <v>56.94</v>
      </c>
      <c r="L376" t="n">
        <v>2.25</v>
      </c>
      <c r="M376" t="n">
        <v>77</v>
      </c>
      <c r="N376" t="n">
        <v>50.82</v>
      </c>
      <c r="O376" t="n">
        <v>27985.94</v>
      </c>
      <c r="P376" t="n">
        <v>243.8</v>
      </c>
      <c r="Q376" t="n">
        <v>1732.21</v>
      </c>
      <c r="R376" t="n">
        <v>92.84</v>
      </c>
      <c r="S376" t="n">
        <v>42.11</v>
      </c>
      <c r="T376" t="n">
        <v>24450.61</v>
      </c>
      <c r="U376" t="n">
        <v>0.45</v>
      </c>
      <c r="V376" t="n">
        <v>0.83</v>
      </c>
      <c r="W376" t="n">
        <v>3.83</v>
      </c>
      <c r="X376" t="n">
        <v>1.58</v>
      </c>
      <c r="Y376" t="n">
        <v>1</v>
      </c>
      <c r="Z376" t="n">
        <v>10</v>
      </c>
    </row>
    <row r="377">
      <c r="A377" t="n">
        <v>6</v>
      </c>
      <c r="B377" t="n">
        <v>115</v>
      </c>
      <c r="C377" t="inlineStr">
        <is>
          <t xml:space="preserve">CONCLUIDO	</t>
        </is>
      </c>
      <c r="D377" t="n">
        <v>4.495</v>
      </c>
      <c r="E377" t="n">
        <v>22.25</v>
      </c>
      <c r="F377" t="n">
        <v>16.51</v>
      </c>
      <c r="G377" t="n">
        <v>14.15</v>
      </c>
      <c r="H377" t="n">
        <v>0.2</v>
      </c>
      <c r="I377" t="n">
        <v>70</v>
      </c>
      <c r="J377" t="n">
        <v>225.43</v>
      </c>
      <c r="K377" t="n">
        <v>56.94</v>
      </c>
      <c r="L377" t="n">
        <v>2.5</v>
      </c>
      <c r="M377" t="n">
        <v>68</v>
      </c>
      <c r="N377" t="n">
        <v>50.99</v>
      </c>
      <c r="O377" t="n">
        <v>28037.57</v>
      </c>
      <c r="P377" t="n">
        <v>239.75</v>
      </c>
      <c r="Q377" t="n">
        <v>1732.11</v>
      </c>
      <c r="R377" t="n">
        <v>87.44</v>
      </c>
      <c r="S377" t="n">
        <v>42.11</v>
      </c>
      <c r="T377" t="n">
        <v>21798.67</v>
      </c>
      <c r="U377" t="n">
        <v>0.48</v>
      </c>
      <c r="V377" t="n">
        <v>0.84</v>
      </c>
      <c r="W377" t="n">
        <v>3.83</v>
      </c>
      <c r="X377" t="n">
        <v>1.41</v>
      </c>
      <c r="Y377" t="n">
        <v>1</v>
      </c>
      <c r="Z377" t="n">
        <v>10</v>
      </c>
    </row>
    <row r="378">
      <c r="A378" t="n">
        <v>7</v>
      </c>
      <c r="B378" t="n">
        <v>115</v>
      </c>
      <c r="C378" t="inlineStr">
        <is>
          <t xml:space="preserve">CONCLUIDO	</t>
        </is>
      </c>
      <c r="D378" t="n">
        <v>4.5871</v>
      </c>
      <c r="E378" t="n">
        <v>21.8</v>
      </c>
      <c r="F378" t="n">
        <v>16.37</v>
      </c>
      <c r="G378" t="n">
        <v>15.59</v>
      </c>
      <c r="H378" t="n">
        <v>0.22</v>
      </c>
      <c r="I378" t="n">
        <v>63</v>
      </c>
      <c r="J378" t="n">
        <v>225.85</v>
      </c>
      <c r="K378" t="n">
        <v>56.94</v>
      </c>
      <c r="L378" t="n">
        <v>2.75</v>
      </c>
      <c r="M378" t="n">
        <v>61</v>
      </c>
      <c r="N378" t="n">
        <v>51.16</v>
      </c>
      <c r="O378" t="n">
        <v>28089.25</v>
      </c>
      <c r="P378" t="n">
        <v>236.15</v>
      </c>
      <c r="Q378" t="n">
        <v>1732.13</v>
      </c>
      <c r="R378" t="n">
        <v>83.16</v>
      </c>
      <c r="S378" t="n">
        <v>42.11</v>
      </c>
      <c r="T378" t="n">
        <v>19691.55</v>
      </c>
      <c r="U378" t="n">
        <v>0.51</v>
      </c>
      <c r="V378" t="n">
        <v>0.85</v>
      </c>
      <c r="W378" t="n">
        <v>3.82</v>
      </c>
      <c r="X378" t="n">
        <v>1.27</v>
      </c>
      <c r="Y378" t="n">
        <v>1</v>
      </c>
      <c r="Z378" t="n">
        <v>10</v>
      </c>
    </row>
    <row r="379">
      <c r="A379" t="n">
        <v>8</v>
      </c>
      <c r="B379" t="n">
        <v>115</v>
      </c>
      <c r="C379" t="inlineStr">
        <is>
          <t xml:space="preserve">CONCLUIDO	</t>
        </is>
      </c>
      <c r="D379" t="n">
        <v>4.6767</v>
      </c>
      <c r="E379" t="n">
        <v>21.38</v>
      </c>
      <c r="F379" t="n">
        <v>16.22</v>
      </c>
      <c r="G379" t="n">
        <v>17.07</v>
      </c>
      <c r="H379" t="n">
        <v>0.24</v>
      </c>
      <c r="I379" t="n">
        <v>57</v>
      </c>
      <c r="J379" t="n">
        <v>226.27</v>
      </c>
      <c r="K379" t="n">
        <v>56.94</v>
      </c>
      <c r="L379" t="n">
        <v>3</v>
      </c>
      <c r="M379" t="n">
        <v>55</v>
      </c>
      <c r="N379" t="n">
        <v>51.33</v>
      </c>
      <c r="O379" t="n">
        <v>28140.99</v>
      </c>
      <c r="P379" t="n">
        <v>232.15</v>
      </c>
      <c r="Q379" t="n">
        <v>1732.07</v>
      </c>
      <c r="R379" t="n">
        <v>78.41</v>
      </c>
      <c r="S379" t="n">
        <v>42.11</v>
      </c>
      <c r="T379" t="n">
        <v>17348.87</v>
      </c>
      <c r="U379" t="n">
        <v>0.54</v>
      </c>
      <c r="V379" t="n">
        <v>0.86</v>
      </c>
      <c r="W379" t="n">
        <v>3.8</v>
      </c>
      <c r="X379" t="n">
        <v>1.12</v>
      </c>
      <c r="Y379" t="n">
        <v>1</v>
      </c>
      <c r="Z379" t="n">
        <v>10</v>
      </c>
    </row>
    <row r="380">
      <c r="A380" t="n">
        <v>9</v>
      </c>
      <c r="B380" t="n">
        <v>115</v>
      </c>
      <c r="C380" t="inlineStr">
        <is>
          <t xml:space="preserve">CONCLUIDO	</t>
        </is>
      </c>
      <c r="D380" t="n">
        <v>4.7495</v>
      </c>
      <c r="E380" t="n">
        <v>21.06</v>
      </c>
      <c r="F380" t="n">
        <v>16.11</v>
      </c>
      <c r="G380" t="n">
        <v>18.59</v>
      </c>
      <c r="H380" t="n">
        <v>0.25</v>
      </c>
      <c r="I380" t="n">
        <v>52</v>
      </c>
      <c r="J380" t="n">
        <v>226.69</v>
      </c>
      <c r="K380" t="n">
        <v>56.94</v>
      </c>
      <c r="L380" t="n">
        <v>3.25</v>
      </c>
      <c r="M380" t="n">
        <v>50</v>
      </c>
      <c r="N380" t="n">
        <v>51.5</v>
      </c>
      <c r="O380" t="n">
        <v>28192.8</v>
      </c>
      <c r="P380" t="n">
        <v>229.24</v>
      </c>
      <c r="Q380" t="n">
        <v>1732.06</v>
      </c>
      <c r="R380" t="n">
        <v>75.17</v>
      </c>
      <c r="S380" t="n">
        <v>42.11</v>
      </c>
      <c r="T380" t="n">
        <v>15752.84</v>
      </c>
      <c r="U380" t="n">
        <v>0.5600000000000001</v>
      </c>
      <c r="V380" t="n">
        <v>0.86</v>
      </c>
      <c r="W380" t="n">
        <v>3.79</v>
      </c>
      <c r="X380" t="n">
        <v>1.01</v>
      </c>
      <c r="Y380" t="n">
        <v>1</v>
      </c>
      <c r="Z380" t="n">
        <v>10</v>
      </c>
    </row>
    <row r="381">
      <c r="A381" t="n">
        <v>10</v>
      </c>
      <c r="B381" t="n">
        <v>115</v>
      </c>
      <c r="C381" t="inlineStr">
        <is>
          <t xml:space="preserve">CONCLUIDO	</t>
        </is>
      </c>
      <c r="D381" t="n">
        <v>4.8058</v>
      </c>
      <c r="E381" t="n">
        <v>20.81</v>
      </c>
      <c r="F381" t="n">
        <v>16.04</v>
      </c>
      <c r="G381" t="n">
        <v>20.05</v>
      </c>
      <c r="H381" t="n">
        <v>0.27</v>
      </c>
      <c r="I381" t="n">
        <v>48</v>
      </c>
      <c r="J381" t="n">
        <v>227.11</v>
      </c>
      <c r="K381" t="n">
        <v>56.94</v>
      </c>
      <c r="L381" t="n">
        <v>3.5</v>
      </c>
      <c r="M381" t="n">
        <v>46</v>
      </c>
      <c r="N381" t="n">
        <v>51.67</v>
      </c>
      <c r="O381" t="n">
        <v>28244.66</v>
      </c>
      <c r="P381" t="n">
        <v>226.55</v>
      </c>
      <c r="Q381" t="n">
        <v>1731.94</v>
      </c>
      <c r="R381" t="n">
        <v>73.05</v>
      </c>
      <c r="S381" t="n">
        <v>42.11</v>
      </c>
      <c r="T381" t="n">
        <v>14713.86</v>
      </c>
      <c r="U381" t="n">
        <v>0.58</v>
      </c>
      <c r="V381" t="n">
        <v>0.87</v>
      </c>
      <c r="W381" t="n">
        <v>3.78</v>
      </c>
      <c r="X381" t="n">
        <v>0.9399999999999999</v>
      </c>
      <c r="Y381" t="n">
        <v>1</v>
      </c>
      <c r="Z381" t="n">
        <v>10</v>
      </c>
    </row>
    <row r="382">
      <c r="A382" t="n">
        <v>11</v>
      </c>
      <c r="B382" t="n">
        <v>115</v>
      </c>
      <c r="C382" t="inlineStr">
        <is>
          <t xml:space="preserve">CONCLUIDO	</t>
        </is>
      </c>
      <c r="D382" t="n">
        <v>4.8656</v>
      </c>
      <c r="E382" t="n">
        <v>20.55</v>
      </c>
      <c r="F382" t="n">
        <v>15.96</v>
      </c>
      <c r="G382" t="n">
        <v>21.76</v>
      </c>
      <c r="H382" t="n">
        <v>0.29</v>
      </c>
      <c r="I382" t="n">
        <v>44</v>
      </c>
      <c r="J382" t="n">
        <v>227.53</v>
      </c>
      <c r="K382" t="n">
        <v>56.94</v>
      </c>
      <c r="L382" t="n">
        <v>3.75</v>
      </c>
      <c r="M382" t="n">
        <v>42</v>
      </c>
      <c r="N382" t="n">
        <v>51.84</v>
      </c>
      <c r="O382" t="n">
        <v>28296.58</v>
      </c>
      <c r="P382" t="n">
        <v>223.64</v>
      </c>
      <c r="Q382" t="n">
        <v>1732</v>
      </c>
      <c r="R382" t="n">
        <v>70.34</v>
      </c>
      <c r="S382" t="n">
        <v>42.11</v>
      </c>
      <c r="T382" t="n">
        <v>13376.12</v>
      </c>
      <c r="U382" t="n">
        <v>0.6</v>
      </c>
      <c r="V382" t="n">
        <v>0.87</v>
      </c>
      <c r="W382" t="n">
        <v>3.78</v>
      </c>
      <c r="X382" t="n">
        <v>0.86</v>
      </c>
      <c r="Y382" t="n">
        <v>1</v>
      </c>
      <c r="Z382" t="n">
        <v>10</v>
      </c>
    </row>
    <row r="383">
      <c r="A383" t="n">
        <v>12</v>
      </c>
      <c r="B383" t="n">
        <v>115</v>
      </c>
      <c r="C383" t="inlineStr">
        <is>
          <t xml:space="preserve">CONCLUIDO	</t>
        </is>
      </c>
      <c r="D383" t="n">
        <v>4.9079</v>
      </c>
      <c r="E383" t="n">
        <v>20.38</v>
      </c>
      <c r="F383" t="n">
        <v>15.91</v>
      </c>
      <c r="G383" t="n">
        <v>23.29</v>
      </c>
      <c r="H383" t="n">
        <v>0.31</v>
      </c>
      <c r="I383" t="n">
        <v>41</v>
      </c>
      <c r="J383" t="n">
        <v>227.95</v>
      </c>
      <c r="K383" t="n">
        <v>56.94</v>
      </c>
      <c r="L383" t="n">
        <v>4</v>
      </c>
      <c r="M383" t="n">
        <v>39</v>
      </c>
      <c r="N383" t="n">
        <v>52.01</v>
      </c>
      <c r="O383" t="n">
        <v>28348.56</v>
      </c>
      <c r="P383" t="n">
        <v>221.44</v>
      </c>
      <c r="Q383" t="n">
        <v>1732.18</v>
      </c>
      <c r="R383" t="n">
        <v>69.03</v>
      </c>
      <c r="S383" t="n">
        <v>42.11</v>
      </c>
      <c r="T383" t="n">
        <v>12739.12</v>
      </c>
      <c r="U383" t="n">
        <v>0.61</v>
      </c>
      <c r="V383" t="n">
        <v>0.88</v>
      </c>
      <c r="W383" t="n">
        <v>3.77</v>
      </c>
      <c r="X383" t="n">
        <v>0.82</v>
      </c>
      <c r="Y383" t="n">
        <v>1</v>
      </c>
      <c r="Z383" t="n">
        <v>10</v>
      </c>
    </row>
    <row r="384">
      <c r="A384" t="n">
        <v>13</v>
      </c>
      <c r="B384" t="n">
        <v>115</v>
      </c>
      <c r="C384" t="inlineStr">
        <is>
          <t xml:space="preserve">CONCLUIDO	</t>
        </is>
      </c>
      <c r="D384" t="n">
        <v>4.9564</v>
      </c>
      <c r="E384" t="n">
        <v>20.18</v>
      </c>
      <c r="F384" t="n">
        <v>15.85</v>
      </c>
      <c r="G384" t="n">
        <v>25.02</v>
      </c>
      <c r="H384" t="n">
        <v>0.33</v>
      </c>
      <c r="I384" t="n">
        <v>38</v>
      </c>
      <c r="J384" t="n">
        <v>228.38</v>
      </c>
      <c r="K384" t="n">
        <v>56.94</v>
      </c>
      <c r="L384" t="n">
        <v>4.25</v>
      </c>
      <c r="M384" t="n">
        <v>36</v>
      </c>
      <c r="N384" t="n">
        <v>52.18</v>
      </c>
      <c r="O384" t="n">
        <v>28400.61</v>
      </c>
      <c r="P384" t="n">
        <v>219.08</v>
      </c>
      <c r="Q384" t="n">
        <v>1732.12</v>
      </c>
      <c r="R384" t="n">
        <v>66.87</v>
      </c>
      <c r="S384" t="n">
        <v>42.11</v>
      </c>
      <c r="T384" t="n">
        <v>11671.42</v>
      </c>
      <c r="U384" t="n">
        <v>0.63</v>
      </c>
      <c r="V384" t="n">
        <v>0.88</v>
      </c>
      <c r="W384" t="n">
        <v>3.77</v>
      </c>
      <c r="X384" t="n">
        <v>0.75</v>
      </c>
      <c r="Y384" t="n">
        <v>1</v>
      </c>
      <c r="Z384" t="n">
        <v>10</v>
      </c>
    </row>
    <row r="385">
      <c r="A385" t="n">
        <v>14</v>
      </c>
      <c r="B385" t="n">
        <v>115</v>
      </c>
      <c r="C385" t="inlineStr">
        <is>
          <t xml:space="preserve">CONCLUIDO	</t>
        </is>
      </c>
      <c r="D385" t="n">
        <v>4.9917</v>
      </c>
      <c r="E385" t="n">
        <v>20.03</v>
      </c>
      <c r="F385" t="n">
        <v>15.79</v>
      </c>
      <c r="G385" t="n">
        <v>26.32</v>
      </c>
      <c r="H385" t="n">
        <v>0.35</v>
      </c>
      <c r="I385" t="n">
        <v>36</v>
      </c>
      <c r="J385" t="n">
        <v>228.8</v>
      </c>
      <c r="K385" t="n">
        <v>56.94</v>
      </c>
      <c r="L385" t="n">
        <v>4.5</v>
      </c>
      <c r="M385" t="n">
        <v>34</v>
      </c>
      <c r="N385" t="n">
        <v>52.36</v>
      </c>
      <c r="O385" t="n">
        <v>28452.71</v>
      </c>
      <c r="P385" t="n">
        <v>216.58</v>
      </c>
      <c r="Q385" t="n">
        <v>1732.12</v>
      </c>
      <c r="R385" t="n">
        <v>65.16</v>
      </c>
      <c r="S385" t="n">
        <v>42.11</v>
      </c>
      <c r="T385" t="n">
        <v>10826.03</v>
      </c>
      <c r="U385" t="n">
        <v>0.65</v>
      </c>
      <c r="V385" t="n">
        <v>0.88</v>
      </c>
      <c r="W385" t="n">
        <v>3.77</v>
      </c>
      <c r="X385" t="n">
        <v>0.6899999999999999</v>
      </c>
      <c r="Y385" t="n">
        <v>1</v>
      </c>
      <c r="Z385" t="n">
        <v>10</v>
      </c>
    </row>
    <row r="386">
      <c r="A386" t="n">
        <v>15</v>
      </c>
      <c r="B386" t="n">
        <v>115</v>
      </c>
      <c r="C386" t="inlineStr">
        <is>
          <t xml:space="preserve">CONCLUIDO	</t>
        </is>
      </c>
      <c r="D386" t="n">
        <v>5.0202</v>
      </c>
      <c r="E386" t="n">
        <v>19.92</v>
      </c>
      <c r="F386" t="n">
        <v>15.77</v>
      </c>
      <c r="G386" t="n">
        <v>27.82</v>
      </c>
      <c r="H386" t="n">
        <v>0.37</v>
      </c>
      <c r="I386" t="n">
        <v>34</v>
      </c>
      <c r="J386" t="n">
        <v>229.22</v>
      </c>
      <c r="K386" t="n">
        <v>56.94</v>
      </c>
      <c r="L386" t="n">
        <v>4.75</v>
      </c>
      <c r="M386" t="n">
        <v>32</v>
      </c>
      <c r="N386" t="n">
        <v>52.53</v>
      </c>
      <c r="O386" t="n">
        <v>28504.87</v>
      </c>
      <c r="P386" t="n">
        <v>213.89</v>
      </c>
      <c r="Q386" t="n">
        <v>1731.91</v>
      </c>
      <c r="R386" t="n">
        <v>64.15000000000001</v>
      </c>
      <c r="S386" t="n">
        <v>42.11</v>
      </c>
      <c r="T386" t="n">
        <v>10331.9</v>
      </c>
      <c r="U386" t="n">
        <v>0.66</v>
      </c>
      <c r="V386" t="n">
        <v>0.88</v>
      </c>
      <c r="W386" t="n">
        <v>3.77</v>
      </c>
      <c r="X386" t="n">
        <v>0.67</v>
      </c>
      <c r="Y386" t="n">
        <v>1</v>
      </c>
      <c r="Z386" t="n">
        <v>10</v>
      </c>
    </row>
    <row r="387">
      <c r="A387" t="n">
        <v>16</v>
      </c>
      <c r="B387" t="n">
        <v>115</v>
      </c>
      <c r="C387" t="inlineStr">
        <is>
          <t xml:space="preserve">CONCLUIDO	</t>
        </is>
      </c>
      <c r="D387" t="n">
        <v>5.0478</v>
      </c>
      <c r="E387" t="n">
        <v>19.81</v>
      </c>
      <c r="F387" t="n">
        <v>15.75</v>
      </c>
      <c r="G387" t="n">
        <v>29.52</v>
      </c>
      <c r="H387" t="n">
        <v>0.39</v>
      </c>
      <c r="I387" t="n">
        <v>32</v>
      </c>
      <c r="J387" t="n">
        <v>229.65</v>
      </c>
      <c r="K387" t="n">
        <v>56.94</v>
      </c>
      <c r="L387" t="n">
        <v>5</v>
      </c>
      <c r="M387" t="n">
        <v>30</v>
      </c>
      <c r="N387" t="n">
        <v>52.7</v>
      </c>
      <c r="O387" t="n">
        <v>28557.1</v>
      </c>
      <c r="P387" t="n">
        <v>212.3</v>
      </c>
      <c r="Q387" t="n">
        <v>1731.91</v>
      </c>
      <c r="R387" t="n">
        <v>63.72</v>
      </c>
      <c r="S387" t="n">
        <v>42.11</v>
      </c>
      <c r="T387" t="n">
        <v>10126.55</v>
      </c>
      <c r="U387" t="n">
        <v>0.66</v>
      </c>
      <c r="V387" t="n">
        <v>0.88</v>
      </c>
      <c r="W387" t="n">
        <v>3.76</v>
      </c>
      <c r="X387" t="n">
        <v>0.65</v>
      </c>
      <c r="Y387" t="n">
        <v>1</v>
      </c>
      <c r="Z387" t="n">
        <v>10</v>
      </c>
    </row>
    <row r="388">
      <c r="A388" t="n">
        <v>17</v>
      </c>
      <c r="B388" t="n">
        <v>115</v>
      </c>
      <c r="C388" t="inlineStr">
        <is>
          <t xml:space="preserve">CONCLUIDO	</t>
        </is>
      </c>
      <c r="D388" t="n">
        <v>5.0905</v>
      </c>
      <c r="E388" t="n">
        <v>19.64</v>
      </c>
      <c r="F388" t="n">
        <v>15.67</v>
      </c>
      <c r="G388" t="n">
        <v>31.33</v>
      </c>
      <c r="H388" t="n">
        <v>0.41</v>
      </c>
      <c r="I388" t="n">
        <v>30</v>
      </c>
      <c r="J388" t="n">
        <v>230.07</v>
      </c>
      <c r="K388" t="n">
        <v>56.94</v>
      </c>
      <c r="L388" t="n">
        <v>5.25</v>
      </c>
      <c r="M388" t="n">
        <v>28</v>
      </c>
      <c r="N388" t="n">
        <v>52.88</v>
      </c>
      <c r="O388" t="n">
        <v>28609.38</v>
      </c>
      <c r="P388" t="n">
        <v>209.33</v>
      </c>
      <c r="Q388" t="n">
        <v>1732.01</v>
      </c>
      <c r="R388" t="n">
        <v>61.36</v>
      </c>
      <c r="S388" t="n">
        <v>42.11</v>
      </c>
      <c r="T388" t="n">
        <v>8960.290000000001</v>
      </c>
      <c r="U388" t="n">
        <v>0.6899999999999999</v>
      </c>
      <c r="V388" t="n">
        <v>0.89</v>
      </c>
      <c r="W388" t="n">
        <v>3.75</v>
      </c>
      <c r="X388" t="n">
        <v>0.57</v>
      </c>
      <c r="Y388" t="n">
        <v>1</v>
      </c>
      <c r="Z388" t="n">
        <v>10</v>
      </c>
    </row>
    <row r="389">
      <c r="A389" t="n">
        <v>18</v>
      </c>
      <c r="B389" t="n">
        <v>115</v>
      </c>
      <c r="C389" t="inlineStr">
        <is>
          <t xml:space="preserve">CONCLUIDO	</t>
        </is>
      </c>
      <c r="D389" t="n">
        <v>5.12</v>
      </c>
      <c r="E389" t="n">
        <v>19.53</v>
      </c>
      <c r="F389" t="n">
        <v>15.64</v>
      </c>
      <c r="G389" t="n">
        <v>33.52</v>
      </c>
      <c r="H389" t="n">
        <v>0.42</v>
      </c>
      <c r="I389" t="n">
        <v>28</v>
      </c>
      <c r="J389" t="n">
        <v>230.49</v>
      </c>
      <c r="K389" t="n">
        <v>56.94</v>
      </c>
      <c r="L389" t="n">
        <v>5.5</v>
      </c>
      <c r="M389" t="n">
        <v>26</v>
      </c>
      <c r="N389" t="n">
        <v>53.05</v>
      </c>
      <c r="O389" t="n">
        <v>28661.73</v>
      </c>
      <c r="P389" t="n">
        <v>206.61</v>
      </c>
      <c r="Q389" t="n">
        <v>1731.96</v>
      </c>
      <c r="R389" t="n">
        <v>60.32</v>
      </c>
      <c r="S389" t="n">
        <v>42.11</v>
      </c>
      <c r="T389" t="n">
        <v>8445.690000000001</v>
      </c>
      <c r="U389" t="n">
        <v>0.7</v>
      </c>
      <c r="V389" t="n">
        <v>0.89</v>
      </c>
      <c r="W389" t="n">
        <v>3.76</v>
      </c>
      <c r="X389" t="n">
        <v>0.54</v>
      </c>
      <c r="Y389" t="n">
        <v>1</v>
      </c>
      <c r="Z389" t="n">
        <v>10</v>
      </c>
    </row>
    <row r="390">
      <c r="A390" t="n">
        <v>19</v>
      </c>
      <c r="B390" t="n">
        <v>115</v>
      </c>
      <c r="C390" t="inlineStr">
        <is>
          <t xml:space="preserve">CONCLUIDO	</t>
        </is>
      </c>
      <c r="D390" t="n">
        <v>5.1377</v>
      </c>
      <c r="E390" t="n">
        <v>19.46</v>
      </c>
      <c r="F390" t="n">
        <v>15.62</v>
      </c>
      <c r="G390" t="n">
        <v>34.71</v>
      </c>
      <c r="H390" t="n">
        <v>0.44</v>
      </c>
      <c r="I390" t="n">
        <v>27</v>
      </c>
      <c r="J390" t="n">
        <v>230.92</v>
      </c>
      <c r="K390" t="n">
        <v>56.94</v>
      </c>
      <c r="L390" t="n">
        <v>5.75</v>
      </c>
      <c r="M390" t="n">
        <v>25</v>
      </c>
      <c r="N390" t="n">
        <v>53.23</v>
      </c>
      <c r="O390" t="n">
        <v>28714.14</v>
      </c>
      <c r="P390" t="n">
        <v>204.88</v>
      </c>
      <c r="Q390" t="n">
        <v>1731.98</v>
      </c>
      <c r="R390" t="n">
        <v>59.61</v>
      </c>
      <c r="S390" t="n">
        <v>42.11</v>
      </c>
      <c r="T390" t="n">
        <v>8097.05</v>
      </c>
      <c r="U390" t="n">
        <v>0.71</v>
      </c>
      <c r="V390" t="n">
        <v>0.89</v>
      </c>
      <c r="W390" t="n">
        <v>3.75</v>
      </c>
      <c r="X390" t="n">
        <v>0.52</v>
      </c>
      <c r="Y390" t="n">
        <v>1</v>
      </c>
      <c r="Z390" t="n">
        <v>10</v>
      </c>
    </row>
    <row r="391">
      <c r="A391" t="n">
        <v>20</v>
      </c>
      <c r="B391" t="n">
        <v>115</v>
      </c>
      <c r="C391" t="inlineStr">
        <is>
          <t xml:space="preserve">CONCLUIDO	</t>
        </is>
      </c>
      <c r="D391" t="n">
        <v>5.1532</v>
      </c>
      <c r="E391" t="n">
        <v>19.41</v>
      </c>
      <c r="F391" t="n">
        <v>15.6</v>
      </c>
      <c r="G391" t="n">
        <v>36.01</v>
      </c>
      <c r="H391" t="n">
        <v>0.46</v>
      </c>
      <c r="I391" t="n">
        <v>26</v>
      </c>
      <c r="J391" t="n">
        <v>231.34</v>
      </c>
      <c r="K391" t="n">
        <v>56.94</v>
      </c>
      <c r="L391" t="n">
        <v>6</v>
      </c>
      <c r="M391" t="n">
        <v>24</v>
      </c>
      <c r="N391" t="n">
        <v>53.4</v>
      </c>
      <c r="O391" t="n">
        <v>28766.61</v>
      </c>
      <c r="P391" t="n">
        <v>202.66</v>
      </c>
      <c r="Q391" t="n">
        <v>1731.98</v>
      </c>
      <c r="R391" t="n">
        <v>59.44</v>
      </c>
      <c r="S391" t="n">
        <v>42.11</v>
      </c>
      <c r="T391" t="n">
        <v>8019.2</v>
      </c>
      <c r="U391" t="n">
        <v>0.71</v>
      </c>
      <c r="V391" t="n">
        <v>0.89</v>
      </c>
      <c r="W391" t="n">
        <v>3.74</v>
      </c>
      <c r="X391" t="n">
        <v>0.5</v>
      </c>
      <c r="Y391" t="n">
        <v>1</v>
      </c>
      <c r="Z391" t="n">
        <v>10</v>
      </c>
    </row>
    <row r="392">
      <c r="A392" t="n">
        <v>21</v>
      </c>
      <c r="B392" t="n">
        <v>115</v>
      </c>
      <c r="C392" t="inlineStr">
        <is>
          <t xml:space="preserve">CONCLUIDO	</t>
        </is>
      </c>
      <c r="D392" t="n">
        <v>5.1896</v>
      </c>
      <c r="E392" t="n">
        <v>19.27</v>
      </c>
      <c r="F392" t="n">
        <v>15.55</v>
      </c>
      <c r="G392" t="n">
        <v>38.89</v>
      </c>
      <c r="H392" t="n">
        <v>0.48</v>
      </c>
      <c r="I392" t="n">
        <v>24</v>
      </c>
      <c r="J392" t="n">
        <v>231.77</v>
      </c>
      <c r="K392" t="n">
        <v>56.94</v>
      </c>
      <c r="L392" t="n">
        <v>6.25</v>
      </c>
      <c r="M392" t="n">
        <v>22</v>
      </c>
      <c r="N392" t="n">
        <v>53.58</v>
      </c>
      <c r="O392" t="n">
        <v>28819.14</v>
      </c>
      <c r="P392" t="n">
        <v>200.38</v>
      </c>
      <c r="Q392" t="n">
        <v>1731.95</v>
      </c>
      <c r="R392" t="n">
        <v>57.69</v>
      </c>
      <c r="S392" t="n">
        <v>42.11</v>
      </c>
      <c r="T392" t="n">
        <v>7155.16</v>
      </c>
      <c r="U392" t="n">
        <v>0.73</v>
      </c>
      <c r="V392" t="n">
        <v>0.9</v>
      </c>
      <c r="W392" t="n">
        <v>3.75</v>
      </c>
      <c r="X392" t="n">
        <v>0.46</v>
      </c>
      <c r="Y392" t="n">
        <v>1</v>
      </c>
      <c r="Z392" t="n">
        <v>10</v>
      </c>
    </row>
    <row r="393">
      <c r="A393" t="n">
        <v>22</v>
      </c>
      <c r="B393" t="n">
        <v>115</v>
      </c>
      <c r="C393" t="inlineStr">
        <is>
          <t xml:space="preserve">CONCLUIDO	</t>
        </is>
      </c>
      <c r="D393" t="n">
        <v>5.2061</v>
      </c>
      <c r="E393" t="n">
        <v>19.21</v>
      </c>
      <c r="F393" t="n">
        <v>15.54</v>
      </c>
      <c r="G393" t="n">
        <v>40.53</v>
      </c>
      <c r="H393" t="n">
        <v>0.5</v>
      </c>
      <c r="I393" t="n">
        <v>23</v>
      </c>
      <c r="J393" t="n">
        <v>232.2</v>
      </c>
      <c r="K393" t="n">
        <v>56.94</v>
      </c>
      <c r="L393" t="n">
        <v>6.5</v>
      </c>
      <c r="M393" t="n">
        <v>21</v>
      </c>
      <c r="N393" t="n">
        <v>53.75</v>
      </c>
      <c r="O393" t="n">
        <v>28871.74</v>
      </c>
      <c r="P393" t="n">
        <v>197.86</v>
      </c>
      <c r="Q393" t="n">
        <v>1731.9</v>
      </c>
      <c r="R393" t="n">
        <v>57.26</v>
      </c>
      <c r="S393" t="n">
        <v>42.11</v>
      </c>
      <c r="T393" t="n">
        <v>6941.44</v>
      </c>
      <c r="U393" t="n">
        <v>0.74</v>
      </c>
      <c r="V393" t="n">
        <v>0.9</v>
      </c>
      <c r="W393" t="n">
        <v>3.74</v>
      </c>
      <c r="X393" t="n">
        <v>0.44</v>
      </c>
      <c r="Y393" t="n">
        <v>1</v>
      </c>
      <c r="Z393" t="n">
        <v>10</v>
      </c>
    </row>
    <row r="394">
      <c r="A394" t="n">
        <v>23</v>
      </c>
      <c r="B394" t="n">
        <v>115</v>
      </c>
      <c r="C394" t="inlineStr">
        <is>
          <t xml:space="preserve">CONCLUIDO	</t>
        </is>
      </c>
      <c r="D394" t="n">
        <v>5.2251</v>
      </c>
      <c r="E394" t="n">
        <v>19.14</v>
      </c>
      <c r="F394" t="n">
        <v>15.51</v>
      </c>
      <c r="G394" t="n">
        <v>42.31</v>
      </c>
      <c r="H394" t="n">
        <v>0.52</v>
      </c>
      <c r="I394" t="n">
        <v>22</v>
      </c>
      <c r="J394" t="n">
        <v>232.62</v>
      </c>
      <c r="K394" t="n">
        <v>56.94</v>
      </c>
      <c r="L394" t="n">
        <v>6.75</v>
      </c>
      <c r="M394" t="n">
        <v>20</v>
      </c>
      <c r="N394" t="n">
        <v>53.93</v>
      </c>
      <c r="O394" t="n">
        <v>28924.39</v>
      </c>
      <c r="P394" t="n">
        <v>196.77</v>
      </c>
      <c r="Q394" t="n">
        <v>1731.84</v>
      </c>
      <c r="R394" t="n">
        <v>56.53</v>
      </c>
      <c r="S394" t="n">
        <v>42.11</v>
      </c>
      <c r="T394" t="n">
        <v>6581.01</v>
      </c>
      <c r="U394" t="n">
        <v>0.75</v>
      </c>
      <c r="V394" t="n">
        <v>0.9</v>
      </c>
      <c r="W394" t="n">
        <v>3.74</v>
      </c>
      <c r="X394" t="n">
        <v>0.41</v>
      </c>
      <c r="Y394" t="n">
        <v>1</v>
      </c>
      <c r="Z394" t="n">
        <v>10</v>
      </c>
    </row>
    <row r="395">
      <c r="A395" t="n">
        <v>24</v>
      </c>
      <c r="B395" t="n">
        <v>115</v>
      </c>
      <c r="C395" t="inlineStr">
        <is>
          <t xml:space="preserve">CONCLUIDO	</t>
        </is>
      </c>
      <c r="D395" t="n">
        <v>5.2393</v>
      </c>
      <c r="E395" t="n">
        <v>19.09</v>
      </c>
      <c r="F395" t="n">
        <v>15.5</v>
      </c>
      <c r="G395" t="n">
        <v>44.3</v>
      </c>
      <c r="H395" t="n">
        <v>0.53</v>
      </c>
      <c r="I395" t="n">
        <v>21</v>
      </c>
      <c r="J395" t="n">
        <v>233.05</v>
      </c>
      <c r="K395" t="n">
        <v>56.94</v>
      </c>
      <c r="L395" t="n">
        <v>7</v>
      </c>
      <c r="M395" t="n">
        <v>19</v>
      </c>
      <c r="N395" t="n">
        <v>54.11</v>
      </c>
      <c r="O395" t="n">
        <v>28977.11</v>
      </c>
      <c r="P395" t="n">
        <v>194.08</v>
      </c>
      <c r="Q395" t="n">
        <v>1731.92</v>
      </c>
      <c r="R395" t="n">
        <v>56.44</v>
      </c>
      <c r="S395" t="n">
        <v>42.11</v>
      </c>
      <c r="T395" t="n">
        <v>6544.89</v>
      </c>
      <c r="U395" t="n">
        <v>0.75</v>
      </c>
      <c r="V395" t="n">
        <v>0.9</v>
      </c>
      <c r="W395" t="n">
        <v>3.74</v>
      </c>
      <c r="X395" t="n">
        <v>0.41</v>
      </c>
      <c r="Y395" t="n">
        <v>1</v>
      </c>
      <c r="Z395" t="n">
        <v>10</v>
      </c>
    </row>
    <row r="396">
      <c r="A396" t="n">
        <v>25</v>
      </c>
      <c r="B396" t="n">
        <v>115</v>
      </c>
      <c r="C396" t="inlineStr">
        <is>
          <t xml:space="preserve">CONCLUIDO	</t>
        </is>
      </c>
      <c r="D396" t="n">
        <v>5.2612</v>
      </c>
      <c r="E396" t="n">
        <v>19.01</v>
      </c>
      <c r="F396" t="n">
        <v>15.47</v>
      </c>
      <c r="G396" t="n">
        <v>46.41</v>
      </c>
      <c r="H396" t="n">
        <v>0.55</v>
      </c>
      <c r="I396" t="n">
        <v>20</v>
      </c>
      <c r="J396" t="n">
        <v>233.48</v>
      </c>
      <c r="K396" t="n">
        <v>56.94</v>
      </c>
      <c r="L396" t="n">
        <v>7.25</v>
      </c>
      <c r="M396" t="n">
        <v>18</v>
      </c>
      <c r="N396" t="n">
        <v>54.29</v>
      </c>
      <c r="O396" t="n">
        <v>29029.89</v>
      </c>
      <c r="P396" t="n">
        <v>190.93</v>
      </c>
      <c r="Q396" t="n">
        <v>1731.88</v>
      </c>
      <c r="R396" t="n">
        <v>55.24</v>
      </c>
      <c r="S396" t="n">
        <v>42.11</v>
      </c>
      <c r="T396" t="n">
        <v>5946.15</v>
      </c>
      <c r="U396" t="n">
        <v>0.76</v>
      </c>
      <c r="V396" t="n">
        <v>0.9</v>
      </c>
      <c r="W396" t="n">
        <v>3.74</v>
      </c>
      <c r="X396" t="n">
        <v>0.37</v>
      </c>
      <c r="Y396" t="n">
        <v>1</v>
      </c>
      <c r="Z396" t="n">
        <v>10</v>
      </c>
    </row>
    <row r="397">
      <c r="A397" t="n">
        <v>26</v>
      </c>
      <c r="B397" t="n">
        <v>115</v>
      </c>
      <c r="C397" t="inlineStr">
        <is>
          <t xml:space="preserve">CONCLUIDO	</t>
        </is>
      </c>
      <c r="D397" t="n">
        <v>5.2753</v>
      </c>
      <c r="E397" t="n">
        <v>18.96</v>
      </c>
      <c r="F397" t="n">
        <v>15.46</v>
      </c>
      <c r="G397" t="n">
        <v>48.83</v>
      </c>
      <c r="H397" t="n">
        <v>0.57</v>
      </c>
      <c r="I397" t="n">
        <v>19</v>
      </c>
      <c r="J397" t="n">
        <v>233.91</v>
      </c>
      <c r="K397" t="n">
        <v>56.94</v>
      </c>
      <c r="L397" t="n">
        <v>7.5</v>
      </c>
      <c r="M397" t="n">
        <v>17</v>
      </c>
      <c r="N397" t="n">
        <v>54.46</v>
      </c>
      <c r="O397" t="n">
        <v>29082.74</v>
      </c>
      <c r="P397" t="n">
        <v>188.71</v>
      </c>
      <c r="Q397" t="n">
        <v>1731.94</v>
      </c>
      <c r="R397" t="n">
        <v>54.91</v>
      </c>
      <c r="S397" t="n">
        <v>42.11</v>
      </c>
      <c r="T397" t="n">
        <v>5786.5</v>
      </c>
      <c r="U397" t="n">
        <v>0.77</v>
      </c>
      <c r="V397" t="n">
        <v>0.9</v>
      </c>
      <c r="W397" t="n">
        <v>3.74</v>
      </c>
      <c r="X397" t="n">
        <v>0.36</v>
      </c>
      <c r="Y397" t="n">
        <v>1</v>
      </c>
      <c r="Z397" t="n">
        <v>10</v>
      </c>
    </row>
    <row r="398">
      <c r="A398" t="n">
        <v>27</v>
      </c>
      <c r="B398" t="n">
        <v>115</v>
      </c>
      <c r="C398" t="inlineStr">
        <is>
          <t xml:space="preserve">CONCLUIDO	</t>
        </is>
      </c>
      <c r="D398" t="n">
        <v>5.2776</v>
      </c>
      <c r="E398" t="n">
        <v>18.95</v>
      </c>
      <c r="F398" t="n">
        <v>15.45</v>
      </c>
      <c r="G398" t="n">
        <v>48.8</v>
      </c>
      <c r="H398" t="n">
        <v>0.59</v>
      </c>
      <c r="I398" t="n">
        <v>19</v>
      </c>
      <c r="J398" t="n">
        <v>234.34</v>
      </c>
      <c r="K398" t="n">
        <v>56.94</v>
      </c>
      <c r="L398" t="n">
        <v>7.75</v>
      </c>
      <c r="M398" t="n">
        <v>17</v>
      </c>
      <c r="N398" t="n">
        <v>54.64</v>
      </c>
      <c r="O398" t="n">
        <v>29135.65</v>
      </c>
      <c r="P398" t="n">
        <v>186.39</v>
      </c>
      <c r="Q398" t="n">
        <v>1731.9</v>
      </c>
      <c r="R398" t="n">
        <v>54.5</v>
      </c>
      <c r="S398" t="n">
        <v>42.11</v>
      </c>
      <c r="T398" t="n">
        <v>5582.66</v>
      </c>
      <c r="U398" t="n">
        <v>0.77</v>
      </c>
      <c r="V398" t="n">
        <v>0.9</v>
      </c>
      <c r="W398" t="n">
        <v>3.74</v>
      </c>
      <c r="X398" t="n">
        <v>0.36</v>
      </c>
      <c r="Y398" t="n">
        <v>1</v>
      </c>
      <c r="Z398" t="n">
        <v>10</v>
      </c>
    </row>
    <row r="399">
      <c r="A399" t="n">
        <v>28</v>
      </c>
      <c r="B399" t="n">
        <v>115</v>
      </c>
      <c r="C399" t="inlineStr">
        <is>
          <t xml:space="preserve">CONCLUIDO	</t>
        </is>
      </c>
      <c r="D399" t="n">
        <v>5.2894</v>
      </c>
      <c r="E399" t="n">
        <v>18.91</v>
      </c>
      <c r="F399" t="n">
        <v>15.46</v>
      </c>
      <c r="G399" t="n">
        <v>51.52</v>
      </c>
      <c r="H399" t="n">
        <v>0.61</v>
      </c>
      <c r="I399" t="n">
        <v>18</v>
      </c>
      <c r="J399" t="n">
        <v>234.77</v>
      </c>
      <c r="K399" t="n">
        <v>56.94</v>
      </c>
      <c r="L399" t="n">
        <v>8</v>
      </c>
      <c r="M399" t="n">
        <v>13</v>
      </c>
      <c r="N399" t="n">
        <v>54.82</v>
      </c>
      <c r="O399" t="n">
        <v>29188.62</v>
      </c>
      <c r="P399" t="n">
        <v>185</v>
      </c>
      <c r="Q399" t="n">
        <v>1731.92</v>
      </c>
      <c r="R399" t="n">
        <v>54.63</v>
      </c>
      <c r="S399" t="n">
        <v>42.11</v>
      </c>
      <c r="T399" t="n">
        <v>5651.4</v>
      </c>
      <c r="U399" t="n">
        <v>0.77</v>
      </c>
      <c r="V399" t="n">
        <v>0.9</v>
      </c>
      <c r="W399" t="n">
        <v>3.74</v>
      </c>
      <c r="X399" t="n">
        <v>0.36</v>
      </c>
      <c r="Y399" t="n">
        <v>1</v>
      </c>
      <c r="Z399" t="n">
        <v>10</v>
      </c>
    </row>
    <row r="400">
      <c r="A400" t="n">
        <v>29</v>
      </c>
      <c r="B400" t="n">
        <v>115</v>
      </c>
      <c r="C400" t="inlineStr">
        <is>
          <t xml:space="preserve">CONCLUIDO	</t>
        </is>
      </c>
      <c r="D400" t="n">
        <v>5.3099</v>
      </c>
      <c r="E400" t="n">
        <v>18.83</v>
      </c>
      <c r="F400" t="n">
        <v>15.43</v>
      </c>
      <c r="G400" t="n">
        <v>54.44</v>
      </c>
      <c r="H400" t="n">
        <v>0.62</v>
      </c>
      <c r="I400" t="n">
        <v>17</v>
      </c>
      <c r="J400" t="n">
        <v>235.2</v>
      </c>
      <c r="K400" t="n">
        <v>56.94</v>
      </c>
      <c r="L400" t="n">
        <v>8.25</v>
      </c>
      <c r="M400" t="n">
        <v>9</v>
      </c>
      <c r="N400" t="n">
        <v>55</v>
      </c>
      <c r="O400" t="n">
        <v>29241.66</v>
      </c>
      <c r="P400" t="n">
        <v>181.92</v>
      </c>
      <c r="Q400" t="n">
        <v>1731.88</v>
      </c>
      <c r="R400" t="n">
        <v>53.49</v>
      </c>
      <c r="S400" t="n">
        <v>42.11</v>
      </c>
      <c r="T400" t="n">
        <v>5086.28</v>
      </c>
      <c r="U400" t="n">
        <v>0.79</v>
      </c>
      <c r="V400" t="n">
        <v>0.9</v>
      </c>
      <c r="W400" t="n">
        <v>3.74</v>
      </c>
      <c r="X400" t="n">
        <v>0.33</v>
      </c>
      <c r="Y400" t="n">
        <v>1</v>
      </c>
      <c r="Z400" t="n">
        <v>10</v>
      </c>
    </row>
    <row r="401">
      <c r="A401" t="n">
        <v>30</v>
      </c>
      <c r="B401" t="n">
        <v>115</v>
      </c>
      <c r="C401" t="inlineStr">
        <is>
          <t xml:space="preserve">CONCLUIDO	</t>
        </is>
      </c>
      <c r="D401" t="n">
        <v>5.3053</v>
      </c>
      <c r="E401" t="n">
        <v>18.85</v>
      </c>
      <c r="F401" t="n">
        <v>15.44</v>
      </c>
      <c r="G401" t="n">
        <v>54.5</v>
      </c>
      <c r="H401" t="n">
        <v>0.64</v>
      </c>
      <c r="I401" t="n">
        <v>17</v>
      </c>
      <c r="J401" t="n">
        <v>235.63</v>
      </c>
      <c r="K401" t="n">
        <v>56.94</v>
      </c>
      <c r="L401" t="n">
        <v>8.5</v>
      </c>
      <c r="M401" t="n">
        <v>6</v>
      </c>
      <c r="N401" t="n">
        <v>55.18</v>
      </c>
      <c r="O401" t="n">
        <v>29294.76</v>
      </c>
      <c r="P401" t="n">
        <v>182.22</v>
      </c>
      <c r="Q401" t="n">
        <v>1732.13</v>
      </c>
      <c r="R401" t="n">
        <v>53.82</v>
      </c>
      <c r="S401" t="n">
        <v>42.11</v>
      </c>
      <c r="T401" t="n">
        <v>5251.35</v>
      </c>
      <c r="U401" t="n">
        <v>0.78</v>
      </c>
      <c r="V401" t="n">
        <v>0.9</v>
      </c>
      <c r="W401" t="n">
        <v>3.75</v>
      </c>
      <c r="X401" t="n">
        <v>0.34</v>
      </c>
      <c r="Y401" t="n">
        <v>1</v>
      </c>
      <c r="Z401" t="n">
        <v>10</v>
      </c>
    </row>
    <row r="402">
      <c r="A402" t="n">
        <v>31</v>
      </c>
      <c r="B402" t="n">
        <v>115</v>
      </c>
      <c r="C402" t="inlineStr">
        <is>
          <t xml:space="preserve">CONCLUIDO	</t>
        </is>
      </c>
      <c r="D402" t="n">
        <v>5.3063</v>
      </c>
      <c r="E402" t="n">
        <v>18.85</v>
      </c>
      <c r="F402" t="n">
        <v>15.44</v>
      </c>
      <c r="G402" t="n">
        <v>54.49</v>
      </c>
      <c r="H402" t="n">
        <v>0.66</v>
      </c>
      <c r="I402" t="n">
        <v>17</v>
      </c>
      <c r="J402" t="n">
        <v>236.06</v>
      </c>
      <c r="K402" t="n">
        <v>56.94</v>
      </c>
      <c r="L402" t="n">
        <v>8.75</v>
      </c>
      <c r="M402" t="n">
        <v>3</v>
      </c>
      <c r="N402" t="n">
        <v>55.36</v>
      </c>
      <c r="O402" t="n">
        <v>29347.92</v>
      </c>
      <c r="P402" t="n">
        <v>182.76</v>
      </c>
      <c r="Q402" t="n">
        <v>1731.97</v>
      </c>
      <c r="R402" t="n">
        <v>53.6</v>
      </c>
      <c r="S402" t="n">
        <v>42.11</v>
      </c>
      <c r="T402" t="n">
        <v>5144.39</v>
      </c>
      <c r="U402" t="n">
        <v>0.79</v>
      </c>
      <c r="V402" t="n">
        <v>0.9</v>
      </c>
      <c r="W402" t="n">
        <v>3.75</v>
      </c>
      <c r="X402" t="n">
        <v>0.34</v>
      </c>
      <c r="Y402" t="n">
        <v>1</v>
      </c>
      <c r="Z402" t="n">
        <v>10</v>
      </c>
    </row>
    <row r="403">
      <c r="A403" t="n">
        <v>32</v>
      </c>
      <c r="B403" t="n">
        <v>115</v>
      </c>
      <c r="C403" t="inlineStr">
        <is>
          <t xml:space="preserve">CONCLUIDO	</t>
        </is>
      </c>
      <c r="D403" t="n">
        <v>5.3058</v>
      </c>
      <c r="E403" t="n">
        <v>18.85</v>
      </c>
      <c r="F403" t="n">
        <v>15.44</v>
      </c>
      <c r="G403" t="n">
        <v>54.5</v>
      </c>
      <c r="H403" t="n">
        <v>0.68</v>
      </c>
      <c r="I403" t="n">
        <v>17</v>
      </c>
      <c r="J403" t="n">
        <v>236.49</v>
      </c>
      <c r="K403" t="n">
        <v>56.94</v>
      </c>
      <c r="L403" t="n">
        <v>9</v>
      </c>
      <c r="M403" t="n">
        <v>2</v>
      </c>
      <c r="N403" t="n">
        <v>55.55</v>
      </c>
      <c r="O403" t="n">
        <v>29401.15</v>
      </c>
      <c r="P403" t="n">
        <v>182.58</v>
      </c>
      <c r="Q403" t="n">
        <v>1731.97</v>
      </c>
      <c r="R403" t="n">
        <v>53.76</v>
      </c>
      <c r="S403" t="n">
        <v>42.11</v>
      </c>
      <c r="T403" t="n">
        <v>5222.66</v>
      </c>
      <c r="U403" t="n">
        <v>0.78</v>
      </c>
      <c r="V403" t="n">
        <v>0.9</v>
      </c>
      <c r="W403" t="n">
        <v>3.75</v>
      </c>
      <c r="X403" t="n">
        <v>0.34</v>
      </c>
      <c r="Y403" t="n">
        <v>1</v>
      </c>
      <c r="Z403" t="n">
        <v>10</v>
      </c>
    </row>
    <row r="404">
      <c r="A404" t="n">
        <v>33</v>
      </c>
      <c r="B404" t="n">
        <v>115</v>
      </c>
      <c r="C404" t="inlineStr">
        <is>
          <t xml:space="preserve">CONCLUIDO	</t>
        </is>
      </c>
      <c r="D404" t="n">
        <v>5.3059</v>
      </c>
      <c r="E404" t="n">
        <v>18.85</v>
      </c>
      <c r="F404" t="n">
        <v>15.44</v>
      </c>
      <c r="G404" t="n">
        <v>54.49</v>
      </c>
      <c r="H404" t="n">
        <v>0.6899999999999999</v>
      </c>
      <c r="I404" t="n">
        <v>17</v>
      </c>
      <c r="J404" t="n">
        <v>236.92</v>
      </c>
      <c r="K404" t="n">
        <v>56.94</v>
      </c>
      <c r="L404" t="n">
        <v>9.25</v>
      </c>
      <c r="M404" t="n">
        <v>2</v>
      </c>
      <c r="N404" t="n">
        <v>55.73</v>
      </c>
      <c r="O404" t="n">
        <v>29454.44</v>
      </c>
      <c r="P404" t="n">
        <v>182.25</v>
      </c>
      <c r="Q404" t="n">
        <v>1732.02</v>
      </c>
      <c r="R404" t="n">
        <v>53.71</v>
      </c>
      <c r="S404" t="n">
        <v>42.11</v>
      </c>
      <c r="T404" t="n">
        <v>5198.24</v>
      </c>
      <c r="U404" t="n">
        <v>0.78</v>
      </c>
      <c r="V404" t="n">
        <v>0.9</v>
      </c>
      <c r="W404" t="n">
        <v>3.75</v>
      </c>
      <c r="X404" t="n">
        <v>0.34</v>
      </c>
      <c r="Y404" t="n">
        <v>1</v>
      </c>
      <c r="Z404" t="n">
        <v>10</v>
      </c>
    </row>
    <row r="405">
      <c r="A405" t="n">
        <v>34</v>
      </c>
      <c r="B405" t="n">
        <v>115</v>
      </c>
      <c r="C405" t="inlineStr">
        <is>
          <t xml:space="preserve">CONCLUIDO	</t>
        </is>
      </c>
      <c r="D405" t="n">
        <v>5.306</v>
      </c>
      <c r="E405" t="n">
        <v>18.85</v>
      </c>
      <c r="F405" t="n">
        <v>15.44</v>
      </c>
      <c r="G405" t="n">
        <v>54.49</v>
      </c>
      <c r="H405" t="n">
        <v>0.71</v>
      </c>
      <c r="I405" t="n">
        <v>17</v>
      </c>
      <c r="J405" t="n">
        <v>237.35</v>
      </c>
      <c r="K405" t="n">
        <v>56.94</v>
      </c>
      <c r="L405" t="n">
        <v>9.5</v>
      </c>
      <c r="M405" t="n">
        <v>1</v>
      </c>
      <c r="N405" t="n">
        <v>55.91</v>
      </c>
      <c r="O405" t="n">
        <v>29507.8</v>
      </c>
      <c r="P405" t="n">
        <v>181.67</v>
      </c>
      <c r="Q405" t="n">
        <v>1731.88</v>
      </c>
      <c r="R405" t="n">
        <v>53.58</v>
      </c>
      <c r="S405" t="n">
        <v>42.11</v>
      </c>
      <c r="T405" t="n">
        <v>5134.11</v>
      </c>
      <c r="U405" t="n">
        <v>0.79</v>
      </c>
      <c r="V405" t="n">
        <v>0.9</v>
      </c>
      <c r="W405" t="n">
        <v>3.76</v>
      </c>
      <c r="X405" t="n">
        <v>0.34</v>
      </c>
      <c r="Y405" t="n">
        <v>1</v>
      </c>
      <c r="Z405" t="n">
        <v>10</v>
      </c>
    </row>
    <row r="406">
      <c r="A406" t="n">
        <v>35</v>
      </c>
      <c r="B406" t="n">
        <v>115</v>
      </c>
      <c r="C406" t="inlineStr">
        <is>
          <t xml:space="preserve">CONCLUIDO	</t>
        </is>
      </c>
      <c r="D406" t="n">
        <v>5.3051</v>
      </c>
      <c r="E406" t="n">
        <v>18.85</v>
      </c>
      <c r="F406" t="n">
        <v>15.44</v>
      </c>
      <c r="G406" t="n">
        <v>54.5</v>
      </c>
      <c r="H406" t="n">
        <v>0.73</v>
      </c>
      <c r="I406" t="n">
        <v>17</v>
      </c>
      <c r="J406" t="n">
        <v>237.79</v>
      </c>
      <c r="K406" t="n">
        <v>56.94</v>
      </c>
      <c r="L406" t="n">
        <v>9.75</v>
      </c>
      <c r="M406" t="n">
        <v>0</v>
      </c>
      <c r="N406" t="n">
        <v>56.09</v>
      </c>
      <c r="O406" t="n">
        <v>29561.22</v>
      </c>
      <c r="P406" t="n">
        <v>182.01</v>
      </c>
      <c r="Q406" t="n">
        <v>1732.03</v>
      </c>
      <c r="R406" t="n">
        <v>53.59</v>
      </c>
      <c r="S406" t="n">
        <v>42.11</v>
      </c>
      <c r="T406" t="n">
        <v>5138.19</v>
      </c>
      <c r="U406" t="n">
        <v>0.79</v>
      </c>
      <c r="V406" t="n">
        <v>0.9</v>
      </c>
      <c r="W406" t="n">
        <v>3.76</v>
      </c>
      <c r="X406" t="n">
        <v>0.34</v>
      </c>
      <c r="Y406" t="n">
        <v>1</v>
      </c>
      <c r="Z406" t="n">
        <v>10</v>
      </c>
    </row>
    <row r="407">
      <c r="A407" t="n">
        <v>0</v>
      </c>
      <c r="B407" t="n">
        <v>35</v>
      </c>
      <c r="C407" t="inlineStr">
        <is>
          <t xml:space="preserve">CONCLUIDO	</t>
        </is>
      </c>
      <c r="D407" t="n">
        <v>4.9596</v>
      </c>
      <c r="E407" t="n">
        <v>20.16</v>
      </c>
      <c r="F407" t="n">
        <v>16.81</v>
      </c>
      <c r="G407" t="n">
        <v>11.86</v>
      </c>
      <c r="H407" t="n">
        <v>0.22</v>
      </c>
      <c r="I407" t="n">
        <v>85</v>
      </c>
      <c r="J407" t="n">
        <v>80.84</v>
      </c>
      <c r="K407" t="n">
        <v>35.1</v>
      </c>
      <c r="L407" t="n">
        <v>1</v>
      </c>
      <c r="M407" t="n">
        <v>83</v>
      </c>
      <c r="N407" t="n">
        <v>9.74</v>
      </c>
      <c r="O407" t="n">
        <v>10204.21</v>
      </c>
      <c r="P407" t="n">
        <v>116.58</v>
      </c>
      <c r="Q407" t="n">
        <v>1732.55</v>
      </c>
      <c r="R407" t="n">
        <v>96.66</v>
      </c>
      <c r="S407" t="n">
        <v>42.11</v>
      </c>
      <c r="T407" t="n">
        <v>26330.72</v>
      </c>
      <c r="U407" t="n">
        <v>0.44</v>
      </c>
      <c r="V407" t="n">
        <v>0.83</v>
      </c>
      <c r="W407" t="n">
        <v>3.85</v>
      </c>
      <c r="X407" t="n">
        <v>1.7</v>
      </c>
      <c r="Y407" t="n">
        <v>1</v>
      </c>
      <c r="Z407" t="n">
        <v>10</v>
      </c>
    </row>
    <row r="408">
      <c r="A408" t="n">
        <v>1</v>
      </c>
      <c r="B408" t="n">
        <v>35</v>
      </c>
      <c r="C408" t="inlineStr">
        <is>
          <t xml:space="preserve">CONCLUIDO	</t>
        </is>
      </c>
      <c r="D408" t="n">
        <v>5.169</v>
      </c>
      <c r="E408" t="n">
        <v>19.35</v>
      </c>
      <c r="F408" t="n">
        <v>16.37</v>
      </c>
      <c r="G408" t="n">
        <v>15.59</v>
      </c>
      <c r="H408" t="n">
        <v>0.27</v>
      </c>
      <c r="I408" t="n">
        <v>63</v>
      </c>
      <c r="J408" t="n">
        <v>81.14</v>
      </c>
      <c r="K408" t="n">
        <v>35.1</v>
      </c>
      <c r="L408" t="n">
        <v>1.25</v>
      </c>
      <c r="M408" t="n">
        <v>59</v>
      </c>
      <c r="N408" t="n">
        <v>9.789999999999999</v>
      </c>
      <c r="O408" t="n">
        <v>10241.25</v>
      </c>
      <c r="P408" t="n">
        <v>107.67</v>
      </c>
      <c r="Q408" t="n">
        <v>1732.3</v>
      </c>
      <c r="R408" t="n">
        <v>83.37</v>
      </c>
      <c r="S408" t="n">
        <v>42.11</v>
      </c>
      <c r="T408" t="n">
        <v>19800.08</v>
      </c>
      <c r="U408" t="n">
        <v>0.51</v>
      </c>
      <c r="V408" t="n">
        <v>0.85</v>
      </c>
      <c r="W408" t="n">
        <v>3.8</v>
      </c>
      <c r="X408" t="n">
        <v>1.27</v>
      </c>
      <c r="Y408" t="n">
        <v>1</v>
      </c>
      <c r="Z408" t="n">
        <v>10</v>
      </c>
    </row>
    <row r="409">
      <c r="A409" t="n">
        <v>2</v>
      </c>
      <c r="B409" t="n">
        <v>35</v>
      </c>
      <c r="C409" t="inlineStr">
        <is>
          <t xml:space="preserve">CONCLUIDO	</t>
        </is>
      </c>
      <c r="D409" t="n">
        <v>5.2655</v>
      </c>
      <c r="E409" t="n">
        <v>18.99</v>
      </c>
      <c r="F409" t="n">
        <v>16.19</v>
      </c>
      <c r="G409" t="n">
        <v>18.32</v>
      </c>
      <c r="H409" t="n">
        <v>0.32</v>
      </c>
      <c r="I409" t="n">
        <v>53</v>
      </c>
      <c r="J409" t="n">
        <v>81.44</v>
      </c>
      <c r="K409" t="n">
        <v>35.1</v>
      </c>
      <c r="L409" t="n">
        <v>1.5</v>
      </c>
      <c r="M409" t="n">
        <v>18</v>
      </c>
      <c r="N409" t="n">
        <v>9.84</v>
      </c>
      <c r="O409" t="n">
        <v>10278.32</v>
      </c>
      <c r="P409" t="n">
        <v>102.72</v>
      </c>
      <c r="Q409" t="n">
        <v>1731.88</v>
      </c>
      <c r="R409" t="n">
        <v>76.27</v>
      </c>
      <c r="S409" t="n">
        <v>42.11</v>
      </c>
      <c r="T409" t="n">
        <v>16295.79</v>
      </c>
      <c r="U409" t="n">
        <v>0.55</v>
      </c>
      <c r="V409" t="n">
        <v>0.86</v>
      </c>
      <c r="W409" t="n">
        <v>3.83</v>
      </c>
      <c r="X409" t="n">
        <v>1.09</v>
      </c>
      <c r="Y409" t="n">
        <v>1</v>
      </c>
      <c r="Z409" t="n">
        <v>10</v>
      </c>
    </row>
    <row r="410">
      <c r="A410" t="n">
        <v>3</v>
      </c>
      <c r="B410" t="n">
        <v>35</v>
      </c>
      <c r="C410" t="inlineStr">
        <is>
          <t xml:space="preserve">CONCLUIDO	</t>
        </is>
      </c>
      <c r="D410" t="n">
        <v>5.2794</v>
      </c>
      <c r="E410" t="n">
        <v>18.94</v>
      </c>
      <c r="F410" t="n">
        <v>16.17</v>
      </c>
      <c r="G410" t="n">
        <v>19.03</v>
      </c>
      <c r="H410" t="n">
        <v>0.38</v>
      </c>
      <c r="I410" t="n">
        <v>51</v>
      </c>
      <c r="J410" t="n">
        <v>81.73999999999999</v>
      </c>
      <c r="K410" t="n">
        <v>35.1</v>
      </c>
      <c r="L410" t="n">
        <v>1.75</v>
      </c>
      <c r="M410" t="n">
        <v>2</v>
      </c>
      <c r="N410" t="n">
        <v>9.890000000000001</v>
      </c>
      <c r="O410" t="n">
        <v>10315.41</v>
      </c>
      <c r="P410" t="n">
        <v>101.59</v>
      </c>
      <c r="Q410" t="n">
        <v>1732.27</v>
      </c>
      <c r="R410" t="n">
        <v>74.93000000000001</v>
      </c>
      <c r="S410" t="n">
        <v>42.11</v>
      </c>
      <c r="T410" t="n">
        <v>15638.14</v>
      </c>
      <c r="U410" t="n">
        <v>0.5600000000000001</v>
      </c>
      <c r="V410" t="n">
        <v>0.86</v>
      </c>
      <c r="W410" t="n">
        <v>3.85</v>
      </c>
      <c r="X410" t="n">
        <v>1.07</v>
      </c>
      <c r="Y410" t="n">
        <v>1</v>
      </c>
      <c r="Z410" t="n">
        <v>10</v>
      </c>
    </row>
    <row r="411">
      <c r="A411" t="n">
        <v>4</v>
      </c>
      <c r="B411" t="n">
        <v>35</v>
      </c>
      <c r="C411" t="inlineStr">
        <is>
          <t xml:space="preserve">CONCLUIDO	</t>
        </is>
      </c>
      <c r="D411" t="n">
        <v>5.2783</v>
      </c>
      <c r="E411" t="n">
        <v>18.95</v>
      </c>
      <c r="F411" t="n">
        <v>16.18</v>
      </c>
      <c r="G411" t="n">
        <v>19.03</v>
      </c>
      <c r="H411" t="n">
        <v>0.43</v>
      </c>
      <c r="I411" t="n">
        <v>51</v>
      </c>
      <c r="J411" t="n">
        <v>82.04000000000001</v>
      </c>
      <c r="K411" t="n">
        <v>35.1</v>
      </c>
      <c r="L411" t="n">
        <v>2</v>
      </c>
      <c r="M411" t="n">
        <v>0</v>
      </c>
      <c r="N411" t="n">
        <v>9.94</v>
      </c>
      <c r="O411" t="n">
        <v>10352.53</v>
      </c>
      <c r="P411" t="n">
        <v>101.78</v>
      </c>
      <c r="Q411" t="n">
        <v>1732.38</v>
      </c>
      <c r="R411" t="n">
        <v>75.08</v>
      </c>
      <c r="S411" t="n">
        <v>42.11</v>
      </c>
      <c r="T411" t="n">
        <v>15712.12</v>
      </c>
      <c r="U411" t="n">
        <v>0.5600000000000001</v>
      </c>
      <c r="V411" t="n">
        <v>0.86</v>
      </c>
      <c r="W411" t="n">
        <v>3.85</v>
      </c>
      <c r="X411" t="n">
        <v>1.07</v>
      </c>
      <c r="Y411" t="n">
        <v>1</v>
      </c>
      <c r="Z411" t="n">
        <v>10</v>
      </c>
    </row>
    <row r="412">
      <c r="A412" t="n">
        <v>0</v>
      </c>
      <c r="B412" t="n">
        <v>50</v>
      </c>
      <c r="C412" t="inlineStr">
        <is>
          <t xml:space="preserve">CONCLUIDO	</t>
        </is>
      </c>
      <c r="D412" t="n">
        <v>4.5696</v>
      </c>
      <c r="E412" t="n">
        <v>21.88</v>
      </c>
      <c r="F412" t="n">
        <v>17.36</v>
      </c>
      <c r="G412" t="n">
        <v>9.300000000000001</v>
      </c>
      <c r="H412" t="n">
        <v>0.16</v>
      </c>
      <c r="I412" t="n">
        <v>112</v>
      </c>
      <c r="J412" t="n">
        <v>107.41</v>
      </c>
      <c r="K412" t="n">
        <v>41.65</v>
      </c>
      <c r="L412" t="n">
        <v>1</v>
      </c>
      <c r="M412" t="n">
        <v>110</v>
      </c>
      <c r="N412" t="n">
        <v>14.77</v>
      </c>
      <c r="O412" t="n">
        <v>13481.73</v>
      </c>
      <c r="P412" t="n">
        <v>154.76</v>
      </c>
      <c r="Q412" t="n">
        <v>1732.52</v>
      </c>
      <c r="R412" t="n">
        <v>114.24</v>
      </c>
      <c r="S412" t="n">
        <v>42.11</v>
      </c>
      <c r="T412" t="n">
        <v>34988.35</v>
      </c>
      <c r="U412" t="n">
        <v>0.37</v>
      </c>
      <c r="V412" t="n">
        <v>0.8</v>
      </c>
      <c r="W412" t="n">
        <v>3.88</v>
      </c>
      <c r="X412" t="n">
        <v>2.26</v>
      </c>
      <c r="Y412" t="n">
        <v>1</v>
      </c>
      <c r="Z412" t="n">
        <v>10</v>
      </c>
    </row>
    <row r="413">
      <c r="A413" t="n">
        <v>1</v>
      </c>
      <c r="B413" t="n">
        <v>50</v>
      </c>
      <c r="C413" t="inlineStr">
        <is>
          <t xml:space="preserve">CONCLUIDO	</t>
        </is>
      </c>
      <c r="D413" t="n">
        <v>4.8227</v>
      </c>
      <c r="E413" t="n">
        <v>20.74</v>
      </c>
      <c r="F413" t="n">
        <v>16.81</v>
      </c>
      <c r="G413" t="n">
        <v>11.87</v>
      </c>
      <c r="H413" t="n">
        <v>0.2</v>
      </c>
      <c r="I413" t="n">
        <v>85</v>
      </c>
      <c r="J413" t="n">
        <v>107.73</v>
      </c>
      <c r="K413" t="n">
        <v>41.65</v>
      </c>
      <c r="L413" t="n">
        <v>1.25</v>
      </c>
      <c r="M413" t="n">
        <v>83</v>
      </c>
      <c r="N413" t="n">
        <v>14.83</v>
      </c>
      <c r="O413" t="n">
        <v>13520.81</v>
      </c>
      <c r="P413" t="n">
        <v>146.06</v>
      </c>
      <c r="Q413" t="n">
        <v>1732.08</v>
      </c>
      <c r="R413" t="n">
        <v>96.7</v>
      </c>
      <c r="S413" t="n">
        <v>42.11</v>
      </c>
      <c r="T413" t="n">
        <v>26354.67</v>
      </c>
      <c r="U413" t="n">
        <v>0.44</v>
      </c>
      <c r="V413" t="n">
        <v>0.83</v>
      </c>
      <c r="W413" t="n">
        <v>3.85</v>
      </c>
      <c r="X413" t="n">
        <v>1.71</v>
      </c>
      <c r="Y413" t="n">
        <v>1</v>
      </c>
      <c r="Z413" t="n">
        <v>10</v>
      </c>
    </row>
    <row r="414">
      <c r="A414" t="n">
        <v>2</v>
      </c>
      <c r="B414" t="n">
        <v>50</v>
      </c>
      <c r="C414" t="inlineStr">
        <is>
          <t xml:space="preserve">CONCLUIDO	</t>
        </is>
      </c>
      <c r="D414" t="n">
        <v>4.9985</v>
      </c>
      <c r="E414" t="n">
        <v>20.01</v>
      </c>
      <c r="F414" t="n">
        <v>16.46</v>
      </c>
      <c r="G414" t="n">
        <v>14.52</v>
      </c>
      <c r="H414" t="n">
        <v>0.24</v>
      </c>
      <c r="I414" t="n">
        <v>68</v>
      </c>
      <c r="J414" t="n">
        <v>108.05</v>
      </c>
      <c r="K414" t="n">
        <v>41.65</v>
      </c>
      <c r="L414" t="n">
        <v>1.5</v>
      </c>
      <c r="M414" t="n">
        <v>66</v>
      </c>
      <c r="N414" t="n">
        <v>14.9</v>
      </c>
      <c r="O414" t="n">
        <v>13559.91</v>
      </c>
      <c r="P414" t="n">
        <v>139.03</v>
      </c>
      <c r="Q414" t="n">
        <v>1732.13</v>
      </c>
      <c r="R414" t="n">
        <v>85.83</v>
      </c>
      <c r="S414" t="n">
        <v>42.11</v>
      </c>
      <c r="T414" t="n">
        <v>21004.57</v>
      </c>
      <c r="U414" t="n">
        <v>0.49</v>
      </c>
      <c r="V414" t="n">
        <v>0.85</v>
      </c>
      <c r="W414" t="n">
        <v>3.82</v>
      </c>
      <c r="X414" t="n">
        <v>1.36</v>
      </c>
      <c r="Y414" t="n">
        <v>1</v>
      </c>
      <c r="Z414" t="n">
        <v>10</v>
      </c>
    </row>
    <row r="415">
      <c r="A415" t="n">
        <v>3</v>
      </c>
      <c r="B415" t="n">
        <v>50</v>
      </c>
      <c r="C415" t="inlineStr">
        <is>
          <t xml:space="preserve">CONCLUIDO	</t>
        </is>
      </c>
      <c r="D415" t="n">
        <v>5.1287</v>
      </c>
      <c r="E415" t="n">
        <v>19.5</v>
      </c>
      <c r="F415" t="n">
        <v>16.22</v>
      </c>
      <c r="G415" t="n">
        <v>17.38</v>
      </c>
      <c r="H415" t="n">
        <v>0.28</v>
      </c>
      <c r="I415" t="n">
        <v>56</v>
      </c>
      <c r="J415" t="n">
        <v>108.37</v>
      </c>
      <c r="K415" t="n">
        <v>41.65</v>
      </c>
      <c r="L415" t="n">
        <v>1.75</v>
      </c>
      <c r="M415" t="n">
        <v>54</v>
      </c>
      <c r="N415" t="n">
        <v>14.97</v>
      </c>
      <c r="O415" t="n">
        <v>13599.17</v>
      </c>
      <c r="P415" t="n">
        <v>133.15</v>
      </c>
      <c r="Q415" t="n">
        <v>1732.05</v>
      </c>
      <c r="R415" t="n">
        <v>78.3</v>
      </c>
      <c r="S415" t="n">
        <v>42.11</v>
      </c>
      <c r="T415" t="n">
        <v>17297.97</v>
      </c>
      <c r="U415" t="n">
        <v>0.54</v>
      </c>
      <c r="V415" t="n">
        <v>0.86</v>
      </c>
      <c r="W415" t="n">
        <v>3.8</v>
      </c>
      <c r="X415" t="n">
        <v>1.12</v>
      </c>
      <c r="Y415" t="n">
        <v>1</v>
      </c>
      <c r="Z415" t="n">
        <v>10</v>
      </c>
    </row>
    <row r="416">
      <c r="A416" t="n">
        <v>4</v>
      </c>
      <c r="B416" t="n">
        <v>50</v>
      </c>
      <c r="C416" t="inlineStr">
        <is>
          <t xml:space="preserve">CONCLUIDO	</t>
        </is>
      </c>
      <c r="D416" t="n">
        <v>5.2367</v>
      </c>
      <c r="E416" t="n">
        <v>19.1</v>
      </c>
      <c r="F416" t="n">
        <v>16.02</v>
      </c>
      <c r="G416" t="n">
        <v>20.45</v>
      </c>
      <c r="H416" t="n">
        <v>0.32</v>
      </c>
      <c r="I416" t="n">
        <v>47</v>
      </c>
      <c r="J416" t="n">
        <v>108.68</v>
      </c>
      <c r="K416" t="n">
        <v>41.65</v>
      </c>
      <c r="L416" t="n">
        <v>2</v>
      </c>
      <c r="M416" t="n">
        <v>45</v>
      </c>
      <c r="N416" t="n">
        <v>15.03</v>
      </c>
      <c r="O416" t="n">
        <v>13638.32</v>
      </c>
      <c r="P416" t="n">
        <v>127.29</v>
      </c>
      <c r="Q416" t="n">
        <v>1732.03</v>
      </c>
      <c r="R416" t="n">
        <v>72.34999999999999</v>
      </c>
      <c r="S416" t="n">
        <v>42.11</v>
      </c>
      <c r="T416" t="n">
        <v>14370.46</v>
      </c>
      <c r="U416" t="n">
        <v>0.58</v>
      </c>
      <c r="V416" t="n">
        <v>0.87</v>
      </c>
      <c r="W416" t="n">
        <v>3.77</v>
      </c>
      <c r="X416" t="n">
        <v>0.92</v>
      </c>
      <c r="Y416" t="n">
        <v>1</v>
      </c>
      <c r="Z416" t="n">
        <v>10</v>
      </c>
    </row>
    <row r="417">
      <c r="A417" t="n">
        <v>5</v>
      </c>
      <c r="B417" t="n">
        <v>50</v>
      </c>
      <c r="C417" t="inlineStr">
        <is>
          <t xml:space="preserve">CONCLUIDO	</t>
        </is>
      </c>
      <c r="D417" t="n">
        <v>5.3137</v>
      </c>
      <c r="E417" t="n">
        <v>18.82</v>
      </c>
      <c r="F417" t="n">
        <v>15.89</v>
      </c>
      <c r="G417" t="n">
        <v>23.84</v>
      </c>
      <c r="H417" t="n">
        <v>0.36</v>
      </c>
      <c r="I417" t="n">
        <v>40</v>
      </c>
      <c r="J417" t="n">
        <v>109</v>
      </c>
      <c r="K417" t="n">
        <v>41.65</v>
      </c>
      <c r="L417" t="n">
        <v>2.25</v>
      </c>
      <c r="M417" t="n">
        <v>27</v>
      </c>
      <c r="N417" t="n">
        <v>15.1</v>
      </c>
      <c r="O417" t="n">
        <v>13677.51</v>
      </c>
      <c r="P417" t="n">
        <v>121.34</v>
      </c>
      <c r="Q417" t="n">
        <v>1731.88</v>
      </c>
      <c r="R417" t="n">
        <v>67.93000000000001</v>
      </c>
      <c r="S417" t="n">
        <v>42.11</v>
      </c>
      <c r="T417" t="n">
        <v>12193.2</v>
      </c>
      <c r="U417" t="n">
        <v>0.62</v>
      </c>
      <c r="V417" t="n">
        <v>0.88</v>
      </c>
      <c r="W417" t="n">
        <v>3.78</v>
      </c>
      <c r="X417" t="n">
        <v>0.8</v>
      </c>
      <c r="Y417" t="n">
        <v>1</v>
      </c>
      <c r="Z417" t="n">
        <v>10</v>
      </c>
    </row>
    <row r="418">
      <c r="A418" t="n">
        <v>6</v>
      </c>
      <c r="B418" t="n">
        <v>50</v>
      </c>
      <c r="C418" t="inlineStr">
        <is>
          <t xml:space="preserve">CONCLUIDO	</t>
        </is>
      </c>
      <c r="D418" t="n">
        <v>5.3393</v>
      </c>
      <c r="E418" t="n">
        <v>18.73</v>
      </c>
      <c r="F418" t="n">
        <v>15.87</v>
      </c>
      <c r="G418" t="n">
        <v>25.74</v>
      </c>
      <c r="H418" t="n">
        <v>0.4</v>
      </c>
      <c r="I418" t="n">
        <v>37</v>
      </c>
      <c r="J418" t="n">
        <v>109.32</v>
      </c>
      <c r="K418" t="n">
        <v>41.65</v>
      </c>
      <c r="L418" t="n">
        <v>2.5</v>
      </c>
      <c r="M418" t="n">
        <v>13</v>
      </c>
      <c r="N418" t="n">
        <v>15.17</v>
      </c>
      <c r="O418" t="n">
        <v>13716.72</v>
      </c>
      <c r="P418" t="n">
        <v>119.17</v>
      </c>
      <c r="Q418" t="n">
        <v>1732.06</v>
      </c>
      <c r="R418" t="n">
        <v>66.47</v>
      </c>
      <c r="S418" t="n">
        <v>42.11</v>
      </c>
      <c r="T418" t="n">
        <v>11479.91</v>
      </c>
      <c r="U418" t="n">
        <v>0.63</v>
      </c>
      <c r="V418" t="n">
        <v>0.88</v>
      </c>
      <c r="W418" t="n">
        <v>3.8</v>
      </c>
      <c r="X418" t="n">
        <v>0.77</v>
      </c>
      <c r="Y418" t="n">
        <v>1</v>
      </c>
      <c r="Z418" t="n">
        <v>10</v>
      </c>
    </row>
    <row r="419">
      <c r="A419" t="n">
        <v>7</v>
      </c>
      <c r="B419" t="n">
        <v>50</v>
      </c>
      <c r="C419" t="inlineStr">
        <is>
          <t xml:space="preserve">CONCLUIDO	</t>
        </is>
      </c>
      <c r="D419" t="n">
        <v>5.3478</v>
      </c>
      <c r="E419" t="n">
        <v>18.7</v>
      </c>
      <c r="F419" t="n">
        <v>15.86</v>
      </c>
      <c r="G419" t="n">
        <v>26.44</v>
      </c>
      <c r="H419" t="n">
        <v>0.44</v>
      </c>
      <c r="I419" t="n">
        <v>36</v>
      </c>
      <c r="J419" t="n">
        <v>109.64</v>
      </c>
      <c r="K419" t="n">
        <v>41.65</v>
      </c>
      <c r="L419" t="n">
        <v>2.75</v>
      </c>
      <c r="M419" t="n">
        <v>2</v>
      </c>
      <c r="N419" t="n">
        <v>15.24</v>
      </c>
      <c r="O419" t="n">
        <v>13755.95</v>
      </c>
      <c r="P419" t="n">
        <v>118.63</v>
      </c>
      <c r="Q419" t="n">
        <v>1732.19</v>
      </c>
      <c r="R419" t="n">
        <v>66.04000000000001</v>
      </c>
      <c r="S419" t="n">
        <v>42.11</v>
      </c>
      <c r="T419" t="n">
        <v>11267.49</v>
      </c>
      <c r="U419" t="n">
        <v>0.64</v>
      </c>
      <c r="V419" t="n">
        <v>0.88</v>
      </c>
      <c r="W419" t="n">
        <v>3.81</v>
      </c>
      <c r="X419" t="n">
        <v>0.76</v>
      </c>
      <c r="Y419" t="n">
        <v>1</v>
      </c>
      <c r="Z419" t="n">
        <v>10</v>
      </c>
    </row>
    <row r="420">
      <c r="A420" t="n">
        <v>8</v>
      </c>
      <c r="B420" t="n">
        <v>50</v>
      </c>
      <c r="C420" t="inlineStr">
        <is>
          <t xml:space="preserve">CONCLUIDO	</t>
        </is>
      </c>
      <c r="D420" t="n">
        <v>5.3481</v>
      </c>
      <c r="E420" t="n">
        <v>18.7</v>
      </c>
      <c r="F420" t="n">
        <v>15.86</v>
      </c>
      <c r="G420" t="n">
        <v>26.44</v>
      </c>
      <c r="H420" t="n">
        <v>0.48</v>
      </c>
      <c r="I420" t="n">
        <v>36</v>
      </c>
      <c r="J420" t="n">
        <v>109.96</v>
      </c>
      <c r="K420" t="n">
        <v>41.65</v>
      </c>
      <c r="L420" t="n">
        <v>3</v>
      </c>
      <c r="M420" t="n">
        <v>0</v>
      </c>
      <c r="N420" t="n">
        <v>15.31</v>
      </c>
      <c r="O420" t="n">
        <v>13795.21</v>
      </c>
      <c r="P420" t="n">
        <v>118.69</v>
      </c>
      <c r="Q420" t="n">
        <v>1732.09</v>
      </c>
      <c r="R420" t="n">
        <v>65.97</v>
      </c>
      <c r="S420" t="n">
        <v>42.11</v>
      </c>
      <c r="T420" t="n">
        <v>11230.89</v>
      </c>
      <c r="U420" t="n">
        <v>0.64</v>
      </c>
      <c r="V420" t="n">
        <v>0.88</v>
      </c>
      <c r="W420" t="n">
        <v>3.81</v>
      </c>
      <c r="X420" t="n">
        <v>0.76</v>
      </c>
      <c r="Y420" t="n">
        <v>1</v>
      </c>
      <c r="Z420" t="n">
        <v>10</v>
      </c>
    </row>
    <row r="421">
      <c r="A421" t="n">
        <v>0</v>
      </c>
      <c r="B421" t="n">
        <v>25</v>
      </c>
      <c r="C421" t="inlineStr">
        <is>
          <t xml:space="preserve">CONCLUIDO	</t>
        </is>
      </c>
      <c r="D421" t="n">
        <v>5.1532</v>
      </c>
      <c r="E421" t="n">
        <v>19.41</v>
      </c>
      <c r="F421" t="n">
        <v>16.61</v>
      </c>
      <c r="G421" t="n">
        <v>13.84</v>
      </c>
      <c r="H421" t="n">
        <v>0.28</v>
      </c>
      <c r="I421" t="n">
        <v>72</v>
      </c>
      <c r="J421" t="n">
        <v>61.76</v>
      </c>
      <c r="K421" t="n">
        <v>28.92</v>
      </c>
      <c r="L421" t="n">
        <v>1</v>
      </c>
      <c r="M421" t="n">
        <v>14</v>
      </c>
      <c r="N421" t="n">
        <v>6.84</v>
      </c>
      <c r="O421" t="n">
        <v>7851.41</v>
      </c>
      <c r="P421" t="n">
        <v>88.64</v>
      </c>
      <c r="Q421" t="n">
        <v>1732.55</v>
      </c>
      <c r="R421" t="n">
        <v>87.92</v>
      </c>
      <c r="S421" t="n">
        <v>42.11</v>
      </c>
      <c r="T421" t="n">
        <v>22026.35</v>
      </c>
      <c r="U421" t="n">
        <v>0.48</v>
      </c>
      <c r="V421" t="n">
        <v>0.84</v>
      </c>
      <c r="W421" t="n">
        <v>3.91</v>
      </c>
      <c r="X421" t="n">
        <v>1.51</v>
      </c>
      <c r="Y421" t="n">
        <v>1</v>
      </c>
      <c r="Z421" t="n">
        <v>10</v>
      </c>
    </row>
    <row r="422">
      <c r="A422" t="n">
        <v>1</v>
      </c>
      <c r="B422" t="n">
        <v>25</v>
      </c>
      <c r="C422" t="inlineStr">
        <is>
          <t xml:space="preserve">CONCLUIDO	</t>
        </is>
      </c>
      <c r="D422" t="n">
        <v>5.1601</v>
      </c>
      <c r="E422" t="n">
        <v>19.38</v>
      </c>
      <c r="F422" t="n">
        <v>16.6</v>
      </c>
      <c r="G422" t="n">
        <v>14.03</v>
      </c>
      <c r="H422" t="n">
        <v>0.35</v>
      </c>
      <c r="I422" t="n">
        <v>71</v>
      </c>
      <c r="J422" t="n">
        <v>62.05</v>
      </c>
      <c r="K422" t="n">
        <v>28.92</v>
      </c>
      <c r="L422" t="n">
        <v>1.25</v>
      </c>
      <c r="M422" t="n">
        <v>0</v>
      </c>
      <c r="N422" t="n">
        <v>6.88</v>
      </c>
      <c r="O422" t="n">
        <v>7887.12</v>
      </c>
      <c r="P422" t="n">
        <v>88.45</v>
      </c>
      <c r="Q422" t="n">
        <v>1732.53</v>
      </c>
      <c r="R422" t="n">
        <v>87.39</v>
      </c>
      <c r="S422" t="n">
        <v>42.11</v>
      </c>
      <c r="T422" t="n">
        <v>21769.51</v>
      </c>
      <c r="U422" t="n">
        <v>0.48</v>
      </c>
      <c r="V422" t="n">
        <v>0.84</v>
      </c>
      <c r="W422" t="n">
        <v>3.91</v>
      </c>
      <c r="X422" t="n">
        <v>1.5</v>
      </c>
      <c r="Y422" t="n">
        <v>1</v>
      </c>
      <c r="Z422" t="n">
        <v>10</v>
      </c>
    </row>
    <row r="423">
      <c r="A423" t="n">
        <v>0</v>
      </c>
      <c r="B423" t="n">
        <v>85</v>
      </c>
      <c r="C423" t="inlineStr">
        <is>
          <t xml:space="preserve">CONCLUIDO	</t>
        </is>
      </c>
      <c r="D423" t="n">
        <v>3.774</v>
      </c>
      <c r="E423" t="n">
        <v>26.5</v>
      </c>
      <c r="F423" t="n">
        <v>18.5</v>
      </c>
      <c r="G423" t="n">
        <v>6.69</v>
      </c>
      <c r="H423" t="n">
        <v>0.11</v>
      </c>
      <c r="I423" t="n">
        <v>166</v>
      </c>
      <c r="J423" t="n">
        <v>167.88</v>
      </c>
      <c r="K423" t="n">
        <v>51.39</v>
      </c>
      <c r="L423" t="n">
        <v>1</v>
      </c>
      <c r="M423" t="n">
        <v>164</v>
      </c>
      <c r="N423" t="n">
        <v>30.49</v>
      </c>
      <c r="O423" t="n">
        <v>20939.59</v>
      </c>
      <c r="P423" t="n">
        <v>230.05</v>
      </c>
      <c r="Q423" t="n">
        <v>1732.63</v>
      </c>
      <c r="R423" t="n">
        <v>149.28</v>
      </c>
      <c r="S423" t="n">
        <v>42.11</v>
      </c>
      <c r="T423" t="n">
        <v>52235.59</v>
      </c>
      <c r="U423" t="n">
        <v>0.28</v>
      </c>
      <c r="V423" t="n">
        <v>0.75</v>
      </c>
      <c r="W423" t="n">
        <v>3.99</v>
      </c>
      <c r="X423" t="n">
        <v>3.39</v>
      </c>
      <c r="Y423" t="n">
        <v>1</v>
      </c>
      <c r="Z423" t="n">
        <v>10</v>
      </c>
    </row>
    <row r="424">
      <c r="A424" t="n">
        <v>1</v>
      </c>
      <c r="B424" t="n">
        <v>85</v>
      </c>
      <c r="C424" t="inlineStr">
        <is>
          <t xml:space="preserve">CONCLUIDO	</t>
        </is>
      </c>
      <c r="D424" t="n">
        <v>4.115</v>
      </c>
      <c r="E424" t="n">
        <v>24.3</v>
      </c>
      <c r="F424" t="n">
        <v>17.66</v>
      </c>
      <c r="G424" t="n">
        <v>8.41</v>
      </c>
      <c r="H424" t="n">
        <v>0.13</v>
      </c>
      <c r="I424" t="n">
        <v>126</v>
      </c>
      <c r="J424" t="n">
        <v>168.25</v>
      </c>
      <c r="K424" t="n">
        <v>51.39</v>
      </c>
      <c r="L424" t="n">
        <v>1.25</v>
      </c>
      <c r="M424" t="n">
        <v>124</v>
      </c>
      <c r="N424" t="n">
        <v>30.6</v>
      </c>
      <c r="O424" t="n">
        <v>20984.25</v>
      </c>
      <c r="P424" t="n">
        <v>217.36</v>
      </c>
      <c r="Q424" t="n">
        <v>1732.31</v>
      </c>
      <c r="R424" t="n">
        <v>123.18</v>
      </c>
      <c r="S424" t="n">
        <v>42.11</v>
      </c>
      <c r="T424" t="n">
        <v>39388.35</v>
      </c>
      <c r="U424" t="n">
        <v>0.34</v>
      </c>
      <c r="V424" t="n">
        <v>0.79</v>
      </c>
      <c r="W424" t="n">
        <v>3.92</v>
      </c>
      <c r="X424" t="n">
        <v>2.56</v>
      </c>
      <c r="Y424" t="n">
        <v>1</v>
      </c>
      <c r="Z424" t="n">
        <v>10</v>
      </c>
    </row>
    <row r="425">
      <c r="A425" t="n">
        <v>2</v>
      </c>
      <c r="B425" t="n">
        <v>85</v>
      </c>
      <c r="C425" t="inlineStr">
        <is>
          <t xml:space="preserve">CONCLUIDO	</t>
        </is>
      </c>
      <c r="D425" t="n">
        <v>4.3607</v>
      </c>
      <c r="E425" t="n">
        <v>22.93</v>
      </c>
      <c r="F425" t="n">
        <v>17.14</v>
      </c>
      <c r="G425" t="n">
        <v>10.18</v>
      </c>
      <c r="H425" t="n">
        <v>0.16</v>
      </c>
      <c r="I425" t="n">
        <v>101</v>
      </c>
      <c r="J425" t="n">
        <v>168.61</v>
      </c>
      <c r="K425" t="n">
        <v>51.39</v>
      </c>
      <c r="L425" t="n">
        <v>1.5</v>
      </c>
      <c r="M425" t="n">
        <v>99</v>
      </c>
      <c r="N425" t="n">
        <v>30.71</v>
      </c>
      <c r="O425" t="n">
        <v>21028.94</v>
      </c>
      <c r="P425" t="n">
        <v>208.78</v>
      </c>
      <c r="Q425" t="n">
        <v>1732.23</v>
      </c>
      <c r="R425" t="n">
        <v>107.14</v>
      </c>
      <c r="S425" t="n">
        <v>42.11</v>
      </c>
      <c r="T425" t="n">
        <v>31490.93</v>
      </c>
      <c r="U425" t="n">
        <v>0.39</v>
      </c>
      <c r="V425" t="n">
        <v>0.8100000000000001</v>
      </c>
      <c r="W425" t="n">
        <v>3.87</v>
      </c>
      <c r="X425" t="n">
        <v>2.04</v>
      </c>
      <c r="Y425" t="n">
        <v>1</v>
      </c>
      <c r="Z425" t="n">
        <v>10</v>
      </c>
    </row>
    <row r="426">
      <c r="A426" t="n">
        <v>3</v>
      </c>
      <c r="B426" t="n">
        <v>85</v>
      </c>
      <c r="C426" t="inlineStr">
        <is>
          <t xml:space="preserve">CONCLUIDO	</t>
        </is>
      </c>
      <c r="D426" t="n">
        <v>4.5454</v>
      </c>
      <c r="E426" t="n">
        <v>22</v>
      </c>
      <c r="F426" t="n">
        <v>16.78</v>
      </c>
      <c r="G426" t="n">
        <v>11.99</v>
      </c>
      <c r="H426" t="n">
        <v>0.18</v>
      </c>
      <c r="I426" t="n">
        <v>84</v>
      </c>
      <c r="J426" t="n">
        <v>168.97</v>
      </c>
      <c r="K426" t="n">
        <v>51.39</v>
      </c>
      <c r="L426" t="n">
        <v>1.75</v>
      </c>
      <c r="M426" t="n">
        <v>82</v>
      </c>
      <c r="N426" t="n">
        <v>30.83</v>
      </c>
      <c r="O426" t="n">
        <v>21073.68</v>
      </c>
      <c r="P426" t="n">
        <v>202.28</v>
      </c>
      <c r="Q426" t="n">
        <v>1732.17</v>
      </c>
      <c r="R426" t="n">
        <v>96.06999999999999</v>
      </c>
      <c r="S426" t="n">
        <v>42.11</v>
      </c>
      <c r="T426" t="n">
        <v>26044.15</v>
      </c>
      <c r="U426" t="n">
        <v>0.44</v>
      </c>
      <c r="V426" t="n">
        <v>0.83</v>
      </c>
      <c r="W426" t="n">
        <v>3.84</v>
      </c>
      <c r="X426" t="n">
        <v>1.68</v>
      </c>
      <c r="Y426" t="n">
        <v>1</v>
      </c>
      <c r="Z426" t="n">
        <v>10</v>
      </c>
    </row>
    <row r="427">
      <c r="A427" t="n">
        <v>4</v>
      </c>
      <c r="B427" t="n">
        <v>85</v>
      </c>
      <c r="C427" t="inlineStr">
        <is>
          <t xml:space="preserve">CONCLUIDO	</t>
        </is>
      </c>
      <c r="D427" t="n">
        <v>4.6849</v>
      </c>
      <c r="E427" t="n">
        <v>21.35</v>
      </c>
      <c r="F427" t="n">
        <v>16.53</v>
      </c>
      <c r="G427" t="n">
        <v>13.78</v>
      </c>
      <c r="H427" t="n">
        <v>0.21</v>
      </c>
      <c r="I427" t="n">
        <v>72</v>
      </c>
      <c r="J427" t="n">
        <v>169.33</v>
      </c>
      <c r="K427" t="n">
        <v>51.39</v>
      </c>
      <c r="L427" t="n">
        <v>2</v>
      </c>
      <c r="M427" t="n">
        <v>70</v>
      </c>
      <c r="N427" t="n">
        <v>30.94</v>
      </c>
      <c r="O427" t="n">
        <v>21118.46</v>
      </c>
      <c r="P427" t="n">
        <v>196.9</v>
      </c>
      <c r="Q427" t="n">
        <v>1732.37</v>
      </c>
      <c r="R427" t="n">
        <v>88.11</v>
      </c>
      <c r="S427" t="n">
        <v>42.11</v>
      </c>
      <c r="T427" t="n">
        <v>22122.81</v>
      </c>
      <c r="U427" t="n">
        <v>0.48</v>
      </c>
      <c r="V427" t="n">
        <v>0.84</v>
      </c>
      <c r="W427" t="n">
        <v>3.82</v>
      </c>
      <c r="X427" t="n">
        <v>1.43</v>
      </c>
      <c r="Y427" t="n">
        <v>1</v>
      </c>
      <c r="Z427" t="n">
        <v>10</v>
      </c>
    </row>
    <row r="428">
      <c r="A428" t="n">
        <v>5</v>
      </c>
      <c r="B428" t="n">
        <v>85</v>
      </c>
      <c r="C428" t="inlineStr">
        <is>
          <t xml:space="preserve">CONCLUIDO	</t>
        </is>
      </c>
      <c r="D428" t="n">
        <v>4.7895</v>
      </c>
      <c r="E428" t="n">
        <v>20.88</v>
      </c>
      <c r="F428" t="n">
        <v>16.37</v>
      </c>
      <c r="G428" t="n">
        <v>15.59</v>
      </c>
      <c r="H428" t="n">
        <v>0.24</v>
      </c>
      <c r="I428" t="n">
        <v>63</v>
      </c>
      <c r="J428" t="n">
        <v>169.7</v>
      </c>
      <c r="K428" t="n">
        <v>51.39</v>
      </c>
      <c r="L428" t="n">
        <v>2.25</v>
      </c>
      <c r="M428" t="n">
        <v>61</v>
      </c>
      <c r="N428" t="n">
        <v>31.05</v>
      </c>
      <c r="O428" t="n">
        <v>21163.27</v>
      </c>
      <c r="P428" t="n">
        <v>192.92</v>
      </c>
      <c r="Q428" t="n">
        <v>1732.19</v>
      </c>
      <c r="R428" t="n">
        <v>83.31999999999999</v>
      </c>
      <c r="S428" t="n">
        <v>42.11</v>
      </c>
      <c r="T428" t="n">
        <v>19771.34</v>
      </c>
      <c r="U428" t="n">
        <v>0.51</v>
      </c>
      <c r="V428" t="n">
        <v>0.85</v>
      </c>
      <c r="W428" t="n">
        <v>3.81</v>
      </c>
      <c r="X428" t="n">
        <v>1.27</v>
      </c>
      <c r="Y428" t="n">
        <v>1</v>
      </c>
      <c r="Z428" t="n">
        <v>10</v>
      </c>
    </row>
    <row r="429">
      <c r="A429" t="n">
        <v>6</v>
      </c>
      <c r="B429" t="n">
        <v>85</v>
      </c>
      <c r="C429" t="inlineStr">
        <is>
          <t xml:space="preserve">CONCLUIDO	</t>
        </is>
      </c>
      <c r="D429" t="n">
        <v>4.8937</v>
      </c>
      <c r="E429" t="n">
        <v>20.43</v>
      </c>
      <c r="F429" t="n">
        <v>16.2</v>
      </c>
      <c r="G429" t="n">
        <v>17.67</v>
      </c>
      <c r="H429" t="n">
        <v>0.26</v>
      </c>
      <c r="I429" t="n">
        <v>55</v>
      </c>
      <c r="J429" t="n">
        <v>170.06</v>
      </c>
      <c r="K429" t="n">
        <v>51.39</v>
      </c>
      <c r="L429" t="n">
        <v>2.5</v>
      </c>
      <c r="M429" t="n">
        <v>53</v>
      </c>
      <c r="N429" t="n">
        <v>31.17</v>
      </c>
      <c r="O429" t="n">
        <v>21208.12</v>
      </c>
      <c r="P429" t="n">
        <v>188.52</v>
      </c>
      <c r="Q429" t="n">
        <v>1732.2</v>
      </c>
      <c r="R429" t="n">
        <v>77.70999999999999</v>
      </c>
      <c r="S429" t="n">
        <v>42.11</v>
      </c>
      <c r="T429" t="n">
        <v>17008.06</v>
      </c>
      <c r="U429" t="n">
        <v>0.54</v>
      </c>
      <c r="V429" t="n">
        <v>0.86</v>
      </c>
      <c r="W429" t="n">
        <v>3.8</v>
      </c>
      <c r="X429" t="n">
        <v>1.1</v>
      </c>
      <c r="Y429" t="n">
        <v>1</v>
      </c>
      <c r="Z429" t="n">
        <v>10</v>
      </c>
    </row>
    <row r="430">
      <c r="A430" t="n">
        <v>7</v>
      </c>
      <c r="B430" t="n">
        <v>85</v>
      </c>
      <c r="C430" t="inlineStr">
        <is>
          <t xml:space="preserve">CONCLUIDO	</t>
        </is>
      </c>
      <c r="D430" t="n">
        <v>4.9596</v>
      </c>
      <c r="E430" t="n">
        <v>20.16</v>
      </c>
      <c r="F430" t="n">
        <v>16.1</v>
      </c>
      <c r="G430" t="n">
        <v>19.32</v>
      </c>
      <c r="H430" t="n">
        <v>0.29</v>
      </c>
      <c r="I430" t="n">
        <v>50</v>
      </c>
      <c r="J430" t="n">
        <v>170.42</v>
      </c>
      <c r="K430" t="n">
        <v>51.39</v>
      </c>
      <c r="L430" t="n">
        <v>2.75</v>
      </c>
      <c r="M430" t="n">
        <v>48</v>
      </c>
      <c r="N430" t="n">
        <v>31.28</v>
      </c>
      <c r="O430" t="n">
        <v>21253.01</v>
      </c>
      <c r="P430" t="n">
        <v>184.93</v>
      </c>
      <c r="Q430" t="n">
        <v>1732.07</v>
      </c>
      <c r="R430" t="n">
        <v>74.52</v>
      </c>
      <c r="S430" t="n">
        <v>42.11</v>
      </c>
      <c r="T430" t="n">
        <v>15436.75</v>
      </c>
      <c r="U430" t="n">
        <v>0.57</v>
      </c>
      <c r="V430" t="n">
        <v>0.87</v>
      </c>
      <c r="W430" t="n">
        <v>3.79</v>
      </c>
      <c r="X430" t="n">
        <v>1</v>
      </c>
      <c r="Y430" t="n">
        <v>1</v>
      </c>
      <c r="Z430" t="n">
        <v>10</v>
      </c>
    </row>
    <row r="431">
      <c r="A431" t="n">
        <v>8</v>
      </c>
      <c r="B431" t="n">
        <v>85</v>
      </c>
      <c r="C431" t="inlineStr">
        <is>
          <t xml:space="preserve">CONCLUIDO	</t>
        </is>
      </c>
      <c r="D431" t="n">
        <v>5.0331</v>
      </c>
      <c r="E431" t="n">
        <v>19.87</v>
      </c>
      <c r="F431" t="n">
        <v>15.97</v>
      </c>
      <c r="G431" t="n">
        <v>21.29</v>
      </c>
      <c r="H431" t="n">
        <v>0.31</v>
      </c>
      <c r="I431" t="n">
        <v>45</v>
      </c>
      <c r="J431" t="n">
        <v>170.79</v>
      </c>
      <c r="K431" t="n">
        <v>51.39</v>
      </c>
      <c r="L431" t="n">
        <v>3</v>
      </c>
      <c r="M431" t="n">
        <v>43</v>
      </c>
      <c r="N431" t="n">
        <v>31.4</v>
      </c>
      <c r="O431" t="n">
        <v>21297.94</v>
      </c>
      <c r="P431" t="n">
        <v>181.11</v>
      </c>
      <c r="Q431" t="n">
        <v>1731.95</v>
      </c>
      <c r="R431" t="n">
        <v>70.95</v>
      </c>
      <c r="S431" t="n">
        <v>42.11</v>
      </c>
      <c r="T431" t="n">
        <v>13678.84</v>
      </c>
      <c r="U431" t="n">
        <v>0.59</v>
      </c>
      <c r="V431" t="n">
        <v>0.87</v>
      </c>
      <c r="W431" t="n">
        <v>3.77</v>
      </c>
      <c r="X431" t="n">
        <v>0.87</v>
      </c>
      <c r="Y431" t="n">
        <v>1</v>
      </c>
      <c r="Z431" t="n">
        <v>10</v>
      </c>
    </row>
    <row r="432">
      <c r="A432" t="n">
        <v>9</v>
      </c>
      <c r="B432" t="n">
        <v>85</v>
      </c>
      <c r="C432" t="inlineStr">
        <is>
          <t xml:space="preserve">CONCLUIDO	</t>
        </is>
      </c>
      <c r="D432" t="n">
        <v>5.084</v>
      </c>
      <c r="E432" t="n">
        <v>19.67</v>
      </c>
      <c r="F432" t="n">
        <v>15.91</v>
      </c>
      <c r="G432" t="n">
        <v>23.28</v>
      </c>
      <c r="H432" t="n">
        <v>0.34</v>
      </c>
      <c r="I432" t="n">
        <v>41</v>
      </c>
      <c r="J432" t="n">
        <v>171.15</v>
      </c>
      <c r="K432" t="n">
        <v>51.39</v>
      </c>
      <c r="L432" t="n">
        <v>3.25</v>
      </c>
      <c r="M432" t="n">
        <v>39</v>
      </c>
      <c r="N432" t="n">
        <v>31.51</v>
      </c>
      <c r="O432" t="n">
        <v>21342.91</v>
      </c>
      <c r="P432" t="n">
        <v>177.77</v>
      </c>
      <c r="Q432" t="n">
        <v>1731.91</v>
      </c>
      <c r="R432" t="n">
        <v>68.92</v>
      </c>
      <c r="S432" t="n">
        <v>42.11</v>
      </c>
      <c r="T432" t="n">
        <v>12684.89</v>
      </c>
      <c r="U432" t="n">
        <v>0.61</v>
      </c>
      <c r="V432" t="n">
        <v>0.88</v>
      </c>
      <c r="W432" t="n">
        <v>3.77</v>
      </c>
      <c r="X432" t="n">
        <v>0.8100000000000001</v>
      </c>
      <c r="Y432" t="n">
        <v>1</v>
      </c>
      <c r="Z432" t="n">
        <v>10</v>
      </c>
    </row>
    <row r="433">
      <c r="A433" t="n">
        <v>10</v>
      </c>
      <c r="B433" t="n">
        <v>85</v>
      </c>
      <c r="C433" t="inlineStr">
        <is>
          <t xml:space="preserve">CONCLUIDO	</t>
        </is>
      </c>
      <c r="D433" t="n">
        <v>5.1394</v>
      </c>
      <c r="E433" t="n">
        <v>19.46</v>
      </c>
      <c r="F433" t="n">
        <v>15.83</v>
      </c>
      <c r="G433" t="n">
        <v>25.67</v>
      </c>
      <c r="H433" t="n">
        <v>0.36</v>
      </c>
      <c r="I433" t="n">
        <v>37</v>
      </c>
      <c r="J433" t="n">
        <v>171.52</v>
      </c>
      <c r="K433" t="n">
        <v>51.39</v>
      </c>
      <c r="L433" t="n">
        <v>3.5</v>
      </c>
      <c r="M433" t="n">
        <v>35</v>
      </c>
      <c r="N433" t="n">
        <v>31.63</v>
      </c>
      <c r="O433" t="n">
        <v>21387.92</v>
      </c>
      <c r="P433" t="n">
        <v>174.3</v>
      </c>
      <c r="Q433" t="n">
        <v>1732.18</v>
      </c>
      <c r="R433" t="n">
        <v>66.40000000000001</v>
      </c>
      <c r="S433" t="n">
        <v>42.11</v>
      </c>
      <c r="T433" t="n">
        <v>11443.6</v>
      </c>
      <c r="U433" t="n">
        <v>0.63</v>
      </c>
      <c r="V433" t="n">
        <v>0.88</v>
      </c>
      <c r="W433" t="n">
        <v>3.77</v>
      </c>
      <c r="X433" t="n">
        <v>0.73</v>
      </c>
      <c r="Y433" t="n">
        <v>1</v>
      </c>
      <c r="Z433" t="n">
        <v>10</v>
      </c>
    </row>
    <row r="434">
      <c r="A434" t="n">
        <v>11</v>
      </c>
      <c r="B434" t="n">
        <v>85</v>
      </c>
      <c r="C434" t="inlineStr">
        <is>
          <t xml:space="preserve">CONCLUIDO	</t>
        </is>
      </c>
      <c r="D434" t="n">
        <v>5.1859</v>
      </c>
      <c r="E434" t="n">
        <v>19.28</v>
      </c>
      <c r="F434" t="n">
        <v>15.76</v>
      </c>
      <c r="G434" t="n">
        <v>27.81</v>
      </c>
      <c r="H434" t="n">
        <v>0.39</v>
      </c>
      <c r="I434" t="n">
        <v>34</v>
      </c>
      <c r="J434" t="n">
        <v>171.88</v>
      </c>
      <c r="K434" t="n">
        <v>51.39</v>
      </c>
      <c r="L434" t="n">
        <v>3.75</v>
      </c>
      <c r="M434" t="n">
        <v>32</v>
      </c>
      <c r="N434" t="n">
        <v>31.74</v>
      </c>
      <c r="O434" t="n">
        <v>21432.96</v>
      </c>
      <c r="P434" t="n">
        <v>170.9</v>
      </c>
      <c r="Q434" t="n">
        <v>1731.95</v>
      </c>
      <c r="R434" t="n">
        <v>64.11</v>
      </c>
      <c r="S434" t="n">
        <v>42.11</v>
      </c>
      <c r="T434" t="n">
        <v>10312.34</v>
      </c>
      <c r="U434" t="n">
        <v>0.66</v>
      </c>
      <c r="V434" t="n">
        <v>0.88</v>
      </c>
      <c r="W434" t="n">
        <v>3.76</v>
      </c>
      <c r="X434" t="n">
        <v>0.66</v>
      </c>
      <c r="Y434" t="n">
        <v>1</v>
      </c>
      <c r="Z434" t="n">
        <v>10</v>
      </c>
    </row>
    <row r="435">
      <c r="A435" t="n">
        <v>12</v>
      </c>
      <c r="B435" t="n">
        <v>85</v>
      </c>
      <c r="C435" t="inlineStr">
        <is>
          <t xml:space="preserve">CONCLUIDO	</t>
        </is>
      </c>
      <c r="D435" t="n">
        <v>5.2297</v>
      </c>
      <c r="E435" t="n">
        <v>19.12</v>
      </c>
      <c r="F435" t="n">
        <v>15.7</v>
      </c>
      <c r="G435" t="n">
        <v>30.38</v>
      </c>
      <c r="H435" t="n">
        <v>0.41</v>
      </c>
      <c r="I435" t="n">
        <v>31</v>
      </c>
      <c r="J435" t="n">
        <v>172.25</v>
      </c>
      <c r="K435" t="n">
        <v>51.39</v>
      </c>
      <c r="L435" t="n">
        <v>4</v>
      </c>
      <c r="M435" t="n">
        <v>29</v>
      </c>
      <c r="N435" t="n">
        <v>31.86</v>
      </c>
      <c r="O435" t="n">
        <v>21478.05</v>
      </c>
      <c r="P435" t="n">
        <v>167.3</v>
      </c>
      <c r="Q435" t="n">
        <v>1731.95</v>
      </c>
      <c r="R435" t="n">
        <v>62.1</v>
      </c>
      <c r="S435" t="n">
        <v>42.11</v>
      </c>
      <c r="T435" t="n">
        <v>9321.530000000001</v>
      </c>
      <c r="U435" t="n">
        <v>0.68</v>
      </c>
      <c r="V435" t="n">
        <v>0.89</v>
      </c>
      <c r="W435" t="n">
        <v>3.76</v>
      </c>
      <c r="X435" t="n">
        <v>0.6</v>
      </c>
      <c r="Y435" t="n">
        <v>1</v>
      </c>
      <c r="Z435" t="n">
        <v>10</v>
      </c>
    </row>
    <row r="436">
      <c r="A436" t="n">
        <v>13</v>
      </c>
      <c r="B436" t="n">
        <v>85</v>
      </c>
      <c r="C436" t="inlineStr">
        <is>
          <t xml:space="preserve">CONCLUIDO	</t>
        </is>
      </c>
      <c r="D436" t="n">
        <v>5.2542</v>
      </c>
      <c r="E436" t="n">
        <v>19.03</v>
      </c>
      <c r="F436" t="n">
        <v>15.68</v>
      </c>
      <c r="G436" t="n">
        <v>32.44</v>
      </c>
      <c r="H436" t="n">
        <v>0.44</v>
      </c>
      <c r="I436" t="n">
        <v>29</v>
      </c>
      <c r="J436" t="n">
        <v>172.61</v>
      </c>
      <c r="K436" t="n">
        <v>51.39</v>
      </c>
      <c r="L436" t="n">
        <v>4.25</v>
      </c>
      <c r="M436" t="n">
        <v>27</v>
      </c>
      <c r="N436" t="n">
        <v>31.97</v>
      </c>
      <c r="O436" t="n">
        <v>21523.17</v>
      </c>
      <c r="P436" t="n">
        <v>164.67</v>
      </c>
      <c r="Q436" t="n">
        <v>1731.9</v>
      </c>
      <c r="R436" t="n">
        <v>61.56</v>
      </c>
      <c r="S436" t="n">
        <v>42.11</v>
      </c>
      <c r="T436" t="n">
        <v>9063.6</v>
      </c>
      <c r="U436" t="n">
        <v>0.68</v>
      </c>
      <c r="V436" t="n">
        <v>0.89</v>
      </c>
      <c r="W436" t="n">
        <v>3.76</v>
      </c>
      <c r="X436" t="n">
        <v>0.58</v>
      </c>
      <c r="Y436" t="n">
        <v>1</v>
      </c>
      <c r="Z436" t="n">
        <v>10</v>
      </c>
    </row>
    <row r="437">
      <c r="A437" t="n">
        <v>14</v>
      </c>
      <c r="B437" t="n">
        <v>85</v>
      </c>
      <c r="C437" t="inlineStr">
        <is>
          <t xml:space="preserve">CONCLUIDO	</t>
        </is>
      </c>
      <c r="D437" t="n">
        <v>5.2905</v>
      </c>
      <c r="E437" t="n">
        <v>18.9</v>
      </c>
      <c r="F437" t="n">
        <v>15.61</v>
      </c>
      <c r="G437" t="n">
        <v>34.7</v>
      </c>
      <c r="H437" t="n">
        <v>0.46</v>
      </c>
      <c r="I437" t="n">
        <v>27</v>
      </c>
      <c r="J437" t="n">
        <v>172.98</v>
      </c>
      <c r="K437" t="n">
        <v>51.39</v>
      </c>
      <c r="L437" t="n">
        <v>4.5</v>
      </c>
      <c r="M437" t="n">
        <v>25</v>
      </c>
      <c r="N437" t="n">
        <v>32.09</v>
      </c>
      <c r="O437" t="n">
        <v>21568.34</v>
      </c>
      <c r="P437" t="n">
        <v>160.64</v>
      </c>
      <c r="Q437" t="n">
        <v>1732.15</v>
      </c>
      <c r="R437" t="n">
        <v>59.49</v>
      </c>
      <c r="S437" t="n">
        <v>42.11</v>
      </c>
      <c r="T437" t="n">
        <v>8037.68</v>
      </c>
      <c r="U437" t="n">
        <v>0.71</v>
      </c>
      <c r="V437" t="n">
        <v>0.89</v>
      </c>
      <c r="W437" t="n">
        <v>3.75</v>
      </c>
      <c r="X437" t="n">
        <v>0.51</v>
      </c>
      <c r="Y437" t="n">
        <v>1</v>
      </c>
      <c r="Z437" t="n">
        <v>10</v>
      </c>
    </row>
    <row r="438">
      <c r="A438" t="n">
        <v>15</v>
      </c>
      <c r="B438" t="n">
        <v>85</v>
      </c>
      <c r="C438" t="inlineStr">
        <is>
          <t xml:space="preserve">CONCLUIDO	</t>
        </is>
      </c>
      <c r="D438" t="n">
        <v>5.3163</v>
      </c>
      <c r="E438" t="n">
        <v>18.81</v>
      </c>
      <c r="F438" t="n">
        <v>15.59</v>
      </c>
      <c r="G438" t="n">
        <v>37.42</v>
      </c>
      <c r="H438" t="n">
        <v>0.49</v>
      </c>
      <c r="I438" t="n">
        <v>25</v>
      </c>
      <c r="J438" t="n">
        <v>173.35</v>
      </c>
      <c r="K438" t="n">
        <v>51.39</v>
      </c>
      <c r="L438" t="n">
        <v>4.75</v>
      </c>
      <c r="M438" t="n">
        <v>23</v>
      </c>
      <c r="N438" t="n">
        <v>32.2</v>
      </c>
      <c r="O438" t="n">
        <v>21613.54</v>
      </c>
      <c r="P438" t="n">
        <v>159.05</v>
      </c>
      <c r="Q438" t="n">
        <v>1732.08</v>
      </c>
      <c r="R438" t="n">
        <v>58.8</v>
      </c>
      <c r="S438" t="n">
        <v>42.11</v>
      </c>
      <c r="T438" t="n">
        <v>7700.55</v>
      </c>
      <c r="U438" t="n">
        <v>0.72</v>
      </c>
      <c r="V438" t="n">
        <v>0.89</v>
      </c>
      <c r="W438" t="n">
        <v>3.75</v>
      </c>
      <c r="X438" t="n">
        <v>0.49</v>
      </c>
      <c r="Y438" t="n">
        <v>1</v>
      </c>
      <c r="Z438" t="n">
        <v>10</v>
      </c>
    </row>
    <row r="439">
      <c r="A439" t="n">
        <v>16</v>
      </c>
      <c r="B439" t="n">
        <v>85</v>
      </c>
      <c r="C439" t="inlineStr">
        <is>
          <t xml:space="preserve">CONCLUIDO	</t>
        </is>
      </c>
      <c r="D439" t="n">
        <v>5.3328</v>
      </c>
      <c r="E439" t="n">
        <v>18.75</v>
      </c>
      <c r="F439" t="n">
        <v>15.57</v>
      </c>
      <c r="G439" t="n">
        <v>38.92</v>
      </c>
      <c r="H439" t="n">
        <v>0.51</v>
      </c>
      <c r="I439" t="n">
        <v>24</v>
      </c>
      <c r="J439" t="n">
        <v>173.71</v>
      </c>
      <c r="K439" t="n">
        <v>51.39</v>
      </c>
      <c r="L439" t="n">
        <v>5</v>
      </c>
      <c r="M439" t="n">
        <v>15</v>
      </c>
      <c r="N439" t="n">
        <v>32.32</v>
      </c>
      <c r="O439" t="n">
        <v>21658.78</v>
      </c>
      <c r="P439" t="n">
        <v>155.34</v>
      </c>
      <c r="Q439" t="n">
        <v>1731.96</v>
      </c>
      <c r="R439" t="n">
        <v>57.71</v>
      </c>
      <c r="S439" t="n">
        <v>42.11</v>
      </c>
      <c r="T439" t="n">
        <v>7164.45</v>
      </c>
      <c r="U439" t="n">
        <v>0.73</v>
      </c>
      <c r="V439" t="n">
        <v>0.89</v>
      </c>
      <c r="W439" t="n">
        <v>3.76</v>
      </c>
      <c r="X439" t="n">
        <v>0.47</v>
      </c>
      <c r="Y439" t="n">
        <v>1</v>
      </c>
      <c r="Z439" t="n">
        <v>10</v>
      </c>
    </row>
    <row r="440">
      <c r="A440" t="n">
        <v>17</v>
      </c>
      <c r="B440" t="n">
        <v>85</v>
      </c>
      <c r="C440" t="inlineStr">
        <is>
          <t xml:space="preserve">CONCLUIDO	</t>
        </is>
      </c>
      <c r="D440" t="n">
        <v>5.3438</v>
      </c>
      <c r="E440" t="n">
        <v>18.71</v>
      </c>
      <c r="F440" t="n">
        <v>15.56</v>
      </c>
      <c r="G440" t="n">
        <v>40.59</v>
      </c>
      <c r="H440" t="n">
        <v>0.53</v>
      </c>
      <c r="I440" t="n">
        <v>23</v>
      </c>
      <c r="J440" t="n">
        <v>174.08</v>
      </c>
      <c r="K440" t="n">
        <v>51.39</v>
      </c>
      <c r="L440" t="n">
        <v>5.25</v>
      </c>
      <c r="M440" t="n">
        <v>12</v>
      </c>
      <c r="N440" t="n">
        <v>32.44</v>
      </c>
      <c r="O440" t="n">
        <v>21704.07</v>
      </c>
      <c r="P440" t="n">
        <v>152.8</v>
      </c>
      <c r="Q440" t="n">
        <v>1731.93</v>
      </c>
      <c r="R440" t="n">
        <v>57.64</v>
      </c>
      <c r="S440" t="n">
        <v>42.11</v>
      </c>
      <c r="T440" t="n">
        <v>7130.77</v>
      </c>
      <c r="U440" t="n">
        <v>0.73</v>
      </c>
      <c r="V440" t="n">
        <v>0.89</v>
      </c>
      <c r="W440" t="n">
        <v>3.76</v>
      </c>
      <c r="X440" t="n">
        <v>0.46</v>
      </c>
      <c r="Y440" t="n">
        <v>1</v>
      </c>
      <c r="Z440" t="n">
        <v>10</v>
      </c>
    </row>
    <row r="441">
      <c r="A441" t="n">
        <v>18</v>
      </c>
      <c r="B441" t="n">
        <v>85</v>
      </c>
      <c r="C441" t="inlineStr">
        <is>
          <t xml:space="preserve">CONCLUIDO	</t>
        </is>
      </c>
      <c r="D441" t="n">
        <v>5.3575</v>
      </c>
      <c r="E441" t="n">
        <v>18.67</v>
      </c>
      <c r="F441" t="n">
        <v>15.55</v>
      </c>
      <c r="G441" t="n">
        <v>42.4</v>
      </c>
      <c r="H441" t="n">
        <v>0.5600000000000001</v>
      </c>
      <c r="I441" t="n">
        <v>22</v>
      </c>
      <c r="J441" t="n">
        <v>174.45</v>
      </c>
      <c r="K441" t="n">
        <v>51.39</v>
      </c>
      <c r="L441" t="n">
        <v>5.5</v>
      </c>
      <c r="M441" t="n">
        <v>3</v>
      </c>
      <c r="N441" t="n">
        <v>32.56</v>
      </c>
      <c r="O441" t="n">
        <v>21749.39</v>
      </c>
      <c r="P441" t="n">
        <v>152.35</v>
      </c>
      <c r="Q441" t="n">
        <v>1731.84</v>
      </c>
      <c r="R441" t="n">
        <v>56.96</v>
      </c>
      <c r="S441" t="n">
        <v>42.11</v>
      </c>
      <c r="T441" t="n">
        <v>6797.5</v>
      </c>
      <c r="U441" t="n">
        <v>0.74</v>
      </c>
      <c r="V441" t="n">
        <v>0.9</v>
      </c>
      <c r="W441" t="n">
        <v>3.76</v>
      </c>
      <c r="X441" t="n">
        <v>0.45</v>
      </c>
      <c r="Y441" t="n">
        <v>1</v>
      </c>
      <c r="Z441" t="n">
        <v>10</v>
      </c>
    </row>
    <row r="442">
      <c r="A442" t="n">
        <v>19</v>
      </c>
      <c r="B442" t="n">
        <v>85</v>
      </c>
      <c r="C442" t="inlineStr">
        <is>
          <t xml:space="preserve">CONCLUIDO	</t>
        </is>
      </c>
      <c r="D442" t="n">
        <v>5.3598</v>
      </c>
      <c r="E442" t="n">
        <v>18.66</v>
      </c>
      <c r="F442" t="n">
        <v>15.54</v>
      </c>
      <c r="G442" t="n">
        <v>42.38</v>
      </c>
      <c r="H442" t="n">
        <v>0.58</v>
      </c>
      <c r="I442" t="n">
        <v>22</v>
      </c>
      <c r="J442" t="n">
        <v>174.82</v>
      </c>
      <c r="K442" t="n">
        <v>51.39</v>
      </c>
      <c r="L442" t="n">
        <v>5.75</v>
      </c>
      <c r="M442" t="n">
        <v>2</v>
      </c>
      <c r="N442" t="n">
        <v>32.67</v>
      </c>
      <c r="O442" t="n">
        <v>21794.75</v>
      </c>
      <c r="P442" t="n">
        <v>152.53</v>
      </c>
      <c r="Q442" t="n">
        <v>1731.98</v>
      </c>
      <c r="R442" t="n">
        <v>56.58</v>
      </c>
      <c r="S442" t="n">
        <v>42.11</v>
      </c>
      <c r="T442" t="n">
        <v>6606.78</v>
      </c>
      <c r="U442" t="n">
        <v>0.74</v>
      </c>
      <c r="V442" t="n">
        <v>0.9</v>
      </c>
      <c r="W442" t="n">
        <v>3.77</v>
      </c>
      <c r="X442" t="n">
        <v>0.44</v>
      </c>
      <c r="Y442" t="n">
        <v>1</v>
      </c>
      <c r="Z442" t="n">
        <v>10</v>
      </c>
    </row>
    <row r="443">
      <c r="A443" t="n">
        <v>20</v>
      </c>
      <c r="B443" t="n">
        <v>85</v>
      </c>
      <c r="C443" t="inlineStr">
        <is>
          <t xml:space="preserve">CONCLUIDO	</t>
        </is>
      </c>
      <c r="D443" t="n">
        <v>5.3583</v>
      </c>
      <c r="E443" t="n">
        <v>18.66</v>
      </c>
      <c r="F443" t="n">
        <v>15.54</v>
      </c>
      <c r="G443" t="n">
        <v>42.39</v>
      </c>
      <c r="H443" t="n">
        <v>0.61</v>
      </c>
      <c r="I443" t="n">
        <v>22</v>
      </c>
      <c r="J443" t="n">
        <v>175.18</v>
      </c>
      <c r="K443" t="n">
        <v>51.39</v>
      </c>
      <c r="L443" t="n">
        <v>6</v>
      </c>
      <c r="M443" t="n">
        <v>0</v>
      </c>
      <c r="N443" t="n">
        <v>32.79</v>
      </c>
      <c r="O443" t="n">
        <v>21840.16</v>
      </c>
      <c r="P443" t="n">
        <v>152.74</v>
      </c>
      <c r="Q443" t="n">
        <v>1731.84</v>
      </c>
      <c r="R443" t="n">
        <v>56.61</v>
      </c>
      <c r="S443" t="n">
        <v>42.11</v>
      </c>
      <c r="T443" t="n">
        <v>6625.4</v>
      </c>
      <c r="U443" t="n">
        <v>0.74</v>
      </c>
      <c r="V443" t="n">
        <v>0.9</v>
      </c>
      <c r="W443" t="n">
        <v>3.77</v>
      </c>
      <c r="X443" t="n">
        <v>0.45</v>
      </c>
      <c r="Y443" t="n">
        <v>1</v>
      </c>
      <c r="Z443" t="n">
        <v>10</v>
      </c>
    </row>
    <row r="444">
      <c r="A444" t="n">
        <v>0</v>
      </c>
      <c r="B444" t="n">
        <v>20</v>
      </c>
      <c r="C444" t="inlineStr">
        <is>
          <t xml:space="preserve">CONCLUIDO	</t>
        </is>
      </c>
      <c r="D444" t="n">
        <v>5.0485</v>
      </c>
      <c r="E444" t="n">
        <v>19.81</v>
      </c>
      <c r="F444" t="n">
        <v>16.98</v>
      </c>
      <c r="G444" t="n">
        <v>11.58</v>
      </c>
      <c r="H444" t="n">
        <v>0.34</v>
      </c>
      <c r="I444" t="n">
        <v>88</v>
      </c>
      <c r="J444" t="n">
        <v>51.33</v>
      </c>
      <c r="K444" t="n">
        <v>24.83</v>
      </c>
      <c r="L444" t="n">
        <v>1</v>
      </c>
      <c r="M444" t="n">
        <v>0</v>
      </c>
      <c r="N444" t="n">
        <v>5.51</v>
      </c>
      <c r="O444" t="n">
        <v>6564.78</v>
      </c>
      <c r="P444" t="n">
        <v>80.34999999999999</v>
      </c>
      <c r="Q444" t="n">
        <v>1732.78</v>
      </c>
      <c r="R444" t="n">
        <v>98.29000000000001</v>
      </c>
      <c r="S444" t="n">
        <v>42.11</v>
      </c>
      <c r="T444" t="n">
        <v>27131.93</v>
      </c>
      <c r="U444" t="n">
        <v>0.43</v>
      </c>
      <c r="V444" t="n">
        <v>0.82</v>
      </c>
      <c r="W444" t="n">
        <v>3.98</v>
      </c>
      <c r="X444" t="n">
        <v>1.88</v>
      </c>
      <c r="Y444" t="n">
        <v>1</v>
      </c>
      <c r="Z444" t="n">
        <v>10</v>
      </c>
    </row>
    <row r="445">
      <c r="A445" t="n">
        <v>0</v>
      </c>
      <c r="B445" t="n">
        <v>120</v>
      </c>
      <c r="C445" t="inlineStr">
        <is>
          <t xml:space="preserve">CONCLUIDO	</t>
        </is>
      </c>
      <c r="D445" t="n">
        <v>3.0958</v>
      </c>
      <c r="E445" t="n">
        <v>32.3</v>
      </c>
      <c r="F445" t="n">
        <v>19.62</v>
      </c>
      <c r="G445" t="n">
        <v>5.37</v>
      </c>
      <c r="H445" t="n">
        <v>0.08</v>
      </c>
      <c r="I445" t="n">
        <v>219</v>
      </c>
      <c r="J445" t="n">
        <v>232.68</v>
      </c>
      <c r="K445" t="n">
        <v>57.72</v>
      </c>
      <c r="L445" t="n">
        <v>1</v>
      </c>
      <c r="M445" t="n">
        <v>217</v>
      </c>
      <c r="N445" t="n">
        <v>53.95</v>
      </c>
      <c r="O445" t="n">
        <v>28931.02</v>
      </c>
      <c r="P445" t="n">
        <v>304.14</v>
      </c>
      <c r="Q445" t="n">
        <v>1732.84</v>
      </c>
      <c r="R445" t="n">
        <v>184.05</v>
      </c>
      <c r="S445" t="n">
        <v>42.11</v>
      </c>
      <c r="T445" t="n">
        <v>69356.28</v>
      </c>
      <c r="U445" t="n">
        <v>0.23</v>
      </c>
      <c r="V445" t="n">
        <v>0.71</v>
      </c>
      <c r="W445" t="n">
        <v>4.07</v>
      </c>
      <c r="X445" t="n">
        <v>4.51</v>
      </c>
      <c r="Y445" t="n">
        <v>1</v>
      </c>
      <c r="Z445" t="n">
        <v>10</v>
      </c>
    </row>
    <row r="446">
      <c r="A446" t="n">
        <v>1</v>
      </c>
      <c r="B446" t="n">
        <v>120</v>
      </c>
      <c r="C446" t="inlineStr">
        <is>
          <t xml:space="preserve">CONCLUIDO	</t>
        </is>
      </c>
      <c r="D446" t="n">
        <v>3.4928</v>
      </c>
      <c r="E446" t="n">
        <v>28.63</v>
      </c>
      <c r="F446" t="n">
        <v>18.45</v>
      </c>
      <c r="G446" t="n">
        <v>6.75</v>
      </c>
      <c r="H446" t="n">
        <v>0.1</v>
      </c>
      <c r="I446" t="n">
        <v>164</v>
      </c>
      <c r="J446" t="n">
        <v>233.1</v>
      </c>
      <c r="K446" t="n">
        <v>57.72</v>
      </c>
      <c r="L446" t="n">
        <v>1.25</v>
      </c>
      <c r="M446" t="n">
        <v>162</v>
      </c>
      <c r="N446" t="n">
        <v>54.13</v>
      </c>
      <c r="O446" t="n">
        <v>28983.75</v>
      </c>
      <c r="P446" t="n">
        <v>284.39</v>
      </c>
      <c r="Q446" t="n">
        <v>1733.05</v>
      </c>
      <c r="R446" t="n">
        <v>148.01</v>
      </c>
      <c r="S446" t="n">
        <v>42.11</v>
      </c>
      <c r="T446" t="n">
        <v>51614.18</v>
      </c>
      <c r="U446" t="n">
        <v>0.28</v>
      </c>
      <c r="V446" t="n">
        <v>0.76</v>
      </c>
      <c r="W446" t="n">
        <v>3.97</v>
      </c>
      <c r="X446" t="n">
        <v>3.35</v>
      </c>
      <c r="Y446" t="n">
        <v>1</v>
      </c>
      <c r="Z446" t="n">
        <v>10</v>
      </c>
    </row>
    <row r="447">
      <c r="A447" t="n">
        <v>2</v>
      </c>
      <c r="B447" t="n">
        <v>120</v>
      </c>
      <c r="C447" t="inlineStr">
        <is>
          <t xml:space="preserve">CONCLUIDO	</t>
        </is>
      </c>
      <c r="D447" t="n">
        <v>3.7805</v>
      </c>
      <c r="E447" t="n">
        <v>26.45</v>
      </c>
      <c r="F447" t="n">
        <v>17.77</v>
      </c>
      <c r="G447" t="n">
        <v>8.140000000000001</v>
      </c>
      <c r="H447" t="n">
        <v>0.11</v>
      </c>
      <c r="I447" t="n">
        <v>131</v>
      </c>
      <c r="J447" t="n">
        <v>233.53</v>
      </c>
      <c r="K447" t="n">
        <v>57.72</v>
      </c>
      <c r="L447" t="n">
        <v>1.5</v>
      </c>
      <c r="M447" t="n">
        <v>129</v>
      </c>
      <c r="N447" t="n">
        <v>54.31</v>
      </c>
      <c r="O447" t="n">
        <v>29036.54</v>
      </c>
      <c r="P447" t="n">
        <v>272.47</v>
      </c>
      <c r="Q447" t="n">
        <v>1732.39</v>
      </c>
      <c r="R447" t="n">
        <v>126.54</v>
      </c>
      <c r="S447" t="n">
        <v>42.11</v>
      </c>
      <c r="T447" t="n">
        <v>41041.31</v>
      </c>
      <c r="U447" t="n">
        <v>0.33</v>
      </c>
      <c r="V447" t="n">
        <v>0.78</v>
      </c>
      <c r="W447" t="n">
        <v>3.93</v>
      </c>
      <c r="X447" t="n">
        <v>2.67</v>
      </c>
      <c r="Y447" t="n">
        <v>1</v>
      </c>
      <c r="Z447" t="n">
        <v>10</v>
      </c>
    </row>
    <row r="448">
      <c r="A448" t="n">
        <v>3</v>
      </c>
      <c r="B448" t="n">
        <v>120</v>
      </c>
      <c r="C448" t="inlineStr">
        <is>
          <t xml:space="preserve">CONCLUIDO	</t>
        </is>
      </c>
      <c r="D448" t="n">
        <v>4.0054</v>
      </c>
      <c r="E448" t="n">
        <v>24.97</v>
      </c>
      <c r="F448" t="n">
        <v>17.29</v>
      </c>
      <c r="G448" t="n">
        <v>9.52</v>
      </c>
      <c r="H448" t="n">
        <v>0.13</v>
      </c>
      <c r="I448" t="n">
        <v>109</v>
      </c>
      <c r="J448" t="n">
        <v>233.96</v>
      </c>
      <c r="K448" t="n">
        <v>57.72</v>
      </c>
      <c r="L448" t="n">
        <v>1.75</v>
      </c>
      <c r="M448" t="n">
        <v>107</v>
      </c>
      <c r="N448" t="n">
        <v>54.49</v>
      </c>
      <c r="O448" t="n">
        <v>29089.39</v>
      </c>
      <c r="P448" t="n">
        <v>263.66</v>
      </c>
      <c r="Q448" t="n">
        <v>1732.13</v>
      </c>
      <c r="R448" t="n">
        <v>111.98</v>
      </c>
      <c r="S448" t="n">
        <v>42.11</v>
      </c>
      <c r="T448" t="n">
        <v>33873.51</v>
      </c>
      <c r="U448" t="n">
        <v>0.38</v>
      </c>
      <c r="V448" t="n">
        <v>0.8100000000000001</v>
      </c>
      <c r="W448" t="n">
        <v>3.88</v>
      </c>
      <c r="X448" t="n">
        <v>2.19</v>
      </c>
      <c r="Y448" t="n">
        <v>1</v>
      </c>
      <c r="Z448" t="n">
        <v>10</v>
      </c>
    </row>
    <row r="449">
      <c r="A449" t="n">
        <v>4</v>
      </c>
      <c r="B449" t="n">
        <v>120</v>
      </c>
      <c r="C449" t="inlineStr">
        <is>
          <t xml:space="preserve">CONCLUIDO	</t>
        </is>
      </c>
      <c r="D449" t="n">
        <v>4.181</v>
      </c>
      <c r="E449" t="n">
        <v>23.92</v>
      </c>
      <c r="F449" t="n">
        <v>16.97</v>
      </c>
      <c r="G449" t="n">
        <v>10.95</v>
      </c>
      <c r="H449" t="n">
        <v>0.15</v>
      </c>
      <c r="I449" t="n">
        <v>93</v>
      </c>
      <c r="J449" t="n">
        <v>234.39</v>
      </c>
      <c r="K449" t="n">
        <v>57.72</v>
      </c>
      <c r="L449" t="n">
        <v>2</v>
      </c>
      <c r="M449" t="n">
        <v>91</v>
      </c>
      <c r="N449" t="n">
        <v>54.67</v>
      </c>
      <c r="O449" t="n">
        <v>29142.31</v>
      </c>
      <c r="P449" t="n">
        <v>257.15</v>
      </c>
      <c r="Q449" t="n">
        <v>1732.14</v>
      </c>
      <c r="R449" t="n">
        <v>101.83</v>
      </c>
      <c r="S449" t="n">
        <v>42.11</v>
      </c>
      <c r="T449" t="n">
        <v>28879.81</v>
      </c>
      <c r="U449" t="n">
        <v>0.41</v>
      </c>
      <c r="V449" t="n">
        <v>0.82</v>
      </c>
      <c r="W449" t="n">
        <v>3.86</v>
      </c>
      <c r="X449" t="n">
        <v>1.87</v>
      </c>
      <c r="Y449" t="n">
        <v>1</v>
      </c>
      <c r="Z449" t="n">
        <v>10</v>
      </c>
    </row>
    <row r="450">
      <c r="A450" t="n">
        <v>5</v>
      </c>
      <c r="B450" t="n">
        <v>120</v>
      </c>
      <c r="C450" t="inlineStr">
        <is>
          <t xml:space="preserve">CONCLUIDO	</t>
        </is>
      </c>
      <c r="D450" t="n">
        <v>4.3112</v>
      </c>
      <c r="E450" t="n">
        <v>23.2</v>
      </c>
      <c r="F450" t="n">
        <v>16.75</v>
      </c>
      <c r="G450" t="n">
        <v>12.26</v>
      </c>
      <c r="H450" t="n">
        <v>0.17</v>
      </c>
      <c r="I450" t="n">
        <v>82</v>
      </c>
      <c r="J450" t="n">
        <v>234.82</v>
      </c>
      <c r="K450" t="n">
        <v>57.72</v>
      </c>
      <c r="L450" t="n">
        <v>2.25</v>
      </c>
      <c r="M450" t="n">
        <v>80</v>
      </c>
      <c r="N450" t="n">
        <v>54.85</v>
      </c>
      <c r="O450" t="n">
        <v>29195.29</v>
      </c>
      <c r="P450" t="n">
        <v>252.38</v>
      </c>
      <c r="Q450" t="n">
        <v>1732.26</v>
      </c>
      <c r="R450" t="n">
        <v>94.76000000000001</v>
      </c>
      <c r="S450" t="n">
        <v>42.11</v>
      </c>
      <c r="T450" t="n">
        <v>25397.81</v>
      </c>
      <c r="U450" t="n">
        <v>0.44</v>
      </c>
      <c r="V450" t="n">
        <v>0.83</v>
      </c>
      <c r="W450" t="n">
        <v>3.85</v>
      </c>
      <c r="X450" t="n">
        <v>1.65</v>
      </c>
      <c r="Y450" t="n">
        <v>1</v>
      </c>
      <c r="Z450" t="n">
        <v>10</v>
      </c>
    </row>
    <row r="451">
      <c r="A451" t="n">
        <v>6</v>
      </c>
      <c r="B451" t="n">
        <v>120</v>
      </c>
      <c r="C451" t="inlineStr">
        <is>
          <t xml:space="preserve">CONCLUIDO	</t>
        </is>
      </c>
      <c r="D451" t="n">
        <v>4.4369</v>
      </c>
      <c r="E451" t="n">
        <v>22.54</v>
      </c>
      <c r="F451" t="n">
        <v>16.55</v>
      </c>
      <c r="G451" t="n">
        <v>13.79</v>
      </c>
      <c r="H451" t="n">
        <v>0.19</v>
      </c>
      <c r="I451" t="n">
        <v>72</v>
      </c>
      <c r="J451" t="n">
        <v>235.25</v>
      </c>
      <c r="K451" t="n">
        <v>57.72</v>
      </c>
      <c r="L451" t="n">
        <v>2.5</v>
      </c>
      <c r="M451" t="n">
        <v>70</v>
      </c>
      <c r="N451" t="n">
        <v>55.03</v>
      </c>
      <c r="O451" t="n">
        <v>29248.33</v>
      </c>
      <c r="P451" t="n">
        <v>248.02</v>
      </c>
      <c r="Q451" t="n">
        <v>1732.47</v>
      </c>
      <c r="R451" t="n">
        <v>88.83</v>
      </c>
      <c r="S451" t="n">
        <v>42.11</v>
      </c>
      <c r="T451" t="n">
        <v>22485.35</v>
      </c>
      <c r="U451" t="n">
        <v>0.47</v>
      </c>
      <c r="V451" t="n">
        <v>0.84</v>
      </c>
      <c r="W451" t="n">
        <v>3.82</v>
      </c>
      <c r="X451" t="n">
        <v>1.45</v>
      </c>
      <c r="Y451" t="n">
        <v>1</v>
      </c>
      <c r="Z451" t="n">
        <v>10</v>
      </c>
    </row>
    <row r="452">
      <c r="A452" t="n">
        <v>7</v>
      </c>
      <c r="B452" t="n">
        <v>120</v>
      </c>
      <c r="C452" t="inlineStr">
        <is>
          <t xml:space="preserve">CONCLUIDO	</t>
        </is>
      </c>
      <c r="D452" t="n">
        <v>4.5294</v>
      </c>
      <c r="E452" t="n">
        <v>22.08</v>
      </c>
      <c r="F452" t="n">
        <v>16.41</v>
      </c>
      <c r="G452" t="n">
        <v>15.15</v>
      </c>
      <c r="H452" t="n">
        <v>0.21</v>
      </c>
      <c r="I452" t="n">
        <v>65</v>
      </c>
      <c r="J452" t="n">
        <v>235.68</v>
      </c>
      <c r="K452" t="n">
        <v>57.72</v>
      </c>
      <c r="L452" t="n">
        <v>2.75</v>
      </c>
      <c r="M452" t="n">
        <v>63</v>
      </c>
      <c r="N452" t="n">
        <v>55.21</v>
      </c>
      <c r="O452" t="n">
        <v>29301.44</v>
      </c>
      <c r="P452" t="n">
        <v>244.06</v>
      </c>
      <c r="Q452" t="n">
        <v>1732.19</v>
      </c>
      <c r="R452" t="n">
        <v>84.04000000000001</v>
      </c>
      <c r="S452" t="n">
        <v>42.11</v>
      </c>
      <c r="T452" t="n">
        <v>20122.64</v>
      </c>
      <c r="U452" t="n">
        <v>0.5</v>
      </c>
      <c r="V452" t="n">
        <v>0.85</v>
      </c>
      <c r="W452" t="n">
        <v>3.82</v>
      </c>
      <c r="X452" t="n">
        <v>1.31</v>
      </c>
      <c r="Y452" t="n">
        <v>1</v>
      </c>
      <c r="Z452" t="n">
        <v>10</v>
      </c>
    </row>
    <row r="453">
      <c r="A453" t="n">
        <v>8</v>
      </c>
      <c r="B453" t="n">
        <v>120</v>
      </c>
      <c r="C453" t="inlineStr">
        <is>
          <t xml:space="preserve">CONCLUIDO	</t>
        </is>
      </c>
      <c r="D453" t="n">
        <v>4.6161</v>
      </c>
      <c r="E453" t="n">
        <v>21.66</v>
      </c>
      <c r="F453" t="n">
        <v>16.27</v>
      </c>
      <c r="G453" t="n">
        <v>16.54</v>
      </c>
      <c r="H453" t="n">
        <v>0.23</v>
      </c>
      <c r="I453" t="n">
        <v>59</v>
      </c>
      <c r="J453" t="n">
        <v>236.11</v>
      </c>
      <c r="K453" t="n">
        <v>57.72</v>
      </c>
      <c r="L453" t="n">
        <v>3</v>
      </c>
      <c r="M453" t="n">
        <v>57</v>
      </c>
      <c r="N453" t="n">
        <v>55.39</v>
      </c>
      <c r="O453" t="n">
        <v>29354.61</v>
      </c>
      <c r="P453" t="n">
        <v>240.58</v>
      </c>
      <c r="Q453" t="n">
        <v>1732.14</v>
      </c>
      <c r="R453" t="n">
        <v>79.98999999999999</v>
      </c>
      <c r="S453" t="n">
        <v>42.11</v>
      </c>
      <c r="T453" t="n">
        <v>18127.25</v>
      </c>
      <c r="U453" t="n">
        <v>0.53</v>
      </c>
      <c r="V453" t="n">
        <v>0.86</v>
      </c>
      <c r="W453" t="n">
        <v>3.8</v>
      </c>
      <c r="X453" t="n">
        <v>1.17</v>
      </c>
      <c r="Y453" t="n">
        <v>1</v>
      </c>
      <c r="Z453" t="n">
        <v>10</v>
      </c>
    </row>
    <row r="454">
      <c r="A454" t="n">
        <v>9</v>
      </c>
      <c r="B454" t="n">
        <v>120</v>
      </c>
      <c r="C454" t="inlineStr">
        <is>
          <t xml:space="preserve">CONCLUIDO	</t>
        </is>
      </c>
      <c r="D454" t="n">
        <v>4.6862</v>
      </c>
      <c r="E454" t="n">
        <v>21.34</v>
      </c>
      <c r="F454" t="n">
        <v>16.17</v>
      </c>
      <c r="G454" t="n">
        <v>17.97</v>
      </c>
      <c r="H454" t="n">
        <v>0.24</v>
      </c>
      <c r="I454" t="n">
        <v>54</v>
      </c>
      <c r="J454" t="n">
        <v>236.54</v>
      </c>
      <c r="K454" t="n">
        <v>57.72</v>
      </c>
      <c r="L454" t="n">
        <v>3.25</v>
      </c>
      <c r="M454" t="n">
        <v>52</v>
      </c>
      <c r="N454" t="n">
        <v>55.57</v>
      </c>
      <c r="O454" t="n">
        <v>29407.85</v>
      </c>
      <c r="P454" t="n">
        <v>237.89</v>
      </c>
      <c r="Q454" t="n">
        <v>1732.46</v>
      </c>
      <c r="R454" t="n">
        <v>77.03</v>
      </c>
      <c r="S454" t="n">
        <v>42.11</v>
      </c>
      <c r="T454" t="n">
        <v>16673.59</v>
      </c>
      <c r="U454" t="n">
        <v>0.55</v>
      </c>
      <c r="V454" t="n">
        <v>0.86</v>
      </c>
      <c r="W454" t="n">
        <v>3.79</v>
      </c>
      <c r="X454" t="n">
        <v>1.07</v>
      </c>
      <c r="Y454" t="n">
        <v>1</v>
      </c>
      <c r="Z454" t="n">
        <v>10</v>
      </c>
    </row>
    <row r="455">
      <c r="A455" t="n">
        <v>10</v>
      </c>
      <c r="B455" t="n">
        <v>120</v>
      </c>
      <c r="C455" t="inlineStr">
        <is>
          <t xml:space="preserve">CONCLUIDO	</t>
        </is>
      </c>
      <c r="D455" t="n">
        <v>4.7582</v>
      </c>
      <c r="E455" t="n">
        <v>21.02</v>
      </c>
      <c r="F455" t="n">
        <v>16.08</v>
      </c>
      <c r="G455" t="n">
        <v>19.68</v>
      </c>
      <c r="H455" t="n">
        <v>0.26</v>
      </c>
      <c r="I455" t="n">
        <v>49</v>
      </c>
      <c r="J455" t="n">
        <v>236.98</v>
      </c>
      <c r="K455" t="n">
        <v>57.72</v>
      </c>
      <c r="L455" t="n">
        <v>3.5</v>
      </c>
      <c r="M455" t="n">
        <v>47</v>
      </c>
      <c r="N455" t="n">
        <v>55.75</v>
      </c>
      <c r="O455" t="n">
        <v>29461.15</v>
      </c>
      <c r="P455" t="n">
        <v>234.82</v>
      </c>
      <c r="Q455" t="n">
        <v>1732.28</v>
      </c>
      <c r="R455" t="n">
        <v>73.81</v>
      </c>
      <c r="S455" t="n">
        <v>42.11</v>
      </c>
      <c r="T455" t="n">
        <v>15088.42</v>
      </c>
      <c r="U455" t="n">
        <v>0.57</v>
      </c>
      <c r="V455" t="n">
        <v>0.87</v>
      </c>
      <c r="W455" t="n">
        <v>3.79</v>
      </c>
      <c r="X455" t="n">
        <v>0.97</v>
      </c>
      <c r="Y455" t="n">
        <v>1</v>
      </c>
      <c r="Z455" t="n">
        <v>10</v>
      </c>
    </row>
    <row r="456">
      <c r="A456" t="n">
        <v>11</v>
      </c>
      <c r="B456" t="n">
        <v>120</v>
      </c>
      <c r="C456" t="inlineStr">
        <is>
          <t xml:space="preserve">CONCLUIDO	</t>
        </is>
      </c>
      <c r="D456" t="n">
        <v>4.8024</v>
      </c>
      <c r="E456" t="n">
        <v>20.82</v>
      </c>
      <c r="F456" t="n">
        <v>16.02</v>
      </c>
      <c r="G456" t="n">
        <v>20.89</v>
      </c>
      <c r="H456" t="n">
        <v>0.28</v>
      </c>
      <c r="I456" t="n">
        <v>46</v>
      </c>
      <c r="J456" t="n">
        <v>237.41</v>
      </c>
      <c r="K456" t="n">
        <v>57.72</v>
      </c>
      <c r="L456" t="n">
        <v>3.75</v>
      </c>
      <c r="M456" t="n">
        <v>44</v>
      </c>
      <c r="N456" t="n">
        <v>55.93</v>
      </c>
      <c r="O456" t="n">
        <v>29514.51</v>
      </c>
      <c r="P456" t="n">
        <v>232.65</v>
      </c>
      <c r="Q456" t="n">
        <v>1731.91</v>
      </c>
      <c r="R456" t="n">
        <v>72.12</v>
      </c>
      <c r="S456" t="n">
        <v>42.11</v>
      </c>
      <c r="T456" t="n">
        <v>14256.41</v>
      </c>
      <c r="U456" t="n">
        <v>0.58</v>
      </c>
      <c r="V456" t="n">
        <v>0.87</v>
      </c>
      <c r="W456" t="n">
        <v>3.79</v>
      </c>
      <c r="X456" t="n">
        <v>0.92</v>
      </c>
      <c r="Y456" t="n">
        <v>1</v>
      </c>
      <c r="Z456" t="n">
        <v>10</v>
      </c>
    </row>
    <row r="457">
      <c r="A457" t="n">
        <v>12</v>
      </c>
      <c r="B457" t="n">
        <v>120</v>
      </c>
      <c r="C457" t="inlineStr">
        <is>
          <t xml:space="preserve">CONCLUIDO	</t>
        </is>
      </c>
      <c r="D457" t="n">
        <v>4.85</v>
      </c>
      <c r="E457" t="n">
        <v>20.62</v>
      </c>
      <c r="F457" t="n">
        <v>15.95</v>
      </c>
      <c r="G457" t="n">
        <v>22.26</v>
      </c>
      <c r="H457" t="n">
        <v>0.3</v>
      </c>
      <c r="I457" t="n">
        <v>43</v>
      </c>
      <c r="J457" t="n">
        <v>237.84</v>
      </c>
      <c r="K457" t="n">
        <v>57.72</v>
      </c>
      <c r="L457" t="n">
        <v>4</v>
      </c>
      <c r="M457" t="n">
        <v>41</v>
      </c>
      <c r="N457" t="n">
        <v>56.12</v>
      </c>
      <c r="O457" t="n">
        <v>29567.95</v>
      </c>
      <c r="P457" t="n">
        <v>229.88</v>
      </c>
      <c r="Q457" t="n">
        <v>1732.07</v>
      </c>
      <c r="R457" t="n">
        <v>70.09999999999999</v>
      </c>
      <c r="S457" t="n">
        <v>42.11</v>
      </c>
      <c r="T457" t="n">
        <v>13264.75</v>
      </c>
      <c r="U457" t="n">
        <v>0.6</v>
      </c>
      <c r="V457" t="n">
        <v>0.87</v>
      </c>
      <c r="W457" t="n">
        <v>3.78</v>
      </c>
      <c r="X457" t="n">
        <v>0.85</v>
      </c>
      <c r="Y457" t="n">
        <v>1</v>
      </c>
      <c r="Z457" t="n">
        <v>10</v>
      </c>
    </row>
    <row r="458">
      <c r="A458" t="n">
        <v>13</v>
      </c>
      <c r="B458" t="n">
        <v>120</v>
      </c>
      <c r="C458" t="inlineStr">
        <is>
          <t xml:space="preserve">CONCLUIDO	</t>
        </is>
      </c>
      <c r="D458" t="n">
        <v>4.8998</v>
      </c>
      <c r="E458" t="n">
        <v>20.41</v>
      </c>
      <c r="F458" t="n">
        <v>15.88</v>
      </c>
      <c r="G458" t="n">
        <v>23.82</v>
      </c>
      <c r="H458" t="n">
        <v>0.32</v>
      </c>
      <c r="I458" t="n">
        <v>40</v>
      </c>
      <c r="J458" t="n">
        <v>238.28</v>
      </c>
      <c r="K458" t="n">
        <v>57.72</v>
      </c>
      <c r="L458" t="n">
        <v>4.25</v>
      </c>
      <c r="M458" t="n">
        <v>38</v>
      </c>
      <c r="N458" t="n">
        <v>56.3</v>
      </c>
      <c r="O458" t="n">
        <v>29621.44</v>
      </c>
      <c r="P458" t="n">
        <v>226.93</v>
      </c>
      <c r="Q458" t="n">
        <v>1732.05</v>
      </c>
      <c r="R458" t="n">
        <v>67.75</v>
      </c>
      <c r="S458" t="n">
        <v>42.11</v>
      </c>
      <c r="T458" t="n">
        <v>12102.75</v>
      </c>
      <c r="U458" t="n">
        <v>0.62</v>
      </c>
      <c r="V458" t="n">
        <v>0.88</v>
      </c>
      <c r="W458" t="n">
        <v>3.77</v>
      </c>
      <c r="X458" t="n">
        <v>0.78</v>
      </c>
      <c r="Y458" t="n">
        <v>1</v>
      </c>
      <c r="Z458" t="n">
        <v>10</v>
      </c>
    </row>
    <row r="459">
      <c r="A459" t="n">
        <v>14</v>
      </c>
      <c r="B459" t="n">
        <v>120</v>
      </c>
      <c r="C459" t="inlineStr">
        <is>
          <t xml:space="preserve">CONCLUIDO	</t>
        </is>
      </c>
      <c r="D459" t="n">
        <v>4.9478</v>
      </c>
      <c r="E459" t="n">
        <v>20.21</v>
      </c>
      <c r="F459" t="n">
        <v>15.82</v>
      </c>
      <c r="G459" t="n">
        <v>25.65</v>
      </c>
      <c r="H459" t="n">
        <v>0.34</v>
      </c>
      <c r="I459" t="n">
        <v>37</v>
      </c>
      <c r="J459" t="n">
        <v>238.71</v>
      </c>
      <c r="K459" t="n">
        <v>57.72</v>
      </c>
      <c r="L459" t="n">
        <v>4.5</v>
      </c>
      <c r="M459" t="n">
        <v>35</v>
      </c>
      <c r="N459" t="n">
        <v>56.49</v>
      </c>
      <c r="O459" t="n">
        <v>29675.01</v>
      </c>
      <c r="P459" t="n">
        <v>224.63</v>
      </c>
      <c r="Q459" t="n">
        <v>1731.94</v>
      </c>
      <c r="R459" t="n">
        <v>65.97</v>
      </c>
      <c r="S459" t="n">
        <v>42.11</v>
      </c>
      <c r="T459" t="n">
        <v>11229.73</v>
      </c>
      <c r="U459" t="n">
        <v>0.64</v>
      </c>
      <c r="V459" t="n">
        <v>0.88</v>
      </c>
      <c r="W459" t="n">
        <v>3.77</v>
      </c>
      <c r="X459" t="n">
        <v>0.72</v>
      </c>
      <c r="Y459" t="n">
        <v>1</v>
      </c>
      <c r="Z459" t="n">
        <v>10</v>
      </c>
    </row>
    <row r="460">
      <c r="A460" t="n">
        <v>15</v>
      </c>
      <c r="B460" t="n">
        <v>120</v>
      </c>
      <c r="C460" t="inlineStr">
        <is>
          <t xml:space="preserve">CONCLUIDO	</t>
        </is>
      </c>
      <c r="D460" t="n">
        <v>4.9771</v>
      </c>
      <c r="E460" t="n">
        <v>20.09</v>
      </c>
      <c r="F460" t="n">
        <v>15.79</v>
      </c>
      <c r="G460" t="n">
        <v>27.07</v>
      </c>
      <c r="H460" t="n">
        <v>0.35</v>
      </c>
      <c r="I460" t="n">
        <v>35</v>
      </c>
      <c r="J460" t="n">
        <v>239.14</v>
      </c>
      <c r="K460" t="n">
        <v>57.72</v>
      </c>
      <c r="L460" t="n">
        <v>4.75</v>
      </c>
      <c r="M460" t="n">
        <v>33</v>
      </c>
      <c r="N460" t="n">
        <v>56.67</v>
      </c>
      <c r="O460" t="n">
        <v>29728.63</v>
      </c>
      <c r="P460" t="n">
        <v>222.71</v>
      </c>
      <c r="Q460" t="n">
        <v>1731.91</v>
      </c>
      <c r="R460" t="n">
        <v>65.04000000000001</v>
      </c>
      <c r="S460" t="n">
        <v>42.11</v>
      </c>
      <c r="T460" t="n">
        <v>10770.64</v>
      </c>
      <c r="U460" t="n">
        <v>0.65</v>
      </c>
      <c r="V460" t="n">
        <v>0.88</v>
      </c>
      <c r="W460" t="n">
        <v>3.76</v>
      </c>
      <c r="X460" t="n">
        <v>0.6899999999999999</v>
      </c>
      <c r="Y460" t="n">
        <v>1</v>
      </c>
      <c r="Z460" t="n">
        <v>10</v>
      </c>
    </row>
    <row r="461">
      <c r="A461" t="n">
        <v>16</v>
      </c>
      <c r="B461" t="n">
        <v>120</v>
      </c>
      <c r="C461" t="inlineStr">
        <is>
          <t xml:space="preserve">CONCLUIDO	</t>
        </is>
      </c>
      <c r="D461" t="n">
        <v>5.01</v>
      </c>
      <c r="E461" t="n">
        <v>19.96</v>
      </c>
      <c r="F461" t="n">
        <v>15.75</v>
      </c>
      <c r="G461" t="n">
        <v>28.63</v>
      </c>
      <c r="H461" t="n">
        <v>0.37</v>
      </c>
      <c r="I461" t="n">
        <v>33</v>
      </c>
      <c r="J461" t="n">
        <v>239.58</v>
      </c>
      <c r="K461" t="n">
        <v>57.72</v>
      </c>
      <c r="L461" t="n">
        <v>5</v>
      </c>
      <c r="M461" t="n">
        <v>31</v>
      </c>
      <c r="N461" t="n">
        <v>56.86</v>
      </c>
      <c r="O461" t="n">
        <v>29782.33</v>
      </c>
      <c r="P461" t="n">
        <v>220.46</v>
      </c>
      <c r="Q461" t="n">
        <v>1731.97</v>
      </c>
      <c r="R461" t="n">
        <v>63.75</v>
      </c>
      <c r="S461" t="n">
        <v>42.11</v>
      </c>
      <c r="T461" t="n">
        <v>10136.8</v>
      </c>
      <c r="U461" t="n">
        <v>0.66</v>
      </c>
      <c r="V461" t="n">
        <v>0.88</v>
      </c>
      <c r="W461" t="n">
        <v>3.76</v>
      </c>
      <c r="X461" t="n">
        <v>0.65</v>
      </c>
      <c r="Y461" t="n">
        <v>1</v>
      </c>
      <c r="Z461" t="n">
        <v>10</v>
      </c>
    </row>
    <row r="462">
      <c r="A462" t="n">
        <v>17</v>
      </c>
      <c r="B462" t="n">
        <v>120</v>
      </c>
      <c r="C462" t="inlineStr">
        <is>
          <t xml:space="preserve">CONCLUIDO	</t>
        </is>
      </c>
      <c r="D462" t="n">
        <v>5.0494</v>
      </c>
      <c r="E462" t="n">
        <v>19.8</v>
      </c>
      <c r="F462" t="n">
        <v>15.68</v>
      </c>
      <c r="G462" t="n">
        <v>30.35</v>
      </c>
      <c r="H462" t="n">
        <v>0.39</v>
      </c>
      <c r="I462" t="n">
        <v>31</v>
      </c>
      <c r="J462" t="n">
        <v>240.02</v>
      </c>
      <c r="K462" t="n">
        <v>57.72</v>
      </c>
      <c r="L462" t="n">
        <v>5.25</v>
      </c>
      <c r="M462" t="n">
        <v>29</v>
      </c>
      <c r="N462" t="n">
        <v>57.04</v>
      </c>
      <c r="O462" t="n">
        <v>29836.09</v>
      </c>
      <c r="P462" t="n">
        <v>218.24</v>
      </c>
      <c r="Q462" t="n">
        <v>1731.97</v>
      </c>
      <c r="R462" t="n">
        <v>61.49</v>
      </c>
      <c r="S462" t="n">
        <v>42.11</v>
      </c>
      <c r="T462" t="n">
        <v>9019.43</v>
      </c>
      <c r="U462" t="n">
        <v>0.68</v>
      </c>
      <c r="V462" t="n">
        <v>0.89</v>
      </c>
      <c r="W462" t="n">
        <v>3.76</v>
      </c>
      <c r="X462" t="n">
        <v>0.58</v>
      </c>
      <c r="Y462" t="n">
        <v>1</v>
      </c>
      <c r="Z462" t="n">
        <v>10</v>
      </c>
    </row>
    <row r="463">
      <c r="A463" t="n">
        <v>18</v>
      </c>
      <c r="B463" t="n">
        <v>120</v>
      </c>
      <c r="C463" t="inlineStr">
        <is>
          <t xml:space="preserve">CONCLUIDO	</t>
        </is>
      </c>
      <c r="D463" t="n">
        <v>5.058</v>
      </c>
      <c r="E463" t="n">
        <v>19.77</v>
      </c>
      <c r="F463" t="n">
        <v>15.7</v>
      </c>
      <c r="G463" t="n">
        <v>31.39</v>
      </c>
      <c r="H463" t="n">
        <v>0.41</v>
      </c>
      <c r="I463" t="n">
        <v>30</v>
      </c>
      <c r="J463" t="n">
        <v>240.45</v>
      </c>
      <c r="K463" t="n">
        <v>57.72</v>
      </c>
      <c r="L463" t="n">
        <v>5.5</v>
      </c>
      <c r="M463" t="n">
        <v>28</v>
      </c>
      <c r="N463" t="n">
        <v>57.23</v>
      </c>
      <c r="O463" t="n">
        <v>29890.04</v>
      </c>
      <c r="P463" t="n">
        <v>216.65</v>
      </c>
      <c r="Q463" t="n">
        <v>1732.09</v>
      </c>
      <c r="R463" t="n">
        <v>62.16</v>
      </c>
      <c r="S463" t="n">
        <v>42.11</v>
      </c>
      <c r="T463" t="n">
        <v>9358.65</v>
      </c>
      <c r="U463" t="n">
        <v>0.68</v>
      </c>
      <c r="V463" t="n">
        <v>0.89</v>
      </c>
      <c r="W463" t="n">
        <v>3.76</v>
      </c>
      <c r="X463" t="n">
        <v>0.6</v>
      </c>
      <c r="Y463" t="n">
        <v>1</v>
      </c>
      <c r="Z463" t="n">
        <v>10</v>
      </c>
    </row>
    <row r="464">
      <c r="A464" t="n">
        <v>19</v>
      </c>
      <c r="B464" t="n">
        <v>120</v>
      </c>
      <c r="C464" t="inlineStr">
        <is>
          <t xml:space="preserve">CONCLUIDO	</t>
        </is>
      </c>
      <c r="D464" t="n">
        <v>5.0938</v>
      </c>
      <c r="E464" t="n">
        <v>19.63</v>
      </c>
      <c r="F464" t="n">
        <v>15.65</v>
      </c>
      <c r="G464" t="n">
        <v>33.53</v>
      </c>
      <c r="H464" t="n">
        <v>0.42</v>
      </c>
      <c r="I464" t="n">
        <v>28</v>
      </c>
      <c r="J464" t="n">
        <v>240.89</v>
      </c>
      <c r="K464" t="n">
        <v>57.72</v>
      </c>
      <c r="L464" t="n">
        <v>5.75</v>
      </c>
      <c r="M464" t="n">
        <v>26</v>
      </c>
      <c r="N464" t="n">
        <v>57.42</v>
      </c>
      <c r="O464" t="n">
        <v>29943.94</v>
      </c>
      <c r="P464" t="n">
        <v>213.76</v>
      </c>
      <c r="Q464" t="n">
        <v>1732.03</v>
      </c>
      <c r="R464" t="n">
        <v>60.67</v>
      </c>
      <c r="S464" t="n">
        <v>42.11</v>
      </c>
      <c r="T464" t="n">
        <v>8623.219999999999</v>
      </c>
      <c r="U464" t="n">
        <v>0.6899999999999999</v>
      </c>
      <c r="V464" t="n">
        <v>0.89</v>
      </c>
      <c r="W464" t="n">
        <v>3.75</v>
      </c>
      <c r="X464" t="n">
        <v>0.55</v>
      </c>
      <c r="Y464" t="n">
        <v>1</v>
      </c>
      <c r="Z464" t="n">
        <v>10</v>
      </c>
    </row>
    <row r="465">
      <c r="A465" t="n">
        <v>20</v>
      </c>
      <c r="B465" t="n">
        <v>120</v>
      </c>
      <c r="C465" t="inlineStr">
        <is>
          <t xml:space="preserve">CONCLUIDO	</t>
        </is>
      </c>
      <c r="D465" t="n">
        <v>5.1131</v>
      </c>
      <c r="E465" t="n">
        <v>19.56</v>
      </c>
      <c r="F465" t="n">
        <v>15.62</v>
      </c>
      <c r="G465" t="n">
        <v>34.71</v>
      </c>
      <c r="H465" t="n">
        <v>0.44</v>
      </c>
      <c r="I465" t="n">
        <v>27</v>
      </c>
      <c r="J465" t="n">
        <v>241.33</v>
      </c>
      <c r="K465" t="n">
        <v>57.72</v>
      </c>
      <c r="L465" t="n">
        <v>6</v>
      </c>
      <c r="M465" t="n">
        <v>25</v>
      </c>
      <c r="N465" t="n">
        <v>57.6</v>
      </c>
      <c r="O465" t="n">
        <v>29997.9</v>
      </c>
      <c r="P465" t="n">
        <v>212.18</v>
      </c>
      <c r="Q465" t="n">
        <v>1731.96</v>
      </c>
      <c r="R465" t="n">
        <v>59.75</v>
      </c>
      <c r="S465" t="n">
        <v>42.11</v>
      </c>
      <c r="T465" t="n">
        <v>8168.67</v>
      </c>
      <c r="U465" t="n">
        <v>0.7</v>
      </c>
      <c r="V465" t="n">
        <v>0.89</v>
      </c>
      <c r="W465" t="n">
        <v>3.75</v>
      </c>
      <c r="X465" t="n">
        <v>0.52</v>
      </c>
      <c r="Y465" t="n">
        <v>1</v>
      </c>
      <c r="Z465" t="n">
        <v>10</v>
      </c>
    </row>
    <row r="466">
      <c r="A466" t="n">
        <v>21</v>
      </c>
      <c r="B466" t="n">
        <v>120</v>
      </c>
      <c r="C466" t="inlineStr">
        <is>
          <t xml:space="preserve">CONCLUIDO	</t>
        </is>
      </c>
      <c r="D466" t="n">
        <v>5.1292</v>
      </c>
      <c r="E466" t="n">
        <v>19.5</v>
      </c>
      <c r="F466" t="n">
        <v>15.6</v>
      </c>
      <c r="G466" t="n">
        <v>36.01</v>
      </c>
      <c r="H466" t="n">
        <v>0.46</v>
      </c>
      <c r="I466" t="n">
        <v>26</v>
      </c>
      <c r="J466" t="n">
        <v>241.77</v>
      </c>
      <c r="K466" t="n">
        <v>57.72</v>
      </c>
      <c r="L466" t="n">
        <v>6.25</v>
      </c>
      <c r="M466" t="n">
        <v>24</v>
      </c>
      <c r="N466" t="n">
        <v>57.79</v>
      </c>
      <c r="O466" t="n">
        <v>30051.93</v>
      </c>
      <c r="P466" t="n">
        <v>210.37</v>
      </c>
      <c r="Q466" t="n">
        <v>1731.93</v>
      </c>
      <c r="R466" t="n">
        <v>59.36</v>
      </c>
      <c r="S466" t="n">
        <v>42.11</v>
      </c>
      <c r="T466" t="n">
        <v>7978.26</v>
      </c>
      <c r="U466" t="n">
        <v>0.71</v>
      </c>
      <c r="V466" t="n">
        <v>0.89</v>
      </c>
      <c r="W466" t="n">
        <v>3.75</v>
      </c>
      <c r="X466" t="n">
        <v>0.5</v>
      </c>
      <c r="Y466" t="n">
        <v>1</v>
      </c>
      <c r="Z466" t="n">
        <v>10</v>
      </c>
    </row>
    <row r="467">
      <c r="A467" t="n">
        <v>22</v>
      </c>
      <c r="B467" t="n">
        <v>120</v>
      </c>
      <c r="C467" t="inlineStr">
        <is>
          <t xml:space="preserve">CONCLUIDO	</t>
        </is>
      </c>
      <c r="D467" t="n">
        <v>5.1651</v>
      </c>
      <c r="E467" t="n">
        <v>19.36</v>
      </c>
      <c r="F467" t="n">
        <v>15.56</v>
      </c>
      <c r="G467" t="n">
        <v>38.9</v>
      </c>
      <c r="H467" t="n">
        <v>0.48</v>
      </c>
      <c r="I467" t="n">
        <v>24</v>
      </c>
      <c r="J467" t="n">
        <v>242.2</v>
      </c>
      <c r="K467" t="n">
        <v>57.72</v>
      </c>
      <c r="L467" t="n">
        <v>6.5</v>
      </c>
      <c r="M467" t="n">
        <v>22</v>
      </c>
      <c r="N467" t="n">
        <v>57.98</v>
      </c>
      <c r="O467" t="n">
        <v>30106.03</v>
      </c>
      <c r="P467" t="n">
        <v>207.9</v>
      </c>
      <c r="Q467" t="n">
        <v>1732.03</v>
      </c>
      <c r="R467" t="n">
        <v>57.79</v>
      </c>
      <c r="S467" t="n">
        <v>42.11</v>
      </c>
      <c r="T467" t="n">
        <v>7201.54</v>
      </c>
      <c r="U467" t="n">
        <v>0.73</v>
      </c>
      <c r="V467" t="n">
        <v>0.9</v>
      </c>
      <c r="W467" t="n">
        <v>3.75</v>
      </c>
      <c r="X467" t="n">
        <v>0.46</v>
      </c>
      <c r="Y467" t="n">
        <v>1</v>
      </c>
      <c r="Z467" t="n">
        <v>10</v>
      </c>
    </row>
    <row r="468">
      <c r="A468" t="n">
        <v>23</v>
      </c>
      <c r="B468" t="n">
        <v>120</v>
      </c>
      <c r="C468" t="inlineStr">
        <is>
          <t xml:space="preserve">CONCLUIDO	</t>
        </is>
      </c>
      <c r="D468" t="n">
        <v>5.183</v>
      </c>
      <c r="E468" t="n">
        <v>19.29</v>
      </c>
      <c r="F468" t="n">
        <v>15.54</v>
      </c>
      <c r="G468" t="n">
        <v>40.53</v>
      </c>
      <c r="H468" t="n">
        <v>0.49</v>
      </c>
      <c r="I468" t="n">
        <v>23</v>
      </c>
      <c r="J468" t="n">
        <v>242.64</v>
      </c>
      <c r="K468" t="n">
        <v>57.72</v>
      </c>
      <c r="L468" t="n">
        <v>6.75</v>
      </c>
      <c r="M468" t="n">
        <v>21</v>
      </c>
      <c r="N468" t="n">
        <v>58.17</v>
      </c>
      <c r="O468" t="n">
        <v>30160.2</v>
      </c>
      <c r="P468" t="n">
        <v>205.22</v>
      </c>
      <c r="Q468" t="n">
        <v>1732.06</v>
      </c>
      <c r="R468" t="n">
        <v>57.26</v>
      </c>
      <c r="S468" t="n">
        <v>42.11</v>
      </c>
      <c r="T468" t="n">
        <v>6941.01</v>
      </c>
      <c r="U468" t="n">
        <v>0.74</v>
      </c>
      <c r="V468" t="n">
        <v>0.9</v>
      </c>
      <c r="W468" t="n">
        <v>3.74</v>
      </c>
      <c r="X468" t="n">
        <v>0.44</v>
      </c>
      <c r="Y468" t="n">
        <v>1</v>
      </c>
      <c r="Z468" t="n">
        <v>10</v>
      </c>
    </row>
    <row r="469">
      <c r="A469" t="n">
        <v>24</v>
      </c>
      <c r="B469" t="n">
        <v>120</v>
      </c>
      <c r="C469" t="inlineStr">
        <is>
          <t xml:space="preserve">CONCLUIDO	</t>
        </is>
      </c>
      <c r="D469" t="n">
        <v>5.2021</v>
      </c>
      <c r="E469" t="n">
        <v>19.22</v>
      </c>
      <c r="F469" t="n">
        <v>15.51</v>
      </c>
      <c r="G469" t="n">
        <v>42.31</v>
      </c>
      <c r="H469" t="n">
        <v>0.51</v>
      </c>
      <c r="I469" t="n">
        <v>22</v>
      </c>
      <c r="J469" t="n">
        <v>243.08</v>
      </c>
      <c r="K469" t="n">
        <v>57.72</v>
      </c>
      <c r="L469" t="n">
        <v>7</v>
      </c>
      <c r="M469" t="n">
        <v>20</v>
      </c>
      <c r="N469" t="n">
        <v>58.36</v>
      </c>
      <c r="O469" t="n">
        <v>30214.44</v>
      </c>
      <c r="P469" t="n">
        <v>204.06</v>
      </c>
      <c r="Q469" t="n">
        <v>1731.87</v>
      </c>
      <c r="R469" t="n">
        <v>56.56</v>
      </c>
      <c r="S469" t="n">
        <v>42.11</v>
      </c>
      <c r="T469" t="n">
        <v>6596.1</v>
      </c>
      <c r="U469" t="n">
        <v>0.74</v>
      </c>
      <c r="V469" t="n">
        <v>0.9</v>
      </c>
      <c r="W469" t="n">
        <v>3.74</v>
      </c>
      <c r="X469" t="n">
        <v>0.41</v>
      </c>
      <c r="Y469" t="n">
        <v>1</v>
      </c>
      <c r="Z469" t="n">
        <v>10</v>
      </c>
    </row>
    <row r="470">
      <c r="A470" t="n">
        <v>25</v>
      </c>
      <c r="B470" t="n">
        <v>120</v>
      </c>
      <c r="C470" t="inlineStr">
        <is>
          <t xml:space="preserve">CONCLUIDO	</t>
        </is>
      </c>
      <c r="D470" t="n">
        <v>5.2145</v>
      </c>
      <c r="E470" t="n">
        <v>19.18</v>
      </c>
      <c r="F470" t="n">
        <v>15.51</v>
      </c>
      <c r="G470" t="n">
        <v>44.32</v>
      </c>
      <c r="H470" t="n">
        <v>0.53</v>
      </c>
      <c r="I470" t="n">
        <v>21</v>
      </c>
      <c r="J470" t="n">
        <v>243.52</v>
      </c>
      <c r="K470" t="n">
        <v>57.72</v>
      </c>
      <c r="L470" t="n">
        <v>7.25</v>
      </c>
      <c r="M470" t="n">
        <v>19</v>
      </c>
      <c r="N470" t="n">
        <v>58.55</v>
      </c>
      <c r="O470" t="n">
        <v>30268.74</v>
      </c>
      <c r="P470" t="n">
        <v>201.25</v>
      </c>
      <c r="Q470" t="n">
        <v>1731.86</v>
      </c>
      <c r="R470" t="n">
        <v>56.27</v>
      </c>
      <c r="S470" t="n">
        <v>42.11</v>
      </c>
      <c r="T470" t="n">
        <v>6460.46</v>
      </c>
      <c r="U470" t="n">
        <v>0.75</v>
      </c>
      <c r="V470" t="n">
        <v>0.9</v>
      </c>
      <c r="W470" t="n">
        <v>3.75</v>
      </c>
      <c r="X470" t="n">
        <v>0.41</v>
      </c>
      <c r="Y470" t="n">
        <v>1</v>
      </c>
      <c r="Z470" t="n">
        <v>10</v>
      </c>
    </row>
    <row r="471">
      <c r="A471" t="n">
        <v>26</v>
      </c>
      <c r="B471" t="n">
        <v>120</v>
      </c>
      <c r="C471" t="inlineStr">
        <is>
          <t xml:space="preserve">CONCLUIDO	</t>
        </is>
      </c>
      <c r="D471" t="n">
        <v>5.2377</v>
      </c>
      <c r="E471" t="n">
        <v>19.09</v>
      </c>
      <c r="F471" t="n">
        <v>15.47</v>
      </c>
      <c r="G471" t="n">
        <v>46.42</v>
      </c>
      <c r="H471" t="n">
        <v>0.55</v>
      </c>
      <c r="I471" t="n">
        <v>20</v>
      </c>
      <c r="J471" t="n">
        <v>243.96</v>
      </c>
      <c r="K471" t="n">
        <v>57.72</v>
      </c>
      <c r="L471" t="n">
        <v>7.5</v>
      </c>
      <c r="M471" t="n">
        <v>18</v>
      </c>
      <c r="N471" t="n">
        <v>58.74</v>
      </c>
      <c r="O471" t="n">
        <v>30323.11</v>
      </c>
      <c r="P471" t="n">
        <v>198.54</v>
      </c>
      <c r="Q471" t="n">
        <v>1731.89</v>
      </c>
      <c r="R471" t="n">
        <v>55.06</v>
      </c>
      <c r="S471" t="n">
        <v>42.11</v>
      </c>
      <c r="T471" t="n">
        <v>5860.05</v>
      </c>
      <c r="U471" t="n">
        <v>0.76</v>
      </c>
      <c r="V471" t="n">
        <v>0.9</v>
      </c>
      <c r="W471" t="n">
        <v>3.74</v>
      </c>
      <c r="X471" t="n">
        <v>0.37</v>
      </c>
      <c r="Y471" t="n">
        <v>1</v>
      </c>
      <c r="Z471" t="n">
        <v>10</v>
      </c>
    </row>
    <row r="472">
      <c r="A472" t="n">
        <v>27</v>
      </c>
      <c r="B472" t="n">
        <v>120</v>
      </c>
      <c r="C472" t="inlineStr">
        <is>
          <t xml:space="preserve">CONCLUIDO	</t>
        </is>
      </c>
      <c r="D472" t="n">
        <v>5.2377</v>
      </c>
      <c r="E472" t="n">
        <v>19.09</v>
      </c>
      <c r="F472" t="n">
        <v>15.47</v>
      </c>
      <c r="G472" t="n">
        <v>46.42</v>
      </c>
      <c r="H472" t="n">
        <v>0.5600000000000001</v>
      </c>
      <c r="I472" t="n">
        <v>20</v>
      </c>
      <c r="J472" t="n">
        <v>244.41</v>
      </c>
      <c r="K472" t="n">
        <v>57.72</v>
      </c>
      <c r="L472" t="n">
        <v>7.75</v>
      </c>
      <c r="M472" t="n">
        <v>18</v>
      </c>
      <c r="N472" t="n">
        <v>58.93</v>
      </c>
      <c r="O472" t="n">
        <v>30377.55</v>
      </c>
      <c r="P472" t="n">
        <v>196.69</v>
      </c>
      <c r="Q472" t="n">
        <v>1731.89</v>
      </c>
      <c r="R472" t="n">
        <v>55.19</v>
      </c>
      <c r="S472" t="n">
        <v>42.11</v>
      </c>
      <c r="T472" t="n">
        <v>5920.67</v>
      </c>
      <c r="U472" t="n">
        <v>0.76</v>
      </c>
      <c r="V472" t="n">
        <v>0.9</v>
      </c>
      <c r="W472" t="n">
        <v>3.74</v>
      </c>
      <c r="X472" t="n">
        <v>0.37</v>
      </c>
      <c r="Y472" t="n">
        <v>1</v>
      </c>
      <c r="Z472" t="n">
        <v>10</v>
      </c>
    </row>
    <row r="473">
      <c r="A473" t="n">
        <v>28</v>
      </c>
      <c r="B473" t="n">
        <v>120</v>
      </c>
      <c r="C473" t="inlineStr">
        <is>
          <t xml:space="preserve">CONCLUIDO	</t>
        </is>
      </c>
      <c r="D473" t="n">
        <v>5.255</v>
      </c>
      <c r="E473" t="n">
        <v>19.03</v>
      </c>
      <c r="F473" t="n">
        <v>15.46</v>
      </c>
      <c r="G473" t="n">
        <v>48.81</v>
      </c>
      <c r="H473" t="n">
        <v>0.58</v>
      </c>
      <c r="I473" t="n">
        <v>19</v>
      </c>
      <c r="J473" t="n">
        <v>244.85</v>
      </c>
      <c r="K473" t="n">
        <v>57.72</v>
      </c>
      <c r="L473" t="n">
        <v>8</v>
      </c>
      <c r="M473" t="n">
        <v>17</v>
      </c>
      <c r="N473" t="n">
        <v>59.12</v>
      </c>
      <c r="O473" t="n">
        <v>30432.06</v>
      </c>
      <c r="P473" t="n">
        <v>194.68</v>
      </c>
      <c r="Q473" t="n">
        <v>1731.92</v>
      </c>
      <c r="R473" t="n">
        <v>54.74</v>
      </c>
      <c r="S473" t="n">
        <v>42.11</v>
      </c>
      <c r="T473" t="n">
        <v>5700.68</v>
      </c>
      <c r="U473" t="n">
        <v>0.77</v>
      </c>
      <c r="V473" t="n">
        <v>0.9</v>
      </c>
      <c r="W473" t="n">
        <v>3.74</v>
      </c>
      <c r="X473" t="n">
        <v>0.36</v>
      </c>
      <c r="Y473" t="n">
        <v>1</v>
      </c>
      <c r="Z473" t="n">
        <v>10</v>
      </c>
    </row>
    <row r="474">
      <c r="A474" t="n">
        <v>29</v>
      </c>
      <c r="B474" t="n">
        <v>120</v>
      </c>
      <c r="C474" t="inlineStr">
        <is>
          <t xml:space="preserve">CONCLUIDO	</t>
        </is>
      </c>
      <c r="D474" t="n">
        <v>5.2696</v>
      </c>
      <c r="E474" t="n">
        <v>18.98</v>
      </c>
      <c r="F474" t="n">
        <v>15.45</v>
      </c>
      <c r="G474" t="n">
        <v>51.49</v>
      </c>
      <c r="H474" t="n">
        <v>0.6</v>
      </c>
      <c r="I474" t="n">
        <v>18</v>
      </c>
      <c r="J474" t="n">
        <v>245.29</v>
      </c>
      <c r="K474" t="n">
        <v>57.72</v>
      </c>
      <c r="L474" t="n">
        <v>8.25</v>
      </c>
      <c r="M474" t="n">
        <v>16</v>
      </c>
      <c r="N474" t="n">
        <v>59.32</v>
      </c>
      <c r="O474" t="n">
        <v>30486.64</v>
      </c>
      <c r="P474" t="n">
        <v>193.2</v>
      </c>
      <c r="Q474" t="n">
        <v>1731.86</v>
      </c>
      <c r="R474" t="n">
        <v>54.56</v>
      </c>
      <c r="S474" t="n">
        <v>42.11</v>
      </c>
      <c r="T474" t="n">
        <v>5618.92</v>
      </c>
      <c r="U474" t="n">
        <v>0.77</v>
      </c>
      <c r="V474" t="n">
        <v>0.9</v>
      </c>
      <c r="W474" t="n">
        <v>3.73</v>
      </c>
      <c r="X474" t="n">
        <v>0.35</v>
      </c>
      <c r="Y474" t="n">
        <v>1</v>
      </c>
      <c r="Z474" t="n">
        <v>10</v>
      </c>
    </row>
    <row r="475">
      <c r="A475" t="n">
        <v>30</v>
      </c>
      <c r="B475" t="n">
        <v>120</v>
      </c>
      <c r="C475" t="inlineStr">
        <is>
          <t xml:space="preserve">CONCLUIDO	</t>
        </is>
      </c>
      <c r="D475" t="n">
        <v>5.2912</v>
      </c>
      <c r="E475" t="n">
        <v>18.9</v>
      </c>
      <c r="F475" t="n">
        <v>15.42</v>
      </c>
      <c r="G475" t="n">
        <v>54.41</v>
      </c>
      <c r="H475" t="n">
        <v>0.62</v>
      </c>
      <c r="I475" t="n">
        <v>17</v>
      </c>
      <c r="J475" t="n">
        <v>245.73</v>
      </c>
      <c r="K475" t="n">
        <v>57.72</v>
      </c>
      <c r="L475" t="n">
        <v>8.5</v>
      </c>
      <c r="M475" t="n">
        <v>14</v>
      </c>
      <c r="N475" t="n">
        <v>59.51</v>
      </c>
      <c r="O475" t="n">
        <v>30541.29</v>
      </c>
      <c r="P475" t="n">
        <v>189.24</v>
      </c>
      <c r="Q475" t="n">
        <v>1731.84</v>
      </c>
      <c r="R475" t="n">
        <v>53.28</v>
      </c>
      <c r="S475" t="n">
        <v>42.11</v>
      </c>
      <c r="T475" t="n">
        <v>4982.32</v>
      </c>
      <c r="U475" t="n">
        <v>0.79</v>
      </c>
      <c r="V475" t="n">
        <v>0.9</v>
      </c>
      <c r="W475" t="n">
        <v>3.74</v>
      </c>
      <c r="X475" t="n">
        <v>0.32</v>
      </c>
      <c r="Y475" t="n">
        <v>1</v>
      </c>
      <c r="Z475" t="n">
        <v>10</v>
      </c>
    </row>
    <row r="476">
      <c r="A476" t="n">
        <v>31</v>
      </c>
      <c r="B476" t="n">
        <v>120</v>
      </c>
      <c r="C476" t="inlineStr">
        <is>
          <t xml:space="preserve">CONCLUIDO	</t>
        </is>
      </c>
      <c r="D476" t="n">
        <v>5.2851</v>
      </c>
      <c r="E476" t="n">
        <v>18.92</v>
      </c>
      <c r="F476" t="n">
        <v>15.44</v>
      </c>
      <c r="G476" t="n">
        <v>54.49</v>
      </c>
      <c r="H476" t="n">
        <v>0.63</v>
      </c>
      <c r="I476" t="n">
        <v>17</v>
      </c>
      <c r="J476" t="n">
        <v>246.18</v>
      </c>
      <c r="K476" t="n">
        <v>57.72</v>
      </c>
      <c r="L476" t="n">
        <v>8.75</v>
      </c>
      <c r="M476" t="n">
        <v>11</v>
      </c>
      <c r="N476" t="n">
        <v>59.7</v>
      </c>
      <c r="O476" t="n">
        <v>30596.01</v>
      </c>
      <c r="P476" t="n">
        <v>189.84</v>
      </c>
      <c r="Q476" t="n">
        <v>1731.96</v>
      </c>
      <c r="R476" t="n">
        <v>53.91</v>
      </c>
      <c r="S476" t="n">
        <v>42.11</v>
      </c>
      <c r="T476" t="n">
        <v>5296.56</v>
      </c>
      <c r="U476" t="n">
        <v>0.78</v>
      </c>
      <c r="V476" t="n">
        <v>0.9</v>
      </c>
      <c r="W476" t="n">
        <v>3.74</v>
      </c>
      <c r="X476" t="n">
        <v>0.34</v>
      </c>
      <c r="Y476" t="n">
        <v>1</v>
      </c>
      <c r="Z476" t="n">
        <v>10</v>
      </c>
    </row>
    <row r="477">
      <c r="A477" t="n">
        <v>32</v>
      </c>
      <c r="B477" t="n">
        <v>120</v>
      </c>
      <c r="C477" t="inlineStr">
        <is>
          <t xml:space="preserve">CONCLUIDO	</t>
        </is>
      </c>
      <c r="D477" t="n">
        <v>5.2848</v>
      </c>
      <c r="E477" t="n">
        <v>18.92</v>
      </c>
      <c r="F477" t="n">
        <v>15.44</v>
      </c>
      <c r="G477" t="n">
        <v>54.49</v>
      </c>
      <c r="H477" t="n">
        <v>0.65</v>
      </c>
      <c r="I477" t="n">
        <v>17</v>
      </c>
      <c r="J477" t="n">
        <v>246.62</v>
      </c>
      <c r="K477" t="n">
        <v>57.72</v>
      </c>
      <c r="L477" t="n">
        <v>9</v>
      </c>
      <c r="M477" t="n">
        <v>9</v>
      </c>
      <c r="N477" t="n">
        <v>59.9</v>
      </c>
      <c r="O477" t="n">
        <v>30650.8</v>
      </c>
      <c r="P477" t="n">
        <v>188.2</v>
      </c>
      <c r="Q477" t="n">
        <v>1731.84</v>
      </c>
      <c r="R477" t="n">
        <v>54</v>
      </c>
      <c r="S477" t="n">
        <v>42.11</v>
      </c>
      <c r="T477" t="n">
        <v>5345.23</v>
      </c>
      <c r="U477" t="n">
        <v>0.78</v>
      </c>
      <c r="V477" t="n">
        <v>0.9</v>
      </c>
      <c r="W477" t="n">
        <v>3.74</v>
      </c>
      <c r="X477" t="n">
        <v>0.34</v>
      </c>
      <c r="Y477" t="n">
        <v>1</v>
      </c>
      <c r="Z477" t="n">
        <v>10</v>
      </c>
    </row>
    <row r="478">
      <c r="A478" t="n">
        <v>33</v>
      </c>
      <c r="B478" t="n">
        <v>120</v>
      </c>
      <c r="C478" t="inlineStr">
        <is>
          <t xml:space="preserve">CONCLUIDO	</t>
        </is>
      </c>
      <c r="D478" t="n">
        <v>5.3068</v>
      </c>
      <c r="E478" t="n">
        <v>18.84</v>
      </c>
      <c r="F478" t="n">
        <v>15.41</v>
      </c>
      <c r="G478" t="n">
        <v>57.77</v>
      </c>
      <c r="H478" t="n">
        <v>0.67</v>
      </c>
      <c r="I478" t="n">
        <v>16</v>
      </c>
      <c r="J478" t="n">
        <v>247.07</v>
      </c>
      <c r="K478" t="n">
        <v>57.72</v>
      </c>
      <c r="L478" t="n">
        <v>9.25</v>
      </c>
      <c r="M478" t="n">
        <v>5</v>
      </c>
      <c r="N478" t="n">
        <v>60.09</v>
      </c>
      <c r="O478" t="n">
        <v>30705.66</v>
      </c>
      <c r="P478" t="n">
        <v>186.9</v>
      </c>
      <c r="Q478" t="n">
        <v>1731.84</v>
      </c>
      <c r="R478" t="n">
        <v>52.71</v>
      </c>
      <c r="S478" t="n">
        <v>42.11</v>
      </c>
      <c r="T478" t="n">
        <v>4704.26</v>
      </c>
      <c r="U478" t="n">
        <v>0.8</v>
      </c>
      <c r="V478" t="n">
        <v>0.9</v>
      </c>
      <c r="W478" t="n">
        <v>3.75</v>
      </c>
      <c r="X478" t="n">
        <v>0.31</v>
      </c>
      <c r="Y478" t="n">
        <v>1</v>
      </c>
      <c r="Z478" t="n">
        <v>10</v>
      </c>
    </row>
    <row r="479">
      <c r="A479" t="n">
        <v>34</v>
      </c>
      <c r="B479" t="n">
        <v>120</v>
      </c>
      <c r="C479" t="inlineStr">
        <is>
          <t xml:space="preserve">CONCLUIDO	</t>
        </is>
      </c>
      <c r="D479" t="n">
        <v>5.3079</v>
      </c>
      <c r="E479" t="n">
        <v>18.84</v>
      </c>
      <c r="F479" t="n">
        <v>15.4</v>
      </c>
      <c r="G479" t="n">
        <v>57.76</v>
      </c>
      <c r="H479" t="n">
        <v>0.68</v>
      </c>
      <c r="I479" t="n">
        <v>16</v>
      </c>
      <c r="J479" t="n">
        <v>247.51</v>
      </c>
      <c r="K479" t="n">
        <v>57.72</v>
      </c>
      <c r="L479" t="n">
        <v>9.5</v>
      </c>
      <c r="M479" t="n">
        <v>3</v>
      </c>
      <c r="N479" t="n">
        <v>60.29</v>
      </c>
      <c r="O479" t="n">
        <v>30760.6</v>
      </c>
      <c r="P479" t="n">
        <v>186.67</v>
      </c>
      <c r="Q479" t="n">
        <v>1731.84</v>
      </c>
      <c r="R479" t="n">
        <v>52.71</v>
      </c>
      <c r="S479" t="n">
        <v>42.11</v>
      </c>
      <c r="T479" t="n">
        <v>4700.81</v>
      </c>
      <c r="U479" t="n">
        <v>0.8</v>
      </c>
      <c r="V479" t="n">
        <v>0.9</v>
      </c>
      <c r="W479" t="n">
        <v>3.74</v>
      </c>
      <c r="X479" t="n">
        <v>0.3</v>
      </c>
      <c r="Y479" t="n">
        <v>1</v>
      </c>
      <c r="Z479" t="n">
        <v>10</v>
      </c>
    </row>
    <row r="480">
      <c r="A480" t="n">
        <v>35</v>
      </c>
      <c r="B480" t="n">
        <v>120</v>
      </c>
      <c r="C480" t="inlineStr">
        <is>
          <t xml:space="preserve">CONCLUIDO	</t>
        </is>
      </c>
      <c r="D480" t="n">
        <v>5.3034</v>
      </c>
      <c r="E480" t="n">
        <v>18.86</v>
      </c>
      <c r="F480" t="n">
        <v>15.42</v>
      </c>
      <c r="G480" t="n">
        <v>57.82</v>
      </c>
      <c r="H480" t="n">
        <v>0.7</v>
      </c>
      <c r="I480" t="n">
        <v>16</v>
      </c>
      <c r="J480" t="n">
        <v>247.96</v>
      </c>
      <c r="K480" t="n">
        <v>57.72</v>
      </c>
      <c r="L480" t="n">
        <v>9.75</v>
      </c>
      <c r="M480" t="n">
        <v>3</v>
      </c>
      <c r="N480" t="n">
        <v>60.48</v>
      </c>
      <c r="O480" t="n">
        <v>30815.6</v>
      </c>
      <c r="P480" t="n">
        <v>186.76</v>
      </c>
      <c r="Q480" t="n">
        <v>1731.94</v>
      </c>
      <c r="R480" t="n">
        <v>53.02</v>
      </c>
      <c r="S480" t="n">
        <v>42.11</v>
      </c>
      <c r="T480" t="n">
        <v>4860.15</v>
      </c>
      <c r="U480" t="n">
        <v>0.79</v>
      </c>
      <c r="V480" t="n">
        <v>0.9</v>
      </c>
      <c r="W480" t="n">
        <v>3.75</v>
      </c>
      <c r="X480" t="n">
        <v>0.32</v>
      </c>
      <c r="Y480" t="n">
        <v>1</v>
      </c>
      <c r="Z480" t="n">
        <v>10</v>
      </c>
    </row>
    <row r="481">
      <c r="A481" t="n">
        <v>36</v>
      </c>
      <c r="B481" t="n">
        <v>120</v>
      </c>
      <c r="C481" t="inlineStr">
        <is>
          <t xml:space="preserve">CONCLUIDO	</t>
        </is>
      </c>
      <c r="D481" t="n">
        <v>5.3023</v>
      </c>
      <c r="E481" t="n">
        <v>18.86</v>
      </c>
      <c r="F481" t="n">
        <v>15.42</v>
      </c>
      <c r="G481" t="n">
        <v>57.83</v>
      </c>
      <c r="H481" t="n">
        <v>0.72</v>
      </c>
      <c r="I481" t="n">
        <v>16</v>
      </c>
      <c r="J481" t="n">
        <v>248.4</v>
      </c>
      <c r="K481" t="n">
        <v>57.72</v>
      </c>
      <c r="L481" t="n">
        <v>10</v>
      </c>
      <c r="M481" t="n">
        <v>1</v>
      </c>
      <c r="N481" t="n">
        <v>60.68</v>
      </c>
      <c r="O481" t="n">
        <v>30870.67</v>
      </c>
      <c r="P481" t="n">
        <v>186.68</v>
      </c>
      <c r="Q481" t="n">
        <v>1731.96</v>
      </c>
      <c r="R481" t="n">
        <v>53.17</v>
      </c>
      <c r="S481" t="n">
        <v>42.11</v>
      </c>
      <c r="T481" t="n">
        <v>4935.49</v>
      </c>
      <c r="U481" t="n">
        <v>0.79</v>
      </c>
      <c r="V481" t="n">
        <v>0.9</v>
      </c>
      <c r="W481" t="n">
        <v>3.75</v>
      </c>
      <c r="X481" t="n">
        <v>0.32</v>
      </c>
      <c r="Y481" t="n">
        <v>1</v>
      </c>
      <c r="Z481" t="n">
        <v>10</v>
      </c>
    </row>
    <row r="482">
      <c r="A482" t="n">
        <v>37</v>
      </c>
      <c r="B482" t="n">
        <v>120</v>
      </c>
      <c r="C482" t="inlineStr">
        <is>
          <t xml:space="preserve">CONCLUIDO	</t>
        </is>
      </c>
      <c r="D482" t="n">
        <v>5.3014</v>
      </c>
      <c r="E482" t="n">
        <v>18.86</v>
      </c>
      <c r="F482" t="n">
        <v>15.43</v>
      </c>
      <c r="G482" t="n">
        <v>57.84</v>
      </c>
      <c r="H482" t="n">
        <v>0.73</v>
      </c>
      <c r="I482" t="n">
        <v>16</v>
      </c>
      <c r="J482" t="n">
        <v>248.85</v>
      </c>
      <c r="K482" t="n">
        <v>57.72</v>
      </c>
      <c r="L482" t="n">
        <v>10.25</v>
      </c>
      <c r="M482" t="n">
        <v>0</v>
      </c>
      <c r="N482" t="n">
        <v>60.88</v>
      </c>
      <c r="O482" t="n">
        <v>30925.82</v>
      </c>
      <c r="P482" t="n">
        <v>186.99</v>
      </c>
      <c r="Q482" t="n">
        <v>1731.84</v>
      </c>
      <c r="R482" t="n">
        <v>53.2</v>
      </c>
      <c r="S482" t="n">
        <v>42.11</v>
      </c>
      <c r="T482" t="n">
        <v>4947.52</v>
      </c>
      <c r="U482" t="n">
        <v>0.79</v>
      </c>
      <c r="V482" t="n">
        <v>0.9</v>
      </c>
      <c r="W482" t="n">
        <v>3.75</v>
      </c>
      <c r="X482" t="n">
        <v>0.33</v>
      </c>
      <c r="Y482" t="n">
        <v>1</v>
      </c>
      <c r="Z482" t="n">
        <v>10</v>
      </c>
    </row>
    <row r="483">
      <c r="A483" t="n">
        <v>0</v>
      </c>
      <c r="B483" t="n">
        <v>145</v>
      </c>
      <c r="C483" t="inlineStr">
        <is>
          <t xml:space="preserve">CONCLUIDO	</t>
        </is>
      </c>
      <c r="D483" t="n">
        <v>2.6577</v>
      </c>
      <c r="E483" t="n">
        <v>37.63</v>
      </c>
      <c r="F483" t="n">
        <v>20.56</v>
      </c>
      <c r="G483" t="n">
        <v>4.71</v>
      </c>
      <c r="H483" t="n">
        <v>0.06</v>
      </c>
      <c r="I483" t="n">
        <v>262</v>
      </c>
      <c r="J483" t="n">
        <v>285.18</v>
      </c>
      <c r="K483" t="n">
        <v>61.2</v>
      </c>
      <c r="L483" t="n">
        <v>1</v>
      </c>
      <c r="M483" t="n">
        <v>260</v>
      </c>
      <c r="N483" t="n">
        <v>77.98</v>
      </c>
      <c r="O483" t="n">
        <v>35406.83</v>
      </c>
      <c r="P483" t="n">
        <v>363.58</v>
      </c>
      <c r="Q483" t="n">
        <v>1733.51</v>
      </c>
      <c r="R483" t="n">
        <v>213.51</v>
      </c>
      <c r="S483" t="n">
        <v>42.11</v>
      </c>
      <c r="T483" t="n">
        <v>83873</v>
      </c>
      <c r="U483" t="n">
        <v>0.2</v>
      </c>
      <c r="V483" t="n">
        <v>0.68</v>
      </c>
      <c r="W483" t="n">
        <v>4.15</v>
      </c>
      <c r="X483" t="n">
        <v>5.45</v>
      </c>
      <c r="Y483" t="n">
        <v>1</v>
      </c>
      <c r="Z483" t="n">
        <v>10</v>
      </c>
    </row>
    <row r="484">
      <c r="A484" t="n">
        <v>1</v>
      </c>
      <c r="B484" t="n">
        <v>145</v>
      </c>
      <c r="C484" t="inlineStr">
        <is>
          <t xml:space="preserve">CONCLUIDO	</t>
        </is>
      </c>
      <c r="D484" t="n">
        <v>3.0765</v>
      </c>
      <c r="E484" t="n">
        <v>32.5</v>
      </c>
      <c r="F484" t="n">
        <v>19.1</v>
      </c>
      <c r="G484" t="n">
        <v>5.91</v>
      </c>
      <c r="H484" t="n">
        <v>0.08</v>
      </c>
      <c r="I484" t="n">
        <v>194</v>
      </c>
      <c r="J484" t="n">
        <v>285.68</v>
      </c>
      <c r="K484" t="n">
        <v>61.2</v>
      </c>
      <c r="L484" t="n">
        <v>1.25</v>
      </c>
      <c r="M484" t="n">
        <v>192</v>
      </c>
      <c r="N484" t="n">
        <v>78.23999999999999</v>
      </c>
      <c r="O484" t="n">
        <v>35468.6</v>
      </c>
      <c r="P484" t="n">
        <v>336.58</v>
      </c>
      <c r="Q484" t="n">
        <v>1732.5</v>
      </c>
      <c r="R484" t="n">
        <v>167.97</v>
      </c>
      <c r="S484" t="n">
        <v>42.11</v>
      </c>
      <c r="T484" t="n">
        <v>61444.57</v>
      </c>
      <c r="U484" t="n">
        <v>0.25</v>
      </c>
      <c r="V484" t="n">
        <v>0.73</v>
      </c>
      <c r="W484" t="n">
        <v>4.04</v>
      </c>
      <c r="X484" t="n">
        <v>4</v>
      </c>
      <c r="Y484" t="n">
        <v>1</v>
      </c>
      <c r="Z484" t="n">
        <v>10</v>
      </c>
    </row>
    <row r="485">
      <c r="A485" t="n">
        <v>2</v>
      </c>
      <c r="B485" t="n">
        <v>145</v>
      </c>
      <c r="C485" t="inlineStr">
        <is>
          <t xml:space="preserve">CONCLUIDO	</t>
        </is>
      </c>
      <c r="D485" t="n">
        <v>3.3888</v>
      </c>
      <c r="E485" t="n">
        <v>29.51</v>
      </c>
      <c r="F485" t="n">
        <v>18.26</v>
      </c>
      <c r="G485" t="n">
        <v>7.11</v>
      </c>
      <c r="H485" t="n">
        <v>0.09</v>
      </c>
      <c r="I485" t="n">
        <v>154</v>
      </c>
      <c r="J485" t="n">
        <v>286.19</v>
      </c>
      <c r="K485" t="n">
        <v>61.2</v>
      </c>
      <c r="L485" t="n">
        <v>1.5</v>
      </c>
      <c r="M485" t="n">
        <v>152</v>
      </c>
      <c r="N485" t="n">
        <v>78.48999999999999</v>
      </c>
      <c r="O485" t="n">
        <v>35530.47</v>
      </c>
      <c r="P485" t="n">
        <v>320.68</v>
      </c>
      <c r="Q485" t="n">
        <v>1732.45</v>
      </c>
      <c r="R485" t="n">
        <v>141.39</v>
      </c>
      <c r="S485" t="n">
        <v>42.11</v>
      </c>
      <c r="T485" t="n">
        <v>48353.08</v>
      </c>
      <c r="U485" t="n">
        <v>0.3</v>
      </c>
      <c r="V485" t="n">
        <v>0.76</v>
      </c>
      <c r="W485" t="n">
        <v>3.98</v>
      </c>
      <c r="X485" t="n">
        <v>3.16</v>
      </c>
      <c r="Y485" t="n">
        <v>1</v>
      </c>
      <c r="Z485" t="n">
        <v>10</v>
      </c>
    </row>
    <row r="486">
      <c r="A486" t="n">
        <v>3</v>
      </c>
      <c r="B486" t="n">
        <v>145</v>
      </c>
      <c r="C486" t="inlineStr">
        <is>
          <t xml:space="preserve">CONCLUIDO	</t>
        </is>
      </c>
      <c r="D486" t="n">
        <v>3.6305</v>
      </c>
      <c r="E486" t="n">
        <v>27.54</v>
      </c>
      <c r="F486" t="n">
        <v>17.7</v>
      </c>
      <c r="G486" t="n">
        <v>8.300000000000001</v>
      </c>
      <c r="H486" t="n">
        <v>0.11</v>
      </c>
      <c r="I486" t="n">
        <v>128</v>
      </c>
      <c r="J486" t="n">
        <v>286.69</v>
      </c>
      <c r="K486" t="n">
        <v>61.2</v>
      </c>
      <c r="L486" t="n">
        <v>1.75</v>
      </c>
      <c r="M486" t="n">
        <v>126</v>
      </c>
      <c r="N486" t="n">
        <v>78.73999999999999</v>
      </c>
      <c r="O486" t="n">
        <v>35592.57</v>
      </c>
      <c r="P486" t="n">
        <v>309.58</v>
      </c>
      <c r="Q486" t="n">
        <v>1732.28</v>
      </c>
      <c r="R486" t="n">
        <v>124.47</v>
      </c>
      <c r="S486" t="n">
        <v>42.11</v>
      </c>
      <c r="T486" t="n">
        <v>40024.54</v>
      </c>
      <c r="U486" t="n">
        <v>0.34</v>
      </c>
      <c r="V486" t="n">
        <v>0.79</v>
      </c>
      <c r="W486" t="n">
        <v>3.92</v>
      </c>
      <c r="X486" t="n">
        <v>2.6</v>
      </c>
      <c r="Y486" t="n">
        <v>1</v>
      </c>
      <c r="Z486" t="n">
        <v>10</v>
      </c>
    </row>
    <row r="487">
      <c r="A487" t="n">
        <v>4</v>
      </c>
      <c r="B487" t="n">
        <v>145</v>
      </c>
      <c r="C487" t="inlineStr">
        <is>
          <t xml:space="preserve">CONCLUIDO	</t>
        </is>
      </c>
      <c r="D487" t="n">
        <v>3.8275</v>
      </c>
      <c r="E487" t="n">
        <v>26.13</v>
      </c>
      <c r="F487" t="n">
        <v>17.3</v>
      </c>
      <c r="G487" t="n">
        <v>9.52</v>
      </c>
      <c r="H487" t="n">
        <v>0.12</v>
      </c>
      <c r="I487" t="n">
        <v>109</v>
      </c>
      <c r="J487" t="n">
        <v>287.19</v>
      </c>
      <c r="K487" t="n">
        <v>61.2</v>
      </c>
      <c r="L487" t="n">
        <v>2</v>
      </c>
      <c r="M487" t="n">
        <v>107</v>
      </c>
      <c r="N487" t="n">
        <v>78.98999999999999</v>
      </c>
      <c r="O487" t="n">
        <v>35654.65</v>
      </c>
      <c r="P487" t="n">
        <v>301.63</v>
      </c>
      <c r="Q487" t="n">
        <v>1732.25</v>
      </c>
      <c r="R487" t="n">
        <v>111.95</v>
      </c>
      <c r="S487" t="n">
        <v>42.11</v>
      </c>
      <c r="T487" t="n">
        <v>33857.82</v>
      </c>
      <c r="U487" t="n">
        <v>0.38</v>
      </c>
      <c r="V487" t="n">
        <v>0.8</v>
      </c>
      <c r="W487" t="n">
        <v>3.89</v>
      </c>
      <c r="X487" t="n">
        <v>2.2</v>
      </c>
      <c r="Y487" t="n">
        <v>1</v>
      </c>
      <c r="Z487" t="n">
        <v>10</v>
      </c>
    </row>
    <row r="488">
      <c r="A488" t="n">
        <v>5</v>
      </c>
      <c r="B488" t="n">
        <v>145</v>
      </c>
      <c r="C488" t="inlineStr">
        <is>
          <t xml:space="preserve">CONCLUIDO	</t>
        </is>
      </c>
      <c r="D488" t="n">
        <v>3.9869</v>
      </c>
      <c r="E488" t="n">
        <v>25.08</v>
      </c>
      <c r="F488" t="n">
        <v>17.01</v>
      </c>
      <c r="G488" t="n">
        <v>10.75</v>
      </c>
      <c r="H488" t="n">
        <v>0.14</v>
      </c>
      <c r="I488" t="n">
        <v>95</v>
      </c>
      <c r="J488" t="n">
        <v>287.7</v>
      </c>
      <c r="K488" t="n">
        <v>61.2</v>
      </c>
      <c r="L488" t="n">
        <v>2.25</v>
      </c>
      <c r="M488" t="n">
        <v>93</v>
      </c>
      <c r="N488" t="n">
        <v>79.25</v>
      </c>
      <c r="O488" t="n">
        <v>35716.83</v>
      </c>
      <c r="P488" t="n">
        <v>295.29</v>
      </c>
      <c r="Q488" t="n">
        <v>1732.12</v>
      </c>
      <c r="R488" t="n">
        <v>103</v>
      </c>
      <c r="S488" t="n">
        <v>42.11</v>
      </c>
      <c r="T488" t="n">
        <v>29454.16</v>
      </c>
      <c r="U488" t="n">
        <v>0.41</v>
      </c>
      <c r="V488" t="n">
        <v>0.82</v>
      </c>
      <c r="W488" t="n">
        <v>3.87</v>
      </c>
      <c r="X488" t="n">
        <v>1.91</v>
      </c>
      <c r="Y488" t="n">
        <v>1</v>
      </c>
      <c r="Z488" t="n">
        <v>10</v>
      </c>
    </row>
    <row r="489">
      <c r="A489" t="n">
        <v>6</v>
      </c>
      <c r="B489" t="n">
        <v>145</v>
      </c>
      <c r="C489" t="inlineStr">
        <is>
          <t xml:space="preserve">CONCLUIDO	</t>
        </is>
      </c>
      <c r="D489" t="n">
        <v>4.1111</v>
      </c>
      <c r="E489" t="n">
        <v>24.32</v>
      </c>
      <c r="F489" t="n">
        <v>16.79</v>
      </c>
      <c r="G489" t="n">
        <v>11.85</v>
      </c>
      <c r="H489" t="n">
        <v>0.15</v>
      </c>
      <c r="I489" t="n">
        <v>85</v>
      </c>
      <c r="J489" t="n">
        <v>288.2</v>
      </c>
      <c r="K489" t="n">
        <v>61.2</v>
      </c>
      <c r="L489" t="n">
        <v>2.5</v>
      </c>
      <c r="M489" t="n">
        <v>83</v>
      </c>
      <c r="N489" t="n">
        <v>79.5</v>
      </c>
      <c r="O489" t="n">
        <v>35779.11</v>
      </c>
      <c r="P489" t="n">
        <v>290.41</v>
      </c>
      <c r="Q489" t="n">
        <v>1732.18</v>
      </c>
      <c r="R489" t="n">
        <v>96.51000000000001</v>
      </c>
      <c r="S489" t="n">
        <v>42.11</v>
      </c>
      <c r="T489" t="n">
        <v>26258.36</v>
      </c>
      <c r="U489" t="n">
        <v>0.44</v>
      </c>
      <c r="V489" t="n">
        <v>0.83</v>
      </c>
      <c r="W489" t="n">
        <v>3.84</v>
      </c>
      <c r="X489" t="n">
        <v>1.69</v>
      </c>
      <c r="Y489" t="n">
        <v>1</v>
      </c>
      <c r="Z489" t="n">
        <v>10</v>
      </c>
    </row>
    <row r="490">
      <c r="A490" t="n">
        <v>7</v>
      </c>
      <c r="B490" t="n">
        <v>145</v>
      </c>
      <c r="C490" t="inlineStr">
        <is>
          <t xml:space="preserve">CONCLUIDO	</t>
        </is>
      </c>
      <c r="D490" t="n">
        <v>4.2263</v>
      </c>
      <c r="E490" t="n">
        <v>23.66</v>
      </c>
      <c r="F490" t="n">
        <v>16.62</v>
      </c>
      <c r="G490" t="n">
        <v>13.12</v>
      </c>
      <c r="H490" t="n">
        <v>0.17</v>
      </c>
      <c r="I490" t="n">
        <v>76</v>
      </c>
      <c r="J490" t="n">
        <v>288.71</v>
      </c>
      <c r="K490" t="n">
        <v>61.2</v>
      </c>
      <c r="L490" t="n">
        <v>2.75</v>
      </c>
      <c r="M490" t="n">
        <v>74</v>
      </c>
      <c r="N490" t="n">
        <v>79.76000000000001</v>
      </c>
      <c r="O490" t="n">
        <v>35841.5</v>
      </c>
      <c r="P490" t="n">
        <v>286.37</v>
      </c>
      <c r="Q490" t="n">
        <v>1732.18</v>
      </c>
      <c r="R490" t="n">
        <v>90.97</v>
      </c>
      <c r="S490" t="n">
        <v>42.11</v>
      </c>
      <c r="T490" t="n">
        <v>23533.52</v>
      </c>
      <c r="U490" t="n">
        <v>0.46</v>
      </c>
      <c r="V490" t="n">
        <v>0.84</v>
      </c>
      <c r="W490" t="n">
        <v>3.83</v>
      </c>
      <c r="X490" t="n">
        <v>1.52</v>
      </c>
      <c r="Y490" t="n">
        <v>1</v>
      </c>
      <c r="Z490" t="n">
        <v>10</v>
      </c>
    </row>
    <row r="491">
      <c r="A491" t="n">
        <v>8</v>
      </c>
      <c r="B491" t="n">
        <v>145</v>
      </c>
      <c r="C491" t="inlineStr">
        <is>
          <t xml:space="preserve">CONCLUIDO	</t>
        </is>
      </c>
      <c r="D491" t="n">
        <v>4.3224</v>
      </c>
      <c r="E491" t="n">
        <v>23.14</v>
      </c>
      <c r="F491" t="n">
        <v>16.47</v>
      </c>
      <c r="G491" t="n">
        <v>14.32</v>
      </c>
      <c r="H491" t="n">
        <v>0.18</v>
      </c>
      <c r="I491" t="n">
        <v>69</v>
      </c>
      <c r="J491" t="n">
        <v>289.21</v>
      </c>
      <c r="K491" t="n">
        <v>61.2</v>
      </c>
      <c r="L491" t="n">
        <v>3</v>
      </c>
      <c r="M491" t="n">
        <v>67</v>
      </c>
      <c r="N491" t="n">
        <v>80.02</v>
      </c>
      <c r="O491" t="n">
        <v>35903.99</v>
      </c>
      <c r="P491" t="n">
        <v>282.5</v>
      </c>
      <c r="Q491" t="n">
        <v>1732.32</v>
      </c>
      <c r="R491" t="n">
        <v>86.05</v>
      </c>
      <c r="S491" t="n">
        <v>42.11</v>
      </c>
      <c r="T491" t="n">
        <v>21107.38</v>
      </c>
      <c r="U491" t="n">
        <v>0.49</v>
      </c>
      <c r="V491" t="n">
        <v>0.85</v>
      </c>
      <c r="W491" t="n">
        <v>3.82</v>
      </c>
      <c r="X491" t="n">
        <v>1.37</v>
      </c>
      <c r="Y491" t="n">
        <v>1</v>
      </c>
      <c r="Z491" t="n">
        <v>10</v>
      </c>
    </row>
    <row r="492">
      <c r="A492" t="n">
        <v>9</v>
      </c>
      <c r="B492" t="n">
        <v>145</v>
      </c>
      <c r="C492" t="inlineStr">
        <is>
          <t xml:space="preserve">CONCLUIDO	</t>
        </is>
      </c>
      <c r="D492" t="n">
        <v>4.4045</v>
      </c>
      <c r="E492" t="n">
        <v>22.7</v>
      </c>
      <c r="F492" t="n">
        <v>16.36</v>
      </c>
      <c r="G492" t="n">
        <v>15.58</v>
      </c>
      <c r="H492" t="n">
        <v>0.2</v>
      </c>
      <c r="I492" t="n">
        <v>63</v>
      </c>
      <c r="J492" t="n">
        <v>289.72</v>
      </c>
      <c r="K492" t="n">
        <v>61.2</v>
      </c>
      <c r="L492" t="n">
        <v>3.25</v>
      </c>
      <c r="M492" t="n">
        <v>61</v>
      </c>
      <c r="N492" t="n">
        <v>80.27</v>
      </c>
      <c r="O492" t="n">
        <v>35966.59</v>
      </c>
      <c r="P492" t="n">
        <v>279.53</v>
      </c>
      <c r="Q492" t="n">
        <v>1732.23</v>
      </c>
      <c r="R492" t="n">
        <v>82.94</v>
      </c>
      <c r="S492" t="n">
        <v>42.11</v>
      </c>
      <c r="T492" t="n">
        <v>19581.61</v>
      </c>
      <c r="U492" t="n">
        <v>0.51</v>
      </c>
      <c r="V492" t="n">
        <v>0.85</v>
      </c>
      <c r="W492" t="n">
        <v>3.81</v>
      </c>
      <c r="X492" t="n">
        <v>1.26</v>
      </c>
      <c r="Y492" t="n">
        <v>1</v>
      </c>
      <c r="Z492" t="n">
        <v>10</v>
      </c>
    </row>
    <row r="493">
      <c r="A493" t="n">
        <v>10</v>
      </c>
      <c r="B493" t="n">
        <v>145</v>
      </c>
      <c r="C493" t="inlineStr">
        <is>
          <t xml:space="preserve">CONCLUIDO	</t>
        </is>
      </c>
      <c r="D493" t="n">
        <v>4.4789</v>
      </c>
      <c r="E493" t="n">
        <v>22.33</v>
      </c>
      <c r="F493" t="n">
        <v>16.25</v>
      </c>
      <c r="G493" t="n">
        <v>16.81</v>
      </c>
      <c r="H493" t="n">
        <v>0.21</v>
      </c>
      <c r="I493" t="n">
        <v>58</v>
      </c>
      <c r="J493" t="n">
        <v>290.23</v>
      </c>
      <c r="K493" t="n">
        <v>61.2</v>
      </c>
      <c r="L493" t="n">
        <v>3.5</v>
      </c>
      <c r="M493" t="n">
        <v>56</v>
      </c>
      <c r="N493" t="n">
        <v>80.53</v>
      </c>
      <c r="O493" t="n">
        <v>36029.29</v>
      </c>
      <c r="P493" t="n">
        <v>276.5</v>
      </c>
      <c r="Q493" t="n">
        <v>1732.13</v>
      </c>
      <c r="R493" t="n">
        <v>79.48</v>
      </c>
      <c r="S493" t="n">
        <v>42.11</v>
      </c>
      <c r="T493" t="n">
        <v>17878.44</v>
      </c>
      <c r="U493" t="n">
        <v>0.53</v>
      </c>
      <c r="V493" t="n">
        <v>0.86</v>
      </c>
      <c r="W493" t="n">
        <v>3.8</v>
      </c>
      <c r="X493" t="n">
        <v>1.15</v>
      </c>
      <c r="Y493" t="n">
        <v>1</v>
      </c>
      <c r="Z493" t="n">
        <v>10</v>
      </c>
    </row>
    <row r="494">
      <c r="A494" t="n">
        <v>11</v>
      </c>
      <c r="B494" t="n">
        <v>145</v>
      </c>
      <c r="C494" t="inlineStr">
        <is>
          <t xml:space="preserve">CONCLUIDO	</t>
        </is>
      </c>
      <c r="D494" t="n">
        <v>4.5381</v>
      </c>
      <c r="E494" t="n">
        <v>22.04</v>
      </c>
      <c r="F494" t="n">
        <v>16.18</v>
      </c>
      <c r="G494" t="n">
        <v>17.97</v>
      </c>
      <c r="H494" t="n">
        <v>0.23</v>
      </c>
      <c r="I494" t="n">
        <v>54</v>
      </c>
      <c r="J494" t="n">
        <v>290.74</v>
      </c>
      <c r="K494" t="n">
        <v>61.2</v>
      </c>
      <c r="L494" t="n">
        <v>3.75</v>
      </c>
      <c r="M494" t="n">
        <v>52</v>
      </c>
      <c r="N494" t="n">
        <v>80.79000000000001</v>
      </c>
      <c r="O494" t="n">
        <v>36092.1</v>
      </c>
      <c r="P494" t="n">
        <v>274.3</v>
      </c>
      <c r="Q494" t="n">
        <v>1732.05</v>
      </c>
      <c r="R494" t="n">
        <v>77.11</v>
      </c>
      <c r="S494" t="n">
        <v>42.11</v>
      </c>
      <c r="T494" t="n">
        <v>16714.27</v>
      </c>
      <c r="U494" t="n">
        <v>0.55</v>
      </c>
      <c r="V494" t="n">
        <v>0.86</v>
      </c>
      <c r="W494" t="n">
        <v>3.8</v>
      </c>
      <c r="X494" t="n">
        <v>1.08</v>
      </c>
      <c r="Y494" t="n">
        <v>1</v>
      </c>
      <c r="Z494" t="n">
        <v>10</v>
      </c>
    </row>
    <row r="495">
      <c r="A495" t="n">
        <v>12</v>
      </c>
      <c r="B495" t="n">
        <v>145</v>
      </c>
      <c r="C495" t="inlineStr">
        <is>
          <t xml:space="preserve">CONCLUIDO	</t>
        </is>
      </c>
      <c r="D495" t="n">
        <v>4.599</v>
      </c>
      <c r="E495" t="n">
        <v>21.74</v>
      </c>
      <c r="F495" t="n">
        <v>16.1</v>
      </c>
      <c r="G495" t="n">
        <v>19.32</v>
      </c>
      <c r="H495" t="n">
        <v>0.24</v>
      </c>
      <c r="I495" t="n">
        <v>50</v>
      </c>
      <c r="J495" t="n">
        <v>291.25</v>
      </c>
      <c r="K495" t="n">
        <v>61.2</v>
      </c>
      <c r="L495" t="n">
        <v>4</v>
      </c>
      <c r="M495" t="n">
        <v>48</v>
      </c>
      <c r="N495" t="n">
        <v>81.05</v>
      </c>
      <c r="O495" t="n">
        <v>36155.02</v>
      </c>
      <c r="P495" t="n">
        <v>271.56</v>
      </c>
      <c r="Q495" t="n">
        <v>1732.31</v>
      </c>
      <c r="R495" t="n">
        <v>74.7</v>
      </c>
      <c r="S495" t="n">
        <v>42.11</v>
      </c>
      <c r="T495" t="n">
        <v>15529.02</v>
      </c>
      <c r="U495" t="n">
        <v>0.5600000000000001</v>
      </c>
      <c r="V495" t="n">
        <v>0.87</v>
      </c>
      <c r="W495" t="n">
        <v>3.79</v>
      </c>
      <c r="X495" t="n">
        <v>1</v>
      </c>
      <c r="Y495" t="n">
        <v>1</v>
      </c>
      <c r="Z495" t="n">
        <v>10</v>
      </c>
    </row>
    <row r="496">
      <c r="A496" t="n">
        <v>13</v>
      </c>
      <c r="B496" t="n">
        <v>145</v>
      </c>
      <c r="C496" t="inlineStr">
        <is>
          <t xml:space="preserve">CONCLUIDO	</t>
        </is>
      </c>
      <c r="D496" t="n">
        <v>4.6474</v>
      </c>
      <c r="E496" t="n">
        <v>21.52</v>
      </c>
      <c r="F496" t="n">
        <v>16.04</v>
      </c>
      <c r="G496" t="n">
        <v>20.47</v>
      </c>
      <c r="H496" t="n">
        <v>0.26</v>
      </c>
      <c r="I496" t="n">
        <v>47</v>
      </c>
      <c r="J496" t="n">
        <v>291.76</v>
      </c>
      <c r="K496" t="n">
        <v>61.2</v>
      </c>
      <c r="L496" t="n">
        <v>4.25</v>
      </c>
      <c r="M496" t="n">
        <v>45</v>
      </c>
      <c r="N496" t="n">
        <v>81.31</v>
      </c>
      <c r="O496" t="n">
        <v>36218.04</v>
      </c>
      <c r="P496" t="n">
        <v>269.69</v>
      </c>
      <c r="Q496" t="n">
        <v>1732.28</v>
      </c>
      <c r="R496" t="n">
        <v>72.40000000000001</v>
      </c>
      <c r="S496" t="n">
        <v>42.11</v>
      </c>
      <c r="T496" t="n">
        <v>14394.95</v>
      </c>
      <c r="U496" t="n">
        <v>0.58</v>
      </c>
      <c r="V496" t="n">
        <v>0.87</v>
      </c>
      <c r="W496" t="n">
        <v>3.79</v>
      </c>
      <c r="X496" t="n">
        <v>0.93</v>
      </c>
      <c r="Y496" t="n">
        <v>1</v>
      </c>
      <c r="Z496" t="n">
        <v>10</v>
      </c>
    </row>
    <row r="497">
      <c r="A497" t="n">
        <v>14</v>
      </c>
      <c r="B497" t="n">
        <v>145</v>
      </c>
      <c r="C497" t="inlineStr">
        <is>
          <t xml:space="preserve">CONCLUIDO	</t>
        </is>
      </c>
      <c r="D497" t="n">
        <v>4.6981</v>
      </c>
      <c r="E497" t="n">
        <v>21.29</v>
      </c>
      <c r="F497" t="n">
        <v>15.96</v>
      </c>
      <c r="G497" t="n">
        <v>21.77</v>
      </c>
      <c r="H497" t="n">
        <v>0.27</v>
      </c>
      <c r="I497" t="n">
        <v>44</v>
      </c>
      <c r="J497" t="n">
        <v>292.27</v>
      </c>
      <c r="K497" t="n">
        <v>61.2</v>
      </c>
      <c r="L497" t="n">
        <v>4.5</v>
      </c>
      <c r="M497" t="n">
        <v>42</v>
      </c>
      <c r="N497" t="n">
        <v>81.56999999999999</v>
      </c>
      <c r="O497" t="n">
        <v>36281.16</v>
      </c>
      <c r="P497" t="n">
        <v>267.02</v>
      </c>
      <c r="Q497" t="n">
        <v>1732.17</v>
      </c>
      <c r="R497" t="n">
        <v>70.48</v>
      </c>
      <c r="S497" t="n">
        <v>42.11</v>
      </c>
      <c r="T497" t="n">
        <v>13446</v>
      </c>
      <c r="U497" t="n">
        <v>0.6</v>
      </c>
      <c r="V497" t="n">
        <v>0.87</v>
      </c>
      <c r="W497" t="n">
        <v>3.78</v>
      </c>
      <c r="X497" t="n">
        <v>0.87</v>
      </c>
      <c r="Y497" t="n">
        <v>1</v>
      </c>
      <c r="Z497" t="n">
        <v>10</v>
      </c>
    </row>
    <row r="498">
      <c r="A498" t="n">
        <v>15</v>
      </c>
      <c r="B498" t="n">
        <v>145</v>
      </c>
      <c r="C498" t="inlineStr">
        <is>
          <t xml:space="preserve">CONCLUIDO	</t>
        </is>
      </c>
      <c r="D498" t="n">
        <v>4.7483</v>
      </c>
      <c r="E498" t="n">
        <v>21.06</v>
      </c>
      <c r="F498" t="n">
        <v>15.9</v>
      </c>
      <c r="G498" t="n">
        <v>23.27</v>
      </c>
      <c r="H498" t="n">
        <v>0.29</v>
      </c>
      <c r="I498" t="n">
        <v>41</v>
      </c>
      <c r="J498" t="n">
        <v>292.79</v>
      </c>
      <c r="K498" t="n">
        <v>61.2</v>
      </c>
      <c r="L498" t="n">
        <v>4.75</v>
      </c>
      <c r="M498" t="n">
        <v>39</v>
      </c>
      <c r="N498" t="n">
        <v>81.84</v>
      </c>
      <c r="O498" t="n">
        <v>36344.4</v>
      </c>
      <c r="P498" t="n">
        <v>264.84</v>
      </c>
      <c r="Q498" t="n">
        <v>1732.04</v>
      </c>
      <c r="R498" t="n">
        <v>68.59</v>
      </c>
      <c r="S498" t="n">
        <v>42.11</v>
      </c>
      <c r="T498" t="n">
        <v>12518.92</v>
      </c>
      <c r="U498" t="n">
        <v>0.61</v>
      </c>
      <c r="V498" t="n">
        <v>0.88</v>
      </c>
      <c r="W498" t="n">
        <v>3.77</v>
      </c>
      <c r="X498" t="n">
        <v>0.8</v>
      </c>
      <c r="Y498" t="n">
        <v>1</v>
      </c>
      <c r="Z498" t="n">
        <v>10</v>
      </c>
    </row>
    <row r="499">
      <c r="A499" t="n">
        <v>16</v>
      </c>
      <c r="B499" t="n">
        <v>145</v>
      </c>
      <c r="C499" t="inlineStr">
        <is>
          <t xml:space="preserve">CONCLUIDO	</t>
        </is>
      </c>
      <c r="D499" t="n">
        <v>4.7807</v>
      </c>
      <c r="E499" t="n">
        <v>20.92</v>
      </c>
      <c r="F499" t="n">
        <v>15.87</v>
      </c>
      <c r="G499" t="n">
        <v>24.41</v>
      </c>
      <c r="H499" t="n">
        <v>0.3</v>
      </c>
      <c r="I499" t="n">
        <v>39</v>
      </c>
      <c r="J499" t="n">
        <v>293.3</v>
      </c>
      <c r="K499" t="n">
        <v>61.2</v>
      </c>
      <c r="L499" t="n">
        <v>5</v>
      </c>
      <c r="M499" t="n">
        <v>37</v>
      </c>
      <c r="N499" t="n">
        <v>82.09999999999999</v>
      </c>
      <c r="O499" t="n">
        <v>36407.75</v>
      </c>
      <c r="P499" t="n">
        <v>263.33</v>
      </c>
      <c r="Q499" t="n">
        <v>1731.99</v>
      </c>
      <c r="R499" t="n">
        <v>67.42</v>
      </c>
      <c r="S499" t="n">
        <v>42.11</v>
      </c>
      <c r="T499" t="n">
        <v>11944.64</v>
      </c>
      <c r="U499" t="n">
        <v>0.62</v>
      </c>
      <c r="V499" t="n">
        <v>0.88</v>
      </c>
      <c r="W499" t="n">
        <v>3.77</v>
      </c>
      <c r="X499" t="n">
        <v>0.77</v>
      </c>
      <c r="Y499" t="n">
        <v>1</v>
      </c>
      <c r="Z499" t="n">
        <v>10</v>
      </c>
    </row>
    <row r="500">
      <c r="A500" t="n">
        <v>17</v>
      </c>
      <c r="B500" t="n">
        <v>145</v>
      </c>
      <c r="C500" t="inlineStr">
        <is>
          <t xml:space="preserve">CONCLUIDO	</t>
        </is>
      </c>
      <c r="D500" t="n">
        <v>4.8114</v>
      </c>
      <c r="E500" t="n">
        <v>20.78</v>
      </c>
      <c r="F500" t="n">
        <v>15.84</v>
      </c>
      <c r="G500" t="n">
        <v>25.69</v>
      </c>
      <c r="H500" t="n">
        <v>0.32</v>
      </c>
      <c r="I500" t="n">
        <v>37</v>
      </c>
      <c r="J500" t="n">
        <v>293.81</v>
      </c>
      <c r="K500" t="n">
        <v>61.2</v>
      </c>
      <c r="L500" t="n">
        <v>5.25</v>
      </c>
      <c r="M500" t="n">
        <v>35</v>
      </c>
      <c r="N500" t="n">
        <v>82.36</v>
      </c>
      <c r="O500" t="n">
        <v>36471.2</v>
      </c>
      <c r="P500" t="n">
        <v>261.48</v>
      </c>
      <c r="Q500" t="n">
        <v>1732.11</v>
      </c>
      <c r="R500" t="n">
        <v>66.45999999999999</v>
      </c>
      <c r="S500" t="n">
        <v>42.11</v>
      </c>
      <c r="T500" t="n">
        <v>11474.23</v>
      </c>
      <c r="U500" t="n">
        <v>0.63</v>
      </c>
      <c r="V500" t="n">
        <v>0.88</v>
      </c>
      <c r="W500" t="n">
        <v>3.77</v>
      </c>
      <c r="X500" t="n">
        <v>0.74</v>
      </c>
      <c r="Y500" t="n">
        <v>1</v>
      </c>
      <c r="Z500" t="n">
        <v>10</v>
      </c>
    </row>
    <row r="501">
      <c r="A501" t="n">
        <v>18</v>
      </c>
      <c r="B501" t="n">
        <v>145</v>
      </c>
      <c r="C501" t="inlineStr">
        <is>
          <t xml:space="preserve">CONCLUIDO	</t>
        </is>
      </c>
      <c r="D501" t="n">
        <v>4.8492</v>
      </c>
      <c r="E501" t="n">
        <v>20.62</v>
      </c>
      <c r="F501" t="n">
        <v>15.79</v>
      </c>
      <c r="G501" t="n">
        <v>27.06</v>
      </c>
      <c r="H501" t="n">
        <v>0.33</v>
      </c>
      <c r="I501" t="n">
        <v>35</v>
      </c>
      <c r="J501" t="n">
        <v>294.33</v>
      </c>
      <c r="K501" t="n">
        <v>61.2</v>
      </c>
      <c r="L501" t="n">
        <v>5.5</v>
      </c>
      <c r="M501" t="n">
        <v>33</v>
      </c>
      <c r="N501" t="n">
        <v>82.63</v>
      </c>
      <c r="O501" t="n">
        <v>36534.76</v>
      </c>
      <c r="P501" t="n">
        <v>259.47</v>
      </c>
      <c r="Q501" t="n">
        <v>1731.97</v>
      </c>
      <c r="R501" t="n">
        <v>64.84</v>
      </c>
      <c r="S501" t="n">
        <v>42.11</v>
      </c>
      <c r="T501" t="n">
        <v>10672.82</v>
      </c>
      <c r="U501" t="n">
        <v>0.65</v>
      </c>
      <c r="V501" t="n">
        <v>0.88</v>
      </c>
      <c r="W501" t="n">
        <v>3.77</v>
      </c>
      <c r="X501" t="n">
        <v>0.6899999999999999</v>
      </c>
      <c r="Y501" t="n">
        <v>1</v>
      </c>
      <c r="Z501" t="n">
        <v>10</v>
      </c>
    </row>
    <row r="502">
      <c r="A502" t="n">
        <v>19</v>
      </c>
      <c r="B502" t="n">
        <v>145</v>
      </c>
      <c r="C502" t="inlineStr">
        <is>
          <t xml:space="preserve">CONCLUIDO	</t>
        </is>
      </c>
      <c r="D502" t="n">
        <v>4.8674</v>
      </c>
      <c r="E502" t="n">
        <v>20.54</v>
      </c>
      <c r="F502" t="n">
        <v>15.76</v>
      </c>
      <c r="G502" t="n">
        <v>27.82</v>
      </c>
      <c r="H502" t="n">
        <v>0.35</v>
      </c>
      <c r="I502" t="n">
        <v>34</v>
      </c>
      <c r="J502" t="n">
        <v>294.84</v>
      </c>
      <c r="K502" t="n">
        <v>61.2</v>
      </c>
      <c r="L502" t="n">
        <v>5.75</v>
      </c>
      <c r="M502" t="n">
        <v>32</v>
      </c>
      <c r="N502" t="n">
        <v>82.90000000000001</v>
      </c>
      <c r="O502" t="n">
        <v>36598.44</v>
      </c>
      <c r="P502" t="n">
        <v>257.8</v>
      </c>
      <c r="Q502" t="n">
        <v>1731.85</v>
      </c>
      <c r="R502" t="n">
        <v>64.04000000000001</v>
      </c>
      <c r="S502" t="n">
        <v>42.11</v>
      </c>
      <c r="T502" t="n">
        <v>10276.74</v>
      </c>
      <c r="U502" t="n">
        <v>0.66</v>
      </c>
      <c r="V502" t="n">
        <v>0.88</v>
      </c>
      <c r="W502" t="n">
        <v>3.77</v>
      </c>
      <c r="X502" t="n">
        <v>0.67</v>
      </c>
      <c r="Y502" t="n">
        <v>1</v>
      </c>
      <c r="Z502" t="n">
        <v>10</v>
      </c>
    </row>
    <row r="503">
      <c r="A503" t="n">
        <v>20</v>
      </c>
      <c r="B503" t="n">
        <v>145</v>
      </c>
      <c r="C503" t="inlineStr">
        <is>
          <t xml:space="preserve">CONCLUIDO	</t>
        </is>
      </c>
      <c r="D503" t="n">
        <v>4.9</v>
      </c>
      <c r="E503" t="n">
        <v>20.41</v>
      </c>
      <c r="F503" t="n">
        <v>15.73</v>
      </c>
      <c r="G503" t="n">
        <v>29.5</v>
      </c>
      <c r="H503" t="n">
        <v>0.36</v>
      </c>
      <c r="I503" t="n">
        <v>32</v>
      </c>
      <c r="J503" t="n">
        <v>295.36</v>
      </c>
      <c r="K503" t="n">
        <v>61.2</v>
      </c>
      <c r="L503" t="n">
        <v>6</v>
      </c>
      <c r="M503" t="n">
        <v>30</v>
      </c>
      <c r="N503" t="n">
        <v>83.16</v>
      </c>
      <c r="O503" t="n">
        <v>36662.22</v>
      </c>
      <c r="P503" t="n">
        <v>256.37</v>
      </c>
      <c r="Q503" t="n">
        <v>1732.13</v>
      </c>
      <c r="R503" t="n">
        <v>63.7</v>
      </c>
      <c r="S503" t="n">
        <v>42.11</v>
      </c>
      <c r="T503" t="n">
        <v>10116.95</v>
      </c>
      <c r="U503" t="n">
        <v>0.66</v>
      </c>
      <c r="V503" t="n">
        <v>0.89</v>
      </c>
      <c r="W503" t="n">
        <v>3.75</v>
      </c>
      <c r="X503" t="n">
        <v>0.63</v>
      </c>
      <c r="Y503" t="n">
        <v>1</v>
      </c>
      <c r="Z503" t="n">
        <v>10</v>
      </c>
    </row>
    <row r="504">
      <c r="A504" t="n">
        <v>21</v>
      </c>
      <c r="B504" t="n">
        <v>145</v>
      </c>
      <c r="C504" t="inlineStr">
        <is>
          <t xml:space="preserve">CONCLUIDO	</t>
        </is>
      </c>
      <c r="D504" t="n">
        <v>4.9205</v>
      </c>
      <c r="E504" t="n">
        <v>20.32</v>
      </c>
      <c r="F504" t="n">
        <v>15.7</v>
      </c>
      <c r="G504" t="n">
        <v>30.39</v>
      </c>
      <c r="H504" t="n">
        <v>0.38</v>
      </c>
      <c r="I504" t="n">
        <v>31</v>
      </c>
      <c r="J504" t="n">
        <v>295.88</v>
      </c>
      <c r="K504" t="n">
        <v>61.2</v>
      </c>
      <c r="L504" t="n">
        <v>6.25</v>
      </c>
      <c r="M504" t="n">
        <v>29</v>
      </c>
      <c r="N504" t="n">
        <v>83.43000000000001</v>
      </c>
      <c r="O504" t="n">
        <v>36726.12</v>
      </c>
      <c r="P504" t="n">
        <v>254.28</v>
      </c>
      <c r="Q504" t="n">
        <v>1732.1</v>
      </c>
      <c r="R504" t="n">
        <v>62.26</v>
      </c>
      <c r="S504" t="n">
        <v>42.11</v>
      </c>
      <c r="T504" t="n">
        <v>9401.85</v>
      </c>
      <c r="U504" t="n">
        <v>0.68</v>
      </c>
      <c r="V504" t="n">
        <v>0.89</v>
      </c>
      <c r="W504" t="n">
        <v>3.76</v>
      </c>
      <c r="X504" t="n">
        <v>0.6</v>
      </c>
      <c r="Y504" t="n">
        <v>1</v>
      </c>
      <c r="Z504" t="n">
        <v>10</v>
      </c>
    </row>
    <row r="505">
      <c r="A505" t="n">
        <v>22</v>
      </c>
      <c r="B505" t="n">
        <v>145</v>
      </c>
      <c r="C505" t="inlineStr">
        <is>
          <t xml:space="preserve">CONCLUIDO	</t>
        </is>
      </c>
      <c r="D505" t="n">
        <v>4.9534</v>
      </c>
      <c r="E505" t="n">
        <v>20.19</v>
      </c>
      <c r="F505" t="n">
        <v>15.68</v>
      </c>
      <c r="G505" t="n">
        <v>32.43</v>
      </c>
      <c r="H505" t="n">
        <v>0.39</v>
      </c>
      <c r="I505" t="n">
        <v>29</v>
      </c>
      <c r="J505" t="n">
        <v>296.4</v>
      </c>
      <c r="K505" t="n">
        <v>61.2</v>
      </c>
      <c r="L505" t="n">
        <v>6.5</v>
      </c>
      <c r="M505" t="n">
        <v>27</v>
      </c>
      <c r="N505" t="n">
        <v>83.7</v>
      </c>
      <c r="O505" t="n">
        <v>36790.13</v>
      </c>
      <c r="P505" t="n">
        <v>252.77</v>
      </c>
      <c r="Q505" t="n">
        <v>1731.95</v>
      </c>
      <c r="R505" t="n">
        <v>61.63</v>
      </c>
      <c r="S505" t="n">
        <v>42.11</v>
      </c>
      <c r="T505" t="n">
        <v>9097.74</v>
      </c>
      <c r="U505" t="n">
        <v>0.68</v>
      </c>
      <c r="V505" t="n">
        <v>0.89</v>
      </c>
      <c r="W505" t="n">
        <v>3.75</v>
      </c>
      <c r="X505" t="n">
        <v>0.58</v>
      </c>
      <c r="Y505" t="n">
        <v>1</v>
      </c>
      <c r="Z505" t="n">
        <v>10</v>
      </c>
    </row>
    <row r="506">
      <c r="A506" t="n">
        <v>23</v>
      </c>
      <c r="B506" t="n">
        <v>145</v>
      </c>
      <c r="C506" t="inlineStr">
        <is>
          <t xml:space="preserve">CONCLUIDO	</t>
        </is>
      </c>
      <c r="D506" t="n">
        <v>4.9729</v>
      </c>
      <c r="E506" t="n">
        <v>20.11</v>
      </c>
      <c r="F506" t="n">
        <v>15.65</v>
      </c>
      <c r="G506" t="n">
        <v>33.54</v>
      </c>
      <c r="H506" t="n">
        <v>0.4</v>
      </c>
      <c r="I506" t="n">
        <v>28</v>
      </c>
      <c r="J506" t="n">
        <v>296.92</v>
      </c>
      <c r="K506" t="n">
        <v>61.2</v>
      </c>
      <c r="L506" t="n">
        <v>6.75</v>
      </c>
      <c r="M506" t="n">
        <v>26</v>
      </c>
      <c r="N506" t="n">
        <v>83.97</v>
      </c>
      <c r="O506" t="n">
        <v>36854.25</v>
      </c>
      <c r="P506" t="n">
        <v>250.95</v>
      </c>
      <c r="Q506" t="n">
        <v>1731.86</v>
      </c>
      <c r="R506" t="n">
        <v>60.65</v>
      </c>
      <c r="S506" t="n">
        <v>42.11</v>
      </c>
      <c r="T506" t="n">
        <v>8613.32</v>
      </c>
      <c r="U506" t="n">
        <v>0.6899999999999999</v>
      </c>
      <c r="V506" t="n">
        <v>0.89</v>
      </c>
      <c r="W506" t="n">
        <v>3.76</v>
      </c>
      <c r="X506" t="n">
        <v>0.55</v>
      </c>
      <c r="Y506" t="n">
        <v>1</v>
      </c>
      <c r="Z506" t="n">
        <v>10</v>
      </c>
    </row>
    <row r="507">
      <c r="A507" t="n">
        <v>24</v>
      </c>
      <c r="B507" t="n">
        <v>145</v>
      </c>
      <c r="C507" t="inlineStr">
        <is>
          <t xml:space="preserve">CONCLUIDO	</t>
        </is>
      </c>
      <c r="D507" t="n">
        <v>4.9965</v>
      </c>
      <c r="E507" t="n">
        <v>20.01</v>
      </c>
      <c r="F507" t="n">
        <v>15.61</v>
      </c>
      <c r="G507" t="n">
        <v>34.69</v>
      </c>
      <c r="H507" t="n">
        <v>0.42</v>
      </c>
      <c r="I507" t="n">
        <v>27</v>
      </c>
      <c r="J507" t="n">
        <v>297.44</v>
      </c>
      <c r="K507" t="n">
        <v>61.2</v>
      </c>
      <c r="L507" t="n">
        <v>7</v>
      </c>
      <c r="M507" t="n">
        <v>25</v>
      </c>
      <c r="N507" t="n">
        <v>84.23999999999999</v>
      </c>
      <c r="O507" t="n">
        <v>36918.48</v>
      </c>
      <c r="P507" t="n">
        <v>249.24</v>
      </c>
      <c r="Q507" t="n">
        <v>1731.89</v>
      </c>
      <c r="R507" t="n">
        <v>59.55</v>
      </c>
      <c r="S507" t="n">
        <v>42.11</v>
      </c>
      <c r="T507" t="n">
        <v>8067.85</v>
      </c>
      <c r="U507" t="n">
        <v>0.71</v>
      </c>
      <c r="V507" t="n">
        <v>0.89</v>
      </c>
      <c r="W507" t="n">
        <v>3.75</v>
      </c>
      <c r="X507" t="n">
        <v>0.51</v>
      </c>
      <c r="Y507" t="n">
        <v>1</v>
      </c>
      <c r="Z507" t="n">
        <v>10</v>
      </c>
    </row>
    <row r="508">
      <c r="A508" t="n">
        <v>25</v>
      </c>
      <c r="B508" t="n">
        <v>145</v>
      </c>
      <c r="C508" t="inlineStr">
        <is>
          <t xml:space="preserve">CONCLUIDO	</t>
        </is>
      </c>
      <c r="D508" t="n">
        <v>5.0146</v>
      </c>
      <c r="E508" t="n">
        <v>19.94</v>
      </c>
      <c r="F508" t="n">
        <v>15.59</v>
      </c>
      <c r="G508" t="n">
        <v>35.98</v>
      </c>
      <c r="H508" t="n">
        <v>0.43</v>
      </c>
      <c r="I508" t="n">
        <v>26</v>
      </c>
      <c r="J508" t="n">
        <v>297.96</v>
      </c>
      <c r="K508" t="n">
        <v>61.2</v>
      </c>
      <c r="L508" t="n">
        <v>7.25</v>
      </c>
      <c r="M508" t="n">
        <v>24</v>
      </c>
      <c r="N508" t="n">
        <v>84.51000000000001</v>
      </c>
      <c r="O508" t="n">
        <v>36982.83</v>
      </c>
      <c r="P508" t="n">
        <v>247.4</v>
      </c>
      <c r="Q508" t="n">
        <v>1731.98</v>
      </c>
      <c r="R508" t="n">
        <v>58.85</v>
      </c>
      <c r="S508" t="n">
        <v>42.11</v>
      </c>
      <c r="T508" t="n">
        <v>7723.43</v>
      </c>
      <c r="U508" t="n">
        <v>0.72</v>
      </c>
      <c r="V508" t="n">
        <v>0.89</v>
      </c>
      <c r="W508" t="n">
        <v>3.75</v>
      </c>
      <c r="X508" t="n">
        <v>0.49</v>
      </c>
      <c r="Y508" t="n">
        <v>1</v>
      </c>
      <c r="Z508" t="n">
        <v>10</v>
      </c>
    </row>
    <row r="509">
      <c r="A509" t="n">
        <v>26</v>
      </c>
      <c r="B509" t="n">
        <v>145</v>
      </c>
      <c r="C509" t="inlineStr">
        <is>
          <t xml:space="preserve">CONCLUIDO	</t>
        </is>
      </c>
      <c r="D509" t="n">
        <v>5.0312</v>
      </c>
      <c r="E509" t="n">
        <v>19.88</v>
      </c>
      <c r="F509" t="n">
        <v>15.58</v>
      </c>
      <c r="G509" t="n">
        <v>37.39</v>
      </c>
      <c r="H509" t="n">
        <v>0.45</v>
      </c>
      <c r="I509" t="n">
        <v>25</v>
      </c>
      <c r="J509" t="n">
        <v>298.48</v>
      </c>
      <c r="K509" t="n">
        <v>61.2</v>
      </c>
      <c r="L509" t="n">
        <v>7.5</v>
      </c>
      <c r="M509" t="n">
        <v>23</v>
      </c>
      <c r="N509" t="n">
        <v>84.79000000000001</v>
      </c>
      <c r="O509" t="n">
        <v>37047.29</v>
      </c>
      <c r="P509" t="n">
        <v>246.35</v>
      </c>
      <c r="Q509" t="n">
        <v>1731.92</v>
      </c>
      <c r="R509" t="n">
        <v>58.27</v>
      </c>
      <c r="S509" t="n">
        <v>42.11</v>
      </c>
      <c r="T509" t="n">
        <v>7438.16</v>
      </c>
      <c r="U509" t="n">
        <v>0.72</v>
      </c>
      <c r="V509" t="n">
        <v>0.89</v>
      </c>
      <c r="W509" t="n">
        <v>3.75</v>
      </c>
      <c r="X509" t="n">
        <v>0.48</v>
      </c>
      <c r="Y509" t="n">
        <v>1</v>
      </c>
      <c r="Z509" t="n">
        <v>10</v>
      </c>
    </row>
    <row r="510">
      <c r="A510" t="n">
        <v>27</v>
      </c>
      <c r="B510" t="n">
        <v>145</v>
      </c>
      <c r="C510" t="inlineStr">
        <is>
          <t xml:space="preserve">CONCLUIDO	</t>
        </is>
      </c>
      <c r="D510" t="n">
        <v>5.0505</v>
      </c>
      <c r="E510" t="n">
        <v>19.8</v>
      </c>
      <c r="F510" t="n">
        <v>15.56</v>
      </c>
      <c r="G510" t="n">
        <v>38.89</v>
      </c>
      <c r="H510" t="n">
        <v>0.46</v>
      </c>
      <c r="I510" t="n">
        <v>24</v>
      </c>
      <c r="J510" t="n">
        <v>299.01</v>
      </c>
      <c r="K510" t="n">
        <v>61.2</v>
      </c>
      <c r="L510" t="n">
        <v>7.75</v>
      </c>
      <c r="M510" t="n">
        <v>22</v>
      </c>
      <c r="N510" t="n">
        <v>85.06</v>
      </c>
      <c r="O510" t="n">
        <v>37111.87</v>
      </c>
      <c r="P510" t="n">
        <v>245.26</v>
      </c>
      <c r="Q510" t="n">
        <v>1731.91</v>
      </c>
      <c r="R510" t="n">
        <v>57.95</v>
      </c>
      <c r="S510" t="n">
        <v>42.11</v>
      </c>
      <c r="T510" t="n">
        <v>7283.84</v>
      </c>
      <c r="U510" t="n">
        <v>0.73</v>
      </c>
      <c r="V510" t="n">
        <v>0.9</v>
      </c>
      <c r="W510" t="n">
        <v>3.74</v>
      </c>
      <c r="X510" t="n">
        <v>0.46</v>
      </c>
      <c r="Y510" t="n">
        <v>1</v>
      </c>
      <c r="Z510" t="n">
        <v>10</v>
      </c>
    </row>
    <row r="511">
      <c r="A511" t="n">
        <v>28</v>
      </c>
      <c r="B511" t="n">
        <v>145</v>
      </c>
      <c r="C511" t="inlineStr">
        <is>
          <t xml:space="preserve">CONCLUIDO	</t>
        </is>
      </c>
      <c r="D511" t="n">
        <v>5.0684</v>
      </c>
      <c r="E511" t="n">
        <v>19.73</v>
      </c>
      <c r="F511" t="n">
        <v>15.54</v>
      </c>
      <c r="G511" t="n">
        <v>40.54</v>
      </c>
      <c r="H511" t="n">
        <v>0.48</v>
      </c>
      <c r="I511" t="n">
        <v>23</v>
      </c>
      <c r="J511" t="n">
        <v>299.53</v>
      </c>
      <c r="K511" t="n">
        <v>61.2</v>
      </c>
      <c r="L511" t="n">
        <v>8</v>
      </c>
      <c r="M511" t="n">
        <v>21</v>
      </c>
      <c r="N511" t="n">
        <v>85.33</v>
      </c>
      <c r="O511" t="n">
        <v>37176.68</v>
      </c>
      <c r="P511" t="n">
        <v>242.99</v>
      </c>
      <c r="Q511" t="n">
        <v>1731.87</v>
      </c>
      <c r="R511" t="n">
        <v>57.36</v>
      </c>
      <c r="S511" t="n">
        <v>42.11</v>
      </c>
      <c r="T511" t="n">
        <v>6991.97</v>
      </c>
      <c r="U511" t="n">
        <v>0.73</v>
      </c>
      <c r="V511" t="n">
        <v>0.9</v>
      </c>
      <c r="W511" t="n">
        <v>3.74</v>
      </c>
      <c r="X511" t="n">
        <v>0.44</v>
      </c>
      <c r="Y511" t="n">
        <v>1</v>
      </c>
      <c r="Z511" t="n">
        <v>10</v>
      </c>
    </row>
    <row r="512">
      <c r="A512" t="n">
        <v>29</v>
      </c>
      <c r="B512" t="n">
        <v>145</v>
      </c>
      <c r="C512" t="inlineStr">
        <is>
          <t xml:space="preserve">CONCLUIDO	</t>
        </is>
      </c>
      <c r="D512" t="n">
        <v>5.0855</v>
      </c>
      <c r="E512" t="n">
        <v>19.66</v>
      </c>
      <c r="F512" t="n">
        <v>15.53</v>
      </c>
      <c r="G512" t="n">
        <v>42.35</v>
      </c>
      <c r="H512" t="n">
        <v>0.49</v>
      </c>
      <c r="I512" t="n">
        <v>22</v>
      </c>
      <c r="J512" t="n">
        <v>300.06</v>
      </c>
      <c r="K512" t="n">
        <v>61.2</v>
      </c>
      <c r="L512" t="n">
        <v>8.25</v>
      </c>
      <c r="M512" t="n">
        <v>20</v>
      </c>
      <c r="N512" t="n">
        <v>85.61</v>
      </c>
      <c r="O512" t="n">
        <v>37241.49</v>
      </c>
      <c r="P512" t="n">
        <v>241.48</v>
      </c>
      <c r="Q512" t="n">
        <v>1731.84</v>
      </c>
      <c r="R512" t="n">
        <v>57.04</v>
      </c>
      <c r="S512" t="n">
        <v>42.11</v>
      </c>
      <c r="T512" t="n">
        <v>6838.68</v>
      </c>
      <c r="U512" t="n">
        <v>0.74</v>
      </c>
      <c r="V512" t="n">
        <v>0.9</v>
      </c>
      <c r="W512" t="n">
        <v>3.74</v>
      </c>
      <c r="X512" t="n">
        <v>0.43</v>
      </c>
      <c r="Y512" t="n">
        <v>1</v>
      </c>
      <c r="Z512" t="n">
        <v>10</v>
      </c>
    </row>
    <row r="513">
      <c r="A513" t="n">
        <v>30</v>
      </c>
      <c r="B513" t="n">
        <v>145</v>
      </c>
      <c r="C513" t="inlineStr">
        <is>
          <t xml:space="preserve">CONCLUIDO	</t>
        </is>
      </c>
      <c r="D513" t="n">
        <v>5.0883</v>
      </c>
      <c r="E513" t="n">
        <v>19.65</v>
      </c>
      <c r="F513" t="n">
        <v>15.52</v>
      </c>
      <c r="G513" t="n">
        <v>42.32</v>
      </c>
      <c r="H513" t="n">
        <v>0.5</v>
      </c>
      <c r="I513" t="n">
        <v>22</v>
      </c>
      <c r="J513" t="n">
        <v>300.59</v>
      </c>
      <c r="K513" t="n">
        <v>61.2</v>
      </c>
      <c r="L513" t="n">
        <v>8.5</v>
      </c>
      <c r="M513" t="n">
        <v>20</v>
      </c>
      <c r="N513" t="n">
        <v>85.89</v>
      </c>
      <c r="O513" t="n">
        <v>37306.42</v>
      </c>
      <c r="P513" t="n">
        <v>239.45</v>
      </c>
      <c r="Q513" t="n">
        <v>1731.84</v>
      </c>
      <c r="R513" t="n">
        <v>56.76</v>
      </c>
      <c r="S513" t="n">
        <v>42.11</v>
      </c>
      <c r="T513" t="n">
        <v>6699.49</v>
      </c>
      <c r="U513" t="n">
        <v>0.74</v>
      </c>
      <c r="V513" t="n">
        <v>0.9</v>
      </c>
      <c r="W513" t="n">
        <v>3.74</v>
      </c>
      <c r="X513" t="n">
        <v>0.42</v>
      </c>
      <c r="Y513" t="n">
        <v>1</v>
      </c>
      <c r="Z513" t="n">
        <v>10</v>
      </c>
    </row>
    <row r="514">
      <c r="A514" t="n">
        <v>31</v>
      </c>
      <c r="B514" t="n">
        <v>145</v>
      </c>
      <c r="C514" t="inlineStr">
        <is>
          <t xml:space="preserve">CONCLUIDO	</t>
        </is>
      </c>
      <c r="D514" t="n">
        <v>5.1041</v>
      </c>
      <c r="E514" t="n">
        <v>19.59</v>
      </c>
      <c r="F514" t="n">
        <v>15.51</v>
      </c>
      <c r="G514" t="n">
        <v>44.32</v>
      </c>
      <c r="H514" t="n">
        <v>0.52</v>
      </c>
      <c r="I514" t="n">
        <v>21</v>
      </c>
      <c r="J514" t="n">
        <v>301.11</v>
      </c>
      <c r="K514" t="n">
        <v>61.2</v>
      </c>
      <c r="L514" t="n">
        <v>8.75</v>
      </c>
      <c r="M514" t="n">
        <v>19</v>
      </c>
      <c r="N514" t="n">
        <v>86.16</v>
      </c>
      <c r="O514" t="n">
        <v>37371.47</v>
      </c>
      <c r="P514" t="n">
        <v>239.35</v>
      </c>
      <c r="Q514" t="n">
        <v>1732.01</v>
      </c>
      <c r="R514" t="n">
        <v>56.27</v>
      </c>
      <c r="S514" t="n">
        <v>42.11</v>
      </c>
      <c r="T514" t="n">
        <v>6458.59</v>
      </c>
      <c r="U514" t="n">
        <v>0.75</v>
      </c>
      <c r="V514" t="n">
        <v>0.9</v>
      </c>
      <c r="W514" t="n">
        <v>3.75</v>
      </c>
      <c r="X514" t="n">
        <v>0.41</v>
      </c>
      <c r="Y514" t="n">
        <v>1</v>
      </c>
      <c r="Z514" t="n">
        <v>10</v>
      </c>
    </row>
    <row r="515">
      <c r="A515" t="n">
        <v>32</v>
      </c>
      <c r="B515" t="n">
        <v>145</v>
      </c>
      <c r="C515" t="inlineStr">
        <is>
          <t xml:space="preserve">CONCLUIDO	</t>
        </is>
      </c>
      <c r="D515" t="n">
        <v>5.1267</v>
      </c>
      <c r="E515" t="n">
        <v>19.51</v>
      </c>
      <c r="F515" t="n">
        <v>15.48</v>
      </c>
      <c r="G515" t="n">
        <v>46.44</v>
      </c>
      <c r="H515" t="n">
        <v>0.53</v>
      </c>
      <c r="I515" t="n">
        <v>20</v>
      </c>
      <c r="J515" t="n">
        <v>301.64</v>
      </c>
      <c r="K515" t="n">
        <v>61.2</v>
      </c>
      <c r="L515" t="n">
        <v>9</v>
      </c>
      <c r="M515" t="n">
        <v>18</v>
      </c>
      <c r="N515" t="n">
        <v>86.44</v>
      </c>
      <c r="O515" t="n">
        <v>37436.63</v>
      </c>
      <c r="P515" t="n">
        <v>236.75</v>
      </c>
      <c r="Q515" t="n">
        <v>1731.88</v>
      </c>
      <c r="R515" t="n">
        <v>55.3</v>
      </c>
      <c r="S515" t="n">
        <v>42.11</v>
      </c>
      <c r="T515" t="n">
        <v>5979.09</v>
      </c>
      <c r="U515" t="n">
        <v>0.76</v>
      </c>
      <c r="V515" t="n">
        <v>0.9</v>
      </c>
      <c r="W515" t="n">
        <v>3.74</v>
      </c>
      <c r="X515" t="n">
        <v>0.38</v>
      </c>
      <c r="Y515" t="n">
        <v>1</v>
      </c>
      <c r="Z515" t="n">
        <v>10</v>
      </c>
    </row>
    <row r="516">
      <c r="A516" t="n">
        <v>33</v>
      </c>
      <c r="B516" t="n">
        <v>145</v>
      </c>
      <c r="C516" t="inlineStr">
        <is>
          <t xml:space="preserve">CONCLUIDO	</t>
        </is>
      </c>
      <c r="D516" t="n">
        <v>5.1294</v>
      </c>
      <c r="E516" t="n">
        <v>19.5</v>
      </c>
      <c r="F516" t="n">
        <v>15.47</v>
      </c>
      <c r="G516" t="n">
        <v>46.41</v>
      </c>
      <c r="H516" t="n">
        <v>0.55</v>
      </c>
      <c r="I516" t="n">
        <v>20</v>
      </c>
      <c r="J516" t="n">
        <v>302.17</v>
      </c>
      <c r="K516" t="n">
        <v>61.2</v>
      </c>
      <c r="L516" t="n">
        <v>9.25</v>
      </c>
      <c r="M516" t="n">
        <v>18</v>
      </c>
      <c r="N516" t="n">
        <v>86.72</v>
      </c>
      <c r="O516" t="n">
        <v>37501.91</v>
      </c>
      <c r="P516" t="n">
        <v>235.04</v>
      </c>
      <c r="Q516" t="n">
        <v>1732.03</v>
      </c>
      <c r="R516" t="n">
        <v>55.02</v>
      </c>
      <c r="S516" t="n">
        <v>42.11</v>
      </c>
      <c r="T516" t="n">
        <v>5840.49</v>
      </c>
      <c r="U516" t="n">
        <v>0.77</v>
      </c>
      <c r="V516" t="n">
        <v>0.9</v>
      </c>
      <c r="W516" t="n">
        <v>3.74</v>
      </c>
      <c r="X516" t="n">
        <v>0.37</v>
      </c>
      <c r="Y516" t="n">
        <v>1</v>
      </c>
      <c r="Z516" t="n">
        <v>10</v>
      </c>
    </row>
    <row r="517">
      <c r="A517" t="n">
        <v>34</v>
      </c>
      <c r="B517" t="n">
        <v>145</v>
      </c>
      <c r="C517" t="inlineStr">
        <is>
          <t xml:space="preserve">CONCLUIDO	</t>
        </is>
      </c>
      <c r="D517" t="n">
        <v>5.1461</v>
      </c>
      <c r="E517" t="n">
        <v>19.43</v>
      </c>
      <c r="F517" t="n">
        <v>15.46</v>
      </c>
      <c r="G517" t="n">
        <v>48.82</v>
      </c>
      <c r="H517" t="n">
        <v>0.5600000000000001</v>
      </c>
      <c r="I517" t="n">
        <v>19</v>
      </c>
      <c r="J517" t="n">
        <v>302.7</v>
      </c>
      <c r="K517" t="n">
        <v>61.2</v>
      </c>
      <c r="L517" t="n">
        <v>9.5</v>
      </c>
      <c r="M517" t="n">
        <v>17</v>
      </c>
      <c r="N517" t="n">
        <v>87</v>
      </c>
      <c r="O517" t="n">
        <v>37567.32</v>
      </c>
      <c r="P517" t="n">
        <v>234.4</v>
      </c>
      <c r="Q517" t="n">
        <v>1731.98</v>
      </c>
      <c r="R517" t="n">
        <v>54.84</v>
      </c>
      <c r="S517" t="n">
        <v>42.11</v>
      </c>
      <c r="T517" t="n">
        <v>5755.36</v>
      </c>
      <c r="U517" t="n">
        <v>0.77</v>
      </c>
      <c r="V517" t="n">
        <v>0.9</v>
      </c>
      <c r="W517" t="n">
        <v>3.74</v>
      </c>
      <c r="X517" t="n">
        <v>0.36</v>
      </c>
      <c r="Y517" t="n">
        <v>1</v>
      </c>
      <c r="Z517" t="n">
        <v>10</v>
      </c>
    </row>
    <row r="518">
      <c r="A518" t="n">
        <v>35</v>
      </c>
      <c r="B518" t="n">
        <v>145</v>
      </c>
      <c r="C518" t="inlineStr">
        <is>
          <t xml:space="preserve">CONCLUIDO	</t>
        </is>
      </c>
      <c r="D518" t="n">
        <v>5.147</v>
      </c>
      <c r="E518" t="n">
        <v>19.43</v>
      </c>
      <c r="F518" t="n">
        <v>15.46</v>
      </c>
      <c r="G518" t="n">
        <v>48.81</v>
      </c>
      <c r="H518" t="n">
        <v>0.57</v>
      </c>
      <c r="I518" t="n">
        <v>19</v>
      </c>
      <c r="J518" t="n">
        <v>303.23</v>
      </c>
      <c r="K518" t="n">
        <v>61.2</v>
      </c>
      <c r="L518" t="n">
        <v>9.75</v>
      </c>
      <c r="M518" t="n">
        <v>17</v>
      </c>
      <c r="N518" t="n">
        <v>87.28</v>
      </c>
      <c r="O518" t="n">
        <v>37632.84</v>
      </c>
      <c r="P518" t="n">
        <v>232.51</v>
      </c>
      <c r="Q518" t="n">
        <v>1731.88</v>
      </c>
      <c r="R518" t="n">
        <v>54.54</v>
      </c>
      <c r="S518" t="n">
        <v>42.11</v>
      </c>
      <c r="T518" t="n">
        <v>5603.71</v>
      </c>
      <c r="U518" t="n">
        <v>0.77</v>
      </c>
      <c r="V518" t="n">
        <v>0.9</v>
      </c>
      <c r="W518" t="n">
        <v>3.74</v>
      </c>
      <c r="X518" t="n">
        <v>0.36</v>
      </c>
      <c r="Y518" t="n">
        <v>1</v>
      </c>
      <c r="Z518" t="n">
        <v>10</v>
      </c>
    </row>
    <row r="519">
      <c r="A519" t="n">
        <v>36</v>
      </c>
      <c r="B519" t="n">
        <v>145</v>
      </c>
      <c r="C519" t="inlineStr">
        <is>
          <t xml:space="preserve">CONCLUIDO	</t>
        </is>
      </c>
      <c r="D519" t="n">
        <v>5.1618</v>
      </c>
      <c r="E519" t="n">
        <v>19.37</v>
      </c>
      <c r="F519" t="n">
        <v>15.45</v>
      </c>
      <c r="G519" t="n">
        <v>51.51</v>
      </c>
      <c r="H519" t="n">
        <v>0.59</v>
      </c>
      <c r="I519" t="n">
        <v>18</v>
      </c>
      <c r="J519" t="n">
        <v>303.76</v>
      </c>
      <c r="K519" t="n">
        <v>61.2</v>
      </c>
      <c r="L519" t="n">
        <v>10</v>
      </c>
      <c r="M519" t="n">
        <v>16</v>
      </c>
      <c r="N519" t="n">
        <v>87.56999999999999</v>
      </c>
      <c r="O519" t="n">
        <v>37698.48</v>
      </c>
      <c r="P519" t="n">
        <v>231.43</v>
      </c>
      <c r="Q519" t="n">
        <v>1732.01</v>
      </c>
      <c r="R519" t="n">
        <v>54.68</v>
      </c>
      <c r="S519" t="n">
        <v>42.11</v>
      </c>
      <c r="T519" t="n">
        <v>5680.22</v>
      </c>
      <c r="U519" t="n">
        <v>0.77</v>
      </c>
      <c r="V519" t="n">
        <v>0.9</v>
      </c>
      <c r="W519" t="n">
        <v>3.74</v>
      </c>
      <c r="X519" t="n">
        <v>0.35</v>
      </c>
      <c r="Y519" t="n">
        <v>1</v>
      </c>
      <c r="Z519" t="n">
        <v>10</v>
      </c>
    </row>
    <row r="520">
      <c r="A520" t="n">
        <v>37</v>
      </c>
      <c r="B520" t="n">
        <v>145</v>
      </c>
      <c r="C520" t="inlineStr">
        <is>
          <t xml:space="preserve">CONCLUIDO	</t>
        </is>
      </c>
      <c r="D520" t="n">
        <v>5.1884</v>
      </c>
      <c r="E520" t="n">
        <v>19.27</v>
      </c>
      <c r="F520" t="n">
        <v>15.41</v>
      </c>
      <c r="G520" t="n">
        <v>54.38</v>
      </c>
      <c r="H520" t="n">
        <v>0.6</v>
      </c>
      <c r="I520" t="n">
        <v>17</v>
      </c>
      <c r="J520" t="n">
        <v>304.3</v>
      </c>
      <c r="K520" t="n">
        <v>61.2</v>
      </c>
      <c r="L520" t="n">
        <v>10.25</v>
      </c>
      <c r="M520" t="n">
        <v>15</v>
      </c>
      <c r="N520" t="n">
        <v>87.84999999999999</v>
      </c>
      <c r="O520" t="n">
        <v>37764.25</v>
      </c>
      <c r="P520" t="n">
        <v>228.19</v>
      </c>
      <c r="Q520" t="n">
        <v>1731.89</v>
      </c>
      <c r="R520" t="n">
        <v>53.28</v>
      </c>
      <c r="S520" t="n">
        <v>42.11</v>
      </c>
      <c r="T520" t="n">
        <v>4981.55</v>
      </c>
      <c r="U520" t="n">
        <v>0.79</v>
      </c>
      <c r="V520" t="n">
        <v>0.9</v>
      </c>
      <c r="W520" t="n">
        <v>3.73</v>
      </c>
      <c r="X520" t="n">
        <v>0.31</v>
      </c>
      <c r="Y520" t="n">
        <v>1</v>
      </c>
      <c r="Z520" t="n">
        <v>10</v>
      </c>
    </row>
    <row r="521">
      <c r="A521" t="n">
        <v>38</v>
      </c>
      <c r="B521" t="n">
        <v>145</v>
      </c>
      <c r="C521" t="inlineStr">
        <is>
          <t xml:space="preserve">CONCLUIDO	</t>
        </is>
      </c>
      <c r="D521" t="n">
        <v>5.186</v>
      </c>
      <c r="E521" t="n">
        <v>19.28</v>
      </c>
      <c r="F521" t="n">
        <v>15.42</v>
      </c>
      <c r="G521" t="n">
        <v>54.41</v>
      </c>
      <c r="H521" t="n">
        <v>0.61</v>
      </c>
      <c r="I521" t="n">
        <v>17</v>
      </c>
      <c r="J521" t="n">
        <v>304.83</v>
      </c>
      <c r="K521" t="n">
        <v>61.2</v>
      </c>
      <c r="L521" t="n">
        <v>10.5</v>
      </c>
      <c r="M521" t="n">
        <v>15</v>
      </c>
      <c r="N521" t="n">
        <v>88.13</v>
      </c>
      <c r="O521" t="n">
        <v>37830.13</v>
      </c>
      <c r="P521" t="n">
        <v>228.56</v>
      </c>
      <c r="Q521" t="n">
        <v>1731.84</v>
      </c>
      <c r="R521" t="n">
        <v>53.59</v>
      </c>
      <c r="S521" t="n">
        <v>42.11</v>
      </c>
      <c r="T521" t="n">
        <v>5140.29</v>
      </c>
      <c r="U521" t="n">
        <v>0.79</v>
      </c>
      <c r="V521" t="n">
        <v>0.9</v>
      </c>
      <c r="W521" t="n">
        <v>3.73</v>
      </c>
      <c r="X521" t="n">
        <v>0.32</v>
      </c>
      <c r="Y521" t="n">
        <v>1</v>
      </c>
      <c r="Z521" t="n">
        <v>10</v>
      </c>
    </row>
    <row r="522">
      <c r="A522" t="n">
        <v>39</v>
      </c>
      <c r="B522" t="n">
        <v>145</v>
      </c>
      <c r="C522" t="inlineStr">
        <is>
          <t xml:space="preserve">CONCLUIDO	</t>
        </is>
      </c>
      <c r="D522" t="n">
        <v>5.185</v>
      </c>
      <c r="E522" t="n">
        <v>19.29</v>
      </c>
      <c r="F522" t="n">
        <v>15.42</v>
      </c>
      <c r="G522" t="n">
        <v>54.43</v>
      </c>
      <c r="H522" t="n">
        <v>0.63</v>
      </c>
      <c r="I522" t="n">
        <v>17</v>
      </c>
      <c r="J522" t="n">
        <v>305.37</v>
      </c>
      <c r="K522" t="n">
        <v>61.2</v>
      </c>
      <c r="L522" t="n">
        <v>10.75</v>
      </c>
      <c r="M522" t="n">
        <v>15</v>
      </c>
      <c r="N522" t="n">
        <v>88.42</v>
      </c>
      <c r="O522" t="n">
        <v>37896.14</v>
      </c>
      <c r="P522" t="n">
        <v>226.18</v>
      </c>
      <c r="Q522" t="n">
        <v>1731.9</v>
      </c>
      <c r="R522" t="n">
        <v>53.54</v>
      </c>
      <c r="S522" t="n">
        <v>42.11</v>
      </c>
      <c r="T522" t="n">
        <v>5111.48</v>
      </c>
      <c r="U522" t="n">
        <v>0.79</v>
      </c>
      <c r="V522" t="n">
        <v>0.9</v>
      </c>
      <c r="W522" t="n">
        <v>3.74</v>
      </c>
      <c r="X522" t="n">
        <v>0.32</v>
      </c>
      <c r="Y522" t="n">
        <v>1</v>
      </c>
      <c r="Z522" t="n">
        <v>10</v>
      </c>
    </row>
    <row r="523">
      <c r="A523" t="n">
        <v>40</v>
      </c>
      <c r="B523" t="n">
        <v>145</v>
      </c>
      <c r="C523" t="inlineStr">
        <is>
          <t xml:space="preserve">CONCLUIDO	</t>
        </is>
      </c>
      <c r="D523" t="n">
        <v>5.2034</v>
      </c>
      <c r="E523" t="n">
        <v>19.22</v>
      </c>
      <c r="F523" t="n">
        <v>15.41</v>
      </c>
      <c r="G523" t="n">
        <v>57.78</v>
      </c>
      <c r="H523" t="n">
        <v>0.64</v>
      </c>
      <c r="I523" t="n">
        <v>16</v>
      </c>
      <c r="J523" t="n">
        <v>305.9</v>
      </c>
      <c r="K523" t="n">
        <v>61.2</v>
      </c>
      <c r="L523" t="n">
        <v>11</v>
      </c>
      <c r="M523" t="n">
        <v>14</v>
      </c>
      <c r="N523" t="n">
        <v>88.7</v>
      </c>
      <c r="O523" t="n">
        <v>37962.28</v>
      </c>
      <c r="P523" t="n">
        <v>223.1</v>
      </c>
      <c r="Q523" t="n">
        <v>1731.94</v>
      </c>
      <c r="R523" t="n">
        <v>53.2</v>
      </c>
      <c r="S523" t="n">
        <v>42.11</v>
      </c>
      <c r="T523" t="n">
        <v>4948.46</v>
      </c>
      <c r="U523" t="n">
        <v>0.79</v>
      </c>
      <c r="V523" t="n">
        <v>0.9</v>
      </c>
      <c r="W523" t="n">
        <v>3.73</v>
      </c>
      <c r="X523" t="n">
        <v>0.31</v>
      </c>
      <c r="Y523" t="n">
        <v>1</v>
      </c>
      <c r="Z523" t="n">
        <v>10</v>
      </c>
    </row>
    <row r="524">
      <c r="A524" t="n">
        <v>41</v>
      </c>
      <c r="B524" t="n">
        <v>145</v>
      </c>
      <c r="C524" t="inlineStr">
        <is>
          <t xml:space="preserve">CONCLUIDO	</t>
        </is>
      </c>
      <c r="D524" t="n">
        <v>5.1998</v>
      </c>
      <c r="E524" t="n">
        <v>19.23</v>
      </c>
      <c r="F524" t="n">
        <v>15.42</v>
      </c>
      <c r="G524" t="n">
        <v>57.83</v>
      </c>
      <c r="H524" t="n">
        <v>0.65</v>
      </c>
      <c r="I524" t="n">
        <v>16</v>
      </c>
      <c r="J524" t="n">
        <v>306.44</v>
      </c>
      <c r="K524" t="n">
        <v>61.2</v>
      </c>
      <c r="L524" t="n">
        <v>11.25</v>
      </c>
      <c r="M524" t="n">
        <v>14</v>
      </c>
      <c r="N524" t="n">
        <v>88.98999999999999</v>
      </c>
      <c r="O524" t="n">
        <v>38028.53</v>
      </c>
      <c r="P524" t="n">
        <v>223.21</v>
      </c>
      <c r="Q524" t="n">
        <v>1731.86</v>
      </c>
      <c r="R524" t="n">
        <v>53.7</v>
      </c>
      <c r="S524" t="n">
        <v>42.11</v>
      </c>
      <c r="T524" t="n">
        <v>5196.73</v>
      </c>
      <c r="U524" t="n">
        <v>0.78</v>
      </c>
      <c r="V524" t="n">
        <v>0.9</v>
      </c>
      <c r="W524" t="n">
        <v>3.73</v>
      </c>
      <c r="X524" t="n">
        <v>0.32</v>
      </c>
      <c r="Y524" t="n">
        <v>1</v>
      </c>
      <c r="Z524" t="n">
        <v>10</v>
      </c>
    </row>
    <row r="525">
      <c r="A525" t="n">
        <v>42</v>
      </c>
      <c r="B525" t="n">
        <v>145</v>
      </c>
      <c r="C525" t="inlineStr">
        <is>
          <t xml:space="preserve">CONCLUIDO	</t>
        </is>
      </c>
      <c r="D525" t="n">
        <v>5.2281</v>
      </c>
      <c r="E525" t="n">
        <v>19.13</v>
      </c>
      <c r="F525" t="n">
        <v>15.37</v>
      </c>
      <c r="G525" t="n">
        <v>61.48</v>
      </c>
      <c r="H525" t="n">
        <v>0.67</v>
      </c>
      <c r="I525" t="n">
        <v>15</v>
      </c>
      <c r="J525" t="n">
        <v>306.98</v>
      </c>
      <c r="K525" t="n">
        <v>61.2</v>
      </c>
      <c r="L525" t="n">
        <v>11.5</v>
      </c>
      <c r="M525" t="n">
        <v>13</v>
      </c>
      <c r="N525" t="n">
        <v>89.28</v>
      </c>
      <c r="O525" t="n">
        <v>38094.91</v>
      </c>
      <c r="P525" t="n">
        <v>221.23</v>
      </c>
      <c r="Q525" t="n">
        <v>1732.02</v>
      </c>
      <c r="R525" t="n">
        <v>52.09</v>
      </c>
      <c r="S525" t="n">
        <v>42.11</v>
      </c>
      <c r="T525" t="n">
        <v>4398.95</v>
      </c>
      <c r="U525" t="n">
        <v>0.8100000000000001</v>
      </c>
      <c r="V525" t="n">
        <v>0.91</v>
      </c>
      <c r="W525" t="n">
        <v>3.73</v>
      </c>
      <c r="X525" t="n">
        <v>0.27</v>
      </c>
      <c r="Y525" t="n">
        <v>1</v>
      </c>
      <c r="Z525" t="n">
        <v>10</v>
      </c>
    </row>
    <row r="526">
      <c r="A526" t="n">
        <v>43</v>
      </c>
      <c r="B526" t="n">
        <v>145</v>
      </c>
      <c r="C526" t="inlineStr">
        <is>
          <t xml:space="preserve">CONCLUIDO	</t>
        </is>
      </c>
      <c r="D526" t="n">
        <v>5.2278</v>
      </c>
      <c r="E526" t="n">
        <v>19.13</v>
      </c>
      <c r="F526" t="n">
        <v>15.37</v>
      </c>
      <c r="G526" t="n">
        <v>61.48</v>
      </c>
      <c r="H526" t="n">
        <v>0.68</v>
      </c>
      <c r="I526" t="n">
        <v>15</v>
      </c>
      <c r="J526" t="n">
        <v>307.52</v>
      </c>
      <c r="K526" t="n">
        <v>61.2</v>
      </c>
      <c r="L526" t="n">
        <v>11.75</v>
      </c>
      <c r="M526" t="n">
        <v>13</v>
      </c>
      <c r="N526" t="n">
        <v>89.56999999999999</v>
      </c>
      <c r="O526" t="n">
        <v>38161.42</v>
      </c>
      <c r="P526" t="n">
        <v>219</v>
      </c>
      <c r="Q526" t="n">
        <v>1731.96</v>
      </c>
      <c r="R526" t="n">
        <v>51.95</v>
      </c>
      <c r="S526" t="n">
        <v>42.11</v>
      </c>
      <c r="T526" t="n">
        <v>4325.88</v>
      </c>
      <c r="U526" t="n">
        <v>0.8100000000000001</v>
      </c>
      <c r="V526" t="n">
        <v>0.91</v>
      </c>
      <c r="W526" t="n">
        <v>3.73</v>
      </c>
      <c r="X526" t="n">
        <v>0.27</v>
      </c>
      <c r="Y526" t="n">
        <v>1</v>
      </c>
      <c r="Z526" t="n">
        <v>10</v>
      </c>
    </row>
    <row r="527">
      <c r="A527" t="n">
        <v>44</v>
      </c>
      <c r="B527" t="n">
        <v>145</v>
      </c>
      <c r="C527" t="inlineStr">
        <is>
          <t xml:space="preserve">CONCLUIDO	</t>
        </is>
      </c>
      <c r="D527" t="n">
        <v>5.2253</v>
      </c>
      <c r="E527" t="n">
        <v>19.14</v>
      </c>
      <c r="F527" t="n">
        <v>15.38</v>
      </c>
      <c r="G527" t="n">
        <v>61.52</v>
      </c>
      <c r="H527" t="n">
        <v>0.6899999999999999</v>
      </c>
      <c r="I527" t="n">
        <v>15</v>
      </c>
      <c r="J527" t="n">
        <v>308.06</v>
      </c>
      <c r="K527" t="n">
        <v>61.2</v>
      </c>
      <c r="L527" t="n">
        <v>12</v>
      </c>
      <c r="M527" t="n">
        <v>12</v>
      </c>
      <c r="N527" t="n">
        <v>89.86</v>
      </c>
      <c r="O527" t="n">
        <v>38228.06</v>
      </c>
      <c r="P527" t="n">
        <v>218.52</v>
      </c>
      <c r="Q527" t="n">
        <v>1731.95</v>
      </c>
      <c r="R527" t="n">
        <v>52.47</v>
      </c>
      <c r="S527" t="n">
        <v>42.11</v>
      </c>
      <c r="T527" t="n">
        <v>4585.97</v>
      </c>
      <c r="U527" t="n">
        <v>0.8</v>
      </c>
      <c r="V527" t="n">
        <v>0.91</v>
      </c>
      <c r="W527" t="n">
        <v>3.73</v>
      </c>
      <c r="X527" t="n">
        <v>0.28</v>
      </c>
      <c r="Y527" t="n">
        <v>1</v>
      </c>
      <c r="Z527" t="n">
        <v>10</v>
      </c>
    </row>
    <row r="528">
      <c r="A528" t="n">
        <v>45</v>
      </c>
      <c r="B528" t="n">
        <v>145</v>
      </c>
      <c r="C528" t="inlineStr">
        <is>
          <t xml:space="preserve">CONCLUIDO	</t>
        </is>
      </c>
      <c r="D528" t="n">
        <v>5.247</v>
      </c>
      <c r="E528" t="n">
        <v>19.06</v>
      </c>
      <c r="F528" t="n">
        <v>15.35</v>
      </c>
      <c r="G528" t="n">
        <v>65.81</v>
      </c>
      <c r="H528" t="n">
        <v>0.71</v>
      </c>
      <c r="I528" t="n">
        <v>14</v>
      </c>
      <c r="J528" t="n">
        <v>308.6</v>
      </c>
      <c r="K528" t="n">
        <v>61.2</v>
      </c>
      <c r="L528" t="n">
        <v>12.25</v>
      </c>
      <c r="M528" t="n">
        <v>9</v>
      </c>
      <c r="N528" t="n">
        <v>90.15000000000001</v>
      </c>
      <c r="O528" t="n">
        <v>38294.82</v>
      </c>
      <c r="P528" t="n">
        <v>217.37</v>
      </c>
      <c r="Q528" t="n">
        <v>1731.84</v>
      </c>
      <c r="R528" t="n">
        <v>51.42</v>
      </c>
      <c r="S528" t="n">
        <v>42.11</v>
      </c>
      <c r="T528" t="n">
        <v>4070.05</v>
      </c>
      <c r="U528" t="n">
        <v>0.82</v>
      </c>
      <c r="V528" t="n">
        <v>0.91</v>
      </c>
      <c r="W528" t="n">
        <v>3.73</v>
      </c>
      <c r="X528" t="n">
        <v>0.26</v>
      </c>
      <c r="Y528" t="n">
        <v>1</v>
      </c>
      <c r="Z528" t="n">
        <v>10</v>
      </c>
    </row>
    <row r="529">
      <c r="A529" t="n">
        <v>46</v>
      </c>
      <c r="B529" t="n">
        <v>145</v>
      </c>
      <c r="C529" t="inlineStr">
        <is>
          <t xml:space="preserve">CONCLUIDO	</t>
        </is>
      </c>
      <c r="D529" t="n">
        <v>5.2467</v>
      </c>
      <c r="E529" t="n">
        <v>19.06</v>
      </c>
      <c r="F529" t="n">
        <v>15.36</v>
      </c>
      <c r="G529" t="n">
        <v>65.81</v>
      </c>
      <c r="H529" t="n">
        <v>0.72</v>
      </c>
      <c r="I529" t="n">
        <v>14</v>
      </c>
      <c r="J529" t="n">
        <v>309.14</v>
      </c>
      <c r="K529" t="n">
        <v>61.2</v>
      </c>
      <c r="L529" t="n">
        <v>12.5</v>
      </c>
      <c r="M529" t="n">
        <v>6</v>
      </c>
      <c r="N529" t="n">
        <v>90.44</v>
      </c>
      <c r="O529" t="n">
        <v>38361.7</v>
      </c>
      <c r="P529" t="n">
        <v>216.25</v>
      </c>
      <c r="Q529" t="n">
        <v>1731.84</v>
      </c>
      <c r="R529" t="n">
        <v>51.42</v>
      </c>
      <c r="S529" t="n">
        <v>42.11</v>
      </c>
      <c r="T529" t="n">
        <v>4067.62</v>
      </c>
      <c r="U529" t="n">
        <v>0.82</v>
      </c>
      <c r="V529" t="n">
        <v>0.91</v>
      </c>
      <c r="W529" t="n">
        <v>3.73</v>
      </c>
      <c r="X529" t="n">
        <v>0.26</v>
      </c>
      <c r="Y529" t="n">
        <v>1</v>
      </c>
      <c r="Z529" t="n">
        <v>10</v>
      </c>
    </row>
    <row r="530">
      <c r="A530" t="n">
        <v>47</v>
      </c>
      <c r="B530" t="n">
        <v>145</v>
      </c>
      <c r="C530" t="inlineStr">
        <is>
          <t xml:space="preserve">CONCLUIDO	</t>
        </is>
      </c>
      <c r="D530" t="n">
        <v>5.248</v>
      </c>
      <c r="E530" t="n">
        <v>19.06</v>
      </c>
      <c r="F530" t="n">
        <v>15.35</v>
      </c>
      <c r="G530" t="n">
        <v>65.79000000000001</v>
      </c>
      <c r="H530" t="n">
        <v>0.73</v>
      </c>
      <c r="I530" t="n">
        <v>14</v>
      </c>
      <c r="J530" t="n">
        <v>309.68</v>
      </c>
      <c r="K530" t="n">
        <v>61.2</v>
      </c>
      <c r="L530" t="n">
        <v>12.75</v>
      </c>
      <c r="M530" t="n">
        <v>5</v>
      </c>
      <c r="N530" t="n">
        <v>90.73999999999999</v>
      </c>
      <c r="O530" t="n">
        <v>38428.72</v>
      </c>
      <c r="P530" t="n">
        <v>214.98</v>
      </c>
      <c r="Q530" t="n">
        <v>1731.92</v>
      </c>
      <c r="R530" t="n">
        <v>51.23</v>
      </c>
      <c r="S530" t="n">
        <v>42.11</v>
      </c>
      <c r="T530" t="n">
        <v>3974.65</v>
      </c>
      <c r="U530" t="n">
        <v>0.82</v>
      </c>
      <c r="V530" t="n">
        <v>0.91</v>
      </c>
      <c r="W530" t="n">
        <v>3.74</v>
      </c>
      <c r="X530" t="n">
        <v>0.25</v>
      </c>
      <c r="Y530" t="n">
        <v>1</v>
      </c>
      <c r="Z530" t="n">
        <v>10</v>
      </c>
    </row>
    <row r="531">
      <c r="A531" t="n">
        <v>48</v>
      </c>
      <c r="B531" t="n">
        <v>145</v>
      </c>
      <c r="C531" t="inlineStr">
        <is>
          <t xml:space="preserve">CONCLUIDO	</t>
        </is>
      </c>
      <c r="D531" t="n">
        <v>5.2458</v>
      </c>
      <c r="E531" t="n">
        <v>19.06</v>
      </c>
      <c r="F531" t="n">
        <v>15.36</v>
      </c>
      <c r="G531" t="n">
        <v>65.83</v>
      </c>
      <c r="H531" t="n">
        <v>0.75</v>
      </c>
      <c r="I531" t="n">
        <v>14</v>
      </c>
      <c r="J531" t="n">
        <v>310.23</v>
      </c>
      <c r="K531" t="n">
        <v>61.2</v>
      </c>
      <c r="L531" t="n">
        <v>13</v>
      </c>
      <c r="M531" t="n">
        <v>3</v>
      </c>
      <c r="N531" t="n">
        <v>91.03</v>
      </c>
      <c r="O531" t="n">
        <v>38495.87</v>
      </c>
      <c r="P531" t="n">
        <v>214.42</v>
      </c>
      <c r="Q531" t="n">
        <v>1731.84</v>
      </c>
      <c r="R531" t="n">
        <v>51.35</v>
      </c>
      <c r="S531" t="n">
        <v>42.11</v>
      </c>
      <c r="T531" t="n">
        <v>4033.59</v>
      </c>
      <c r="U531" t="n">
        <v>0.82</v>
      </c>
      <c r="V531" t="n">
        <v>0.91</v>
      </c>
      <c r="W531" t="n">
        <v>3.74</v>
      </c>
      <c r="X531" t="n">
        <v>0.26</v>
      </c>
      <c r="Y531" t="n">
        <v>1</v>
      </c>
      <c r="Z531" t="n">
        <v>10</v>
      </c>
    </row>
    <row r="532">
      <c r="A532" t="n">
        <v>49</v>
      </c>
      <c r="B532" t="n">
        <v>145</v>
      </c>
      <c r="C532" t="inlineStr">
        <is>
          <t xml:space="preserve">CONCLUIDO	</t>
        </is>
      </c>
      <c r="D532" t="n">
        <v>5.2449</v>
      </c>
      <c r="E532" t="n">
        <v>19.07</v>
      </c>
      <c r="F532" t="n">
        <v>15.36</v>
      </c>
      <c r="G532" t="n">
        <v>65.84</v>
      </c>
      <c r="H532" t="n">
        <v>0.76</v>
      </c>
      <c r="I532" t="n">
        <v>14</v>
      </c>
      <c r="J532" t="n">
        <v>310.77</v>
      </c>
      <c r="K532" t="n">
        <v>61.2</v>
      </c>
      <c r="L532" t="n">
        <v>13.25</v>
      </c>
      <c r="M532" t="n">
        <v>2</v>
      </c>
      <c r="N532" t="n">
        <v>91.33</v>
      </c>
      <c r="O532" t="n">
        <v>38563.14</v>
      </c>
      <c r="P532" t="n">
        <v>214.06</v>
      </c>
      <c r="Q532" t="n">
        <v>1731.84</v>
      </c>
      <c r="R532" t="n">
        <v>51.46</v>
      </c>
      <c r="S532" t="n">
        <v>42.11</v>
      </c>
      <c r="T532" t="n">
        <v>4088.48</v>
      </c>
      <c r="U532" t="n">
        <v>0.82</v>
      </c>
      <c r="V532" t="n">
        <v>0.91</v>
      </c>
      <c r="W532" t="n">
        <v>3.74</v>
      </c>
      <c r="X532" t="n">
        <v>0.27</v>
      </c>
      <c r="Y532" t="n">
        <v>1</v>
      </c>
      <c r="Z532" t="n">
        <v>10</v>
      </c>
    </row>
    <row r="533">
      <c r="A533" t="n">
        <v>50</v>
      </c>
      <c r="B533" t="n">
        <v>145</v>
      </c>
      <c r="C533" t="inlineStr">
        <is>
          <t xml:space="preserve">CONCLUIDO	</t>
        </is>
      </c>
      <c r="D533" t="n">
        <v>5.2441</v>
      </c>
      <c r="E533" t="n">
        <v>19.07</v>
      </c>
      <c r="F533" t="n">
        <v>15.37</v>
      </c>
      <c r="G533" t="n">
        <v>65.84999999999999</v>
      </c>
      <c r="H533" t="n">
        <v>0.77</v>
      </c>
      <c r="I533" t="n">
        <v>14</v>
      </c>
      <c r="J533" t="n">
        <v>311.32</v>
      </c>
      <c r="K533" t="n">
        <v>61.2</v>
      </c>
      <c r="L533" t="n">
        <v>13.5</v>
      </c>
      <c r="M533" t="n">
        <v>2</v>
      </c>
      <c r="N533" t="n">
        <v>91.62</v>
      </c>
      <c r="O533" t="n">
        <v>38630.55</v>
      </c>
      <c r="P533" t="n">
        <v>213.62</v>
      </c>
      <c r="Q533" t="n">
        <v>1731.91</v>
      </c>
      <c r="R533" t="n">
        <v>51.66</v>
      </c>
      <c r="S533" t="n">
        <v>42.11</v>
      </c>
      <c r="T533" t="n">
        <v>4188.38</v>
      </c>
      <c r="U533" t="n">
        <v>0.82</v>
      </c>
      <c r="V533" t="n">
        <v>0.91</v>
      </c>
      <c r="W533" t="n">
        <v>3.74</v>
      </c>
      <c r="X533" t="n">
        <v>0.27</v>
      </c>
      <c r="Y533" t="n">
        <v>1</v>
      </c>
      <c r="Z533" t="n">
        <v>10</v>
      </c>
    </row>
    <row r="534">
      <c r="A534" t="n">
        <v>51</v>
      </c>
      <c r="B534" t="n">
        <v>145</v>
      </c>
      <c r="C534" t="inlineStr">
        <is>
          <t xml:space="preserve">CONCLUIDO	</t>
        </is>
      </c>
      <c r="D534" t="n">
        <v>5.263</v>
      </c>
      <c r="E534" t="n">
        <v>19</v>
      </c>
      <c r="F534" t="n">
        <v>15.35</v>
      </c>
      <c r="G534" t="n">
        <v>70.84999999999999</v>
      </c>
      <c r="H534" t="n">
        <v>0.79</v>
      </c>
      <c r="I534" t="n">
        <v>13</v>
      </c>
      <c r="J534" t="n">
        <v>311.87</v>
      </c>
      <c r="K534" t="n">
        <v>61.2</v>
      </c>
      <c r="L534" t="n">
        <v>13.75</v>
      </c>
      <c r="M534" t="n">
        <v>1</v>
      </c>
      <c r="N534" t="n">
        <v>91.92</v>
      </c>
      <c r="O534" t="n">
        <v>38698.21</v>
      </c>
      <c r="P534" t="n">
        <v>214.11</v>
      </c>
      <c r="Q534" t="n">
        <v>1731.94</v>
      </c>
      <c r="R534" t="n">
        <v>51.04</v>
      </c>
      <c r="S534" t="n">
        <v>42.11</v>
      </c>
      <c r="T534" t="n">
        <v>3883.7</v>
      </c>
      <c r="U534" t="n">
        <v>0.83</v>
      </c>
      <c r="V534" t="n">
        <v>0.91</v>
      </c>
      <c r="W534" t="n">
        <v>3.74</v>
      </c>
      <c r="X534" t="n">
        <v>0.25</v>
      </c>
      <c r="Y534" t="n">
        <v>1</v>
      </c>
      <c r="Z534" t="n">
        <v>10</v>
      </c>
    </row>
    <row r="535">
      <c r="A535" t="n">
        <v>52</v>
      </c>
      <c r="B535" t="n">
        <v>145</v>
      </c>
      <c r="C535" t="inlineStr">
        <is>
          <t xml:space="preserve">CONCLUIDO	</t>
        </is>
      </c>
      <c r="D535" t="n">
        <v>5.2624</v>
      </c>
      <c r="E535" t="n">
        <v>19</v>
      </c>
      <c r="F535" t="n">
        <v>15.35</v>
      </c>
      <c r="G535" t="n">
        <v>70.86</v>
      </c>
      <c r="H535" t="n">
        <v>0.8</v>
      </c>
      <c r="I535" t="n">
        <v>13</v>
      </c>
      <c r="J535" t="n">
        <v>312.42</v>
      </c>
      <c r="K535" t="n">
        <v>61.2</v>
      </c>
      <c r="L535" t="n">
        <v>14</v>
      </c>
      <c r="M535" t="n">
        <v>0</v>
      </c>
      <c r="N535" t="n">
        <v>92.22</v>
      </c>
      <c r="O535" t="n">
        <v>38765.89</v>
      </c>
      <c r="P535" t="n">
        <v>214.56</v>
      </c>
      <c r="Q535" t="n">
        <v>1731.84</v>
      </c>
      <c r="R535" t="n">
        <v>51.1</v>
      </c>
      <c r="S535" t="n">
        <v>42.11</v>
      </c>
      <c r="T535" t="n">
        <v>3911.98</v>
      </c>
      <c r="U535" t="n">
        <v>0.82</v>
      </c>
      <c r="V535" t="n">
        <v>0.91</v>
      </c>
      <c r="W535" t="n">
        <v>3.74</v>
      </c>
      <c r="X535" t="n">
        <v>0.26</v>
      </c>
      <c r="Y535" t="n">
        <v>1</v>
      </c>
      <c r="Z535" t="n">
        <v>10</v>
      </c>
    </row>
    <row r="536">
      <c r="A536" t="n">
        <v>0</v>
      </c>
      <c r="B536" t="n">
        <v>65</v>
      </c>
      <c r="C536" t="inlineStr">
        <is>
          <t xml:space="preserve">CONCLUIDO	</t>
        </is>
      </c>
      <c r="D536" t="n">
        <v>4.2106</v>
      </c>
      <c r="E536" t="n">
        <v>23.75</v>
      </c>
      <c r="F536" t="n">
        <v>17.87</v>
      </c>
      <c r="G536" t="n">
        <v>7.88</v>
      </c>
      <c r="H536" t="n">
        <v>0.13</v>
      </c>
      <c r="I536" t="n">
        <v>136</v>
      </c>
      <c r="J536" t="n">
        <v>133.21</v>
      </c>
      <c r="K536" t="n">
        <v>46.47</v>
      </c>
      <c r="L536" t="n">
        <v>1</v>
      </c>
      <c r="M536" t="n">
        <v>134</v>
      </c>
      <c r="N536" t="n">
        <v>20.75</v>
      </c>
      <c r="O536" t="n">
        <v>16663.42</v>
      </c>
      <c r="P536" t="n">
        <v>188.26</v>
      </c>
      <c r="Q536" t="n">
        <v>1732.41</v>
      </c>
      <c r="R536" t="n">
        <v>129.35</v>
      </c>
      <c r="S536" t="n">
        <v>42.11</v>
      </c>
      <c r="T536" t="n">
        <v>42422.59</v>
      </c>
      <c r="U536" t="n">
        <v>0.33</v>
      </c>
      <c r="V536" t="n">
        <v>0.78</v>
      </c>
      <c r="W536" t="n">
        <v>3.94</v>
      </c>
      <c r="X536" t="n">
        <v>2.77</v>
      </c>
      <c r="Y536" t="n">
        <v>1</v>
      </c>
      <c r="Z536" t="n">
        <v>10</v>
      </c>
    </row>
    <row r="537">
      <c r="A537" t="n">
        <v>1</v>
      </c>
      <c r="B537" t="n">
        <v>65</v>
      </c>
      <c r="C537" t="inlineStr">
        <is>
          <t xml:space="preserve">CONCLUIDO	</t>
        </is>
      </c>
      <c r="D537" t="n">
        <v>4.513</v>
      </c>
      <c r="E537" t="n">
        <v>22.16</v>
      </c>
      <c r="F537" t="n">
        <v>17.17</v>
      </c>
      <c r="G537" t="n">
        <v>10</v>
      </c>
      <c r="H537" t="n">
        <v>0.17</v>
      </c>
      <c r="I537" t="n">
        <v>103</v>
      </c>
      <c r="J537" t="n">
        <v>133.55</v>
      </c>
      <c r="K537" t="n">
        <v>46.47</v>
      </c>
      <c r="L537" t="n">
        <v>1.25</v>
      </c>
      <c r="M537" t="n">
        <v>101</v>
      </c>
      <c r="N537" t="n">
        <v>20.83</v>
      </c>
      <c r="O537" t="n">
        <v>16704.7</v>
      </c>
      <c r="P537" t="n">
        <v>178.05</v>
      </c>
      <c r="Q537" t="n">
        <v>1732.25</v>
      </c>
      <c r="R537" t="n">
        <v>108.13</v>
      </c>
      <c r="S537" t="n">
        <v>42.11</v>
      </c>
      <c r="T537" t="n">
        <v>31975.73</v>
      </c>
      <c r="U537" t="n">
        <v>0.39</v>
      </c>
      <c r="V537" t="n">
        <v>0.8100000000000001</v>
      </c>
      <c r="W537" t="n">
        <v>3.88</v>
      </c>
      <c r="X537" t="n">
        <v>2.07</v>
      </c>
      <c r="Y537" t="n">
        <v>1</v>
      </c>
      <c r="Z537" t="n">
        <v>10</v>
      </c>
    </row>
    <row r="538">
      <c r="A538" t="n">
        <v>2</v>
      </c>
      <c r="B538" t="n">
        <v>65</v>
      </c>
      <c r="C538" t="inlineStr">
        <is>
          <t xml:space="preserve">CONCLUIDO	</t>
        </is>
      </c>
      <c r="D538" t="n">
        <v>4.7165</v>
      </c>
      <c r="E538" t="n">
        <v>21.2</v>
      </c>
      <c r="F538" t="n">
        <v>16.76</v>
      </c>
      <c r="G538" t="n">
        <v>12.12</v>
      </c>
      <c r="H538" t="n">
        <v>0.2</v>
      </c>
      <c r="I538" t="n">
        <v>83</v>
      </c>
      <c r="J538" t="n">
        <v>133.88</v>
      </c>
      <c r="K538" t="n">
        <v>46.47</v>
      </c>
      <c r="L538" t="n">
        <v>1.5</v>
      </c>
      <c r="M538" t="n">
        <v>81</v>
      </c>
      <c r="N538" t="n">
        <v>20.91</v>
      </c>
      <c r="O538" t="n">
        <v>16746.01</v>
      </c>
      <c r="P538" t="n">
        <v>170.89</v>
      </c>
      <c r="Q538" t="n">
        <v>1732.49</v>
      </c>
      <c r="R538" t="n">
        <v>95.31</v>
      </c>
      <c r="S538" t="n">
        <v>42.11</v>
      </c>
      <c r="T538" t="n">
        <v>25666.11</v>
      </c>
      <c r="U538" t="n">
        <v>0.44</v>
      </c>
      <c r="V538" t="n">
        <v>0.83</v>
      </c>
      <c r="W538" t="n">
        <v>3.84</v>
      </c>
      <c r="X538" t="n">
        <v>1.66</v>
      </c>
      <c r="Y538" t="n">
        <v>1</v>
      </c>
      <c r="Z538" t="n">
        <v>10</v>
      </c>
    </row>
    <row r="539">
      <c r="A539" t="n">
        <v>3</v>
      </c>
      <c r="B539" t="n">
        <v>65</v>
      </c>
      <c r="C539" t="inlineStr">
        <is>
          <t xml:space="preserve">CONCLUIDO	</t>
        </is>
      </c>
      <c r="D539" t="n">
        <v>4.8712</v>
      </c>
      <c r="E539" t="n">
        <v>20.53</v>
      </c>
      <c r="F539" t="n">
        <v>16.47</v>
      </c>
      <c r="G539" t="n">
        <v>14.32</v>
      </c>
      <c r="H539" t="n">
        <v>0.23</v>
      </c>
      <c r="I539" t="n">
        <v>69</v>
      </c>
      <c r="J539" t="n">
        <v>134.22</v>
      </c>
      <c r="K539" t="n">
        <v>46.47</v>
      </c>
      <c r="L539" t="n">
        <v>1.75</v>
      </c>
      <c r="M539" t="n">
        <v>67</v>
      </c>
      <c r="N539" t="n">
        <v>21</v>
      </c>
      <c r="O539" t="n">
        <v>16787.35</v>
      </c>
      <c r="P539" t="n">
        <v>164.88</v>
      </c>
      <c r="Q539" t="n">
        <v>1732.26</v>
      </c>
      <c r="R539" t="n">
        <v>86.34</v>
      </c>
      <c r="S539" t="n">
        <v>42.11</v>
      </c>
      <c r="T539" t="n">
        <v>21250.62</v>
      </c>
      <c r="U539" t="n">
        <v>0.49</v>
      </c>
      <c r="V539" t="n">
        <v>0.85</v>
      </c>
      <c r="W539" t="n">
        <v>3.82</v>
      </c>
      <c r="X539" t="n">
        <v>1.37</v>
      </c>
      <c r="Y539" t="n">
        <v>1</v>
      </c>
      <c r="Z539" t="n">
        <v>10</v>
      </c>
    </row>
    <row r="540">
      <c r="A540" t="n">
        <v>4</v>
      </c>
      <c r="B540" t="n">
        <v>65</v>
      </c>
      <c r="C540" t="inlineStr">
        <is>
          <t xml:space="preserve">CONCLUIDO	</t>
        </is>
      </c>
      <c r="D540" t="n">
        <v>4.9827</v>
      </c>
      <c r="E540" t="n">
        <v>20.07</v>
      </c>
      <c r="F540" t="n">
        <v>16.28</v>
      </c>
      <c r="G540" t="n">
        <v>16.56</v>
      </c>
      <c r="H540" t="n">
        <v>0.26</v>
      </c>
      <c r="I540" t="n">
        <v>59</v>
      </c>
      <c r="J540" t="n">
        <v>134.55</v>
      </c>
      <c r="K540" t="n">
        <v>46.47</v>
      </c>
      <c r="L540" t="n">
        <v>2</v>
      </c>
      <c r="M540" t="n">
        <v>57</v>
      </c>
      <c r="N540" t="n">
        <v>21.09</v>
      </c>
      <c r="O540" t="n">
        <v>16828.84</v>
      </c>
      <c r="P540" t="n">
        <v>159.83</v>
      </c>
      <c r="Q540" t="n">
        <v>1732.16</v>
      </c>
      <c r="R540" t="n">
        <v>80.58</v>
      </c>
      <c r="S540" t="n">
        <v>42.11</v>
      </c>
      <c r="T540" t="n">
        <v>18421.26</v>
      </c>
      <c r="U540" t="n">
        <v>0.52</v>
      </c>
      <c r="V540" t="n">
        <v>0.86</v>
      </c>
      <c r="W540" t="n">
        <v>3.8</v>
      </c>
      <c r="X540" t="n">
        <v>1.18</v>
      </c>
      <c r="Y540" t="n">
        <v>1</v>
      </c>
      <c r="Z540" t="n">
        <v>10</v>
      </c>
    </row>
    <row r="541">
      <c r="A541" t="n">
        <v>5</v>
      </c>
      <c r="B541" t="n">
        <v>65</v>
      </c>
      <c r="C541" t="inlineStr">
        <is>
          <t xml:space="preserve">CONCLUIDO	</t>
        </is>
      </c>
      <c r="D541" t="n">
        <v>5.0849</v>
      </c>
      <c r="E541" t="n">
        <v>19.67</v>
      </c>
      <c r="F541" t="n">
        <v>16.1</v>
      </c>
      <c r="G541" t="n">
        <v>18.94</v>
      </c>
      <c r="H541" t="n">
        <v>0.29</v>
      </c>
      <c r="I541" t="n">
        <v>51</v>
      </c>
      <c r="J541" t="n">
        <v>134.89</v>
      </c>
      <c r="K541" t="n">
        <v>46.47</v>
      </c>
      <c r="L541" t="n">
        <v>2.25</v>
      </c>
      <c r="M541" t="n">
        <v>49</v>
      </c>
      <c r="N541" t="n">
        <v>21.17</v>
      </c>
      <c r="O541" t="n">
        <v>16870.25</v>
      </c>
      <c r="P541" t="n">
        <v>154.64</v>
      </c>
      <c r="Q541" t="n">
        <v>1732.09</v>
      </c>
      <c r="R541" t="n">
        <v>74.78</v>
      </c>
      <c r="S541" t="n">
        <v>42.11</v>
      </c>
      <c r="T541" t="n">
        <v>15563.37</v>
      </c>
      <c r="U541" t="n">
        <v>0.5600000000000001</v>
      </c>
      <c r="V541" t="n">
        <v>0.87</v>
      </c>
      <c r="W541" t="n">
        <v>3.78</v>
      </c>
      <c r="X541" t="n">
        <v>1</v>
      </c>
      <c r="Y541" t="n">
        <v>1</v>
      </c>
      <c r="Z541" t="n">
        <v>10</v>
      </c>
    </row>
    <row r="542">
      <c r="A542" t="n">
        <v>6</v>
      </c>
      <c r="B542" t="n">
        <v>65</v>
      </c>
      <c r="C542" t="inlineStr">
        <is>
          <t xml:space="preserve">CONCLUIDO	</t>
        </is>
      </c>
      <c r="D542" t="n">
        <v>5.1569</v>
      </c>
      <c r="E542" t="n">
        <v>19.39</v>
      </c>
      <c r="F542" t="n">
        <v>15.99</v>
      </c>
      <c r="G542" t="n">
        <v>21.32</v>
      </c>
      <c r="H542" t="n">
        <v>0.33</v>
      </c>
      <c r="I542" t="n">
        <v>45</v>
      </c>
      <c r="J542" t="n">
        <v>135.22</v>
      </c>
      <c r="K542" t="n">
        <v>46.47</v>
      </c>
      <c r="L542" t="n">
        <v>2.5</v>
      </c>
      <c r="M542" t="n">
        <v>43</v>
      </c>
      <c r="N542" t="n">
        <v>21.26</v>
      </c>
      <c r="O542" t="n">
        <v>16911.68</v>
      </c>
      <c r="P542" t="n">
        <v>150.64</v>
      </c>
      <c r="Q542" t="n">
        <v>1732.12</v>
      </c>
      <c r="R542" t="n">
        <v>70.98999999999999</v>
      </c>
      <c r="S542" t="n">
        <v>42.11</v>
      </c>
      <c r="T542" t="n">
        <v>13696.71</v>
      </c>
      <c r="U542" t="n">
        <v>0.59</v>
      </c>
      <c r="V542" t="n">
        <v>0.87</v>
      </c>
      <c r="W542" t="n">
        <v>3.78</v>
      </c>
      <c r="X542" t="n">
        <v>0.89</v>
      </c>
      <c r="Y542" t="n">
        <v>1</v>
      </c>
      <c r="Z542" t="n">
        <v>10</v>
      </c>
    </row>
    <row r="543">
      <c r="A543" t="n">
        <v>7</v>
      </c>
      <c r="B543" t="n">
        <v>65</v>
      </c>
      <c r="C543" t="inlineStr">
        <is>
          <t xml:space="preserve">CONCLUIDO	</t>
        </is>
      </c>
      <c r="D543" t="n">
        <v>5.2376</v>
      </c>
      <c r="E543" t="n">
        <v>19.09</v>
      </c>
      <c r="F543" t="n">
        <v>15.85</v>
      </c>
      <c r="G543" t="n">
        <v>24.39</v>
      </c>
      <c r="H543" t="n">
        <v>0.36</v>
      </c>
      <c r="I543" t="n">
        <v>39</v>
      </c>
      <c r="J543" t="n">
        <v>135.56</v>
      </c>
      <c r="K543" t="n">
        <v>46.47</v>
      </c>
      <c r="L543" t="n">
        <v>2.75</v>
      </c>
      <c r="M543" t="n">
        <v>37</v>
      </c>
      <c r="N543" t="n">
        <v>21.34</v>
      </c>
      <c r="O543" t="n">
        <v>16953.14</v>
      </c>
      <c r="P543" t="n">
        <v>145.65</v>
      </c>
      <c r="Q543" t="n">
        <v>1732</v>
      </c>
      <c r="R543" t="n">
        <v>67.3</v>
      </c>
      <c r="S543" t="n">
        <v>42.11</v>
      </c>
      <c r="T543" t="n">
        <v>11884</v>
      </c>
      <c r="U543" t="n">
        <v>0.63</v>
      </c>
      <c r="V543" t="n">
        <v>0.88</v>
      </c>
      <c r="W543" t="n">
        <v>3.76</v>
      </c>
      <c r="X543" t="n">
        <v>0.75</v>
      </c>
      <c r="Y543" t="n">
        <v>1</v>
      </c>
      <c r="Z543" t="n">
        <v>10</v>
      </c>
    </row>
    <row r="544">
      <c r="A544" t="n">
        <v>8</v>
      </c>
      <c r="B544" t="n">
        <v>65</v>
      </c>
      <c r="C544" t="inlineStr">
        <is>
          <t xml:space="preserve">CONCLUIDO	</t>
        </is>
      </c>
      <c r="D544" t="n">
        <v>5.2875</v>
      </c>
      <c r="E544" t="n">
        <v>18.91</v>
      </c>
      <c r="F544" t="n">
        <v>15.78</v>
      </c>
      <c r="G544" t="n">
        <v>27.05</v>
      </c>
      <c r="H544" t="n">
        <v>0.39</v>
      </c>
      <c r="I544" t="n">
        <v>35</v>
      </c>
      <c r="J544" t="n">
        <v>135.9</v>
      </c>
      <c r="K544" t="n">
        <v>46.47</v>
      </c>
      <c r="L544" t="n">
        <v>3</v>
      </c>
      <c r="M544" t="n">
        <v>33</v>
      </c>
      <c r="N544" t="n">
        <v>21.43</v>
      </c>
      <c r="O544" t="n">
        <v>16994.64</v>
      </c>
      <c r="P544" t="n">
        <v>141.14</v>
      </c>
      <c r="Q544" t="n">
        <v>1731.94</v>
      </c>
      <c r="R544" t="n">
        <v>64.70999999999999</v>
      </c>
      <c r="S544" t="n">
        <v>42.11</v>
      </c>
      <c r="T544" t="n">
        <v>10608.08</v>
      </c>
      <c r="U544" t="n">
        <v>0.65</v>
      </c>
      <c r="V544" t="n">
        <v>0.88</v>
      </c>
      <c r="W544" t="n">
        <v>3.77</v>
      </c>
      <c r="X544" t="n">
        <v>0.68</v>
      </c>
      <c r="Y544" t="n">
        <v>1</v>
      </c>
      <c r="Z544" t="n">
        <v>10</v>
      </c>
    </row>
    <row r="545">
      <c r="A545" t="n">
        <v>9</v>
      </c>
      <c r="B545" t="n">
        <v>65</v>
      </c>
      <c r="C545" t="inlineStr">
        <is>
          <t xml:space="preserve">CONCLUIDO	</t>
        </is>
      </c>
      <c r="D545" t="n">
        <v>5.328</v>
      </c>
      <c r="E545" t="n">
        <v>18.77</v>
      </c>
      <c r="F545" t="n">
        <v>15.72</v>
      </c>
      <c r="G545" t="n">
        <v>29.47</v>
      </c>
      <c r="H545" t="n">
        <v>0.42</v>
      </c>
      <c r="I545" t="n">
        <v>32</v>
      </c>
      <c r="J545" t="n">
        <v>136.23</v>
      </c>
      <c r="K545" t="n">
        <v>46.47</v>
      </c>
      <c r="L545" t="n">
        <v>3.25</v>
      </c>
      <c r="M545" t="n">
        <v>25</v>
      </c>
      <c r="N545" t="n">
        <v>21.52</v>
      </c>
      <c r="O545" t="n">
        <v>17036.16</v>
      </c>
      <c r="P545" t="n">
        <v>136.48</v>
      </c>
      <c r="Q545" t="n">
        <v>1732.09</v>
      </c>
      <c r="R545" t="n">
        <v>62.77</v>
      </c>
      <c r="S545" t="n">
        <v>42.11</v>
      </c>
      <c r="T545" t="n">
        <v>9652.83</v>
      </c>
      <c r="U545" t="n">
        <v>0.67</v>
      </c>
      <c r="V545" t="n">
        <v>0.89</v>
      </c>
      <c r="W545" t="n">
        <v>3.76</v>
      </c>
      <c r="X545" t="n">
        <v>0.62</v>
      </c>
      <c r="Y545" t="n">
        <v>1</v>
      </c>
      <c r="Z545" t="n">
        <v>10</v>
      </c>
    </row>
    <row r="546">
      <c r="A546" t="n">
        <v>10</v>
      </c>
      <c r="B546" t="n">
        <v>65</v>
      </c>
      <c r="C546" t="inlineStr">
        <is>
          <t xml:space="preserve">CONCLUIDO	</t>
        </is>
      </c>
      <c r="D546" t="n">
        <v>5.3505</v>
      </c>
      <c r="E546" t="n">
        <v>18.69</v>
      </c>
      <c r="F546" t="n">
        <v>15.69</v>
      </c>
      <c r="G546" t="n">
        <v>31.39</v>
      </c>
      <c r="H546" t="n">
        <v>0.45</v>
      </c>
      <c r="I546" t="n">
        <v>30</v>
      </c>
      <c r="J546" t="n">
        <v>136.57</v>
      </c>
      <c r="K546" t="n">
        <v>46.47</v>
      </c>
      <c r="L546" t="n">
        <v>3.5</v>
      </c>
      <c r="M546" t="n">
        <v>17</v>
      </c>
      <c r="N546" t="n">
        <v>21.6</v>
      </c>
      <c r="O546" t="n">
        <v>17077.72</v>
      </c>
      <c r="P546" t="n">
        <v>134.89</v>
      </c>
      <c r="Q546" t="n">
        <v>1731.9</v>
      </c>
      <c r="R546" t="n">
        <v>61.66</v>
      </c>
      <c r="S546" t="n">
        <v>42.11</v>
      </c>
      <c r="T546" t="n">
        <v>9108.77</v>
      </c>
      <c r="U546" t="n">
        <v>0.68</v>
      </c>
      <c r="V546" t="n">
        <v>0.89</v>
      </c>
      <c r="W546" t="n">
        <v>3.77</v>
      </c>
      <c r="X546" t="n">
        <v>0.59</v>
      </c>
      <c r="Y546" t="n">
        <v>1</v>
      </c>
      <c r="Z546" t="n">
        <v>10</v>
      </c>
    </row>
    <row r="547">
      <c r="A547" t="n">
        <v>11</v>
      </c>
      <c r="B547" t="n">
        <v>65</v>
      </c>
      <c r="C547" t="inlineStr">
        <is>
          <t xml:space="preserve">CONCLUIDO	</t>
        </is>
      </c>
      <c r="D547" t="n">
        <v>5.3615</v>
      </c>
      <c r="E547" t="n">
        <v>18.65</v>
      </c>
      <c r="F547" t="n">
        <v>15.68</v>
      </c>
      <c r="G547" t="n">
        <v>32.45</v>
      </c>
      <c r="H547" t="n">
        <v>0.48</v>
      </c>
      <c r="I547" t="n">
        <v>29</v>
      </c>
      <c r="J547" t="n">
        <v>136.91</v>
      </c>
      <c r="K547" t="n">
        <v>46.47</v>
      </c>
      <c r="L547" t="n">
        <v>3.75</v>
      </c>
      <c r="M547" t="n">
        <v>5</v>
      </c>
      <c r="N547" t="n">
        <v>21.69</v>
      </c>
      <c r="O547" t="n">
        <v>17119.3</v>
      </c>
      <c r="P547" t="n">
        <v>133.42</v>
      </c>
      <c r="Q547" t="n">
        <v>1732.07</v>
      </c>
      <c r="R547" t="n">
        <v>60.63</v>
      </c>
      <c r="S547" t="n">
        <v>42.11</v>
      </c>
      <c r="T547" t="n">
        <v>8595.66</v>
      </c>
      <c r="U547" t="n">
        <v>0.6899999999999999</v>
      </c>
      <c r="V547" t="n">
        <v>0.89</v>
      </c>
      <c r="W547" t="n">
        <v>3.79</v>
      </c>
      <c r="X547" t="n">
        <v>0.58</v>
      </c>
      <c r="Y547" t="n">
        <v>1</v>
      </c>
      <c r="Z547" t="n">
        <v>10</v>
      </c>
    </row>
    <row r="548">
      <c r="A548" t="n">
        <v>12</v>
      </c>
      <c r="B548" t="n">
        <v>65</v>
      </c>
      <c r="C548" t="inlineStr">
        <is>
          <t xml:space="preserve">CONCLUIDO	</t>
        </is>
      </c>
      <c r="D548" t="n">
        <v>5.3762</v>
      </c>
      <c r="E548" t="n">
        <v>18.6</v>
      </c>
      <c r="F548" t="n">
        <v>15.66</v>
      </c>
      <c r="G548" t="n">
        <v>33.55</v>
      </c>
      <c r="H548" t="n">
        <v>0.52</v>
      </c>
      <c r="I548" t="n">
        <v>28</v>
      </c>
      <c r="J548" t="n">
        <v>137.25</v>
      </c>
      <c r="K548" t="n">
        <v>46.47</v>
      </c>
      <c r="L548" t="n">
        <v>4</v>
      </c>
      <c r="M548" t="n">
        <v>0</v>
      </c>
      <c r="N548" t="n">
        <v>21.78</v>
      </c>
      <c r="O548" t="n">
        <v>17160.92</v>
      </c>
      <c r="P548" t="n">
        <v>132.83</v>
      </c>
      <c r="Q548" t="n">
        <v>1732.2</v>
      </c>
      <c r="R548" t="n">
        <v>59.8</v>
      </c>
      <c r="S548" t="n">
        <v>42.11</v>
      </c>
      <c r="T548" t="n">
        <v>8187.2</v>
      </c>
      <c r="U548" t="n">
        <v>0.7</v>
      </c>
      <c r="V548" t="n">
        <v>0.89</v>
      </c>
      <c r="W548" t="n">
        <v>3.79</v>
      </c>
      <c r="X548" t="n">
        <v>0.5600000000000001</v>
      </c>
      <c r="Y548" t="n">
        <v>1</v>
      </c>
      <c r="Z548" t="n">
        <v>10</v>
      </c>
    </row>
    <row r="549">
      <c r="A549" t="n">
        <v>0</v>
      </c>
      <c r="B549" t="n">
        <v>130</v>
      </c>
      <c r="C549" t="inlineStr">
        <is>
          <t xml:space="preserve">CONCLUIDO	</t>
        </is>
      </c>
      <c r="D549" t="n">
        <v>2.9201</v>
      </c>
      <c r="E549" t="n">
        <v>34.24</v>
      </c>
      <c r="F549" t="n">
        <v>19.95</v>
      </c>
      <c r="G549" t="n">
        <v>5.09</v>
      </c>
      <c r="H549" t="n">
        <v>0.07000000000000001</v>
      </c>
      <c r="I549" t="n">
        <v>235</v>
      </c>
      <c r="J549" t="n">
        <v>252.85</v>
      </c>
      <c r="K549" t="n">
        <v>59.19</v>
      </c>
      <c r="L549" t="n">
        <v>1</v>
      </c>
      <c r="M549" t="n">
        <v>233</v>
      </c>
      <c r="N549" t="n">
        <v>62.65</v>
      </c>
      <c r="O549" t="n">
        <v>31418.63</v>
      </c>
      <c r="P549" t="n">
        <v>326.5</v>
      </c>
      <c r="Q549" t="n">
        <v>1733.91</v>
      </c>
      <c r="R549" t="n">
        <v>195.19</v>
      </c>
      <c r="S549" t="n">
        <v>42.11</v>
      </c>
      <c r="T549" t="n">
        <v>74847.67</v>
      </c>
      <c r="U549" t="n">
        <v>0.22</v>
      </c>
      <c r="V549" t="n">
        <v>0.7</v>
      </c>
      <c r="W549" t="n">
        <v>4.08</v>
      </c>
      <c r="X549" t="n">
        <v>4.84</v>
      </c>
      <c r="Y549" t="n">
        <v>1</v>
      </c>
      <c r="Z549" t="n">
        <v>10</v>
      </c>
    </row>
    <row r="550">
      <c r="A550" t="n">
        <v>1</v>
      </c>
      <c r="B550" t="n">
        <v>130</v>
      </c>
      <c r="C550" t="inlineStr">
        <is>
          <t xml:space="preserve">CONCLUIDO	</t>
        </is>
      </c>
      <c r="D550" t="n">
        <v>3.3194</v>
      </c>
      <c r="E550" t="n">
        <v>30.13</v>
      </c>
      <c r="F550" t="n">
        <v>18.72</v>
      </c>
      <c r="G550" t="n">
        <v>6.38</v>
      </c>
      <c r="H550" t="n">
        <v>0.09</v>
      </c>
      <c r="I550" t="n">
        <v>176</v>
      </c>
      <c r="J550" t="n">
        <v>253.3</v>
      </c>
      <c r="K550" t="n">
        <v>59.19</v>
      </c>
      <c r="L550" t="n">
        <v>1.25</v>
      </c>
      <c r="M550" t="n">
        <v>174</v>
      </c>
      <c r="N550" t="n">
        <v>62.86</v>
      </c>
      <c r="O550" t="n">
        <v>31474.5</v>
      </c>
      <c r="P550" t="n">
        <v>304.94</v>
      </c>
      <c r="Q550" t="n">
        <v>1732.83</v>
      </c>
      <c r="R550" t="n">
        <v>156.21</v>
      </c>
      <c r="S550" t="n">
        <v>42.11</v>
      </c>
      <c r="T550" t="n">
        <v>55653.39</v>
      </c>
      <c r="U550" t="n">
        <v>0.27</v>
      </c>
      <c r="V550" t="n">
        <v>0.74</v>
      </c>
      <c r="W550" t="n">
        <v>4</v>
      </c>
      <c r="X550" t="n">
        <v>3.61</v>
      </c>
      <c r="Y550" t="n">
        <v>1</v>
      </c>
      <c r="Z550" t="n">
        <v>10</v>
      </c>
    </row>
    <row r="551">
      <c r="A551" t="n">
        <v>2</v>
      </c>
      <c r="B551" t="n">
        <v>130</v>
      </c>
      <c r="C551" t="inlineStr">
        <is>
          <t xml:space="preserve">CONCLUIDO	</t>
        </is>
      </c>
      <c r="D551" t="n">
        <v>3.6233</v>
      </c>
      <c r="E551" t="n">
        <v>27.6</v>
      </c>
      <c r="F551" t="n">
        <v>17.95</v>
      </c>
      <c r="G551" t="n">
        <v>7.69</v>
      </c>
      <c r="H551" t="n">
        <v>0.11</v>
      </c>
      <c r="I551" t="n">
        <v>140</v>
      </c>
      <c r="J551" t="n">
        <v>253.75</v>
      </c>
      <c r="K551" t="n">
        <v>59.19</v>
      </c>
      <c r="L551" t="n">
        <v>1.5</v>
      </c>
      <c r="M551" t="n">
        <v>138</v>
      </c>
      <c r="N551" t="n">
        <v>63.06</v>
      </c>
      <c r="O551" t="n">
        <v>31530.44</v>
      </c>
      <c r="P551" t="n">
        <v>291.06</v>
      </c>
      <c r="Q551" t="n">
        <v>1732.37</v>
      </c>
      <c r="R551" t="n">
        <v>132.44</v>
      </c>
      <c r="S551" t="n">
        <v>42.11</v>
      </c>
      <c r="T551" t="n">
        <v>43949.42</v>
      </c>
      <c r="U551" t="n">
        <v>0.32</v>
      </c>
      <c r="V551" t="n">
        <v>0.78</v>
      </c>
      <c r="W551" t="n">
        <v>3.93</v>
      </c>
      <c r="X551" t="n">
        <v>2.85</v>
      </c>
      <c r="Y551" t="n">
        <v>1</v>
      </c>
      <c r="Z551" t="n">
        <v>10</v>
      </c>
    </row>
    <row r="552">
      <c r="A552" t="n">
        <v>3</v>
      </c>
      <c r="B552" t="n">
        <v>130</v>
      </c>
      <c r="C552" t="inlineStr">
        <is>
          <t xml:space="preserve">CONCLUIDO	</t>
        </is>
      </c>
      <c r="D552" t="n">
        <v>3.8462</v>
      </c>
      <c r="E552" t="n">
        <v>26</v>
      </c>
      <c r="F552" t="n">
        <v>17.47</v>
      </c>
      <c r="G552" t="n">
        <v>8.960000000000001</v>
      </c>
      <c r="H552" t="n">
        <v>0.12</v>
      </c>
      <c r="I552" t="n">
        <v>117</v>
      </c>
      <c r="J552" t="n">
        <v>254.21</v>
      </c>
      <c r="K552" t="n">
        <v>59.19</v>
      </c>
      <c r="L552" t="n">
        <v>1.75</v>
      </c>
      <c r="M552" t="n">
        <v>115</v>
      </c>
      <c r="N552" t="n">
        <v>63.26</v>
      </c>
      <c r="O552" t="n">
        <v>31586.46</v>
      </c>
      <c r="P552" t="n">
        <v>281.93</v>
      </c>
      <c r="Q552" t="n">
        <v>1732.46</v>
      </c>
      <c r="R552" t="n">
        <v>117.53</v>
      </c>
      <c r="S552" t="n">
        <v>42.11</v>
      </c>
      <c r="T552" t="n">
        <v>36606.09</v>
      </c>
      <c r="U552" t="n">
        <v>0.36</v>
      </c>
      <c r="V552" t="n">
        <v>0.8</v>
      </c>
      <c r="W552" t="n">
        <v>3.9</v>
      </c>
      <c r="X552" t="n">
        <v>2.37</v>
      </c>
      <c r="Y552" t="n">
        <v>1</v>
      </c>
      <c r="Z552" t="n">
        <v>10</v>
      </c>
    </row>
    <row r="553">
      <c r="A553" t="n">
        <v>4</v>
      </c>
      <c r="B553" t="n">
        <v>130</v>
      </c>
      <c r="C553" t="inlineStr">
        <is>
          <t xml:space="preserve">CONCLUIDO	</t>
        </is>
      </c>
      <c r="D553" t="n">
        <v>4.0257</v>
      </c>
      <c r="E553" t="n">
        <v>24.84</v>
      </c>
      <c r="F553" t="n">
        <v>17.15</v>
      </c>
      <c r="G553" t="n">
        <v>10.29</v>
      </c>
      <c r="H553" t="n">
        <v>0.14</v>
      </c>
      <c r="I553" t="n">
        <v>100</v>
      </c>
      <c r="J553" t="n">
        <v>254.66</v>
      </c>
      <c r="K553" t="n">
        <v>59.19</v>
      </c>
      <c r="L553" t="n">
        <v>2</v>
      </c>
      <c r="M553" t="n">
        <v>98</v>
      </c>
      <c r="N553" t="n">
        <v>63.47</v>
      </c>
      <c r="O553" t="n">
        <v>31642.55</v>
      </c>
      <c r="P553" t="n">
        <v>275.28</v>
      </c>
      <c r="Q553" t="n">
        <v>1732.36</v>
      </c>
      <c r="R553" t="n">
        <v>106.89</v>
      </c>
      <c r="S553" t="n">
        <v>42.11</v>
      </c>
      <c r="T553" t="n">
        <v>31372.17</v>
      </c>
      <c r="U553" t="n">
        <v>0.39</v>
      </c>
      <c r="V553" t="n">
        <v>0.8100000000000001</v>
      </c>
      <c r="W553" t="n">
        <v>3.89</v>
      </c>
      <c r="X553" t="n">
        <v>2.04</v>
      </c>
      <c r="Y553" t="n">
        <v>1</v>
      </c>
      <c r="Z553" t="n">
        <v>10</v>
      </c>
    </row>
    <row r="554">
      <c r="A554" t="n">
        <v>5</v>
      </c>
      <c r="B554" t="n">
        <v>130</v>
      </c>
      <c r="C554" t="inlineStr">
        <is>
          <t xml:space="preserve">CONCLUIDO	</t>
        </is>
      </c>
      <c r="D554" t="n">
        <v>4.1824</v>
      </c>
      <c r="E554" t="n">
        <v>23.91</v>
      </c>
      <c r="F554" t="n">
        <v>16.85</v>
      </c>
      <c r="G554" t="n">
        <v>11.62</v>
      </c>
      <c r="H554" t="n">
        <v>0.16</v>
      </c>
      <c r="I554" t="n">
        <v>87</v>
      </c>
      <c r="J554" t="n">
        <v>255.12</v>
      </c>
      <c r="K554" t="n">
        <v>59.19</v>
      </c>
      <c r="L554" t="n">
        <v>2.25</v>
      </c>
      <c r="M554" t="n">
        <v>85</v>
      </c>
      <c r="N554" t="n">
        <v>63.67</v>
      </c>
      <c r="O554" t="n">
        <v>31698.72</v>
      </c>
      <c r="P554" t="n">
        <v>269.25</v>
      </c>
      <c r="Q554" t="n">
        <v>1732.3</v>
      </c>
      <c r="R554" t="n">
        <v>98.18000000000001</v>
      </c>
      <c r="S554" t="n">
        <v>42.11</v>
      </c>
      <c r="T554" t="n">
        <v>27084.85</v>
      </c>
      <c r="U554" t="n">
        <v>0.43</v>
      </c>
      <c r="V554" t="n">
        <v>0.83</v>
      </c>
      <c r="W554" t="n">
        <v>3.85</v>
      </c>
      <c r="X554" t="n">
        <v>1.75</v>
      </c>
      <c r="Y554" t="n">
        <v>1</v>
      </c>
      <c r="Z554" t="n">
        <v>10</v>
      </c>
    </row>
    <row r="555">
      <c r="A555" t="n">
        <v>6</v>
      </c>
      <c r="B555" t="n">
        <v>130</v>
      </c>
      <c r="C555" t="inlineStr">
        <is>
          <t xml:space="preserve">CONCLUIDO	</t>
        </is>
      </c>
      <c r="D555" t="n">
        <v>4.3094</v>
      </c>
      <c r="E555" t="n">
        <v>23.2</v>
      </c>
      <c r="F555" t="n">
        <v>16.64</v>
      </c>
      <c r="G555" t="n">
        <v>12.96</v>
      </c>
      <c r="H555" t="n">
        <v>0.17</v>
      </c>
      <c r="I555" t="n">
        <v>77</v>
      </c>
      <c r="J555" t="n">
        <v>255.57</v>
      </c>
      <c r="K555" t="n">
        <v>59.19</v>
      </c>
      <c r="L555" t="n">
        <v>2.5</v>
      </c>
      <c r="M555" t="n">
        <v>75</v>
      </c>
      <c r="N555" t="n">
        <v>63.88</v>
      </c>
      <c r="O555" t="n">
        <v>31754.97</v>
      </c>
      <c r="P555" t="n">
        <v>264.53</v>
      </c>
      <c r="Q555" t="n">
        <v>1732.22</v>
      </c>
      <c r="R555" t="n">
        <v>91.37</v>
      </c>
      <c r="S555" t="n">
        <v>42.11</v>
      </c>
      <c r="T555" t="n">
        <v>23727.17</v>
      </c>
      <c r="U555" t="n">
        <v>0.46</v>
      </c>
      <c r="V555" t="n">
        <v>0.84</v>
      </c>
      <c r="W555" t="n">
        <v>3.83</v>
      </c>
      <c r="X555" t="n">
        <v>1.54</v>
      </c>
      <c r="Y555" t="n">
        <v>1</v>
      </c>
      <c r="Z555" t="n">
        <v>10</v>
      </c>
    </row>
    <row r="556">
      <c r="A556" t="n">
        <v>7</v>
      </c>
      <c r="B556" t="n">
        <v>130</v>
      </c>
      <c r="C556" t="inlineStr">
        <is>
          <t xml:space="preserve">CONCLUIDO	</t>
        </is>
      </c>
      <c r="D556" t="n">
        <v>4.414</v>
      </c>
      <c r="E556" t="n">
        <v>22.66</v>
      </c>
      <c r="F556" t="n">
        <v>16.48</v>
      </c>
      <c r="G556" t="n">
        <v>14.33</v>
      </c>
      <c r="H556" t="n">
        <v>0.19</v>
      </c>
      <c r="I556" t="n">
        <v>69</v>
      </c>
      <c r="J556" t="n">
        <v>256.03</v>
      </c>
      <c r="K556" t="n">
        <v>59.19</v>
      </c>
      <c r="L556" t="n">
        <v>2.75</v>
      </c>
      <c r="M556" t="n">
        <v>67</v>
      </c>
      <c r="N556" t="n">
        <v>64.09</v>
      </c>
      <c r="O556" t="n">
        <v>31811.29</v>
      </c>
      <c r="P556" t="n">
        <v>260.53</v>
      </c>
      <c r="Q556" t="n">
        <v>1732.35</v>
      </c>
      <c r="R556" t="n">
        <v>86.23</v>
      </c>
      <c r="S556" t="n">
        <v>42.11</v>
      </c>
      <c r="T556" t="n">
        <v>21197.04</v>
      </c>
      <c r="U556" t="n">
        <v>0.49</v>
      </c>
      <c r="V556" t="n">
        <v>0.85</v>
      </c>
      <c r="W556" t="n">
        <v>3.82</v>
      </c>
      <c r="X556" t="n">
        <v>1.38</v>
      </c>
      <c r="Y556" t="n">
        <v>1</v>
      </c>
      <c r="Z556" t="n">
        <v>10</v>
      </c>
    </row>
    <row r="557">
      <c r="A557" t="n">
        <v>8</v>
      </c>
      <c r="B557" t="n">
        <v>130</v>
      </c>
      <c r="C557" t="inlineStr">
        <is>
          <t xml:space="preserve">CONCLUIDO	</t>
        </is>
      </c>
      <c r="D557" t="n">
        <v>4.4932</v>
      </c>
      <c r="E557" t="n">
        <v>22.26</v>
      </c>
      <c r="F557" t="n">
        <v>16.37</v>
      </c>
      <c r="G557" t="n">
        <v>15.59</v>
      </c>
      <c r="H557" t="n">
        <v>0.21</v>
      </c>
      <c r="I557" t="n">
        <v>63</v>
      </c>
      <c r="J557" t="n">
        <v>256.49</v>
      </c>
      <c r="K557" t="n">
        <v>59.19</v>
      </c>
      <c r="L557" t="n">
        <v>3</v>
      </c>
      <c r="M557" t="n">
        <v>61</v>
      </c>
      <c r="N557" t="n">
        <v>64.29000000000001</v>
      </c>
      <c r="O557" t="n">
        <v>31867.69</v>
      </c>
      <c r="P557" t="n">
        <v>257.61</v>
      </c>
      <c r="Q557" t="n">
        <v>1732.09</v>
      </c>
      <c r="R557" t="n">
        <v>83.08</v>
      </c>
      <c r="S557" t="n">
        <v>42.11</v>
      </c>
      <c r="T557" t="n">
        <v>19655.23</v>
      </c>
      <c r="U557" t="n">
        <v>0.51</v>
      </c>
      <c r="V557" t="n">
        <v>0.85</v>
      </c>
      <c r="W557" t="n">
        <v>3.81</v>
      </c>
      <c r="X557" t="n">
        <v>1.27</v>
      </c>
      <c r="Y557" t="n">
        <v>1</v>
      </c>
      <c r="Z557" t="n">
        <v>10</v>
      </c>
    </row>
    <row r="558">
      <c r="A558" t="n">
        <v>9</v>
      </c>
      <c r="B558" t="n">
        <v>130</v>
      </c>
      <c r="C558" t="inlineStr">
        <is>
          <t xml:space="preserve">CONCLUIDO	</t>
        </is>
      </c>
      <c r="D558" t="n">
        <v>4.5834</v>
      </c>
      <c r="E558" t="n">
        <v>21.82</v>
      </c>
      <c r="F558" t="n">
        <v>16.23</v>
      </c>
      <c r="G558" t="n">
        <v>17.08</v>
      </c>
      <c r="H558" t="n">
        <v>0.23</v>
      </c>
      <c r="I558" t="n">
        <v>57</v>
      </c>
      <c r="J558" t="n">
        <v>256.95</v>
      </c>
      <c r="K558" t="n">
        <v>59.19</v>
      </c>
      <c r="L558" t="n">
        <v>3.25</v>
      </c>
      <c r="M558" t="n">
        <v>55</v>
      </c>
      <c r="N558" t="n">
        <v>64.5</v>
      </c>
      <c r="O558" t="n">
        <v>31924.29</v>
      </c>
      <c r="P558" t="n">
        <v>253.96</v>
      </c>
      <c r="Q558" t="n">
        <v>1732.22</v>
      </c>
      <c r="R558" t="n">
        <v>78.78</v>
      </c>
      <c r="S558" t="n">
        <v>42.11</v>
      </c>
      <c r="T558" t="n">
        <v>17531.27</v>
      </c>
      <c r="U558" t="n">
        <v>0.53</v>
      </c>
      <c r="V558" t="n">
        <v>0.86</v>
      </c>
      <c r="W558" t="n">
        <v>3.8</v>
      </c>
      <c r="X558" t="n">
        <v>1.13</v>
      </c>
      <c r="Y558" t="n">
        <v>1</v>
      </c>
      <c r="Z558" t="n">
        <v>10</v>
      </c>
    </row>
    <row r="559">
      <c r="A559" t="n">
        <v>10</v>
      </c>
      <c r="B559" t="n">
        <v>130</v>
      </c>
      <c r="C559" t="inlineStr">
        <is>
          <t xml:space="preserve">CONCLUIDO	</t>
        </is>
      </c>
      <c r="D559" t="n">
        <v>4.6434</v>
      </c>
      <c r="E559" t="n">
        <v>21.54</v>
      </c>
      <c r="F559" t="n">
        <v>16.14</v>
      </c>
      <c r="G559" t="n">
        <v>18.27</v>
      </c>
      <c r="H559" t="n">
        <v>0.24</v>
      </c>
      <c r="I559" t="n">
        <v>53</v>
      </c>
      <c r="J559" t="n">
        <v>257.41</v>
      </c>
      <c r="K559" t="n">
        <v>59.19</v>
      </c>
      <c r="L559" t="n">
        <v>3.5</v>
      </c>
      <c r="M559" t="n">
        <v>51</v>
      </c>
      <c r="N559" t="n">
        <v>64.70999999999999</v>
      </c>
      <c r="O559" t="n">
        <v>31980.84</v>
      </c>
      <c r="P559" t="n">
        <v>251.01</v>
      </c>
      <c r="Q559" t="n">
        <v>1732.15</v>
      </c>
      <c r="R559" t="n">
        <v>76.06999999999999</v>
      </c>
      <c r="S559" t="n">
        <v>42.11</v>
      </c>
      <c r="T559" t="n">
        <v>16198.76</v>
      </c>
      <c r="U559" t="n">
        <v>0.55</v>
      </c>
      <c r="V559" t="n">
        <v>0.86</v>
      </c>
      <c r="W559" t="n">
        <v>3.79</v>
      </c>
      <c r="X559" t="n">
        <v>1.04</v>
      </c>
      <c r="Y559" t="n">
        <v>1</v>
      </c>
      <c r="Z559" t="n">
        <v>10</v>
      </c>
    </row>
    <row r="560">
      <c r="A560" t="n">
        <v>11</v>
      </c>
      <c r="B560" t="n">
        <v>130</v>
      </c>
      <c r="C560" t="inlineStr">
        <is>
          <t xml:space="preserve">CONCLUIDO	</t>
        </is>
      </c>
      <c r="D560" t="n">
        <v>4.6989</v>
      </c>
      <c r="E560" t="n">
        <v>21.28</v>
      </c>
      <c r="F560" t="n">
        <v>16.08</v>
      </c>
      <c r="G560" t="n">
        <v>19.69</v>
      </c>
      <c r="H560" t="n">
        <v>0.26</v>
      </c>
      <c r="I560" t="n">
        <v>49</v>
      </c>
      <c r="J560" t="n">
        <v>257.86</v>
      </c>
      <c r="K560" t="n">
        <v>59.19</v>
      </c>
      <c r="L560" t="n">
        <v>3.75</v>
      </c>
      <c r="M560" t="n">
        <v>47</v>
      </c>
      <c r="N560" t="n">
        <v>64.92</v>
      </c>
      <c r="O560" t="n">
        <v>32037.48</v>
      </c>
      <c r="P560" t="n">
        <v>249.19</v>
      </c>
      <c r="Q560" t="n">
        <v>1731.99</v>
      </c>
      <c r="R560" t="n">
        <v>73.76000000000001</v>
      </c>
      <c r="S560" t="n">
        <v>42.11</v>
      </c>
      <c r="T560" t="n">
        <v>15064.31</v>
      </c>
      <c r="U560" t="n">
        <v>0.57</v>
      </c>
      <c r="V560" t="n">
        <v>0.87</v>
      </c>
      <c r="W560" t="n">
        <v>3.8</v>
      </c>
      <c r="X560" t="n">
        <v>0.98</v>
      </c>
      <c r="Y560" t="n">
        <v>1</v>
      </c>
      <c r="Z560" t="n">
        <v>10</v>
      </c>
    </row>
    <row r="561">
      <c r="A561" t="n">
        <v>12</v>
      </c>
      <c r="B561" t="n">
        <v>130</v>
      </c>
      <c r="C561" t="inlineStr">
        <is>
          <t xml:space="preserve">CONCLUIDO	</t>
        </is>
      </c>
      <c r="D561" t="n">
        <v>4.7669</v>
      </c>
      <c r="E561" t="n">
        <v>20.98</v>
      </c>
      <c r="F561" t="n">
        <v>15.97</v>
      </c>
      <c r="G561" t="n">
        <v>21.3</v>
      </c>
      <c r="H561" t="n">
        <v>0.28</v>
      </c>
      <c r="I561" t="n">
        <v>45</v>
      </c>
      <c r="J561" t="n">
        <v>258.32</v>
      </c>
      <c r="K561" t="n">
        <v>59.19</v>
      </c>
      <c r="L561" t="n">
        <v>4</v>
      </c>
      <c r="M561" t="n">
        <v>43</v>
      </c>
      <c r="N561" t="n">
        <v>65.13</v>
      </c>
      <c r="O561" t="n">
        <v>32094.19</v>
      </c>
      <c r="P561" t="n">
        <v>245.9</v>
      </c>
      <c r="Q561" t="n">
        <v>1731.93</v>
      </c>
      <c r="R561" t="n">
        <v>71</v>
      </c>
      <c r="S561" t="n">
        <v>42.11</v>
      </c>
      <c r="T561" t="n">
        <v>13703.3</v>
      </c>
      <c r="U561" t="n">
        <v>0.59</v>
      </c>
      <c r="V561" t="n">
        <v>0.87</v>
      </c>
      <c r="W561" t="n">
        <v>3.77</v>
      </c>
      <c r="X561" t="n">
        <v>0.87</v>
      </c>
      <c r="Y561" t="n">
        <v>1</v>
      </c>
      <c r="Z561" t="n">
        <v>10</v>
      </c>
    </row>
    <row r="562">
      <c r="A562" t="n">
        <v>13</v>
      </c>
      <c r="B562" t="n">
        <v>130</v>
      </c>
      <c r="C562" t="inlineStr">
        <is>
          <t xml:space="preserve">CONCLUIDO	</t>
        </is>
      </c>
      <c r="D562" t="n">
        <v>4.7953</v>
      </c>
      <c r="E562" t="n">
        <v>20.85</v>
      </c>
      <c r="F562" t="n">
        <v>15.95</v>
      </c>
      <c r="G562" t="n">
        <v>22.25</v>
      </c>
      <c r="H562" t="n">
        <v>0.29</v>
      </c>
      <c r="I562" t="n">
        <v>43</v>
      </c>
      <c r="J562" t="n">
        <v>258.78</v>
      </c>
      <c r="K562" t="n">
        <v>59.19</v>
      </c>
      <c r="L562" t="n">
        <v>4.25</v>
      </c>
      <c r="M562" t="n">
        <v>41</v>
      </c>
      <c r="N562" t="n">
        <v>65.34</v>
      </c>
      <c r="O562" t="n">
        <v>32150.98</v>
      </c>
      <c r="P562" t="n">
        <v>244.19</v>
      </c>
      <c r="Q562" t="n">
        <v>1731.97</v>
      </c>
      <c r="R562" t="n">
        <v>70.02</v>
      </c>
      <c r="S562" t="n">
        <v>42.11</v>
      </c>
      <c r="T562" t="n">
        <v>13221.34</v>
      </c>
      <c r="U562" t="n">
        <v>0.6</v>
      </c>
      <c r="V562" t="n">
        <v>0.87</v>
      </c>
      <c r="W562" t="n">
        <v>3.77</v>
      </c>
      <c r="X562" t="n">
        <v>0.85</v>
      </c>
      <c r="Y562" t="n">
        <v>1</v>
      </c>
      <c r="Z562" t="n">
        <v>10</v>
      </c>
    </row>
    <row r="563">
      <c r="A563" t="n">
        <v>14</v>
      </c>
      <c r="B563" t="n">
        <v>130</v>
      </c>
      <c r="C563" t="inlineStr">
        <is>
          <t xml:space="preserve">CONCLUIDO	</t>
        </is>
      </c>
      <c r="D563" t="n">
        <v>4.8431</v>
      </c>
      <c r="E563" t="n">
        <v>20.65</v>
      </c>
      <c r="F563" t="n">
        <v>15.89</v>
      </c>
      <c r="G563" t="n">
        <v>23.83</v>
      </c>
      <c r="H563" t="n">
        <v>0.31</v>
      </c>
      <c r="I563" t="n">
        <v>40</v>
      </c>
      <c r="J563" t="n">
        <v>259.25</v>
      </c>
      <c r="K563" t="n">
        <v>59.19</v>
      </c>
      <c r="L563" t="n">
        <v>4.5</v>
      </c>
      <c r="M563" t="n">
        <v>38</v>
      </c>
      <c r="N563" t="n">
        <v>65.55</v>
      </c>
      <c r="O563" t="n">
        <v>32207.85</v>
      </c>
      <c r="P563" t="n">
        <v>241.75</v>
      </c>
      <c r="Q563" t="n">
        <v>1731.98</v>
      </c>
      <c r="R563" t="n">
        <v>68.17</v>
      </c>
      <c r="S563" t="n">
        <v>42.11</v>
      </c>
      <c r="T563" t="n">
        <v>12312.75</v>
      </c>
      <c r="U563" t="n">
        <v>0.62</v>
      </c>
      <c r="V563" t="n">
        <v>0.88</v>
      </c>
      <c r="W563" t="n">
        <v>3.77</v>
      </c>
      <c r="X563" t="n">
        <v>0.79</v>
      </c>
      <c r="Y563" t="n">
        <v>1</v>
      </c>
      <c r="Z563" t="n">
        <v>10</v>
      </c>
    </row>
    <row r="564">
      <c r="A564" t="n">
        <v>15</v>
      </c>
      <c r="B564" t="n">
        <v>130</v>
      </c>
      <c r="C564" t="inlineStr">
        <is>
          <t xml:space="preserve">CONCLUIDO	</t>
        </is>
      </c>
      <c r="D564" t="n">
        <v>4.8726</v>
      </c>
      <c r="E564" t="n">
        <v>20.52</v>
      </c>
      <c r="F564" t="n">
        <v>15.86</v>
      </c>
      <c r="G564" t="n">
        <v>25.04</v>
      </c>
      <c r="H564" t="n">
        <v>0.33</v>
      </c>
      <c r="I564" t="n">
        <v>38</v>
      </c>
      <c r="J564" t="n">
        <v>259.71</v>
      </c>
      <c r="K564" t="n">
        <v>59.19</v>
      </c>
      <c r="L564" t="n">
        <v>4.75</v>
      </c>
      <c r="M564" t="n">
        <v>36</v>
      </c>
      <c r="N564" t="n">
        <v>65.76000000000001</v>
      </c>
      <c r="O564" t="n">
        <v>32264.79</v>
      </c>
      <c r="P564" t="n">
        <v>240.15</v>
      </c>
      <c r="Q564" t="n">
        <v>1732.05</v>
      </c>
      <c r="R564" t="n">
        <v>67.08</v>
      </c>
      <c r="S564" t="n">
        <v>42.11</v>
      </c>
      <c r="T564" t="n">
        <v>11777.76</v>
      </c>
      <c r="U564" t="n">
        <v>0.63</v>
      </c>
      <c r="V564" t="n">
        <v>0.88</v>
      </c>
      <c r="W564" t="n">
        <v>3.77</v>
      </c>
      <c r="X564" t="n">
        <v>0.76</v>
      </c>
      <c r="Y564" t="n">
        <v>1</v>
      </c>
      <c r="Z564" t="n">
        <v>10</v>
      </c>
    </row>
    <row r="565">
      <c r="A565" t="n">
        <v>16</v>
      </c>
      <c r="B565" t="n">
        <v>130</v>
      </c>
      <c r="C565" t="inlineStr">
        <is>
          <t xml:space="preserve">CONCLUIDO	</t>
        </is>
      </c>
      <c r="D565" t="n">
        <v>4.9283</v>
      </c>
      <c r="E565" t="n">
        <v>20.29</v>
      </c>
      <c r="F565" t="n">
        <v>15.77</v>
      </c>
      <c r="G565" t="n">
        <v>27.04</v>
      </c>
      <c r="H565" t="n">
        <v>0.34</v>
      </c>
      <c r="I565" t="n">
        <v>35</v>
      </c>
      <c r="J565" t="n">
        <v>260.17</v>
      </c>
      <c r="K565" t="n">
        <v>59.19</v>
      </c>
      <c r="L565" t="n">
        <v>5</v>
      </c>
      <c r="M565" t="n">
        <v>33</v>
      </c>
      <c r="N565" t="n">
        <v>65.98</v>
      </c>
      <c r="O565" t="n">
        <v>32321.82</v>
      </c>
      <c r="P565" t="n">
        <v>237.52</v>
      </c>
      <c r="Q565" t="n">
        <v>1731.97</v>
      </c>
      <c r="R565" t="n">
        <v>64.8</v>
      </c>
      <c r="S565" t="n">
        <v>42.11</v>
      </c>
      <c r="T565" t="n">
        <v>10654.67</v>
      </c>
      <c r="U565" t="n">
        <v>0.65</v>
      </c>
      <c r="V565" t="n">
        <v>0.88</v>
      </c>
      <c r="W565" t="n">
        <v>3.76</v>
      </c>
      <c r="X565" t="n">
        <v>0.68</v>
      </c>
      <c r="Y565" t="n">
        <v>1</v>
      </c>
      <c r="Z565" t="n">
        <v>10</v>
      </c>
    </row>
    <row r="566">
      <c r="A566" t="n">
        <v>17</v>
      </c>
      <c r="B566" t="n">
        <v>130</v>
      </c>
      <c r="C566" t="inlineStr">
        <is>
          <t xml:space="preserve">CONCLUIDO	</t>
        </is>
      </c>
      <c r="D566" t="n">
        <v>4.944</v>
      </c>
      <c r="E566" t="n">
        <v>20.23</v>
      </c>
      <c r="F566" t="n">
        <v>15.76</v>
      </c>
      <c r="G566" t="n">
        <v>27.81</v>
      </c>
      <c r="H566" t="n">
        <v>0.36</v>
      </c>
      <c r="I566" t="n">
        <v>34</v>
      </c>
      <c r="J566" t="n">
        <v>260.63</v>
      </c>
      <c r="K566" t="n">
        <v>59.19</v>
      </c>
      <c r="L566" t="n">
        <v>5.25</v>
      </c>
      <c r="M566" t="n">
        <v>32</v>
      </c>
      <c r="N566" t="n">
        <v>66.19</v>
      </c>
      <c r="O566" t="n">
        <v>32378.93</v>
      </c>
      <c r="P566" t="n">
        <v>235.51</v>
      </c>
      <c r="Q566" t="n">
        <v>1731.94</v>
      </c>
      <c r="R566" t="n">
        <v>64.11</v>
      </c>
      <c r="S566" t="n">
        <v>42.11</v>
      </c>
      <c r="T566" t="n">
        <v>10312.24</v>
      </c>
      <c r="U566" t="n">
        <v>0.66</v>
      </c>
      <c r="V566" t="n">
        <v>0.88</v>
      </c>
      <c r="W566" t="n">
        <v>3.76</v>
      </c>
      <c r="X566" t="n">
        <v>0.66</v>
      </c>
      <c r="Y566" t="n">
        <v>1</v>
      </c>
      <c r="Z566" t="n">
        <v>10</v>
      </c>
    </row>
    <row r="567">
      <c r="A567" t="n">
        <v>18</v>
      </c>
      <c r="B567" t="n">
        <v>130</v>
      </c>
      <c r="C567" t="inlineStr">
        <is>
          <t xml:space="preserve">CONCLUIDO	</t>
        </is>
      </c>
      <c r="D567" t="n">
        <v>4.9722</v>
      </c>
      <c r="E567" t="n">
        <v>20.11</v>
      </c>
      <c r="F567" t="n">
        <v>15.74</v>
      </c>
      <c r="G567" t="n">
        <v>29.52</v>
      </c>
      <c r="H567" t="n">
        <v>0.37</v>
      </c>
      <c r="I567" t="n">
        <v>32</v>
      </c>
      <c r="J567" t="n">
        <v>261.1</v>
      </c>
      <c r="K567" t="n">
        <v>59.19</v>
      </c>
      <c r="L567" t="n">
        <v>5.5</v>
      </c>
      <c r="M567" t="n">
        <v>30</v>
      </c>
      <c r="N567" t="n">
        <v>66.40000000000001</v>
      </c>
      <c r="O567" t="n">
        <v>32436.11</v>
      </c>
      <c r="P567" t="n">
        <v>234</v>
      </c>
      <c r="Q567" t="n">
        <v>1731.97</v>
      </c>
      <c r="R567" t="n">
        <v>63.59</v>
      </c>
      <c r="S567" t="n">
        <v>42.11</v>
      </c>
      <c r="T567" t="n">
        <v>10064.25</v>
      </c>
      <c r="U567" t="n">
        <v>0.66</v>
      </c>
      <c r="V567" t="n">
        <v>0.88</v>
      </c>
      <c r="W567" t="n">
        <v>3.76</v>
      </c>
      <c r="X567" t="n">
        <v>0.64</v>
      </c>
      <c r="Y567" t="n">
        <v>1</v>
      </c>
      <c r="Z567" t="n">
        <v>10</v>
      </c>
    </row>
    <row r="568">
      <c r="A568" t="n">
        <v>19</v>
      </c>
      <c r="B568" t="n">
        <v>130</v>
      </c>
      <c r="C568" t="inlineStr">
        <is>
          <t xml:space="preserve">CONCLUIDO	</t>
        </is>
      </c>
      <c r="D568" t="n">
        <v>5.0138</v>
      </c>
      <c r="E568" t="n">
        <v>19.94</v>
      </c>
      <c r="F568" t="n">
        <v>15.67</v>
      </c>
      <c r="G568" t="n">
        <v>31.35</v>
      </c>
      <c r="H568" t="n">
        <v>0.39</v>
      </c>
      <c r="I568" t="n">
        <v>30</v>
      </c>
      <c r="J568" t="n">
        <v>261.56</v>
      </c>
      <c r="K568" t="n">
        <v>59.19</v>
      </c>
      <c r="L568" t="n">
        <v>5.75</v>
      </c>
      <c r="M568" t="n">
        <v>28</v>
      </c>
      <c r="N568" t="n">
        <v>66.62</v>
      </c>
      <c r="O568" t="n">
        <v>32493.38</v>
      </c>
      <c r="P568" t="n">
        <v>230.85</v>
      </c>
      <c r="Q568" t="n">
        <v>1731.96</v>
      </c>
      <c r="R568" t="n">
        <v>61.3</v>
      </c>
      <c r="S568" t="n">
        <v>42.11</v>
      </c>
      <c r="T568" t="n">
        <v>8928.870000000001</v>
      </c>
      <c r="U568" t="n">
        <v>0.6899999999999999</v>
      </c>
      <c r="V568" t="n">
        <v>0.89</v>
      </c>
      <c r="W568" t="n">
        <v>3.76</v>
      </c>
      <c r="X568" t="n">
        <v>0.57</v>
      </c>
      <c r="Y568" t="n">
        <v>1</v>
      </c>
      <c r="Z568" t="n">
        <v>10</v>
      </c>
    </row>
    <row r="569">
      <c r="A569" t="n">
        <v>20</v>
      </c>
      <c r="B569" t="n">
        <v>130</v>
      </c>
      <c r="C569" t="inlineStr">
        <is>
          <t xml:space="preserve">CONCLUIDO	</t>
        </is>
      </c>
      <c r="D569" t="n">
        <v>5.0314</v>
      </c>
      <c r="E569" t="n">
        <v>19.88</v>
      </c>
      <c r="F569" t="n">
        <v>15.65</v>
      </c>
      <c r="G569" t="n">
        <v>32.38</v>
      </c>
      <c r="H569" t="n">
        <v>0.41</v>
      </c>
      <c r="I569" t="n">
        <v>29</v>
      </c>
      <c r="J569" t="n">
        <v>262.03</v>
      </c>
      <c r="K569" t="n">
        <v>59.19</v>
      </c>
      <c r="L569" t="n">
        <v>6</v>
      </c>
      <c r="M569" t="n">
        <v>27</v>
      </c>
      <c r="N569" t="n">
        <v>66.83</v>
      </c>
      <c r="O569" t="n">
        <v>32550.72</v>
      </c>
      <c r="P569" t="n">
        <v>229.67</v>
      </c>
      <c r="Q569" t="n">
        <v>1731.92</v>
      </c>
      <c r="R569" t="n">
        <v>60.98</v>
      </c>
      <c r="S569" t="n">
        <v>42.11</v>
      </c>
      <c r="T569" t="n">
        <v>8772.879999999999</v>
      </c>
      <c r="U569" t="n">
        <v>0.6899999999999999</v>
      </c>
      <c r="V569" t="n">
        <v>0.89</v>
      </c>
      <c r="W569" t="n">
        <v>3.75</v>
      </c>
      <c r="X569" t="n">
        <v>0.55</v>
      </c>
      <c r="Y569" t="n">
        <v>1</v>
      </c>
      <c r="Z569" t="n">
        <v>10</v>
      </c>
    </row>
    <row r="570">
      <c r="A570" t="n">
        <v>21</v>
      </c>
      <c r="B570" t="n">
        <v>130</v>
      </c>
      <c r="C570" t="inlineStr">
        <is>
          <t xml:space="preserve">CONCLUIDO	</t>
        </is>
      </c>
      <c r="D570" t="n">
        <v>5.0447</v>
      </c>
      <c r="E570" t="n">
        <v>19.82</v>
      </c>
      <c r="F570" t="n">
        <v>15.65</v>
      </c>
      <c r="G570" t="n">
        <v>33.53</v>
      </c>
      <c r="H570" t="n">
        <v>0.42</v>
      </c>
      <c r="I570" t="n">
        <v>28</v>
      </c>
      <c r="J570" t="n">
        <v>262.49</v>
      </c>
      <c r="K570" t="n">
        <v>59.19</v>
      </c>
      <c r="L570" t="n">
        <v>6.25</v>
      </c>
      <c r="M570" t="n">
        <v>26</v>
      </c>
      <c r="N570" t="n">
        <v>67.05</v>
      </c>
      <c r="O570" t="n">
        <v>32608.15</v>
      </c>
      <c r="P570" t="n">
        <v>228.86</v>
      </c>
      <c r="Q570" t="n">
        <v>1732.04</v>
      </c>
      <c r="R570" t="n">
        <v>60.85</v>
      </c>
      <c r="S570" t="n">
        <v>42.11</v>
      </c>
      <c r="T570" t="n">
        <v>8713.200000000001</v>
      </c>
      <c r="U570" t="n">
        <v>0.6899999999999999</v>
      </c>
      <c r="V570" t="n">
        <v>0.89</v>
      </c>
      <c r="W570" t="n">
        <v>3.75</v>
      </c>
      <c r="X570" t="n">
        <v>0.55</v>
      </c>
      <c r="Y570" t="n">
        <v>1</v>
      </c>
      <c r="Z570" t="n">
        <v>10</v>
      </c>
    </row>
    <row r="571">
      <c r="A571" t="n">
        <v>22</v>
      </c>
      <c r="B571" t="n">
        <v>130</v>
      </c>
      <c r="C571" t="inlineStr">
        <is>
          <t xml:space="preserve">CONCLUIDO	</t>
        </is>
      </c>
      <c r="D571" t="n">
        <v>5.083</v>
      </c>
      <c r="E571" t="n">
        <v>19.67</v>
      </c>
      <c r="F571" t="n">
        <v>15.6</v>
      </c>
      <c r="G571" t="n">
        <v>35.99</v>
      </c>
      <c r="H571" t="n">
        <v>0.44</v>
      </c>
      <c r="I571" t="n">
        <v>26</v>
      </c>
      <c r="J571" t="n">
        <v>262.96</v>
      </c>
      <c r="K571" t="n">
        <v>59.19</v>
      </c>
      <c r="L571" t="n">
        <v>6.5</v>
      </c>
      <c r="M571" t="n">
        <v>24</v>
      </c>
      <c r="N571" t="n">
        <v>67.26000000000001</v>
      </c>
      <c r="O571" t="n">
        <v>32665.66</v>
      </c>
      <c r="P571" t="n">
        <v>225.71</v>
      </c>
      <c r="Q571" t="n">
        <v>1731.94</v>
      </c>
      <c r="R571" t="n">
        <v>59.27</v>
      </c>
      <c r="S571" t="n">
        <v>42.11</v>
      </c>
      <c r="T571" t="n">
        <v>7932.51</v>
      </c>
      <c r="U571" t="n">
        <v>0.71</v>
      </c>
      <c r="V571" t="n">
        <v>0.89</v>
      </c>
      <c r="W571" t="n">
        <v>3.74</v>
      </c>
      <c r="X571" t="n">
        <v>0.5</v>
      </c>
      <c r="Y571" t="n">
        <v>1</v>
      </c>
      <c r="Z571" t="n">
        <v>10</v>
      </c>
    </row>
    <row r="572">
      <c r="A572" t="n">
        <v>23</v>
      </c>
      <c r="B572" t="n">
        <v>130</v>
      </c>
      <c r="C572" t="inlineStr">
        <is>
          <t xml:space="preserve">CONCLUIDO	</t>
        </is>
      </c>
      <c r="D572" t="n">
        <v>5.099</v>
      </c>
      <c r="E572" t="n">
        <v>19.61</v>
      </c>
      <c r="F572" t="n">
        <v>15.58</v>
      </c>
      <c r="G572" t="n">
        <v>37.4</v>
      </c>
      <c r="H572" t="n">
        <v>0.46</v>
      </c>
      <c r="I572" t="n">
        <v>25</v>
      </c>
      <c r="J572" t="n">
        <v>263.42</v>
      </c>
      <c r="K572" t="n">
        <v>59.19</v>
      </c>
      <c r="L572" t="n">
        <v>6.75</v>
      </c>
      <c r="M572" t="n">
        <v>23</v>
      </c>
      <c r="N572" t="n">
        <v>67.48</v>
      </c>
      <c r="O572" t="n">
        <v>32723.25</v>
      </c>
      <c r="P572" t="n">
        <v>224.76</v>
      </c>
      <c r="Q572" t="n">
        <v>1731.89</v>
      </c>
      <c r="R572" t="n">
        <v>58.53</v>
      </c>
      <c r="S572" t="n">
        <v>42.11</v>
      </c>
      <c r="T572" t="n">
        <v>7567.76</v>
      </c>
      <c r="U572" t="n">
        <v>0.72</v>
      </c>
      <c r="V572" t="n">
        <v>0.89</v>
      </c>
      <c r="W572" t="n">
        <v>3.75</v>
      </c>
      <c r="X572" t="n">
        <v>0.49</v>
      </c>
      <c r="Y572" t="n">
        <v>1</v>
      </c>
      <c r="Z572" t="n">
        <v>10</v>
      </c>
    </row>
    <row r="573">
      <c r="A573" t="n">
        <v>24</v>
      </c>
      <c r="B573" t="n">
        <v>130</v>
      </c>
      <c r="C573" t="inlineStr">
        <is>
          <t xml:space="preserve">CONCLUIDO	</t>
        </is>
      </c>
      <c r="D573" t="n">
        <v>5.1179</v>
      </c>
      <c r="E573" t="n">
        <v>19.54</v>
      </c>
      <c r="F573" t="n">
        <v>15.56</v>
      </c>
      <c r="G573" t="n">
        <v>38.9</v>
      </c>
      <c r="H573" t="n">
        <v>0.47</v>
      </c>
      <c r="I573" t="n">
        <v>24</v>
      </c>
      <c r="J573" t="n">
        <v>263.89</v>
      </c>
      <c r="K573" t="n">
        <v>59.19</v>
      </c>
      <c r="L573" t="n">
        <v>7</v>
      </c>
      <c r="M573" t="n">
        <v>22</v>
      </c>
      <c r="N573" t="n">
        <v>67.7</v>
      </c>
      <c r="O573" t="n">
        <v>32780.92</v>
      </c>
      <c r="P573" t="n">
        <v>222.81</v>
      </c>
      <c r="Q573" t="n">
        <v>1732.2</v>
      </c>
      <c r="R573" t="n">
        <v>57.86</v>
      </c>
      <c r="S573" t="n">
        <v>42.11</v>
      </c>
      <c r="T573" t="n">
        <v>7239.37</v>
      </c>
      <c r="U573" t="n">
        <v>0.73</v>
      </c>
      <c r="V573" t="n">
        <v>0.89</v>
      </c>
      <c r="W573" t="n">
        <v>3.75</v>
      </c>
      <c r="X573" t="n">
        <v>0.46</v>
      </c>
      <c r="Y573" t="n">
        <v>1</v>
      </c>
      <c r="Z573" t="n">
        <v>10</v>
      </c>
    </row>
    <row r="574">
      <c r="A574" t="n">
        <v>25</v>
      </c>
      <c r="B574" t="n">
        <v>130</v>
      </c>
      <c r="C574" t="inlineStr">
        <is>
          <t xml:space="preserve">CONCLUIDO	</t>
        </is>
      </c>
      <c r="D574" t="n">
        <v>5.1386</v>
      </c>
      <c r="E574" t="n">
        <v>19.46</v>
      </c>
      <c r="F574" t="n">
        <v>15.53</v>
      </c>
      <c r="G574" t="n">
        <v>40.52</v>
      </c>
      <c r="H574" t="n">
        <v>0.49</v>
      </c>
      <c r="I574" t="n">
        <v>23</v>
      </c>
      <c r="J574" t="n">
        <v>264.36</v>
      </c>
      <c r="K574" t="n">
        <v>59.19</v>
      </c>
      <c r="L574" t="n">
        <v>7.25</v>
      </c>
      <c r="M574" t="n">
        <v>21</v>
      </c>
      <c r="N574" t="n">
        <v>67.92</v>
      </c>
      <c r="O574" t="n">
        <v>32838.68</v>
      </c>
      <c r="P574" t="n">
        <v>220.07</v>
      </c>
      <c r="Q574" t="n">
        <v>1731.86</v>
      </c>
      <c r="R574" t="n">
        <v>57.19</v>
      </c>
      <c r="S574" t="n">
        <v>42.11</v>
      </c>
      <c r="T574" t="n">
        <v>6908.82</v>
      </c>
      <c r="U574" t="n">
        <v>0.74</v>
      </c>
      <c r="V574" t="n">
        <v>0.9</v>
      </c>
      <c r="W574" t="n">
        <v>3.74</v>
      </c>
      <c r="X574" t="n">
        <v>0.43</v>
      </c>
      <c r="Y574" t="n">
        <v>1</v>
      </c>
      <c r="Z574" t="n">
        <v>10</v>
      </c>
    </row>
    <row r="575">
      <c r="A575" t="n">
        <v>26</v>
      </c>
      <c r="B575" t="n">
        <v>130</v>
      </c>
      <c r="C575" t="inlineStr">
        <is>
          <t xml:space="preserve">CONCLUIDO	</t>
        </is>
      </c>
      <c r="D575" t="n">
        <v>5.1543</v>
      </c>
      <c r="E575" t="n">
        <v>19.4</v>
      </c>
      <c r="F575" t="n">
        <v>15.52</v>
      </c>
      <c r="G575" t="n">
        <v>42.33</v>
      </c>
      <c r="H575" t="n">
        <v>0.5</v>
      </c>
      <c r="I575" t="n">
        <v>22</v>
      </c>
      <c r="J575" t="n">
        <v>264.83</v>
      </c>
      <c r="K575" t="n">
        <v>59.19</v>
      </c>
      <c r="L575" t="n">
        <v>7.5</v>
      </c>
      <c r="M575" t="n">
        <v>20</v>
      </c>
      <c r="N575" t="n">
        <v>68.14</v>
      </c>
      <c r="O575" t="n">
        <v>32896.51</v>
      </c>
      <c r="P575" t="n">
        <v>218.99</v>
      </c>
      <c r="Q575" t="n">
        <v>1731.85</v>
      </c>
      <c r="R575" t="n">
        <v>56.69</v>
      </c>
      <c r="S575" t="n">
        <v>42.11</v>
      </c>
      <c r="T575" t="n">
        <v>6662.82</v>
      </c>
      <c r="U575" t="n">
        <v>0.74</v>
      </c>
      <c r="V575" t="n">
        <v>0.9</v>
      </c>
      <c r="W575" t="n">
        <v>3.74</v>
      </c>
      <c r="X575" t="n">
        <v>0.42</v>
      </c>
      <c r="Y575" t="n">
        <v>1</v>
      </c>
      <c r="Z575" t="n">
        <v>10</v>
      </c>
    </row>
    <row r="576">
      <c r="A576" t="n">
        <v>27</v>
      </c>
      <c r="B576" t="n">
        <v>130</v>
      </c>
      <c r="C576" t="inlineStr">
        <is>
          <t xml:space="preserve">CONCLUIDO	</t>
        </is>
      </c>
      <c r="D576" t="n">
        <v>5.1716</v>
      </c>
      <c r="E576" t="n">
        <v>19.34</v>
      </c>
      <c r="F576" t="n">
        <v>15.5</v>
      </c>
      <c r="G576" t="n">
        <v>44.3</v>
      </c>
      <c r="H576" t="n">
        <v>0.52</v>
      </c>
      <c r="I576" t="n">
        <v>21</v>
      </c>
      <c r="J576" t="n">
        <v>265.3</v>
      </c>
      <c r="K576" t="n">
        <v>59.19</v>
      </c>
      <c r="L576" t="n">
        <v>7.75</v>
      </c>
      <c r="M576" t="n">
        <v>19</v>
      </c>
      <c r="N576" t="n">
        <v>68.36</v>
      </c>
      <c r="O576" t="n">
        <v>32954.43</v>
      </c>
      <c r="P576" t="n">
        <v>215.76</v>
      </c>
      <c r="Q576" t="n">
        <v>1731.85</v>
      </c>
      <c r="R576" t="n">
        <v>56.27</v>
      </c>
      <c r="S576" t="n">
        <v>42.11</v>
      </c>
      <c r="T576" t="n">
        <v>6457.43</v>
      </c>
      <c r="U576" t="n">
        <v>0.75</v>
      </c>
      <c r="V576" t="n">
        <v>0.9</v>
      </c>
      <c r="W576" t="n">
        <v>3.74</v>
      </c>
      <c r="X576" t="n">
        <v>0.41</v>
      </c>
      <c r="Y576" t="n">
        <v>1</v>
      </c>
      <c r="Z576" t="n">
        <v>10</v>
      </c>
    </row>
    <row r="577">
      <c r="A577" t="n">
        <v>28</v>
      </c>
      <c r="B577" t="n">
        <v>130</v>
      </c>
      <c r="C577" t="inlineStr">
        <is>
          <t xml:space="preserve">CONCLUIDO	</t>
        </is>
      </c>
      <c r="D577" t="n">
        <v>5.174</v>
      </c>
      <c r="E577" t="n">
        <v>19.33</v>
      </c>
      <c r="F577" t="n">
        <v>15.5</v>
      </c>
      <c r="G577" t="n">
        <v>44.27</v>
      </c>
      <c r="H577" t="n">
        <v>0.54</v>
      </c>
      <c r="I577" t="n">
        <v>21</v>
      </c>
      <c r="J577" t="n">
        <v>265.77</v>
      </c>
      <c r="K577" t="n">
        <v>59.19</v>
      </c>
      <c r="L577" t="n">
        <v>8</v>
      </c>
      <c r="M577" t="n">
        <v>19</v>
      </c>
      <c r="N577" t="n">
        <v>68.58</v>
      </c>
      <c r="O577" t="n">
        <v>33012.44</v>
      </c>
      <c r="P577" t="n">
        <v>214.4</v>
      </c>
      <c r="Q577" t="n">
        <v>1731.84</v>
      </c>
      <c r="R577" t="n">
        <v>55.79</v>
      </c>
      <c r="S577" t="n">
        <v>42.11</v>
      </c>
      <c r="T577" t="n">
        <v>6216.75</v>
      </c>
      <c r="U577" t="n">
        <v>0.75</v>
      </c>
      <c r="V577" t="n">
        <v>0.9</v>
      </c>
      <c r="W577" t="n">
        <v>3.75</v>
      </c>
      <c r="X577" t="n">
        <v>0.4</v>
      </c>
      <c r="Y577" t="n">
        <v>1</v>
      </c>
      <c r="Z577" t="n">
        <v>10</v>
      </c>
    </row>
    <row r="578">
      <c r="A578" t="n">
        <v>29</v>
      </c>
      <c r="B578" t="n">
        <v>130</v>
      </c>
      <c r="C578" t="inlineStr">
        <is>
          <t xml:space="preserve">CONCLUIDO	</t>
        </is>
      </c>
      <c r="D578" t="n">
        <v>5.1959</v>
      </c>
      <c r="E578" t="n">
        <v>19.25</v>
      </c>
      <c r="F578" t="n">
        <v>15.46</v>
      </c>
      <c r="G578" t="n">
        <v>46.39</v>
      </c>
      <c r="H578" t="n">
        <v>0.55</v>
      </c>
      <c r="I578" t="n">
        <v>20</v>
      </c>
      <c r="J578" t="n">
        <v>266.24</v>
      </c>
      <c r="K578" t="n">
        <v>59.19</v>
      </c>
      <c r="L578" t="n">
        <v>8.25</v>
      </c>
      <c r="M578" t="n">
        <v>18</v>
      </c>
      <c r="N578" t="n">
        <v>68.8</v>
      </c>
      <c r="O578" t="n">
        <v>33070.52</v>
      </c>
      <c r="P578" t="n">
        <v>212.74</v>
      </c>
      <c r="Q578" t="n">
        <v>1731.87</v>
      </c>
      <c r="R578" t="n">
        <v>54.98</v>
      </c>
      <c r="S578" t="n">
        <v>42.11</v>
      </c>
      <c r="T578" t="n">
        <v>5820.03</v>
      </c>
      <c r="U578" t="n">
        <v>0.77</v>
      </c>
      <c r="V578" t="n">
        <v>0.9</v>
      </c>
      <c r="W578" t="n">
        <v>3.74</v>
      </c>
      <c r="X578" t="n">
        <v>0.37</v>
      </c>
      <c r="Y578" t="n">
        <v>1</v>
      </c>
      <c r="Z578" t="n">
        <v>10</v>
      </c>
    </row>
    <row r="579">
      <c r="A579" t="n">
        <v>30</v>
      </c>
      <c r="B579" t="n">
        <v>130</v>
      </c>
      <c r="C579" t="inlineStr">
        <is>
          <t xml:space="preserve">CONCLUIDO	</t>
        </is>
      </c>
      <c r="D579" t="n">
        <v>5.2076</v>
      </c>
      <c r="E579" t="n">
        <v>19.2</v>
      </c>
      <c r="F579" t="n">
        <v>15.47</v>
      </c>
      <c r="G579" t="n">
        <v>48.85</v>
      </c>
      <c r="H579" t="n">
        <v>0.57</v>
      </c>
      <c r="I579" t="n">
        <v>19</v>
      </c>
      <c r="J579" t="n">
        <v>266.71</v>
      </c>
      <c r="K579" t="n">
        <v>59.19</v>
      </c>
      <c r="L579" t="n">
        <v>8.5</v>
      </c>
      <c r="M579" t="n">
        <v>17</v>
      </c>
      <c r="N579" t="n">
        <v>69.02</v>
      </c>
      <c r="O579" t="n">
        <v>33128.7</v>
      </c>
      <c r="P579" t="n">
        <v>211.18</v>
      </c>
      <c r="Q579" t="n">
        <v>1731.92</v>
      </c>
      <c r="R579" t="n">
        <v>55.05</v>
      </c>
      <c r="S579" t="n">
        <v>42.11</v>
      </c>
      <c r="T579" t="n">
        <v>5860.37</v>
      </c>
      <c r="U579" t="n">
        <v>0.76</v>
      </c>
      <c r="V579" t="n">
        <v>0.9</v>
      </c>
      <c r="W579" t="n">
        <v>3.74</v>
      </c>
      <c r="X579" t="n">
        <v>0.37</v>
      </c>
      <c r="Y579" t="n">
        <v>1</v>
      </c>
      <c r="Z579" t="n">
        <v>10</v>
      </c>
    </row>
    <row r="580">
      <c r="A580" t="n">
        <v>31</v>
      </c>
      <c r="B580" t="n">
        <v>130</v>
      </c>
      <c r="C580" t="inlineStr">
        <is>
          <t xml:space="preserve">CONCLUIDO	</t>
        </is>
      </c>
      <c r="D580" t="n">
        <v>5.2129</v>
      </c>
      <c r="E580" t="n">
        <v>19.18</v>
      </c>
      <c r="F580" t="n">
        <v>15.45</v>
      </c>
      <c r="G580" t="n">
        <v>48.79</v>
      </c>
      <c r="H580" t="n">
        <v>0.58</v>
      </c>
      <c r="I580" t="n">
        <v>19</v>
      </c>
      <c r="J580" t="n">
        <v>267.18</v>
      </c>
      <c r="K580" t="n">
        <v>59.19</v>
      </c>
      <c r="L580" t="n">
        <v>8.75</v>
      </c>
      <c r="M580" t="n">
        <v>17</v>
      </c>
      <c r="N580" t="n">
        <v>69.23999999999999</v>
      </c>
      <c r="O580" t="n">
        <v>33186.95</v>
      </c>
      <c r="P580" t="n">
        <v>208.74</v>
      </c>
      <c r="Q580" t="n">
        <v>1732.02</v>
      </c>
      <c r="R580" t="n">
        <v>54.51</v>
      </c>
      <c r="S580" t="n">
        <v>42.11</v>
      </c>
      <c r="T580" t="n">
        <v>5590.31</v>
      </c>
      <c r="U580" t="n">
        <v>0.77</v>
      </c>
      <c r="V580" t="n">
        <v>0.9</v>
      </c>
      <c r="W580" t="n">
        <v>3.74</v>
      </c>
      <c r="X580" t="n">
        <v>0.35</v>
      </c>
      <c r="Y580" t="n">
        <v>1</v>
      </c>
      <c r="Z580" t="n">
        <v>10</v>
      </c>
    </row>
    <row r="581">
      <c r="A581" t="n">
        <v>32</v>
      </c>
      <c r="B581" t="n">
        <v>130</v>
      </c>
      <c r="C581" t="inlineStr">
        <is>
          <t xml:space="preserve">CONCLUIDO	</t>
        </is>
      </c>
      <c r="D581" t="n">
        <v>5.2291</v>
      </c>
      <c r="E581" t="n">
        <v>19.12</v>
      </c>
      <c r="F581" t="n">
        <v>15.44</v>
      </c>
      <c r="G581" t="n">
        <v>51.46</v>
      </c>
      <c r="H581" t="n">
        <v>0.6</v>
      </c>
      <c r="I581" t="n">
        <v>18</v>
      </c>
      <c r="J581" t="n">
        <v>267.66</v>
      </c>
      <c r="K581" t="n">
        <v>59.19</v>
      </c>
      <c r="L581" t="n">
        <v>9</v>
      </c>
      <c r="M581" t="n">
        <v>16</v>
      </c>
      <c r="N581" t="n">
        <v>69.45999999999999</v>
      </c>
      <c r="O581" t="n">
        <v>33245.29</v>
      </c>
      <c r="P581" t="n">
        <v>206.7</v>
      </c>
      <c r="Q581" t="n">
        <v>1731.92</v>
      </c>
      <c r="R581" t="n">
        <v>54.24</v>
      </c>
      <c r="S581" t="n">
        <v>42.11</v>
      </c>
      <c r="T581" t="n">
        <v>5457.99</v>
      </c>
      <c r="U581" t="n">
        <v>0.78</v>
      </c>
      <c r="V581" t="n">
        <v>0.9</v>
      </c>
      <c r="W581" t="n">
        <v>3.73</v>
      </c>
      <c r="X581" t="n">
        <v>0.34</v>
      </c>
      <c r="Y581" t="n">
        <v>1</v>
      </c>
      <c r="Z581" t="n">
        <v>10</v>
      </c>
    </row>
    <row r="582">
      <c r="A582" t="n">
        <v>33</v>
      </c>
      <c r="B582" t="n">
        <v>130</v>
      </c>
      <c r="C582" t="inlineStr">
        <is>
          <t xml:space="preserve">CONCLUIDO	</t>
        </is>
      </c>
      <c r="D582" t="n">
        <v>5.2455</v>
      </c>
      <c r="E582" t="n">
        <v>19.06</v>
      </c>
      <c r="F582" t="n">
        <v>15.43</v>
      </c>
      <c r="G582" t="n">
        <v>54.45</v>
      </c>
      <c r="H582" t="n">
        <v>0.61</v>
      </c>
      <c r="I582" t="n">
        <v>17</v>
      </c>
      <c r="J582" t="n">
        <v>268.13</v>
      </c>
      <c r="K582" t="n">
        <v>59.19</v>
      </c>
      <c r="L582" t="n">
        <v>9.25</v>
      </c>
      <c r="M582" t="n">
        <v>15</v>
      </c>
      <c r="N582" t="n">
        <v>69.69</v>
      </c>
      <c r="O582" t="n">
        <v>33303.72</v>
      </c>
      <c r="P582" t="n">
        <v>205.13</v>
      </c>
      <c r="Q582" t="n">
        <v>1731.86</v>
      </c>
      <c r="R582" t="n">
        <v>53.66</v>
      </c>
      <c r="S582" t="n">
        <v>42.11</v>
      </c>
      <c r="T582" t="n">
        <v>5174.61</v>
      </c>
      <c r="U582" t="n">
        <v>0.78</v>
      </c>
      <c r="V582" t="n">
        <v>0.9</v>
      </c>
      <c r="W582" t="n">
        <v>3.74</v>
      </c>
      <c r="X582" t="n">
        <v>0.33</v>
      </c>
      <c r="Y582" t="n">
        <v>1</v>
      </c>
      <c r="Z582" t="n">
        <v>10</v>
      </c>
    </row>
    <row r="583">
      <c r="A583" t="n">
        <v>34</v>
      </c>
      <c r="B583" t="n">
        <v>130</v>
      </c>
      <c r="C583" t="inlineStr">
        <is>
          <t xml:space="preserve">CONCLUIDO	</t>
        </is>
      </c>
      <c r="D583" t="n">
        <v>5.2447</v>
      </c>
      <c r="E583" t="n">
        <v>19.07</v>
      </c>
      <c r="F583" t="n">
        <v>15.43</v>
      </c>
      <c r="G583" t="n">
        <v>54.46</v>
      </c>
      <c r="H583" t="n">
        <v>0.63</v>
      </c>
      <c r="I583" t="n">
        <v>17</v>
      </c>
      <c r="J583" t="n">
        <v>268.61</v>
      </c>
      <c r="K583" t="n">
        <v>59.19</v>
      </c>
      <c r="L583" t="n">
        <v>9.5</v>
      </c>
      <c r="M583" t="n">
        <v>15</v>
      </c>
      <c r="N583" t="n">
        <v>69.91</v>
      </c>
      <c r="O583" t="n">
        <v>33362.23</v>
      </c>
      <c r="P583" t="n">
        <v>204.64</v>
      </c>
      <c r="Q583" t="n">
        <v>1731.96</v>
      </c>
      <c r="R583" t="n">
        <v>54.06</v>
      </c>
      <c r="S583" t="n">
        <v>42.11</v>
      </c>
      <c r="T583" t="n">
        <v>5373.38</v>
      </c>
      <c r="U583" t="n">
        <v>0.78</v>
      </c>
      <c r="V583" t="n">
        <v>0.9</v>
      </c>
      <c r="W583" t="n">
        <v>3.73</v>
      </c>
      <c r="X583" t="n">
        <v>0.33</v>
      </c>
      <c r="Y583" t="n">
        <v>1</v>
      </c>
      <c r="Z583" t="n">
        <v>10</v>
      </c>
    </row>
    <row r="584">
      <c r="A584" t="n">
        <v>35</v>
      </c>
      <c r="B584" t="n">
        <v>130</v>
      </c>
      <c r="C584" t="inlineStr">
        <is>
          <t xml:space="preserve">CONCLUIDO	</t>
        </is>
      </c>
      <c r="D584" t="n">
        <v>5.2679</v>
      </c>
      <c r="E584" t="n">
        <v>18.98</v>
      </c>
      <c r="F584" t="n">
        <v>15.4</v>
      </c>
      <c r="G584" t="n">
        <v>57.73</v>
      </c>
      <c r="H584" t="n">
        <v>0.64</v>
      </c>
      <c r="I584" t="n">
        <v>16</v>
      </c>
      <c r="J584" t="n">
        <v>269.08</v>
      </c>
      <c r="K584" t="n">
        <v>59.19</v>
      </c>
      <c r="L584" t="n">
        <v>9.75</v>
      </c>
      <c r="M584" t="n">
        <v>14</v>
      </c>
      <c r="N584" t="n">
        <v>70.14</v>
      </c>
      <c r="O584" t="n">
        <v>33420.83</v>
      </c>
      <c r="P584" t="n">
        <v>199.5</v>
      </c>
      <c r="Q584" t="n">
        <v>1731.88</v>
      </c>
      <c r="R584" t="n">
        <v>52.86</v>
      </c>
      <c r="S584" t="n">
        <v>42.11</v>
      </c>
      <c r="T584" t="n">
        <v>4777.81</v>
      </c>
      <c r="U584" t="n">
        <v>0.8</v>
      </c>
      <c r="V584" t="n">
        <v>0.9</v>
      </c>
      <c r="W584" t="n">
        <v>3.73</v>
      </c>
      <c r="X584" t="n">
        <v>0.3</v>
      </c>
      <c r="Y584" t="n">
        <v>1</v>
      </c>
      <c r="Z584" t="n">
        <v>10</v>
      </c>
    </row>
    <row r="585">
      <c r="A585" t="n">
        <v>36</v>
      </c>
      <c r="B585" t="n">
        <v>130</v>
      </c>
      <c r="C585" t="inlineStr">
        <is>
          <t xml:space="preserve">CONCLUIDO	</t>
        </is>
      </c>
      <c r="D585" t="n">
        <v>5.263</v>
      </c>
      <c r="E585" t="n">
        <v>19</v>
      </c>
      <c r="F585" t="n">
        <v>15.41</v>
      </c>
      <c r="G585" t="n">
        <v>57.8</v>
      </c>
      <c r="H585" t="n">
        <v>0.66</v>
      </c>
      <c r="I585" t="n">
        <v>16</v>
      </c>
      <c r="J585" t="n">
        <v>269.56</v>
      </c>
      <c r="K585" t="n">
        <v>59.19</v>
      </c>
      <c r="L585" t="n">
        <v>10</v>
      </c>
      <c r="M585" t="n">
        <v>9</v>
      </c>
      <c r="N585" t="n">
        <v>70.36</v>
      </c>
      <c r="O585" t="n">
        <v>33479.51</v>
      </c>
      <c r="P585" t="n">
        <v>199.09</v>
      </c>
      <c r="Q585" t="n">
        <v>1732</v>
      </c>
      <c r="R585" t="n">
        <v>53.19</v>
      </c>
      <c r="S585" t="n">
        <v>42.11</v>
      </c>
      <c r="T585" t="n">
        <v>4942.87</v>
      </c>
      <c r="U585" t="n">
        <v>0.79</v>
      </c>
      <c r="V585" t="n">
        <v>0.9</v>
      </c>
      <c r="W585" t="n">
        <v>3.74</v>
      </c>
      <c r="X585" t="n">
        <v>0.32</v>
      </c>
      <c r="Y585" t="n">
        <v>1</v>
      </c>
      <c r="Z585" t="n">
        <v>10</v>
      </c>
    </row>
    <row r="586">
      <c r="A586" t="n">
        <v>37</v>
      </c>
      <c r="B586" t="n">
        <v>130</v>
      </c>
      <c r="C586" t="inlineStr">
        <is>
          <t xml:space="preserve">CONCLUIDO	</t>
        </is>
      </c>
      <c r="D586" t="n">
        <v>5.2794</v>
      </c>
      <c r="E586" t="n">
        <v>18.94</v>
      </c>
      <c r="F586" t="n">
        <v>15.4</v>
      </c>
      <c r="G586" t="n">
        <v>61.61</v>
      </c>
      <c r="H586" t="n">
        <v>0.68</v>
      </c>
      <c r="I586" t="n">
        <v>15</v>
      </c>
      <c r="J586" t="n">
        <v>270.03</v>
      </c>
      <c r="K586" t="n">
        <v>59.19</v>
      </c>
      <c r="L586" t="n">
        <v>10.25</v>
      </c>
      <c r="M586" t="n">
        <v>8</v>
      </c>
      <c r="N586" t="n">
        <v>70.59</v>
      </c>
      <c r="O586" t="n">
        <v>33538.28</v>
      </c>
      <c r="P586" t="n">
        <v>198.05</v>
      </c>
      <c r="Q586" t="n">
        <v>1731.95</v>
      </c>
      <c r="R586" t="n">
        <v>53.03</v>
      </c>
      <c r="S586" t="n">
        <v>42.11</v>
      </c>
      <c r="T586" t="n">
        <v>4870.43</v>
      </c>
      <c r="U586" t="n">
        <v>0.79</v>
      </c>
      <c r="V586" t="n">
        <v>0.9</v>
      </c>
      <c r="W586" t="n">
        <v>3.73</v>
      </c>
      <c r="X586" t="n">
        <v>0.31</v>
      </c>
      <c r="Y586" t="n">
        <v>1</v>
      </c>
      <c r="Z586" t="n">
        <v>10</v>
      </c>
    </row>
    <row r="587">
      <c r="A587" t="n">
        <v>38</v>
      </c>
      <c r="B587" t="n">
        <v>130</v>
      </c>
      <c r="C587" t="inlineStr">
        <is>
          <t xml:space="preserve">CONCLUIDO	</t>
        </is>
      </c>
      <c r="D587" t="n">
        <v>5.2808</v>
      </c>
      <c r="E587" t="n">
        <v>18.94</v>
      </c>
      <c r="F587" t="n">
        <v>15.4</v>
      </c>
      <c r="G587" t="n">
        <v>61.59</v>
      </c>
      <c r="H587" t="n">
        <v>0.6899999999999999</v>
      </c>
      <c r="I587" t="n">
        <v>15</v>
      </c>
      <c r="J587" t="n">
        <v>270.51</v>
      </c>
      <c r="K587" t="n">
        <v>59.19</v>
      </c>
      <c r="L587" t="n">
        <v>10.5</v>
      </c>
      <c r="M587" t="n">
        <v>6</v>
      </c>
      <c r="N587" t="n">
        <v>70.81999999999999</v>
      </c>
      <c r="O587" t="n">
        <v>33597.14</v>
      </c>
      <c r="P587" t="n">
        <v>198.1</v>
      </c>
      <c r="Q587" t="n">
        <v>1731.88</v>
      </c>
      <c r="R587" t="n">
        <v>52.57</v>
      </c>
      <c r="S587" t="n">
        <v>42.11</v>
      </c>
      <c r="T587" t="n">
        <v>4640.31</v>
      </c>
      <c r="U587" t="n">
        <v>0.8</v>
      </c>
      <c r="V587" t="n">
        <v>0.9</v>
      </c>
      <c r="W587" t="n">
        <v>3.74</v>
      </c>
      <c r="X587" t="n">
        <v>0.3</v>
      </c>
      <c r="Y587" t="n">
        <v>1</v>
      </c>
      <c r="Z587" t="n">
        <v>10</v>
      </c>
    </row>
    <row r="588">
      <c r="A588" t="n">
        <v>39</v>
      </c>
      <c r="B588" t="n">
        <v>130</v>
      </c>
      <c r="C588" t="inlineStr">
        <is>
          <t xml:space="preserve">CONCLUIDO	</t>
        </is>
      </c>
      <c r="D588" t="n">
        <v>5.2839</v>
      </c>
      <c r="E588" t="n">
        <v>18.93</v>
      </c>
      <c r="F588" t="n">
        <v>15.39</v>
      </c>
      <c r="G588" t="n">
        <v>61.55</v>
      </c>
      <c r="H588" t="n">
        <v>0.71</v>
      </c>
      <c r="I588" t="n">
        <v>15</v>
      </c>
      <c r="J588" t="n">
        <v>270.99</v>
      </c>
      <c r="K588" t="n">
        <v>59.19</v>
      </c>
      <c r="L588" t="n">
        <v>10.75</v>
      </c>
      <c r="M588" t="n">
        <v>2</v>
      </c>
      <c r="N588" t="n">
        <v>71.04000000000001</v>
      </c>
      <c r="O588" t="n">
        <v>33656.08</v>
      </c>
      <c r="P588" t="n">
        <v>197.44</v>
      </c>
      <c r="Q588" t="n">
        <v>1731.84</v>
      </c>
      <c r="R588" t="n">
        <v>52.02</v>
      </c>
      <c r="S588" t="n">
        <v>42.11</v>
      </c>
      <c r="T588" t="n">
        <v>4364.59</v>
      </c>
      <c r="U588" t="n">
        <v>0.8100000000000001</v>
      </c>
      <c r="V588" t="n">
        <v>0.9</v>
      </c>
      <c r="W588" t="n">
        <v>3.75</v>
      </c>
      <c r="X588" t="n">
        <v>0.29</v>
      </c>
      <c r="Y588" t="n">
        <v>1</v>
      </c>
      <c r="Z588" t="n">
        <v>10</v>
      </c>
    </row>
    <row r="589">
      <c r="A589" t="n">
        <v>40</v>
      </c>
      <c r="B589" t="n">
        <v>130</v>
      </c>
      <c r="C589" t="inlineStr">
        <is>
          <t xml:space="preserve">CONCLUIDO	</t>
        </is>
      </c>
      <c r="D589" t="n">
        <v>5.2832</v>
      </c>
      <c r="E589" t="n">
        <v>18.93</v>
      </c>
      <c r="F589" t="n">
        <v>15.39</v>
      </c>
      <c r="G589" t="n">
        <v>61.56</v>
      </c>
      <c r="H589" t="n">
        <v>0.72</v>
      </c>
      <c r="I589" t="n">
        <v>15</v>
      </c>
      <c r="J589" t="n">
        <v>271.47</v>
      </c>
      <c r="K589" t="n">
        <v>59.19</v>
      </c>
      <c r="L589" t="n">
        <v>11</v>
      </c>
      <c r="M589" t="n">
        <v>2</v>
      </c>
      <c r="N589" t="n">
        <v>71.27</v>
      </c>
      <c r="O589" t="n">
        <v>33715.11</v>
      </c>
      <c r="P589" t="n">
        <v>196.83</v>
      </c>
      <c r="Q589" t="n">
        <v>1732.08</v>
      </c>
      <c r="R589" t="n">
        <v>52.13</v>
      </c>
      <c r="S589" t="n">
        <v>42.11</v>
      </c>
      <c r="T589" t="n">
        <v>4417.06</v>
      </c>
      <c r="U589" t="n">
        <v>0.8100000000000001</v>
      </c>
      <c r="V589" t="n">
        <v>0.9</v>
      </c>
      <c r="W589" t="n">
        <v>3.75</v>
      </c>
      <c r="X589" t="n">
        <v>0.29</v>
      </c>
      <c r="Y589" t="n">
        <v>1</v>
      </c>
      <c r="Z589" t="n">
        <v>10</v>
      </c>
    </row>
    <row r="590">
      <c r="A590" t="n">
        <v>41</v>
      </c>
      <c r="B590" t="n">
        <v>130</v>
      </c>
      <c r="C590" t="inlineStr">
        <is>
          <t xml:space="preserve">CONCLUIDO	</t>
        </is>
      </c>
      <c r="D590" t="n">
        <v>5.2836</v>
      </c>
      <c r="E590" t="n">
        <v>18.93</v>
      </c>
      <c r="F590" t="n">
        <v>15.39</v>
      </c>
      <c r="G590" t="n">
        <v>61.55</v>
      </c>
      <c r="H590" t="n">
        <v>0.74</v>
      </c>
      <c r="I590" t="n">
        <v>15</v>
      </c>
      <c r="J590" t="n">
        <v>271.95</v>
      </c>
      <c r="K590" t="n">
        <v>59.19</v>
      </c>
      <c r="L590" t="n">
        <v>11.25</v>
      </c>
      <c r="M590" t="n">
        <v>1</v>
      </c>
      <c r="N590" t="n">
        <v>71.5</v>
      </c>
      <c r="O590" t="n">
        <v>33774.23</v>
      </c>
      <c r="P590" t="n">
        <v>197.13</v>
      </c>
      <c r="Q590" t="n">
        <v>1731.95</v>
      </c>
      <c r="R590" t="n">
        <v>52.22</v>
      </c>
      <c r="S590" t="n">
        <v>42.11</v>
      </c>
      <c r="T590" t="n">
        <v>4465.52</v>
      </c>
      <c r="U590" t="n">
        <v>0.8100000000000001</v>
      </c>
      <c r="V590" t="n">
        <v>0.9</v>
      </c>
      <c r="W590" t="n">
        <v>3.74</v>
      </c>
      <c r="X590" t="n">
        <v>0.29</v>
      </c>
      <c r="Y590" t="n">
        <v>1</v>
      </c>
      <c r="Z590" t="n">
        <v>10</v>
      </c>
    </row>
    <row r="591">
      <c r="A591" t="n">
        <v>42</v>
      </c>
      <c r="B591" t="n">
        <v>130</v>
      </c>
      <c r="C591" t="inlineStr">
        <is>
          <t xml:space="preserve">CONCLUIDO	</t>
        </is>
      </c>
      <c r="D591" t="n">
        <v>5.2832</v>
      </c>
      <c r="E591" t="n">
        <v>18.93</v>
      </c>
      <c r="F591" t="n">
        <v>15.39</v>
      </c>
      <c r="G591" t="n">
        <v>61.56</v>
      </c>
      <c r="H591" t="n">
        <v>0.75</v>
      </c>
      <c r="I591" t="n">
        <v>15</v>
      </c>
      <c r="J591" t="n">
        <v>272.43</v>
      </c>
      <c r="K591" t="n">
        <v>59.19</v>
      </c>
      <c r="L591" t="n">
        <v>11.5</v>
      </c>
      <c r="M591" t="n">
        <v>0</v>
      </c>
      <c r="N591" t="n">
        <v>71.73</v>
      </c>
      <c r="O591" t="n">
        <v>33833.57</v>
      </c>
      <c r="P591" t="n">
        <v>197.43</v>
      </c>
      <c r="Q591" t="n">
        <v>1731.87</v>
      </c>
      <c r="R591" t="n">
        <v>52.2</v>
      </c>
      <c r="S591" t="n">
        <v>42.11</v>
      </c>
      <c r="T591" t="n">
        <v>4453.93</v>
      </c>
      <c r="U591" t="n">
        <v>0.8100000000000001</v>
      </c>
      <c r="V591" t="n">
        <v>0.9</v>
      </c>
      <c r="W591" t="n">
        <v>3.75</v>
      </c>
      <c r="X591" t="n">
        <v>0.29</v>
      </c>
      <c r="Y591" t="n">
        <v>1</v>
      </c>
      <c r="Z591" t="n">
        <v>10</v>
      </c>
    </row>
    <row r="592">
      <c r="A592" t="n">
        <v>0</v>
      </c>
      <c r="B592" t="n">
        <v>75</v>
      </c>
      <c r="C592" t="inlineStr">
        <is>
          <t xml:space="preserve">CONCLUIDO	</t>
        </is>
      </c>
      <c r="D592" t="n">
        <v>3.9889</v>
      </c>
      <c r="E592" t="n">
        <v>25.07</v>
      </c>
      <c r="F592" t="n">
        <v>18.18</v>
      </c>
      <c r="G592" t="n">
        <v>7.22</v>
      </c>
      <c r="H592" t="n">
        <v>0.12</v>
      </c>
      <c r="I592" t="n">
        <v>151</v>
      </c>
      <c r="J592" t="n">
        <v>150.44</v>
      </c>
      <c r="K592" t="n">
        <v>49.1</v>
      </c>
      <c r="L592" t="n">
        <v>1</v>
      </c>
      <c r="M592" t="n">
        <v>149</v>
      </c>
      <c r="N592" t="n">
        <v>25.34</v>
      </c>
      <c r="O592" t="n">
        <v>18787.76</v>
      </c>
      <c r="P592" t="n">
        <v>209.23</v>
      </c>
      <c r="Q592" t="n">
        <v>1732.32</v>
      </c>
      <c r="R592" t="n">
        <v>139.07</v>
      </c>
      <c r="S592" t="n">
        <v>42.11</v>
      </c>
      <c r="T592" t="n">
        <v>47207.96</v>
      </c>
      <c r="U592" t="n">
        <v>0.3</v>
      </c>
      <c r="V592" t="n">
        <v>0.77</v>
      </c>
      <c r="W592" t="n">
        <v>3.97</v>
      </c>
      <c r="X592" t="n">
        <v>3.08</v>
      </c>
      <c r="Y592" t="n">
        <v>1</v>
      </c>
      <c r="Z592" t="n">
        <v>10</v>
      </c>
    </row>
    <row r="593">
      <c r="A593" t="n">
        <v>1</v>
      </c>
      <c r="B593" t="n">
        <v>75</v>
      </c>
      <c r="C593" t="inlineStr">
        <is>
          <t xml:space="preserve">CONCLUIDO	</t>
        </is>
      </c>
      <c r="D593" t="n">
        <v>4.3103</v>
      </c>
      <c r="E593" t="n">
        <v>23.2</v>
      </c>
      <c r="F593" t="n">
        <v>17.41</v>
      </c>
      <c r="G593" t="n">
        <v>9.08</v>
      </c>
      <c r="H593" t="n">
        <v>0.15</v>
      </c>
      <c r="I593" t="n">
        <v>115</v>
      </c>
      <c r="J593" t="n">
        <v>150.78</v>
      </c>
      <c r="K593" t="n">
        <v>49.1</v>
      </c>
      <c r="L593" t="n">
        <v>1.25</v>
      </c>
      <c r="M593" t="n">
        <v>113</v>
      </c>
      <c r="N593" t="n">
        <v>25.44</v>
      </c>
      <c r="O593" t="n">
        <v>18830.65</v>
      </c>
      <c r="P593" t="n">
        <v>197.81</v>
      </c>
      <c r="Q593" t="n">
        <v>1732.2</v>
      </c>
      <c r="R593" t="n">
        <v>115.48</v>
      </c>
      <c r="S593" t="n">
        <v>42.11</v>
      </c>
      <c r="T593" t="n">
        <v>35594.06</v>
      </c>
      <c r="U593" t="n">
        <v>0.36</v>
      </c>
      <c r="V593" t="n">
        <v>0.8</v>
      </c>
      <c r="W593" t="n">
        <v>3.89</v>
      </c>
      <c r="X593" t="n">
        <v>2.31</v>
      </c>
      <c r="Y593" t="n">
        <v>1</v>
      </c>
      <c r="Z593" t="n">
        <v>10</v>
      </c>
    </row>
    <row r="594">
      <c r="A594" t="n">
        <v>2</v>
      </c>
      <c r="B594" t="n">
        <v>75</v>
      </c>
      <c r="C594" t="inlineStr">
        <is>
          <t xml:space="preserve">CONCLUIDO	</t>
        </is>
      </c>
      <c r="D594" t="n">
        <v>4.5389</v>
      </c>
      <c r="E594" t="n">
        <v>22.03</v>
      </c>
      <c r="F594" t="n">
        <v>16.94</v>
      </c>
      <c r="G594" t="n">
        <v>11.05</v>
      </c>
      <c r="H594" t="n">
        <v>0.18</v>
      </c>
      <c r="I594" t="n">
        <v>92</v>
      </c>
      <c r="J594" t="n">
        <v>151.13</v>
      </c>
      <c r="K594" t="n">
        <v>49.1</v>
      </c>
      <c r="L594" t="n">
        <v>1.5</v>
      </c>
      <c r="M594" t="n">
        <v>90</v>
      </c>
      <c r="N594" t="n">
        <v>25.54</v>
      </c>
      <c r="O594" t="n">
        <v>18873.58</v>
      </c>
      <c r="P594" t="n">
        <v>190.11</v>
      </c>
      <c r="Q594" t="n">
        <v>1732.14</v>
      </c>
      <c r="R594" t="n">
        <v>101.06</v>
      </c>
      <c r="S594" t="n">
        <v>42.11</v>
      </c>
      <c r="T594" t="n">
        <v>28497.64</v>
      </c>
      <c r="U594" t="n">
        <v>0.42</v>
      </c>
      <c r="V594" t="n">
        <v>0.82</v>
      </c>
      <c r="W594" t="n">
        <v>3.85</v>
      </c>
      <c r="X594" t="n">
        <v>1.84</v>
      </c>
      <c r="Y594" t="n">
        <v>1</v>
      </c>
      <c r="Z594" t="n">
        <v>10</v>
      </c>
    </row>
    <row r="595">
      <c r="A595" t="n">
        <v>3</v>
      </c>
      <c r="B595" t="n">
        <v>75</v>
      </c>
      <c r="C595" t="inlineStr">
        <is>
          <t xml:space="preserve">CONCLUIDO	</t>
        </is>
      </c>
      <c r="D595" t="n">
        <v>4.7011</v>
      </c>
      <c r="E595" t="n">
        <v>21.27</v>
      </c>
      <c r="F595" t="n">
        <v>16.64</v>
      </c>
      <c r="G595" t="n">
        <v>12.97</v>
      </c>
      <c r="H595" t="n">
        <v>0.2</v>
      </c>
      <c r="I595" t="n">
        <v>77</v>
      </c>
      <c r="J595" t="n">
        <v>151.48</v>
      </c>
      <c r="K595" t="n">
        <v>49.1</v>
      </c>
      <c r="L595" t="n">
        <v>1.75</v>
      </c>
      <c r="M595" t="n">
        <v>75</v>
      </c>
      <c r="N595" t="n">
        <v>25.64</v>
      </c>
      <c r="O595" t="n">
        <v>18916.54</v>
      </c>
      <c r="P595" t="n">
        <v>184.15</v>
      </c>
      <c r="Q595" t="n">
        <v>1732.07</v>
      </c>
      <c r="R595" t="n">
        <v>91.69</v>
      </c>
      <c r="S595" t="n">
        <v>42.11</v>
      </c>
      <c r="T595" t="n">
        <v>23887.92</v>
      </c>
      <c r="U595" t="n">
        <v>0.46</v>
      </c>
      <c r="V595" t="n">
        <v>0.84</v>
      </c>
      <c r="W595" t="n">
        <v>3.83</v>
      </c>
      <c r="X595" t="n">
        <v>1.54</v>
      </c>
      <c r="Y595" t="n">
        <v>1</v>
      </c>
      <c r="Z595" t="n">
        <v>10</v>
      </c>
    </row>
    <row r="596">
      <c r="A596" t="n">
        <v>4</v>
      </c>
      <c r="B596" t="n">
        <v>75</v>
      </c>
      <c r="C596" t="inlineStr">
        <is>
          <t xml:space="preserve">CONCLUIDO	</t>
        </is>
      </c>
      <c r="D596" t="n">
        <v>4.843</v>
      </c>
      <c r="E596" t="n">
        <v>20.65</v>
      </c>
      <c r="F596" t="n">
        <v>16.39</v>
      </c>
      <c r="G596" t="n">
        <v>15.13</v>
      </c>
      <c r="H596" t="n">
        <v>0.23</v>
      </c>
      <c r="I596" t="n">
        <v>65</v>
      </c>
      <c r="J596" t="n">
        <v>151.83</v>
      </c>
      <c r="K596" t="n">
        <v>49.1</v>
      </c>
      <c r="L596" t="n">
        <v>2</v>
      </c>
      <c r="M596" t="n">
        <v>63</v>
      </c>
      <c r="N596" t="n">
        <v>25.73</v>
      </c>
      <c r="O596" t="n">
        <v>18959.54</v>
      </c>
      <c r="P596" t="n">
        <v>178.4</v>
      </c>
      <c r="Q596" t="n">
        <v>1731.98</v>
      </c>
      <c r="R596" t="n">
        <v>83.48999999999999</v>
      </c>
      <c r="S596" t="n">
        <v>42.11</v>
      </c>
      <c r="T596" t="n">
        <v>19849.61</v>
      </c>
      <c r="U596" t="n">
        <v>0.5</v>
      </c>
      <c r="V596" t="n">
        <v>0.85</v>
      </c>
      <c r="W596" t="n">
        <v>3.81</v>
      </c>
      <c r="X596" t="n">
        <v>1.29</v>
      </c>
      <c r="Y596" t="n">
        <v>1</v>
      </c>
      <c r="Z596" t="n">
        <v>10</v>
      </c>
    </row>
    <row r="597">
      <c r="A597" t="n">
        <v>5</v>
      </c>
      <c r="B597" t="n">
        <v>75</v>
      </c>
      <c r="C597" t="inlineStr">
        <is>
          <t xml:space="preserve">CONCLUIDO	</t>
        </is>
      </c>
      <c r="D597" t="n">
        <v>4.9385</v>
      </c>
      <c r="E597" t="n">
        <v>20.25</v>
      </c>
      <c r="F597" t="n">
        <v>16.23</v>
      </c>
      <c r="G597" t="n">
        <v>17.09</v>
      </c>
      <c r="H597" t="n">
        <v>0.26</v>
      </c>
      <c r="I597" t="n">
        <v>57</v>
      </c>
      <c r="J597" t="n">
        <v>152.18</v>
      </c>
      <c r="K597" t="n">
        <v>49.1</v>
      </c>
      <c r="L597" t="n">
        <v>2.25</v>
      </c>
      <c r="M597" t="n">
        <v>55</v>
      </c>
      <c r="N597" t="n">
        <v>25.83</v>
      </c>
      <c r="O597" t="n">
        <v>19002.56</v>
      </c>
      <c r="P597" t="n">
        <v>174.22</v>
      </c>
      <c r="Q597" t="n">
        <v>1731.99</v>
      </c>
      <c r="R597" t="n">
        <v>78.79000000000001</v>
      </c>
      <c r="S597" t="n">
        <v>42.11</v>
      </c>
      <c r="T597" t="n">
        <v>17537.84</v>
      </c>
      <c r="U597" t="n">
        <v>0.53</v>
      </c>
      <c r="V597" t="n">
        <v>0.86</v>
      </c>
      <c r="W597" t="n">
        <v>3.8</v>
      </c>
      <c r="X597" t="n">
        <v>1.13</v>
      </c>
      <c r="Y597" t="n">
        <v>1</v>
      </c>
      <c r="Z597" t="n">
        <v>10</v>
      </c>
    </row>
    <row r="598">
      <c r="A598" t="n">
        <v>6</v>
      </c>
      <c r="B598" t="n">
        <v>75</v>
      </c>
      <c r="C598" t="inlineStr">
        <is>
          <t xml:space="preserve">CONCLUIDO	</t>
        </is>
      </c>
      <c r="D598" t="n">
        <v>5.0241</v>
      </c>
      <c r="E598" t="n">
        <v>19.9</v>
      </c>
      <c r="F598" t="n">
        <v>16.1</v>
      </c>
      <c r="G598" t="n">
        <v>19.32</v>
      </c>
      <c r="H598" t="n">
        <v>0.29</v>
      </c>
      <c r="I598" t="n">
        <v>50</v>
      </c>
      <c r="J598" t="n">
        <v>152.53</v>
      </c>
      <c r="K598" t="n">
        <v>49.1</v>
      </c>
      <c r="L598" t="n">
        <v>2.5</v>
      </c>
      <c r="M598" t="n">
        <v>48</v>
      </c>
      <c r="N598" t="n">
        <v>25.93</v>
      </c>
      <c r="O598" t="n">
        <v>19045.63</v>
      </c>
      <c r="P598" t="n">
        <v>169.98</v>
      </c>
      <c r="Q598" t="n">
        <v>1732.16</v>
      </c>
      <c r="R598" t="n">
        <v>74.70999999999999</v>
      </c>
      <c r="S598" t="n">
        <v>42.11</v>
      </c>
      <c r="T598" t="n">
        <v>15531.06</v>
      </c>
      <c r="U598" t="n">
        <v>0.5600000000000001</v>
      </c>
      <c r="V598" t="n">
        <v>0.87</v>
      </c>
      <c r="W598" t="n">
        <v>3.79</v>
      </c>
      <c r="X598" t="n">
        <v>1</v>
      </c>
      <c r="Y598" t="n">
        <v>1</v>
      </c>
      <c r="Z598" t="n">
        <v>10</v>
      </c>
    </row>
    <row r="599">
      <c r="A599" t="n">
        <v>7</v>
      </c>
      <c r="B599" t="n">
        <v>75</v>
      </c>
      <c r="C599" t="inlineStr">
        <is>
          <t xml:space="preserve">CONCLUIDO	</t>
        </is>
      </c>
      <c r="D599" t="n">
        <v>5.0932</v>
      </c>
      <c r="E599" t="n">
        <v>19.63</v>
      </c>
      <c r="F599" t="n">
        <v>15.98</v>
      </c>
      <c r="G599" t="n">
        <v>21.31</v>
      </c>
      <c r="H599" t="n">
        <v>0.32</v>
      </c>
      <c r="I599" t="n">
        <v>45</v>
      </c>
      <c r="J599" t="n">
        <v>152.88</v>
      </c>
      <c r="K599" t="n">
        <v>49.1</v>
      </c>
      <c r="L599" t="n">
        <v>2.75</v>
      </c>
      <c r="M599" t="n">
        <v>43</v>
      </c>
      <c r="N599" t="n">
        <v>26.03</v>
      </c>
      <c r="O599" t="n">
        <v>19088.72</v>
      </c>
      <c r="P599" t="n">
        <v>166.35</v>
      </c>
      <c r="Q599" t="n">
        <v>1731.94</v>
      </c>
      <c r="R599" t="n">
        <v>70.79000000000001</v>
      </c>
      <c r="S599" t="n">
        <v>42.11</v>
      </c>
      <c r="T599" t="n">
        <v>13597.88</v>
      </c>
      <c r="U599" t="n">
        <v>0.59</v>
      </c>
      <c r="V599" t="n">
        <v>0.87</v>
      </c>
      <c r="W599" t="n">
        <v>3.79</v>
      </c>
      <c r="X599" t="n">
        <v>0.88</v>
      </c>
      <c r="Y599" t="n">
        <v>1</v>
      </c>
      <c r="Z599" t="n">
        <v>10</v>
      </c>
    </row>
    <row r="600">
      <c r="A600" t="n">
        <v>8</v>
      </c>
      <c r="B600" t="n">
        <v>75</v>
      </c>
      <c r="C600" t="inlineStr">
        <is>
          <t xml:space="preserve">CONCLUIDO	</t>
        </is>
      </c>
      <c r="D600" t="n">
        <v>5.1579</v>
      </c>
      <c r="E600" t="n">
        <v>19.39</v>
      </c>
      <c r="F600" t="n">
        <v>15.89</v>
      </c>
      <c r="G600" t="n">
        <v>23.83</v>
      </c>
      <c r="H600" t="n">
        <v>0.35</v>
      </c>
      <c r="I600" t="n">
        <v>40</v>
      </c>
      <c r="J600" t="n">
        <v>153.23</v>
      </c>
      <c r="K600" t="n">
        <v>49.1</v>
      </c>
      <c r="L600" t="n">
        <v>3</v>
      </c>
      <c r="M600" t="n">
        <v>38</v>
      </c>
      <c r="N600" t="n">
        <v>26.13</v>
      </c>
      <c r="O600" t="n">
        <v>19131.85</v>
      </c>
      <c r="P600" t="n">
        <v>162.01</v>
      </c>
      <c r="Q600" t="n">
        <v>1732.04</v>
      </c>
      <c r="R600" t="n">
        <v>68.12</v>
      </c>
      <c r="S600" t="n">
        <v>42.11</v>
      </c>
      <c r="T600" t="n">
        <v>12289.04</v>
      </c>
      <c r="U600" t="n">
        <v>0.62</v>
      </c>
      <c r="V600" t="n">
        <v>0.88</v>
      </c>
      <c r="W600" t="n">
        <v>3.77</v>
      </c>
      <c r="X600" t="n">
        <v>0.79</v>
      </c>
      <c r="Y600" t="n">
        <v>1</v>
      </c>
      <c r="Z600" t="n">
        <v>10</v>
      </c>
    </row>
    <row r="601">
      <c r="A601" t="n">
        <v>9</v>
      </c>
      <c r="B601" t="n">
        <v>75</v>
      </c>
      <c r="C601" t="inlineStr">
        <is>
          <t xml:space="preserve">CONCLUIDO	</t>
        </is>
      </c>
      <c r="D601" t="n">
        <v>5.2157</v>
      </c>
      <c r="E601" t="n">
        <v>19.17</v>
      </c>
      <c r="F601" t="n">
        <v>15.8</v>
      </c>
      <c r="G601" t="n">
        <v>26.33</v>
      </c>
      <c r="H601" t="n">
        <v>0.37</v>
      </c>
      <c r="I601" t="n">
        <v>36</v>
      </c>
      <c r="J601" t="n">
        <v>153.58</v>
      </c>
      <c r="K601" t="n">
        <v>49.1</v>
      </c>
      <c r="L601" t="n">
        <v>3.25</v>
      </c>
      <c r="M601" t="n">
        <v>34</v>
      </c>
      <c r="N601" t="n">
        <v>26.23</v>
      </c>
      <c r="O601" t="n">
        <v>19175.02</v>
      </c>
      <c r="P601" t="n">
        <v>158.73</v>
      </c>
      <c r="Q601" t="n">
        <v>1732.21</v>
      </c>
      <c r="R601" t="n">
        <v>65.29000000000001</v>
      </c>
      <c r="S601" t="n">
        <v>42.11</v>
      </c>
      <c r="T601" t="n">
        <v>10895.5</v>
      </c>
      <c r="U601" t="n">
        <v>0.64</v>
      </c>
      <c r="V601" t="n">
        <v>0.88</v>
      </c>
      <c r="W601" t="n">
        <v>3.76</v>
      </c>
      <c r="X601" t="n">
        <v>0.7</v>
      </c>
      <c r="Y601" t="n">
        <v>1</v>
      </c>
      <c r="Z601" t="n">
        <v>10</v>
      </c>
    </row>
    <row r="602">
      <c r="A602" t="n">
        <v>10</v>
      </c>
      <c r="B602" t="n">
        <v>75</v>
      </c>
      <c r="C602" t="inlineStr">
        <is>
          <t xml:space="preserve">CONCLUIDO	</t>
        </is>
      </c>
      <c r="D602" t="n">
        <v>5.255</v>
      </c>
      <c r="E602" t="n">
        <v>19.03</v>
      </c>
      <c r="F602" t="n">
        <v>15.74</v>
      </c>
      <c r="G602" t="n">
        <v>28.63</v>
      </c>
      <c r="H602" t="n">
        <v>0.4</v>
      </c>
      <c r="I602" t="n">
        <v>33</v>
      </c>
      <c r="J602" t="n">
        <v>153.93</v>
      </c>
      <c r="K602" t="n">
        <v>49.1</v>
      </c>
      <c r="L602" t="n">
        <v>3.5</v>
      </c>
      <c r="M602" t="n">
        <v>31</v>
      </c>
      <c r="N602" t="n">
        <v>26.33</v>
      </c>
      <c r="O602" t="n">
        <v>19218.22</v>
      </c>
      <c r="P602" t="n">
        <v>154.97</v>
      </c>
      <c r="Q602" t="n">
        <v>1732.11</v>
      </c>
      <c r="R602" t="n">
        <v>63.66</v>
      </c>
      <c r="S602" t="n">
        <v>42.11</v>
      </c>
      <c r="T602" t="n">
        <v>10094.04</v>
      </c>
      <c r="U602" t="n">
        <v>0.66</v>
      </c>
      <c r="V602" t="n">
        <v>0.88</v>
      </c>
      <c r="W602" t="n">
        <v>3.76</v>
      </c>
      <c r="X602" t="n">
        <v>0.65</v>
      </c>
      <c r="Y602" t="n">
        <v>1</v>
      </c>
      <c r="Z602" t="n">
        <v>10</v>
      </c>
    </row>
    <row r="603">
      <c r="A603" t="n">
        <v>11</v>
      </c>
      <c r="B603" t="n">
        <v>75</v>
      </c>
      <c r="C603" t="inlineStr">
        <is>
          <t xml:space="preserve">CONCLUIDO	</t>
        </is>
      </c>
      <c r="D603" t="n">
        <v>5.2978</v>
      </c>
      <c r="E603" t="n">
        <v>18.88</v>
      </c>
      <c r="F603" t="n">
        <v>15.68</v>
      </c>
      <c r="G603" t="n">
        <v>31.37</v>
      </c>
      <c r="H603" t="n">
        <v>0.43</v>
      </c>
      <c r="I603" t="n">
        <v>30</v>
      </c>
      <c r="J603" t="n">
        <v>154.28</v>
      </c>
      <c r="K603" t="n">
        <v>49.1</v>
      </c>
      <c r="L603" t="n">
        <v>3.75</v>
      </c>
      <c r="M603" t="n">
        <v>28</v>
      </c>
      <c r="N603" t="n">
        <v>26.43</v>
      </c>
      <c r="O603" t="n">
        <v>19261.45</v>
      </c>
      <c r="P603" t="n">
        <v>150.47</v>
      </c>
      <c r="Q603" t="n">
        <v>1732.16</v>
      </c>
      <c r="R603" t="n">
        <v>61.54</v>
      </c>
      <c r="S603" t="n">
        <v>42.11</v>
      </c>
      <c r="T603" t="n">
        <v>9046.27</v>
      </c>
      <c r="U603" t="n">
        <v>0.68</v>
      </c>
      <c r="V603" t="n">
        <v>0.89</v>
      </c>
      <c r="W603" t="n">
        <v>3.76</v>
      </c>
      <c r="X603" t="n">
        <v>0.58</v>
      </c>
      <c r="Y603" t="n">
        <v>1</v>
      </c>
      <c r="Z603" t="n">
        <v>10</v>
      </c>
    </row>
    <row r="604">
      <c r="A604" t="n">
        <v>12</v>
      </c>
      <c r="B604" t="n">
        <v>75</v>
      </c>
      <c r="C604" t="inlineStr">
        <is>
          <t xml:space="preserve">CONCLUIDO	</t>
        </is>
      </c>
      <c r="D604" t="n">
        <v>5.3221</v>
      </c>
      <c r="E604" t="n">
        <v>18.79</v>
      </c>
      <c r="F604" t="n">
        <v>15.66</v>
      </c>
      <c r="G604" t="n">
        <v>33.55</v>
      </c>
      <c r="H604" t="n">
        <v>0.46</v>
      </c>
      <c r="I604" t="n">
        <v>28</v>
      </c>
      <c r="J604" t="n">
        <v>154.63</v>
      </c>
      <c r="K604" t="n">
        <v>49.1</v>
      </c>
      <c r="L604" t="n">
        <v>4</v>
      </c>
      <c r="M604" t="n">
        <v>25</v>
      </c>
      <c r="N604" t="n">
        <v>26.53</v>
      </c>
      <c r="O604" t="n">
        <v>19304.72</v>
      </c>
      <c r="P604" t="n">
        <v>147.77</v>
      </c>
      <c r="Q604" t="n">
        <v>1732.14</v>
      </c>
      <c r="R604" t="n">
        <v>60.92</v>
      </c>
      <c r="S604" t="n">
        <v>42.11</v>
      </c>
      <c r="T604" t="n">
        <v>8749.16</v>
      </c>
      <c r="U604" t="n">
        <v>0.6899999999999999</v>
      </c>
      <c r="V604" t="n">
        <v>0.89</v>
      </c>
      <c r="W604" t="n">
        <v>3.76</v>
      </c>
      <c r="X604" t="n">
        <v>0.5600000000000001</v>
      </c>
      <c r="Y604" t="n">
        <v>1</v>
      </c>
      <c r="Z604" t="n">
        <v>10</v>
      </c>
    </row>
    <row r="605">
      <c r="A605" t="n">
        <v>13</v>
      </c>
      <c r="B605" t="n">
        <v>75</v>
      </c>
      <c r="C605" t="inlineStr">
        <is>
          <t xml:space="preserve">CONCLUIDO	</t>
        </is>
      </c>
      <c r="D605" t="n">
        <v>5.3526</v>
      </c>
      <c r="E605" t="n">
        <v>18.68</v>
      </c>
      <c r="F605" t="n">
        <v>15.61</v>
      </c>
      <c r="G605" t="n">
        <v>36.03</v>
      </c>
      <c r="H605" t="n">
        <v>0.49</v>
      </c>
      <c r="I605" t="n">
        <v>26</v>
      </c>
      <c r="J605" t="n">
        <v>154.98</v>
      </c>
      <c r="K605" t="n">
        <v>49.1</v>
      </c>
      <c r="L605" t="n">
        <v>4.25</v>
      </c>
      <c r="M605" t="n">
        <v>13</v>
      </c>
      <c r="N605" t="n">
        <v>26.63</v>
      </c>
      <c r="O605" t="n">
        <v>19348.03</v>
      </c>
      <c r="P605" t="n">
        <v>144.23</v>
      </c>
      <c r="Q605" t="n">
        <v>1732</v>
      </c>
      <c r="R605" t="n">
        <v>59.13</v>
      </c>
      <c r="S605" t="n">
        <v>42.11</v>
      </c>
      <c r="T605" t="n">
        <v>7861.51</v>
      </c>
      <c r="U605" t="n">
        <v>0.71</v>
      </c>
      <c r="V605" t="n">
        <v>0.89</v>
      </c>
      <c r="W605" t="n">
        <v>3.76</v>
      </c>
      <c r="X605" t="n">
        <v>0.51</v>
      </c>
      <c r="Y605" t="n">
        <v>1</v>
      </c>
      <c r="Z605" t="n">
        <v>10</v>
      </c>
    </row>
    <row r="606">
      <c r="A606" t="n">
        <v>14</v>
      </c>
      <c r="B606" t="n">
        <v>75</v>
      </c>
      <c r="C606" t="inlineStr">
        <is>
          <t xml:space="preserve">CONCLUIDO	</t>
        </is>
      </c>
      <c r="D606" t="n">
        <v>5.3631</v>
      </c>
      <c r="E606" t="n">
        <v>18.65</v>
      </c>
      <c r="F606" t="n">
        <v>15.61</v>
      </c>
      <c r="G606" t="n">
        <v>37.45</v>
      </c>
      <c r="H606" t="n">
        <v>0.51</v>
      </c>
      <c r="I606" t="n">
        <v>25</v>
      </c>
      <c r="J606" t="n">
        <v>155.33</v>
      </c>
      <c r="K606" t="n">
        <v>49.1</v>
      </c>
      <c r="L606" t="n">
        <v>4.5</v>
      </c>
      <c r="M606" t="n">
        <v>7</v>
      </c>
      <c r="N606" t="n">
        <v>26.74</v>
      </c>
      <c r="O606" t="n">
        <v>19391.36</v>
      </c>
      <c r="P606" t="n">
        <v>142.73</v>
      </c>
      <c r="Q606" t="n">
        <v>1731.9</v>
      </c>
      <c r="R606" t="n">
        <v>58.46</v>
      </c>
      <c r="S606" t="n">
        <v>42.11</v>
      </c>
      <c r="T606" t="n">
        <v>7533.43</v>
      </c>
      <c r="U606" t="n">
        <v>0.72</v>
      </c>
      <c r="V606" t="n">
        <v>0.89</v>
      </c>
      <c r="W606" t="n">
        <v>3.78</v>
      </c>
      <c r="X606" t="n">
        <v>0.51</v>
      </c>
      <c r="Y606" t="n">
        <v>1</v>
      </c>
      <c r="Z606" t="n">
        <v>10</v>
      </c>
    </row>
    <row r="607">
      <c r="A607" t="n">
        <v>15</v>
      </c>
      <c r="B607" t="n">
        <v>75</v>
      </c>
      <c r="C607" t="inlineStr">
        <is>
          <t xml:space="preserve">CONCLUIDO	</t>
        </is>
      </c>
      <c r="D607" t="n">
        <v>5.3642</v>
      </c>
      <c r="E607" t="n">
        <v>18.64</v>
      </c>
      <c r="F607" t="n">
        <v>15.6</v>
      </c>
      <c r="G607" t="n">
        <v>37.44</v>
      </c>
      <c r="H607" t="n">
        <v>0.54</v>
      </c>
      <c r="I607" t="n">
        <v>25</v>
      </c>
      <c r="J607" t="n">
        <v>155.68</v>
      </c>
      <c r="K607" t="n">
        <v>49.1</v>
      </c>
      <c r="L607" t="n">
        <v>4.75</v>
      </c>
      <c r="M607" t="n">
        <v>0</v>
      </c>
      <c r="N607" t="n">
        <v>26.84</v>
      </c>
      <c r="O607" t="n">
        <v>19434.74</v>
      </c>
      <c r="P607" t="n">
        <v>142.1</v>
      </c>
      <c r="Q607" t="n">
        <v>1732.05</v>
      </c>
      <c r="R607" t="n">
        <v>58.3</v>
      </c>
      <c r="S607" t="n">
        <v>42.11</v>
      </c>
      <c r="T607" t="n">
        <v>7455.2</v>
      </c>
      <c r="U607" t="n">
        <v>0.72</v>
      </c>
      <c r="V607" t="n">
        <v>0.89</v>
      </c>
      <c r="W607" t="n">
        <v>3.78</v>
      </c>
      <c r="X607" t="n">
        <v>0.5</v>
      </c>
      <c r="Y607" t="n">
        <v>1</v>
      </c>
      <c r="Z607" t="n">
        <v>10</v>
      </c>
    </row>
    <row r="608">
      <c r="A608" t="n">
        <v>0</v>
      </c>
      <c r="B608" t="n">
        <v>95</v>
      </c>
      <c r="C608" t="inlineStr">
        <is>
          <t xml:space="preserve">CONCLUIDO	</t>
        </is>
      </c>
      <c r="D608" t="n">
        <v>3.5695</v>
      </c>
      <c r="E608" t="n">
        <v>28.02</v>
      </c>
      <c r="F608" t="n">
        <v>18.81</v>
      </c>
      <c r="G608" t="n">
        <v>6.24</v>
      </c>
      <c r="H608" t="n">
        <v>0.1</v>
      </c>
      <c r="I608" t="n">
        <v>181</v>
      </c>
      <c r="J608" t="n">
        <v>185.69</v>
      </c>
      <c r="K608" t="n">
        <v>53.44</v>
      </c>
      <c r="L608" t="n">
        <v>1</v>
      </c>
      <c r="M608" t="n">
        <v>179</v>
      </c>
      <c r="N608" t="n">
        <v>36.26</v>
      </c>
      <c r="O608" t="n">
        <v>23136.14</v>
      </c>
      <c r="P608" t="n">
        <v>250.8</v>
      </c>
      <c r="Q608" t="n">
        <v>1732.65</v>
      </c>
      <c r="R608" t="n">
        <v>158.87</v>
      </c>
      <c r="S608" t="n">
        <v>42.11</v>
      </c>
      <c r="T608" t="n">
        <v>56956.49</v>
      </c>
      <c r="U608" t="n">
        <v>0.27</v>
      </c>
      <c r="V608" t="n">
        <v>0.74</v>
      </c>
      <c r="W608" t="n">
        <v>4.01</v>
      </c>
      <c r="X608" t="n">
        <v>3.7</v>
      </c>
      <c r="Y608" t="n">
        <v>1</v>
      </c>
      <c r="Z608" t="n">
        <v>10</v>
      </c>
    </row>
    <row r="609">
      <c r="A609" t="n">
        <v>1</v>
      </c>
      <c r="B609" t="n">
        <v>95</v>
      </c>
      <c r="C609" t="inlineStr">
        <is>
          <t xml:space="preserve">CONCLUIDO	</t>
        </is>
      </c>
      <c r="D609" t="n">
        <v>3.9293</v>
      </c>
      <c r="E609" t="n">
        <v>25.45</v>
      </c>
      <c r="F609" t="n">
        <v>17.88</v>
      </c>
      <c r="G609" t="n">
        <v>7.83</v>
      </c>
      <c r="H609" t="n">
        <v>0.12</v>
      </c>
      <c r="I609" t="n">
        <v>137</v>
      </c>
      <c r="J609" t="n">
        <v>186.07</v>
      </c>
      <c r="K609" t="n">
        <v>53.44</v>
      </c>
      <c r="L609" t="n">
        <v>1.25</v>
      </c>
      <c r="M609" t="n">
        <v>135</v>
      </c>
      <c r="N609" t="n">
        <v>36.39</v>
      </c>
      <c r="O609" t="n">
        <v>23182.76</v>
      </c>
      <c r="P609" t="n">
        <v>236.37</v>
      </c>
      <c r="Q609" t="n">
        <v>1732.12</v>
      </c>
      <c r="R609" t="n">
        <v>130.06</v>
      </c>
      <c r="S609" t="n">
        <v>42.11</v>
      </c>
      <c r="T609" t="n">
        <v>42774.2</v>
      </c>
      <c r="U609" t="n">
        <v>0.32</v>
      </c>
      <c r="V609" t="n">
        <v>0.78</v>
      </c>
      <c r="W609" t="n">
        <v>3.94</v>
      </c>
      <c r="X609" t="n">
        <v>2.78</v>
      </c>
      <c r="Y609" t="n">
        <v>1</v>
      </c>
      <c r="Z609" t="n">
        <v>10</v>
      </c>
    </row>
    <row r="610">
      <c r="A610" t="n">
        <v>2</v>
      </c>
      <c r="B610" t="n">
        <v>95</v>
      </c>
      <c r="C610" t="inlineStr">
        <is>
          <t xml:space="preserve">CONCLUIDO	</t>
        </is>
      </c>
      <c r="D610" t="n">
        <v>4.185</v>
      </c>
      <c r="E610" t="n">
        <v>23.89</v>
      </c>
      <c r="F610" t="n">
        <v>17.33</v>
      </c>
      <c r="G610" t="n">
        <v>9.449999999999999</v>
      </c>
      <c r="H610" t="n">
        <v>0.14</v>
      </c>
      <c r="I610" t="n">
        <v>110</v>
      </c>
      <c r="J610" t="n">
        <v>186.45</v>
      </c>
      <c r="K610" t="n">
        <v>53.44</v>
      </c>
      <c r="L610" t="n">
        <v>1.5</v>
      </c>
      <c r="M610" t="n">
        <v>108</v>
      </c>
      <c r="N610" t="n">
        <v>36.51</v>
      </c>
      <c r="O610" t="n">
        <v>23229.42</v>
      </c>
      <c r="P610" t="n">
        <v>227.12</v>
      </c>
      <c r="Q610" t="n">
        <v>1732.45</v>
      </c>
      <c r="R610" t="n">
        <v>112.73</v>
      </c>
      <c r="S610" t="n">
        <v>42.11</v>
      </c>
      <c r="T610" t="n">
        <v>34245.52</v>
      </c>
      <c r="U610" t="n">
        <v>0.37</v>
      </c>
      <c r="V610" t="n">
        <v>0.8</v>
      </c>
      <c r="W610" t="n">
        <v>3.9</v>
      </c>
      <c r="X610" t="n">
        <v>2.23</v>
      </c>
      <c r="Y610" t="n">
        <v>1</v>
      </c>
      <c r="Z610" t="n">
        <v>10</v>
      </c>
    </row>
    <row r="611">
      <c r="A611" t="n">
        <v>3</v>
      </c>
      <c r="B611" t="n">
        <v>95</v>
      </c>
      <c r="C611" t="inlineStr">
        <is>
          <t xml:space="preserve">CONCLUIDO	</t>
        </is>
      </c>
      <c r="D611" t="n">
        <v>4.39</v>
      </c>
      <c r="E611" t="n">
        <v>22.78</v>
      </c>
      <c r="F611" t="n">
        <v>16.92</v>
      </c>
      <c r="G611" t="n">
        <v>11.16</v>
      </c>
      <c r="H611" t="n">
        <v>0.17</v>
      </c>
      <c r="I611" t="n">
        <v>91</v>
      </c>
      <c r="J611" t="n">
        <v>186.83</v>
      </c>
      <c r="K611" t="n">
        <v>53.44</v>
      </c>
      <c r="L611" t="n">
        <v>1.75</v>
      </c>
      <c r="M611" t="n">
        <v>89</v>
      </c>
      <c r="N611" t="n">
        <v>36.64</v>
      </c>
      <c r="O611" t="n">
        <v>23276.13</v>
      </c>
      <c r="P611" t="n">
        <v>219.78</v>
      </c>
      <c r="Q611" t="n">
        <v>1732.16</v>
      </c>
      <c r="R611" t="n">
        <v>100.44</v>
      </c>
      <c r="S611" t="n">
        <v>42.11</v>
      </c>
      <c r="T611" t="n">
        <v>28192.47</v>
      </c>
      <c r="U611" t="n">
        <v>0.42</v>
      </c>
      <c r="V611" t="n">
        <v>0.82</v>
      </c>
      <c r="W611" t="n">
        <v>3.85</v>
      </c>
      <c r="X611" t="n">
        <v>1.82</v>
      </c>
      <c r="Y611" t="n">
        <v>1</v>
      </c>
      <c r="Z611" t="n">
        <v>10</v>
      </c>
    </row>
    <row r="612">
      <c r="A612" t="n">
        <v>4</v>
      </c>
      <c r="B612" t="n">
        <v>95</v>
      </c>
      <c r="C612" t="inlineStr">
        <is>
          <t xml:space="preserve">CONCLUIDO	</t>
        </is>
      </c>
      <c r="D612" t="n">
        <v>4.5417</v>
      </c>
      <c r="E612" t="n">
        <v>22.02</v>
      </c>
      <c r="F612" t="n">
        <v>16.65</v>
      </c>
      <c r="G612" t="n">
        <v>12.8</v>
      </c>
      <c r="H612" t="n">
        <v>0.19</v>
      </c>
      <c r="I612" t="n">
        <v>78</v>
      </c>
      <c r="J612" t="n">
        <v>187.21</v>
      </c>
      <c r="K612" t="n">
        <v>53.44</v>
      </c>
      <c r="L612" t="n">
        <v>2</v>
      </c>
      <c r="M612" t="n">
        <v>76</v>
      </c>
      <c r="N612" t="n">
        <v>36.77</v>
      </c>
      <c r="O612" t="n">
        <v>23322.88</v>
      </c>
      <c r="P612" t="n">
        <v>214.29</v>
      </c>
      <c r="Q612" t="n">
        <v>1732.1</v>
      </c>
      <c r="R612" t="n">
        <v>91.53</v>
      </c>
      <c r="S612" t="n">
        <v>42.11</v>
      </c>
      <c r="T612" t="n">
        <v>23802.92</v>
      </c>
      <c r="U612" t="n">
        <v>0.46</v>
      </c>
      <c r="V612" t="n">
        <v>0.84</v>
      </c>
      <c r="W612" t="n">
        <v>3.84</v>
      </c>
      <c r="X612" t="n">
        <v>1.55</v>
      </c>
      <c r="Y612" t="n">
        <v>1</v>
      </c>
      <c r="Z612" t="n">
        <v>10</v>
      </c>
    </row>
    <row r="613">
      <c r="A613" t="n">
        <v>5</v>
      </c>
      <c r="B613" t="n">
        <v>95</v>
      </c>
      <c r="C613" t="inlineStr">
        <is>
          <t xml:space="preserve">CONCLUIDO	</t>
        </is>
      </c>
      <c r="D613" t="n">
        <v>4.6565</v>
      </c>
      <c r="E613" t="n">
        <v>21.48</v>
      </c>
      <c r="F613" t="n">
        <v>16.48</v>
      </c>
      <c r="G613" t="n">
        <v>14.54</v>
      </c>
      <c r="H613" t="n">
        <v>0.21</v>
      </c>
      <c r="I613" t="n">
        <v>68</v>
      </c>
      <c r="J613" t="n">
        <v>187.59</v>
      </c>
      <c r="K613" t="n">
        <v>53.44</v>
      </c>
      <c r="L613" t="n">
        <v>2.25</v>
      </c>
      <c r="M613" t="n">
        <v>66</v>
      </c>
      <c r="N613" t="n">
        <v>36.9</v>
      </c>
      <c r="O613" t="n">
        <v>23369.68</v>
      </c>
      <c r="P613" t="n">
        <v>210.08</v>
      </c>
      <c r="Q613" t="n">
        <v>1732.35</v>
      </c>
      <c r="R613" t="n">
        <v>86.36</v>
      </c>
      <c r="S613" t="n">
        <v>42.11</v>
      </c>
      <c r="T613" t="n">
        <v>21268.26</v>
      </c>
      <c r="U613" t="n">
        <v>0.49</v>
      </c>
      <c r="V613" t="n">
        <v>0.85</v>
      </c>
      <c r="W613" t="n">
        <v>3.82</v>
      </c>
      <c r="X613" t="n">
        <v>1.37</v>
      </c>
      <c r="Y613" t="n">
        <v>1</v>
      </c>
      <c r="Z613" t="n">
        <v>10</v>
      </c>
    </row>
    <row r="614">
      <c r="A614" t="n">
        <v>6</v>
      </c>
      <c r="B614" t="n">
        <v>95</v>
      </c>
      <c r="C614" t="inlineStr">
        <is>
          <t xml:space="preserve">CONCLUIDO	</t>
        </is>
      </c>
      <c r="D614" t="n">
        <v>4.7661</v>
      </c>
      <c r="E614" t="n">
        <v>20.98</v>
      </c>
      <c r="F614" t="n">
        <v>16.28</v>
      </c>
      <c r="G614" t="n">
        <v>16.28</v>
      </c>
      <c r="H614" t="n">
        <v>0.24</v>
      </c>
      <c r="I614" t="n">
        <v>60</v>
      </c>
      <c r="J614" t="n">
        <v>187.97</v>
      </c>
      <c r="K614" t="n">
        <v>53.44</v>
      </c>
      <c r="L614" t="n">
        <v>2.5</v>
      </c>
      <c r="M614" t="n">
        <v>58</v>
      </c>
      <c r="N614" t="n">
        <v>37.03</v>
      </c>
      <c r="O614" t="n">
        <v>23416.52</v>
      </c>
      <c r="P614" t="n">
        <v>205.61</v>
      </c>
      <c r="Q614" t="n">
        <v>1732.17</v>
      </c>
      <c r="R614" t="n">
        <v>80.58</v>
      </c>
      <c r="S614" t="n">
        <v>42.11</v>
      </c>
      <c r="T614" t="n">
        <v>18417.95</v>
      </c>
      <c r="U614" t="n">
        <v>0.52</v>
      </c>
      <c r="V614" t="n">
        <v>0.86</v>
      </c>
      <c r="W614" t="n">
        <v>3.8</v>
      </c>
      <c r="X614" t="n">
        <v>1.18</v>
      </c>
      <c r="Y614" t="n">
        <v>1</v>
      </c>
      <c r="Z614" t="n">
        <v>10</v>
      </c>
    </row>
    <row r="615">
      <c r="A615" t="n">
        <v>7</v>
      </c>
      <c r="B615" t="n">
        <v>95</v>
      </c>
      <c r="C615" t="inlineStr">
        <is>
          <t xml:space="preserve">CONCLUIDO	</t>
        </is>
      </c>
      <c r="D615" t="n">
        <v>4.844</v>
      </c>
      <c r="E615" t="n">
        <v>20.64</v>
      </c>
      <c r="F615" t="n">
        <v>16.17</v>
      </c>
      <c r="G615" t="n">
        <v>17.96</v>
      </c>
      <c r="H615" t="n">
        <v>0.26</v>
      </c>
      <c r="I615" t="n">
        <v>54</v>
      </c>
      <c r="J615" t="n">
        <v>188.35</v>
      </c>
      <c r="K615" t="n">
        <v>53.44</v>
      </c>
      <c r="L615" t="n">
        <v>2.75</v>
      </c>
      <c r="M615" t="n">
        <v>52</v>
      </c>
      <c r="N615" t="n">
        <v>37.16</v>
      </c>
      <c r="O615" t="n">
        <v>23463.4</v>
      </c>
      <c r="P615" t="n">
        <v>202.29</v>
      </c>
      <c r="Q615" t="n">
        <v>1732.1</v>
      </c>
      <c r="R615" t="n">
        <v>76.7</v>
      </c>
      <c r="S615" t="n">
        <v>42.11</v>
      </c>
      <c r="T615" t="n">
        <v>16508.05</v>
      </c>
      <c r="U615" t="n">
        <v>0.55</v>
      </c>
      <c r="V615" t="n">
        <v>0.86</v>
      </c>
      <c r="W615" t="n">
        <v>3.8</v>
      </c>
      <c r="X615" t="n">
        <v>1.07</v>
      </c>
      <c r="Y615" t="n">
        <v>1</v>
      </c>
      <c r="Z615" t="n">
        <v>10</v>
      </c>
    </row>
    <row r="616">
      <c r="A616" t="n">
        <v>8</v>
      </c>
      <c r="B616" t="n">
        <v>95</v>
      </c>
      <c r="C616" t="inlineStr">
        <is>
          <t xml:space="preserve">CONCLUIDO	</t>
        </is>
      </c>
      <c r="D616" t="n">
        <v>4.9092</v>
      </c>
      <c r="E616" t="n">
        <v>20.37</v>
      </c>
      <c r="F616" t="n">
        <v>16.08</v>
      </c>
      <c r="G616" t="n">
        <v>19.69</v>
      </c>
      <c r="H616" t="n">
        <v>0.28</v>
      </c>
      <c r="I616" t="n">
        <v>49</v>
      </c>
      <c r="J616" t="n">
        <v>188.73</v>
      </c>
      <c r="K616" t="n">
        <v>53.44</v>
      </c>
      <c r="L616" t="n">
        <v>3</v>
      </c>
      <c r="M616" t="n">
        <v>47</v>
      </c>
      <c r="N616" t="n">
        <v>37.29</v>
      </c>
      <c r="O616" t="n">
        <v>23510.33</v>
      </c>
      <c r="P616" t="n">
        <v>199.27</v>
      </c>
      <c r="Q616" t="n">
        <v>1732.41</v>
      </c>
      <c r="R616" t="n">
        <v>73.68000000000001</v>
      </c>
      <c r="S616" t="n">
        <v>42.11</v>
      </c>
      <c r="T616" t="n">
        <v>15020.68</v>
      </c>
      <c r="U616" t="n">
        <v>0.57</v>
      </c>
      <c r="V616" t="n">
        <v>0.87</v>
      </c>
      <c r="W616" t="n">
        <v>3.8</v>
      </c>
      <c r="X616" t="n">
        <v>0.98</v>
      </c>
      <c r="Y616" t="n">
        <v>1</v>
      </c>
      <c r="Z616" t="n">
        <v>10</v>
      </c>
    </row>
    <row r="617">
      <c r="A617" t="n">
        <v>9</v>
      </c>
      <c r="B617" t="n">
        <v>95</v>
      </c>
      <c r="C617" t="inlineStr">
        <is>
          <t xml:space="preserve">CONCLUIDO	</t>
        </is>
      </c>
      <c r="D617" t="n">
        <v>4.9841</v>
      </c>
      <c r="E617" t="n">
        <v>20.06</v>
      </c>
      <c r="F617" t="n">
        <v>15.96</v>
      </c>
      <c r="G617" t="n">
        <v>21.76</v>
      </c>
      <c r="H617" t="n">
        <v>0.3</v>
      </c>
      <c r="I617" t="n">
        <v>44</v>
      </c>
      <c r="J617" t="n">
        <v>189.11</v>
      </c>
      <c r="K617" t="n">
        <v>53.44</v>
      </c>
      <c r="L617" t="n">
        <v>3.25</v>
      </c>
      <c r="M617" t="n">
        <v>42</v>
      </c>
      <c r="N617" t="n">
        <v>37.42</v>
      </c>
      <c r="O617" t="n">
        <v>23557.3</v>
      </c>
      <c r="P617" t="n">
        <v>195.34</v>
      </c>
      <c r="Q617" t="n">
        <v>1732.03</v>
      </c>
      <c r="R617" t="n">
        <v>70.09</v>
      </c>
      <c r="S617" t="n">
        <v>42.11</v>
      </c>
      <c r="T617" t="n">
        <v>13254.41</v>
      </c>
      <c r="U617" t="n">
        <v>0.6</v>
      </c>
      <c r="V617" t="n">
        <v>0.87</v>
      </c>
      <c r="W617" t="n">
        <v>3.78</v>
      </c>
      <c r="X617" t="n">
        <v>0.86</v>
      </c>
      <c r="Y617" t="n">
        <v>1</v>
      </c>
      <c r="Z617" t="n">
        <v>10</v>
      </c>
    </row>
    <row r="618">
      <c r="A618" t="n">
        <v>10</v>
      </c>
      <c r="B618" t="n">
        <v>95</v>
      </c>
      <c r="C618" t="inlineStr">
        <is>
          <t xml:space="preserve">CONCLUIDO	</t>
        </is>
      </c>
      <c r="D618" t="n">
        <v>5.0238</v>
      </c>
      <c r="E618" t="n">
        <v>19.91</v>
      </c>
      <c r="F618" t="n">
        <v>15.91</v>
      </c>
      <c r="G618" t="n">
        <v>23.28</v>
      </c>
      <c r="H618" t="n">
        <v>0.33</v>
      </c>
      <c r="I618" t="n">
        <v>41</v>
      </c>
      <c r="J618" t="n">
        <v>189.49</v>
      </c>
      <c r="K618" t="n">
        <v>53.44</v>
      </c>
      <c r="L618" t="n">
        <v>3.5</v>
      </c>
      <c r="M618" t="n">
        <v>39</v>
      </c>
      <c r="N618" t="n">
        <v>37.55</v>
      </c>
      <c r="O618" t="n">
        <v>23604.32</v>
      </c>
      <c r="P618" t="n">
        <v>192.58</v>
      </c>
      <c r="Q618" t="n">
        <v>1731.95</v>
      </c>
      <c r="R618" t="n">
        <v>68.8</v>
      </c>
      <c r="S618" t="n">
        <v>42.11</v>
      </c>
      <c r="T618" t="n">
        <v>12623.84</v>
      </c>
      <c r="U618" t="n">
        <v>0.61</v>
      </c>
      <c r="V618" t="n">
        <v>0.88</v>
      </c>
      <c r="W618" t="n">
        <v>3.77</v>
      </c>
      <c r="X618" t="n">
        <v>0.8100000000000001</v>
      </c>
      <c r="Y618" t="n">
        <v>1</v>
      </c>
      <c r="Z618" t="n">
        <v>10</v>
      </c>
    </row>
    <row r="619">
      <c r="A619" t="n">
        <v>11</v>
      </c>
      <c r="B619" t="n">
        <v>95</v>
      </c>
      <c r="C619" t="inlineStr">
        <is>
          <t xml:space="preserve">CONCLUIDO	</t>
        </is>
      </c>
      <c r="D619" t="n">
        <v>5.0669</v>
      </c>
      <c r="E619" t="n">
        <v>19.74</v>
      </c>
      <c r="F619" t="n">
        <v>15.85</v>
      </c>
      <c r="G619" t="n">
        <v>25.03</v>
      </c>
      <c r="H619" t="n">
        <v>0.35</v>
      </c>
      <c r="I619" t="n">
        <v>38</v>
      </c>
      <c r="J619" t="n">
        <v>189.87</v>
      </c>
      <c r="K619" t="n">
        <v>53.44</v>
      </c>
      <c r="L619" t="n">
        <v>3.75</v>
      </c>
      <c r="M619" t="n">
        <v>36</v>
      </c>
      <c r="N619" t="n">
        <v>37.69</v>
      </c>
      <c r="O619" t="n">
        <v>23651.38</v>
      </c>
      <c r="P619" t="n">
        <v>189.89</v>
      </c>
      <c r="Q619" t="n">
        <v>1732.15</v>
      </c>
      <c r="R619" t="n">
        <v>67.12</v>
      </c>
      <c r="S619" t="n">
        <v>42.11</v>
      </c>
      <c r="T619" t="n">
        <v>11799.21</v>
      </c>
      <c r="U619" t="n">
        <v>0.63</v>
      </c>
      <c r="V619" t="n">
        <v>0.88</v>
      </c>
      <c r="W619" t="n">
        <v>3.77</v>
      </c>
      <c r="X619" t="n">
        <v>0.75</v>
      </c>
      <c r="Y619" t="n">
        <v>1</v>
      </c>
      <c r="Z619" t="n">
        <v>10</v>
      </c>
    </row>
    <row r="620">
      <c r="A620" t="n">
        <v>12</v>
      </c>
      <c r="B620" t="n">
        <v>95</v>
      </c>
      <c r="C620" t="inlineStr">
        <is>
          <t xml:space="preserve">CONCLUIDO	</t>
        </is>
      </c>
      <c r="D620" t="n">
        <v>5.1085</v>
      </c>
      <c r="E620" t="n">
        <v>19.58</v>
      </c>
      <c r="F620" t="n">
        <v>15.8</v>
      </c>
      <c r="G620" t="n">
        <v>27.09</v>
      </c>
      <c r="H620" t="n">
        <v>0.37</v>
      </c>
      <c r="I620" t="n">
        <v>35</v>
      </c>
      <c r="J620" t="n">
        <v>190.25</v>
      </c>
      <c r="K620" t="n">
        <v>53.44</v>
      </c>
      <c r="L620" t="n">
        <v>4</v>
      </c>
      <c r="M620" t="n">
        <v>33</v>
      </c>
      <c r="N620" t="n">
        <v>37.82</v>
      </c>
      <c r="O620" t="n">
        <v>23698.48</v>
      </c>
      <c r="P620" t="n">
        <v>187.13</v>
      </c>
      <c r="Q620" t="n">
        <v>1731.89</v>
      </c>
      <c r="R620" t="n">
        <v>65.62</v>
      </c>
      <c r="S620" t="n">
        <v>42.11</v>
      </c>
      <c r="T620" t="n">
        <v>11061.04</v>
      </c>
      <c r="U620" t="n">
        <v>0.64</v>
      </c>
      <c r="V620" t="n">
        <v>0.88</v>
      </c>
      <c r="W620" t="n">
        <v>3.77</v>
      </c>
      <c r="X620" t="n">
        <v>0.71</v>
      </c>
      <c r="Y620" t="n">
        <v>1</v>
      </c>
      <c r="Z620" t="n">
        <v>10</v>
      </c>
    </row>
    <row r="621">
      <c r="A621" t="n">
        <v>13</v>
      </c>
      <c r="B621" t="n">
        <v>95</v>
      </c>
      <c r="C621" t="inlineStr">
        <is>
          <t xml:space="preserve">CONCLUIDO	</t>
        </is>
      </c>
      <c r="D621" t="n">
        <v>5.1588</v>
      </c>
      <c r="E621" t="n">
        <v>19.38</v>
      </c>
      <c r="F621" t="n">
        <v>15.72</v>
      </c>
      <c r="G621" t="n">
        <v>29.48</v>
      </c>
      <c r="H621" t="n">
        <v>0.4</v>
      </c>
      <c r="I621" t="n">
        <v>32</v>
      </c>
      <c r="J621" t="n">
        <v>190.63</v>
      </c>
      <c r="K621" t="n">
        <v>53.44</v>
      </c>
      <c r="L621" t="n">
        <v>4.25</v>
      </c>
      <c r="M621" t="n">
        <v>30</v>
      </c>
      <c r="N621" t="n">
        <v>37.95</v>
      </c>
      <c r="O621" t="n">
        <v>23745.63</v>
      </c>
      <c r="P621" t="n">
        <v>183.52</v>
      </c>
      <c r="Q621" t="n">
        <v>1732.48</v>
      </c>
      <c r="R621" t="n">
        <v>62.91</v>
      </c>
      <c r="S621" t="n">
        <v>42.11</v>
      </c>
      <c r="T621" t="n">
        <v>9722.82</v>
      </c>
      <c r="U621" t="n">
        <v>0.67</v>
      </c>
      <c r="V621" t="n">
        <v>0.89</v>
      </c>
      <c r="W621" t="n">
        <v>3.76</v>
      </c>
      <c r="X621" t="n">
        <v>0.62</v>
      </c>
      <c r="Y621" t="n">
        <v>1</v>
      </c>
      <c r="Z621" t="n">
        <v>10</v>
      </c>
    </row>
    <row r="622">
      <c r="A622" t="n">
        <v>14</v>
      </c>
      <c r="B622" t="n">
        <v>95</v>
      </c>
      <c r="C622" t="inlineStr">
        <is>
          <t xml:space="preserve">CONCLUIDO	</t>
        </is>
      </c>
      <c r="D622" t="n">
        <v>5.1929</v>
      </c>
      <c r="E622" t="n">
        <v>19.26</v>
      </c>
      <c r="F622" t="n">
        <v>15.67</v>
      </c>
      <c r="G622" t="n">
        <v>31.34</v>
      </c>
      <c r="H622" t="n">
        <v>0.42</v>
      </c>
      <c r="I622" t="n">
        <v>30</v>
      </c>
      <c r="J622" t="n">
        <v>191.02</v>
      </c>
      <c r="K622" t="n">
        <v>53.44</v>
      </c>
      <c r="L622" t="n">
        <v>4.5</v>
      </c>
      <c r="M622" t="n">
        <v>28</v>
      </c>
      <c r="N622" t="n">
        <v>38.08</v>
      </c>
      <c r="O622" t="n">
        <v>23792.83</v>
      </c>
      <c r="P622" t="n">
        <v>180.37</v>
      </c>
      <c r="Q622" t="n">
        <v>1731.89</v>
      </c>
      <c r="R622" t="n">
        <v>61.39</v>
      </c>
      <c r="S622" t="n">
        <v>42.11</v>
      </c>
      <c r="T622" t="n">
        <v>8971.1</v>
      </c>
      <c r="U622" t="n">
        <v>0.6899999999999999</v>
      </c>
      <c r="V622" t="n">
        <v>0.89</v>
      </c>
      <c r="W622" t="n">
        <v>3.75</v>
      </c>
      <c r="X622" t="n">
        <v>0.57</v>
      </c>
      <c r="Y622" t="n">
        <v>1</v>
      </c>
      <c r="Z622" t="n">
        <v>10</v>
      </c>
    </row>
    <row r="623">
      <c r="A623" t="n">
        <v>15</v>
      </c>
      <c r="B623" t="n">
        <v>95</v>
      </c>
      <c r="C623" t="inlineStr">
        <is>
          <t xml:space="preserve">CONCLUIDO	</t>
        </is>
      </c>
      <c r="D623" t="n">
        <v>5.221</v>
      </c>
      <c r="E623" t="n">
        <v>19.15</v>
      </c>
      <c r="F623" t="n">
        <v>15.64</v>
      </c>
      <c r="G623" t="n">
        <v>33.52</v>
      </c>
      <c r="H623" t="n">
        <v>0.44</v>
      </c>
      <c r="I623" t="n">
        <v>28</v>
      </c>
      <c r="J623" t="n">
        <v>191.4</v>
      </c>
      <c r="K623" t="n">
        <v>53.44</v>
      </c>
      <c r="L623" t="n">
        <v>4.75</v>
      </c>
      <c r="M623" t="n">
        <v>26</v>
      </c>
      <c r="N623" t="n">
        <v>38.22</v>
      </c>
      <c r="O623" t="n">
        <v>23840.07</v>
      </c>
      <c r="P623" t="n">
        <v>177.41</v>
      </c>
      <c r="Q623" t="n">
        <v>1732.04</v>
      </c>
      <c r="R623" t="n">
        <v>60.45</v>
      </c>
      <c r="S623" t="n">
        <v>42.11</v>
      </c>
      <c r="T623" t="n">
        <v>8514.15</v>
      </c>
      <c r="U623" t="n">
        <v>0.7</v>
      </c>
      <c r="V623" t="n">
        <v>0.89</v>
      </c>
      <c r="W623" t="n">
        <v>3.75</v>
      </c>
      <c r="X623" t="n">
        <v>0.54</v>
      </c>
      <c r="Y623" t="n">
        <v>1</v>
      </c>
      <c r="Z623" t="n">
        <v>10</v>
      </c>
    </row>
    <row r="624">
      <c r="A624" t="n">
        <v>16</v>
      </c>
      <c r="B624" t="n">
        <v>95</v>
      </c>
      <c r="C624" t="inlineStr">
        <is>
          <t xml:space="preserve">CONCLUIDO	</t>
        </is>
      </c>
      <c r="D624" t="n">
        <v>5.2362</v>
      </c>
      <c r="E624" t="n">
        <v>19.1</v>
      </c>
      <c r="F624" t="n">
        <v>15.62</v>
      </c>
      <c r="G624" t="n">
        <v>34.72</v>
      </c>
      <c r="H624" t="n">
        <v>0.46</v>
      </c>
      <c r="I624" t="n">
        <v>27</v>
      </c>
      <c r="J624" t="n">
        <v>191.78</v>
      </c>
      <c r="K624" t="n">
        <v>53.44</v>
      </c>
      <c r="L624" t="n">
        <v>5</v>
      </c>
      <c r="M624" t="n">
        <v>25</v>
      </c>
      <c r="N624" t="n">
        <v>38.35</v>
      </c>
      <c r="O624" t="n">
        <v>23887.36</v>
      </c>
      <c r="P624" t="n">
        <v>175.92</v>
      </c>
      <c r="Q624" t="n">
        <v>1731.91</v>
      </c>
      <c r="R624" t="n">
        <v>60.06</v>
      </c>
      <c r="S624" t="n">
        <v>42.11</v>
      </c>
      <c r="T624" t="n">
        <v>8323.040000000001</v>
      </c>
      <c r="U624" t="n">
        <v>0.7</v>
      </c>
      <c r="V624" t="n">
        <v>0.89</v>
      </c>
      <c r="W624" t="n">
        <v>3.75</v>
      </c>
      <c r="X624" t="n">
        <v>0.53</v>
      </c>
      <c r="Y624" t="n">
        <v>1</v>
      </c>
      <c r="Z624" t="n">
        <v>10</v>
      </c>
    </row>
    <row r="625">
      <c r="A625" t="n">
        <v>17</v>
      </c>
      <c r="B625" t="n">
        <v>95</v>
      </c>
      <c r="C625" t="inlineStr">
        <is>
          <t xml:space="preserve">CONCLUIDO	</t>
        </is>
      </c>
      <c r="D625" t="n">
        <v>5.2702</v>
      </c>
      <c r="E625" t="n">
        <v>18.97</v>
      </c>
      <c r="F625" t="n">
        <v>15.58</v>
      </c>
      <c r="G625" t="n">
        <v>37.38</v>
      </c>
      <c r="H625" t="n">
        <v>0.48</v>
      </c>
      <c r="I625" t="n">
        <v>25</v>
      </c>
      <c r="J625" t="n">
        <v>192.17</v>
      </c>
      <c r="K625" t="n">
        <v>53.44</v>
      </c>
      <c r="L625" t="n">
        <v>5.25</v>
      </c>
      <c r="M625" t="n">
        <v>23</v>
      </c>
      <c r="N625" t="n">
        <v>38.48</v>
      </c>
      <c r="O625" t="n">
        <v>23934.69</v>
      </c>
      <c r="P625" t="n">
        <v>172.27</v>
      </c>
      <c r="Q625" t="n">
        <v>1731.94</v>
      </c>
      <c r="R625" t="n">
        <v>58.27</v>
      </c>
      <c r="S625" t="n">
        <v>42.11</v>
      </c>
      <c r="T625" t="n">
        <v>7436.52</v>
      </c>
      <c r="U625" t="n">
        <v>0.72</v>
      </c>
      <c r="V625" t="n">
        <v>0.89</v>
      </c>
      <c r="W625" t="n">
        <v>3.75</v>
      </c>
      <c r="X625" t="n">
        <v>0.48</v>
      </c>
      <c r="Y625" t="n">
        <v>1</v>
      </c>
      <c r="Z625" t="n">
        <v>10</v>
      </c>
    </row>
    <row r="626">
      <c r="A626" t="n">
        <v>18</v>
      </c>
      <c r="B626" t="n">
        <v>95</v>
      </c>
      <c r="C626" t="inlineStr">
        <is>
          <t xml:space="preserve">CONCLUIDO	</t>
        </is>
      </c>
      <c r="D626" t="n">
        <v>5.2995</v>
      </c>
      <c r="E626" t="n">
        <v>18.87</v>
      </c>
      <c r="F626" t="n">
        <v>15.54</v>
      </c>
      <c r="G626" t="n">
        <v>40.55</v>
      </c>
      <c r="H626" t="n">
        <v>0.51</v>
      </c>
      <c r="I626" t="n">
        <v>23</v>
      </c>
      <c r="J626" t="n">
        <v>192.55</v>
      </c>
      <c r="K626" t="n">
        <v>53.44</v>
      </c>
      <c r="L626" t="n">
        <v>5.5</v>
      </c>
      <c r="M626" t="n">
        <v>21</v>
      </c>
      <c r="N626" t="n">
        <v>38.62</v>
      </c>
      <c r="O626" t="n">
        <v>23982.06</v>
      </c>
      <c r="P626" t="n">
        <v>168.51</v>
      </c>
      <c r="Q626" t="n">
        <v>1732.08</v>
      </c>
      <c r="R626" t="n">
        <v>57.58</v>
      </c>
      <c r="S626" t="n">
        <v>42.11</v>
      </c>
      <c r="T626" t="n">
        <v>7104.07</v>
      </c>
      <c r="U626" t="n">
        <v>0.73</v>
      </c>
      <c r="V626" t="n">
        <v>0.9</v>
      </c>
      <c r="W626" t="n">
        <v>3.74</v>
      </c>
      <c r="X626" t="n">
        <v>0.45</v>
      </c>
      <c r="Y626" t="n">
        <v>1</v>
      </c>
      <c r="Z626" t="n">
        <v>10</v>
      </c>
    </row>
    <row r="627">
      <c r="A627" t="n">
        <v>19</v>
      </c>
      <c r="B627" t="n">
        <v>95</v>
      </c>
      <c r="C627" t="inlineStr">
        <is>
          <t xml:space="preserve">CONCLUIDO	</t>
        </is>
      </c>
      <c r="D627" t="n">
        <v>5.3164</v>
      </c>
      <c r="E627" t="n">
        <v>18.81</v>
      </c>
      <c r="F627" t="n">
        <v>15.52</v>
      </c>
      <c r="G627" t="n">
        <v>42.33</v>
      </c>
      <c r="H627" t="n">
        <v>0.53</v>
      </c>
      <c r="I627" t="n">
        <v>22</v>
      </c>
      <c r="J627" t="n">
        <v>192.94</v>
      </c>
      <c r="K627" t="n">
        <v>53.44</v>
      </c>
      <c r="L627" t="n">
        <v>5.75</v>
      </c>
      <c r="M627" t="n">
        <v>18</v>
      </c>
      <c r="N627" t="n">
        <v>38.75</v>
      </c>
      <c r="O627" t="n">
        <v>24029.48</v>
      </c>
      <c r="P627" t="n">
        <v>167.23</v>
      </c>
      <c r="Q627" t="n">
        <v>1731.86</v>
      </c>
      <c r="R627" t="n">
        <v>56.59</v>
      </c>
      <c r="S627" t="n">
        <v>42.11</v>
      </c>
      <c r="T627" t="n">
        <v>6612.31</v>
      </c>
      <c r="U627" t="n">
        <v>0.74</v>
      </c>
      <c r="V627" t="n">
        <v>0.9</v>
      </c>
      <c r="W627" t="n">
        <v>3.75</v>
      </c>
      <c r="X627" t="n">
        <v>0.42</v>
      </c>
      <c r="Y627" t="n">
        <v>1</v>
      </c>
      <c r="Z627" t="n">
        <v>10</v>
      </c>
    </row>
    <row r="628">
      <c r="A628" t="n">
        <v>20</v>
      </c>
      <c r="B628" t="n">
        <v>95</v>
      </c>
      <c r="C628" t="inlineStr">
        <is>
          <t xml:space="preserve">CONCLUIDO	</t>
        </is>
      </c>
      <c r="D628" t="n">
        <v>5.3292</v>
      </c>
      <c r="E628" t="n">
        <v>18.76</v>
      </c>
      <c r="F628" t="n">
        <v>15.51</v>
      </c>
      <c r="G628" t="n">
        <v>44.33</v>
      </c>
      <c r="H628" t="n">
        <v>0.55</v>
      </c>
      <c r="I628" t="n">
        <v>21</v>
      </c>
      <c r="J628" t="n">
        <v>193.32</v>
      </c>
      <c r="K628" t="n">
        <v>53.44</v>
      </c>
      <c r="L628" t="n">
        <v>6</v>
      </c>
      <c r="M628" t="n">
        <v>15</v>
      </c>
      <c r="N628" t="n">
        <v>38.89</v>
      </c>
      <c r="O628" t="n">
        <v>24076.95</v>
      </c>
      <c r="P628" t="n">
        <v>164.37</v>
      </c>
      <c r="Q628" t="n">
        <v>1731.95</v>
      </c>
      <c r="R628" t="n">
        <v>56.38</v>
      </c>
      <c r="S628" t="n">
        <v>42.11</v>
      </c>
      <c r="T628" t="n">
        <v>6514.85</v>
      </c>
      <c r="U628" t="n">
        <v>0.75</v>
      </c>
      <c r="V628" t="n">
        <v>0.9</v>
      </c>
      <c r="W628" t="n">
        <v>3.75</v>
      </c>
      <c r="X628" t="n">
        <v>0.42</v>
      </c>
      <c r="Y628" t="n">
        <v>1</v>
      </c>
      <c r="Z628" t="n">
        <v>10</v>
      </c>
    </row>
    <row r="629">
      <c r="A629" t="n">
        <v>21</v>
      </c>
      <c r="B629" t="n">
        <v>95</v>
      </c>
      <c r="C629" t="inlineStr">
        <is>
          <t xml:space="preserve">CONCLUIDO	</t>
        </is>
      </c>
      <c r="D629" t="n">
        <v>5.3452</v>
      </c>
      <c r="E629" t="n">
        <v>18.71</v>
      </c>
      <c r="F629" t="n">
        <v>15.5</v>
      </c>
      <c r="G629" t="n">
        <v>46.49</v>
      </c>
      <c r="H629" t="n">
        <v>0.57</v>
      </c>
      <c r="I629" t="n">
        <v>20</v>
      </c>
      <c r="J629" t="n">
        <v>193.71</v>
      </c>
      <c r="K629" t="n">
        <v>53.44</v>
      </c>
      <c r="L629" t="n">
        <v>6.25</v>
      </c>
      <c r="M629" t="n">
        <v>8</v>
      </c>
      <c r="N629" t="n">
        <v>39.02</v>
      </c>
      <c r="O629" t="n">
        <v>24124.47</v>
      </c>
      <c r="P629" t="n">
        <v>161.69</v>
      </c>
      <c r="Q629" t="n">
        <v>1731.85</v>
      </c>
      <c r="R629" t="n">
        <v>55.5</v>
      </c>
      <c r="S629" t="n">
        <v>42.11</v>
      </c>
      <c r="T629" t="n">
        <v>6075.71</v>
      </c>
      <c r="U629" t="n">
        <v>0.76</v>
      </c>
      <c r="V629" t="n">
        <v>0.9</v>
      </c>
      <c r="W629" t="n">
        <v>3.75</v>
      </c>
      <c r="X629" t="n">
        <v>0.4</v>
      </c>
      <c r="Y629" t="n">
        <v>1</v>
      </c>
      <c r="Z629" t="n">
        <v>10</v>
      </c>
    </row>
    <row r="630">
      <c r="A630" t="n">
        <v>22</v>
      </c>
      <c r="B630" t="n">
        <v>95</v>
      </c>
      <c r="C630" t="inlineStr">
        <is>
          <t xml:space="preserve">CONCLUIDO	</t>
        </is>
      </c>
      <c r="D630" t="n">
        <v>5.3443</v>
      </c>
      <c r="E630" t="n">
        <v>18.71</v>
      </c>
      <c r="F630" t="n">
        <v>15.5</v>
      </c>
      <c r="G630" t="n">
        <v>46.5</v>
      </c>
      <c r="H630" t="n">
        <v>0.59</v>
      </c>
      <c r="I630" t="n">
        <v>20</v>
      </c>
      <c r="J630" t="n">
        <v>194.09</v>
      </c>
      <c r="K630" t="n">
        <v>53.44</v>
      </c>
      <c r="L630" t="n">
        <v>6.5</v>
      </c>
      <c r="M630" t="n">
        <v>5</v>
      </c>
      <c r="N630" t="n">
        <v>39.16</v>
      </c>
      <c r="O630" t="n">
        <v>24172.03</v>
      </c>
      <c r="P630" t="n">
        <v>161.71</v>
      </c>
      <c r="Q630" t="n">
        <v>1731.93</v>
      </c>
      <c r="R630" t="n">
        <v>55.59</v>
      </c>
      <c r="S630" t="n">
        <v>42.11</v>
      </c>
      <c r="T630" t="n">
        <v>6123.17</v>
      </c>
      <c r="U630" t="n">
        <v>0.76</v>
      </c>
      <c r="V630" t="n">
        <v>0.9</v>
      </c>
      <c r="W630" t="n">
        <v>3.75</v>
      </c>
      <c r="X630" t="n">
        <v>0.4</v>
      </c>
      <c r="Y630" t="n">
        <v>1</v>
      </c>
      <c r="Z630" t="n">
        <v>10</v>
      </c>
    </row>
    <row r="631">
      <c r="A631" t="n">
        <v>23</v>
      </c>
      <c r="B631" t="n">
        <v>95</v>
      </c>
      <c r="C631" t="inlineStr">
        <is>
          <t xml:space="preserve">CONCLUIDO	</t>
        </is>
      </c>
      <c r="D631" t="n">
        <v>5.3463</v>
      </c>
      <c r="E631" t="n">
        <v>18.7</v>
      </c>
      <c r="F631" t="n">
        <v>15.49</v>
      </c>
      <c r="G631" t="n">
        <v>46.47</v>
      </c>
      <c r="H631" t="n">
        <v>0.62</v>
      </c>
      <c r="I631" t="n">
        <v>20</v>
      </c>
      <c r="J631" t="n">
        <v>194.48</v>
      </c>
      <c r="K631" t="n">
        <v>53.44</v>
      </c>
      <c r="L631" t="n">
        <v>6.75</v>
      </c>
      <c r="M631" t="n">
        <v>2</v>
      </c>
      <c r="N631" t="n">
        <v>39.29</v>
      </c>
      <c r="O631" t="n">
        <v>24219.63</v>
      </c>
      <c r="P631" t="n">
        <v>161.49</v>
      </c>
      <c r="Q631" t="n">
        <v>1732.03</v>
      </c>
      <c r="R631" t="n">
        <v>55.11</v>
      </c>
      <c r="S631" t="n">
        <v>42.11</v>
      </c>
      <c r="T631" t="n">
        <v>5880.61</v>
      </c>
      <c r="U631" t="n">
        <v>0.76</v>
      </c>
      <c r="V631" t="n">
        <v>0.9</v>
      </c>
      <c r="W631" t="n">
        <v>3.76</v>
      </c>
      <c r="X631" t="n">
        <v>0.39</v>
      </c>
      <c r="Y631" t="n">
        <v>1</v>
      </c>
      <c r="Z631" t="n">
        <v>10</v>
      </c>
    </row>
    <row r="632">
      <c r="A632" t="n">
        <v>24</v>
      </c>
      <c r="B632" t="n">
        <v>95</v>
      </c>
      <c r="C632" t="inlineStr">
        <is>
          <t xml:space="preserve">CONCLUIDO	</t>
        </is>
      </c>
      <c r="D632" t="n">
        <v>5.3439</v>
      </c>
      <c r="E632" t="n">
        <v>18.71</v>
      </c>
      <c r="F632" t="n">
        <v>15.5</v>
      </c>
      <c r="G632" t="n">
        <v>46.5</v>
      </c>
      <c r="H632" t="n">
        <v>0.64</v>
      </c>
      <c r="I632" t="n">
        <v>20</v>
      </c>
      <c r="J632" t="n">
        <v>194.86</v>
      </c>
      <c r="K632" t="n">
        <v>53.44</v>
      </c>
      <c r="L632" t="n">
        <v>7</v>
      </c>
      <c r="M632" t="n">
        <v>0</v>
      </c>
      <c r="N632" t="n">
        <v>39.43</v>
      </c>
      <c r="O632" t="n">
        <v>24267.28</v>
      </c>
      <c r="P632" t="n">
        <v>161.8</v>
      </c>
      <c r="Q632" t="n">
        <v>1732.13</v>
      </c>
      <c r="R632" t="n">
        <v>55.15</v>
      </c>
      <c r="S632" t="n">
        <v>42.11</v>
      </c>
      <c r="T632" t="n">
        <v>5901.24</v>
      </c>
      <c r="U632" t="n">
        <v>0.76</v>
      </c>
      <c r="V632" t="n">
        <v>0.9</v>
      </c>
      <c r="W632" t="n">
        <v>3.77</v>
      </c>
      <c r="X632" t="n">
        <v>0.4</v>
      </c>
      <c r="Y632" t="n">
        <v>1</v>
      </c>
      <c r="Z632" t="n">
        <v>10</v>
      </c>
    </row>
    <row r="633">
      <c r="A633" t="n">
        <v>0</v>
      </c>
      <c r="B633" t="n">
        <v>55</v>
      </c>
      <c r="C633" t="inlineStr">
        <is>
          <t xml:space="preserve">CONCLUIDO	</t>
        </is>
      </c>
      <c r="D633" t="n">
        <v>4.4466</v>
      </c>
      <c r="E633" t="n">
        <v>22.49</v>
      </c>
      <c r="F633" t="n">
        <v>17.54</v>
      </c>
      <c r="G633" t="n">
        <v>8.77</v>
      </c>
      <c r="H633" t="n">
        <v>0.15</v>
      </c>
      <c r="I633" t="n">
        <v>120</v>
      </c>
      <c r="J633" t="n">
        <v>116.05</v>
      </c>
      <c r="K633" t="n">
        <v>43.4</v>
      </c>
      <c r="L633" t="n">
        <v>1</v>
      </c>
      <c r="M633" t="n">
        <v>118</v>
      </c>
      <c r="N633" t="n">
        <v>16.65</v>
      </c>
      <c r="O633" t="n">
        <v>14546.17</v>
      </c>
      <c r="P633" t="n">
        <v>166.22</v>
      </c>
      <c r="Q633" t="n">
        <v>1732.27</v>
      </c>
      <c r="R633" t="n">
        <v>118.93</v>
      </c>
      <c r="S633" t="n">
        <v>42.11</v>
      </c>
      <c r="T633" t="n">
        <v>37291.73</v>
      </c>
      <c r="U633" t="n">
        <v>0.35</v>
      </c>
      <c r="V633" t="n">
        <v>0.79</v>
      </c>
      <c r="W633" t="n">
        <v>3.92</v>
      </c>
      <c r="X633" t="n">
        <v>2.44</v>
      </c>
      <c r="Y633" t="n">
        <v>1</v>
      </c>
      <c r="Z633" t="n">
        <v>10</v>
      </c>
    </row>
    <row r="634">
      <c r="A634" t="n">
        <v>1</v>
      </c>
      <c r="B634" t="n">
        <v>55</v>
      </c>
      <c r="C634" t="inlineStr">
        <is>
          <t xml:space="preserve">CONCLUIDO	</t>
        </is>
      </c>
      <c r="D634" t="n">
        <v>4.7222</v>
      </c>
      <c r="E634" t="n">
        <v>21.18</v>
      </c>
      <c r="F634" t="n">
        <v>16.92</v>
      </c>
      <c r="G634" t="n">
        <v>11.16</v>
      </c>
      <c r="H634" t="n">
        <v>0.19</v>
      </c>
      <c r="I634" t="n">
        <v>91</v>
      </c>
      <c r="J634" t="n">
        <v>116.37</v>
      </c>
      <c r="K634" t="n">
        <v>43.4</v>
      </c>
      <c r="L634" t="n">
        <v>1.25</v>
      </c>
      <c r="M634" t="n">
        <v>89</v>
      </c>
      <c r="N634" t="n">
        <v>16.72</v>
      </c>
      <c r="O634" t="n">
        <v>14585.96</v>
      </c>
      <c r="P634" t="n">
        <v>156.8</v>
      </c>
      <c r="Q634" t="n">
        <v>1732.37</v>
      </c>
      <c r="R634" t="n">
        <v>100.11</v>
      </c>
      <c r="S634" t="n">
        <v>42.11</v>
      </c>
      <c r="T634" t="n">
        <v>28026.28</v>
      </c>
      <c r="U634" t="n">
        <v>0.42</v>
      </c>
      <c r="V634" t="n">
        <v>0.82</v>
      </c>
      <c r="W634" t="n">
        <v>3.85</v>
      </c>
      <c r="X634" t="n">
        <v>1.82</v>
      </c>
      <c r="Y634" t="n">
        <v>1</v>
      </c>
      <c r="Z634" t="n">
        <v>10</v>
      </c>
    </row>
    <row r="635">
      <c r="A635" t="n">
        <v>2</v>
      </c>
      <c r="B635" t="n">
        <v>55</v>
      </c>
      <c r="C635" t="inlineStr">
        <is>
          <t xml:space="preserve">CONCLUIDO	</t>
        </is>
      </c>
      <c r="D635" t="n">
        <v>4.9052</v>
      </c>
      <c r="E635" t="n">
        <v>20.39</v>
      </c>
      <c r="F635" t="n">
        <v>16.56</v>
      </c>
      <c r="G635" t="n">
        <v>13.61</v>
      </c>
      <c r="H635" t="n">
        <v>0.23</v>
      </c>
      <c r="I635" t="n">
        <v>73</v>
      </c>
      <c r="J635" t="n">
        <v>116.69</v>
      </c>
      <c r="K635" t="n">
        <v>43.4</v>
      </c>
      <c r="L635" t="n">
        <v>1.5</v>
      </c>
      <c r="M635" t="n">
        <v>71</v>
      </c>
      <c r="N635" t="n">
        <v>16.79</v>
      </c>
      <c r="O635" t="n">
        <v>14625.77</v>
      </c>
      <c r="P635" t="n">
        <v>150.26</v>
      </c>
      <c r="Q635" t="n">
        <v>1732.1</v>
      </c>
      <c r="R635" t="n">
        <v>89.02</v>
      </c>
      <c r="S635" t="n">
        <v>42.11</v>
      </c>
      <c r="T635" t="n">
        <v>22573.76</v>
      </c>
      <c r="U635" t="n">
        <v>0.47</v>
      </c>
      <c r="V635" t="n">
        <v>0.84</v>
      </c>
      <c r="W635" t="n">
        <v>3.83</v>
      </c>
      <c r="X635" t="n">
        <v>1.46</v>
      </c>
      <c r="Y635" t="n">
        <v>1</v>
      </c>
      <c r="Z635" t="n">
        <v>10</v>
      </c>
    </row>
    <row r="636">
      <c r="A636" t="n">
        <v>3</v>
      </c>
      <c r="B636" t="n">
        <v>55</v>
      </c>
      <c r="C636" t="inlineStr">
        <is>
          <t xml:space="preserve">CONCLUIDO	</t>
        </is>
      </c>
      <c r="D636" t="n">
        <v>5.0493</v>
      </c>
      <c r="E636" t="n">
        <v>19.8</v>
      </c>
      <c r="F636" t="n">
        <v>16.29</v>
      </c>
      <c r="G636" t="n">
        <v>16.29</v>
      </c>
      <c r="H636" t="n">
        <v>0.26</v>
      </c>
      <c r="I636" t="n">
        <v>60</v>
      </c>
      <c r="J636" t="n">
        <v>117.01</v>
      </c>
      <c r="K636" t="n">
        <v>43.4</v>
      </c>
      <c r="L636" t="n">
        <v>1.75</v>
      </c>
      <c r="M636" t="n">
        <v>58</v>
      </c>
      <c r="N636" t="n">
        <v>16.86</v>
      </c>
      <c r="O636" t="n">
        <v>14665.62</v>
      </c>
      <c r="P636" t="n">
        <v>144.2</v>
      </c>
      <c r="Q636" t="n">
        <v>1732.15</v>
      </c>
      <c r="R636" t="n">
        <v>80.47</v>
      </c>
      <c r="S636" t="n">
        <v>42.11</v>
      </c>
      <c r="T636" t="n">
        <v>18362.33</v>
      </c>
      <c r="U636" t="n">
        <v>0.52</v>
      </c>
      <c r="V636" t="n">
        <v>0.86</v>
      </c>
      <c r="W636" t="n">
        <v>3.81</v>
      </c>
      <c r="X636" t="n">
        <v>1.19</v>
      </c>
      <c r="Y636" t="n">
        <v>1</v>
      </c>
      <c r="Z636" t="n">
        <v>10</v>
      </c>
    </row>
    <row r="637">
      <c r="A637" t="n">
        <v>4</v>
      </c>
      <c r="B637" t="n">
        <v>55</v>
      </c>
      <c r="C637" t="inlineStr">
        <is>
          <t xml:space="preserve">CONCLUIDO	</t>
        </is>
      </c>
      <c r="D637" t="n">
        <v>5.148</v>
      </c>
      <c r="E637" t="n">
        <v>19.42</v>
      </c>
      <c r="F637" t="n">
        <v>16.12</v>
      </c>
      <c r="G637" t="n">
        <v>18.97</v>
      </c>
      <c r="H637" t="n">
        <v>0.3</v>
      </c>
      <c r="I637" t="n">
        <v>51</v>
      </c>
      <c r="J637" t="n">
        <v>117.34</v>
      </c>
      <c r="K637" t="n">
        <v>43.4</v>
      </c>
      <c r="L637" t="n">
        <v>2</v>
      </c>
      <c r="M637" t="n">
        <v>49</v>
      </c>
      <c r="N637" t="n">
        <v>16.94</v>
      </c>
      <c r="O637" t="n">
        <v>14705.49</v>
      </c>
      <c r="P637" t="n">
        <v>138.92</v>
      </c>
      <c r="Q637" t="n">
        <v>1732.06</v>
      </c>
      <c r="R637" t="n">
        <v>75.54000000000001</v>
      </c>
      <c r="S637" t="n">
        <v>42.11</v>
      </c>
      <c r="T637" t="n">
        <v>15943.24</v>
      </c>
      <c r="U637" t="n">
        <v>0.5600000000000001</v>
      </c>
      <c r="V637" t="n">
        <v>0.86</v>
      </c>
      <c r="W637" t="n">
        <v>3.79</v>
      </c>
      <c r="X637" t="n">
        <v>1.02</v>
      </c>
      <c r="Y637" t="n">
        <v>1</v>
      </c>
      <c r="Z637" t="n">
        <v>10</v>
      </c>
    </row>
    <row r="638">
      <c r="A638" t="n">
        <v>5</v>
      </c>
      <c r="B638" t="n">
        <v>55</v>
      </c>
      <c r="C638" t="inlineStr">
        <is>
          <t xml:space="preserve">CONCLUIDO	</t>
        </is>
      </c>
      <c r="D638" t="n">
        <v>5.2345</v>
      </c>
      <c r="E638" t="n">
        <v>19.1</v>
      </c>
      <c r="F638" t="n">
        <v>15.97</v>
      </c>
      <c r="G638" t="n">
        <v>21.78</v>
      </c>
      <c r="H638" t="n">
        <v>0.34</v>
      </c>
      <c r="I638" t="n">
        <v>44</v>
      </c>
      <c r="J638" t="n">
        <v>117.66</v>
      </c>
      <c r="K638" t="n">
        <v>43.4</v>
      </c>
      <c r="L638" t="n">
        <v>2.25</v>
      </c>
      <c r="M638" t="n">
        <v>42</v>
      </c>
      <c r="N638" t="n">
        <v>17.01</v>
      </c>
      <c r="O638" t="n">
        <v>14745.39</v>
      </c>
      <c r="P638" t="n">
        <v>133.09</v>
      </c>
      <c r="Q638" t="n">
        <v>1732.16</v>
      </c>
      <c r="R638" t="n">
        <v>70.69</v>
      </c>
      <c r="S638" t="n">
        <v>42.11</v>
      </c>
      <c r="T638" t="n">
        <v>13552.02</v>
      </c>
      <c r="U638" t="n">
        <v>0.6</v>
      </c>
      <c r="V638" t="n">
        <v>0.87</v>
      </c>
      <c r="W638" t="n">
        <v>3.78</v>
      </c>
      <c r="X638" t="n">
        <v>0.87</v>
      </c>
      <c r="Y638" t="n">
        <v>1</v>
      </c>
      <c r="Z638" t="n">
        <v>10</v>
      </c>
    </row>
    <row r="639">
      <c r="A639" t="n">
        <v>6</v>
      </c>
      <c r="B639" t="n">
        <v>55</v>
      </c>
      <c r="C639" t="inlineStr">
        <is>
          <t xml:space="preserve">CONCLUIDO	</t>
        </is>
      </c>
      <c r="D639" t="n">
        <v>5.3099</v>
      </c>
      <c r="E639" t="n">
        <v>18.83</v>
      </c>
      <c r="F639" t="n">
        <v>15.84</v>
      </c>
      <c r="G639" t="n">
        <v>25.01</v>
      </c>
      <c r="H639" t="n">
        <v>0.37</v>
      </c>
      <c r="I639" t="n">
        <v>38</v>
      </c>
      <c r="J639" t="n">
        <v>117.98</v>
      </c>
      <c r="K639" t="n">
        <v>43.4</v>
      </c>
      <c r="L639" t="n">
        <v>2.5</v>
      </c>
      <c r="M639" t="n">
        <v>35</v>
      </c>
      <c r="N639" t="n">
        <v>17.08</v>
      </c>
      <c r="O639" t="n">
        <v>14785.31</v>
      </c>
      <c r="P639" t="n">
        <v>128.03</v>
      </c>
      <c r="Q639" t="n">
        <v>1731.87</v>
      </c>
      <c r="R639" t="n">
        <v>66.58</v>
      </c>
      <c r="S639" t="n">
        <v>42.11</v>
      </c>
      <c r="T639" t="n">
        <v>11526.77</v>
      </c>
      <c r="U639" t="n">
        <v>0.63</v>
      </c>
      <c r="V639" t="n">
        <v>0.88</v>
      </c>
      <c r="W639" t="n">
        <v>3.77</v>
      </c>
      <c r="X639" t="n">
        <v>0.74</v>
      </c>
      <c r="Y639" t="n">
        <v>1</v>
      </c>
      <c r="Z639" t="n">
        <v>10</v>
      </c>
    </row>
    <row r="640">
      <c r="A640" t="n">
        <v>7</v>
      </c>
      <c r="B640" t="n">
        <v>55</v>
      </c>
      <c r="C640" t="inlineStr">
        <is>
          <t xml:space="preserve">CONCLUIDO	</t>
        </is>
      </c>
      <c r="D640" t="n">
        <v>5.3358</v>
      </c>
      <c r="E640" t="n">
        <v>18.74</v>
      </c>
      <c r="F640" t="n">
        <v>15.82</v>
      </c>
      <c r="G640" t="n">
        <v>27.12</v>
      </c>
      <c r="H640" t="n">
        <v>0.41</v>
      </c>
      <c r="I640" t="n">
        <v>35</v>
      </c>
      <c r="J640" t="n">
        <v>118.31</v>
      </c>
      <c r="K640" t="n">
        <v>43.4</v>
      </c>
      <c r="L640" t="n">
        <v>2.75</v>
      </c>
      <c r="M640" t="n">
        <v>15</v>
      </c>
      <c r="N640" t="n">
        <v>17.16</v>
      </c>
      <c r="O640" t="n">
        <v>14825.26</v>
      </c>
      <c r="P640" t="n">
        <v>125.34</v>
      </c>
      <c r="Q640" t="n">
        <v>1732.03</v>
      </c>
      <c r="R640" t="n">
        <v>65.41</v>
      </c>
      <c r="S640" t="n">
        <v>42.11</v>
      </c>
      <c r="T640" t="n">
        <v>10958.94</v>
      </c>
      <c r="U640" t="n">
        <v>0.64</v>
      </c>
      <c r="V640" t="n">
        <v>0.88</v>
      </c>
      <c r="W640" t="n">
        <v>3.79</v>
      </c>
      <c r="X640" t="n">
        <v>0.72</v>
      </c>
      <c r="Y640" t="n">
        <v>1</v>
      </c>
      <c r="Z640" t="n">
        <v>10</v>
      </c>
    </row>
    <row r="641">
      <c r="A641" t="n">
        <v>8</v>
      </c>
      <c r="B641" t="n">
        <v>55</v>
      </c>
      <c r="C641" t="inlineStr">
        <is>
          <t xml:space="preserve">CONCLUIDO	</t>
        </is>
      </c>
      <c r="D641" t="n">
        <v>5.3599</v>
      </c>
      <c r="E641" t="n">
        <v>18.66</v>
      </c>
      <c r="F641" t="n">
        <v>15.78</v>
      </c>
      <c r="G641" t="n">
        <v>28.7</v>
      </c>
      <c r="H641" t="n">
        <v>0.45</v>
      </c>
      <c r="I641" t="n">
        <v>33</v>
      </c>
      <c r="J641" t="n">
        <v>118.63</v>
      </c>
      <c r="K641" t="n">
        <v>43.4</v>
      </c>
      <c r="L641" t="n">
        <v>3</v>
      </c>
      <c r="M641" t="n">
        <v>7</v>
      </c>
      <c r="N641" t="n">
        <v>17.23</v>
      </c>
      <c r="O641" t="n">
        <v>14865.24</v>
      </c>
      <c r="P641" t="n">
        <v>123.09</v>
      </c>
      <c r="Q641" t="n">
        <v>1732.08</v>
      </c>
      <c r="R641" t="n">
        <v>64</v>
      </c>
      <c r="S641" t="n">
        <v>42.11</v>
      </c>
      <c r="T641" t="n">
        <v>10260.53</v>
      </c>
      <c r="U641" t="n">
        <v>0.66</v>
      </c>
      <c r="V641" t="n">
        <v>0.88</v>
      </c>
      <c r="W641" t="n">
        <v>3.79</v>
      </c>
      <c r="X641" t="n">
        <v>0.6899999999999999</v>
      </c>
      <c r="Y641" t="n">
        <v>1</v>
      </c>
      <c r="Z641" t="n">
        <v>10</v>
      </c>
    </row>
    <row r="642">
      <c r="A642" t="n">
        <v>9</v>
      </c>
      <c r="B642" t="n">
        <v>55</v>
      </c>
      <c r="C642" t="inlineStr">
        <is>
          <t xml:space="preserve">CONCLUIDO	</t>
        </is>
      </c>
      <c r="D642" t="n">
        <v>5.3561</v>
      </c>
      <c r="E642" t="n">
        <v>18.67</v>
      </c>
      <c r="F642" t="n">
        <v>15.8</v>
      </c>
      <c r="G642" t="n">
        <v>28.72</v>
      </c>
      <c r="H642" t="n">
        <v>0.48</v>
      </c>
      <c r="I642" t="n">
        <v>33</v>
      </c>
      <c r="J642" t="n">
        <v>118.96</v>
      </c>
      <c r="K642" t="n">
        <v>43.4</v>
      </c>
      <c r="L642" t="n">
        <v>3.25</v>
      </c>
      <c r="M642" t="n">
        <v>0</v>
      </c>
      <c r="N642" t="n">
        <v>17.31</v>
      </c>
      <c r="O642" t="n">
        <v>14905.25</v>
      </c>
      <c r="P642" t="n">
        <v>123.85</v>
      </c>
      <c r="Q642" t="n">
        <v>1732.07</v>
      </c>
      <c r="R642" t="n">
        <v>64.19</v>
      </c>
      <c r="S642" t="n">
        <v>42.11</v>
      </c>
      <c r="T642" t="n">
        <v>10359.93</v>
      </c>
      <c r="U642" t="n">
        <v>0.66</v>
      </c>
      <c r="V642" t="n">
        <v>0.88</v>
      </c>
      <c r="W642" t="n">
        <v>3.8</v>
      </c>
      <c r="X642" t="n">
        <v>0.7</v>
      </c>
      <c r="Y642" t="n">
        <v>1</v>
      </c>
      <c r="Z642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64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INDEX(resultados!$A$2:$ZZ$642, 1, MATCH($B$1, resultados!$A$1:$ZZ$1, 0))</f>
        <v/>
      </c>
      <c r="B7">
        <f>INDEX(resultados!$A$2:$ZZ$642, 1, MATCH($B$2, resultados!$A$1:$ZZ$1, 0))</f>
        <v/>
      </c>
      <c r="C7">
        <f>INDEX(resultados!$A$2:$ZZ$642, 1, MATCH($B$3, resultados!$A$1:$ZZ$1, 0))</f>
        <v/>
      </c>
    </row>
    <row r="8">
      <c r="A8">
        <f>INDEX(resultados!$A$2:$ZZ$642, 2, MATCH($B$1, resultados!$A$1:$ZZ$1, 0))</f>
        <v/>
      </c>
      <c r="B8">
        <f>INDEX(resultados!$A$2:$ZZ$642, 2, MATCH($B$2, resultados!$A$1:$ZZ$1, 0))</f>
        <v/>
      </c>
      <c r="C8">
        <f>INDEX(resultados!$A$2:$ZZ$642, 2, MATCH($B$3, resultados!$A$1:$ZZ$1, 0))</f>
        <v/>
      </c>
    </row>
    <row r="9">
      <c r="A9">
        <f>INDEX(resultados!$A$2:$ZZ$642, 3, MATCH($B$1, resultados!$A$1:$ZZ$1, 0))</f>
        <v/>
      </c>
      <c r="B9">
        <f>INDEX(resultados!$A$2:$ZZ$642, 3, MATCH($B$2, resultados!$A$1:$ZZ$1, 0))</f>
        <v/>
      </c>
      <c r="C9">
        <f>INDEX(resultados!$A$2:$ZZ$642, 3, MATCH($B$3, resultados!$A$1:$ZZ$1, 0))</f>
        <v/>
      </c>
    </row>
    <row r="10">
      <c r="A10">
        <f>INDEX(resultados!$A$2:$ZZ$642, 4, MATCH($B$1, resultados!$A$1:$ZZ$1, 0))</f>
        <v/>
      </c>
      <c r="B10">
        <f>INDEX(resultados!$A$2:$ZZ$642, 4, MATCH($B$2, resultados!$A$1:$ZZ$1, 0))</f>
        <v/>
      </c>
      <c r="C10">
        <f>INDEX(resultados!$A$2:$ZZ$642, 4, MATCH($B$3, resultados!$A$1:$ZZ$1, 0))</f>
        <v/>
      </c>
    </row>
    <row r="11">
      <c r="A11">
        <f>INDEX(resultados!$A$2:$ZZ$642, 5, MATCH($B$1, resultados!$A$1:$ZZ$1, 0))</f>
        <v/>
      </c>
      <c r="B11">
        <f>INDEX(resultados!$A$2:$ZZ$642, 5, MATCH($B$2, resultados!$A$1:$ZZ$1, 0))</f>
        <v/>
      </c>
      <c r="C11">
        <f>INDEX(resultados!$A$2:$ZZ$642, 5, MATCH($B$3, resultados!$A$1:$ZZ$1, 0))</f>
        <v/>
      </c>
    </row>
    <row r="12">
      <c r="A12">
        <f>INDEX(resultados!$A$2:$ZZ$642, 6, MATCH($B$1, resultados!$A$1:$ZZ$1, 0))</f>
        <v/>
      </c>
      <c r="B12">
        <f>INDEX(resultados!$A$2:$ZZ$642, 6, MATCH($B$2, resultados!$A$1:$ZZ$1, 0))</f>
        <v/>
      </c>
      <c r="C12">
        <f>INDEX(resultados!$A$2:$ZZ$642, 6, MATCH($B$3, resultados!$A$1:$ZZ$1, 0))</f>
        <v/>
      </c>
    </row>
    <row r="13">
      <c r="A13">
        <f>INDEX(resultados!$A$2:$ZZ$642, 7, MATCH($B$1, resultados!$A$1:$ZZ$1, 0))</f>
        <v/>
      </c>
      <c r="B13">
        <f>INDEX(resultados!$A$2:$ZZ$642, 7, MATCH($B$2, resultados!$A$1:$ZZ$1, 0))</f>
        <v/>
      </c>
      <c r="C13">
        <f>INDEX(resultados!$A$2:$ZZ$642, 7, MATCH($B$3, resultados!$A$1:$ZZ$1, 0))</f>
        <v/>
      </c>
    </row>
    <row r="14">
      <c r="A14">
        <f>INDEX(resultados!$A$2:$ZZ$642, 8, MATCH($B$1, resultados!$A$1:$ZZ$1, 0))</f>
        <v/>
      </c>
      <c r="B14">
        <f>INDEX(resultados!$A$2:$ZZ$642, 8, MATCH($B$2, resultados!$A$1:$ZZ$1, 0))</f>
        <v/>
      </c>
      <c r="C14">
        <f>INDEX(resultados!$A$2:$ZZ$642, 8, MATCH($B$3, resultados!$A$1:$ZZ$1, 0))</f>
        <v/>
      </c>
    </row>
    <row r="15">
      <c r="A15">
        <f>INDEX(resultados!$A$2:$ZZ$642, 9, MATCH($B$1, resultados!$A$1:$ZZ$1, 0))</f>
        <v/>
      </c>
      <c r="B15">
        <f>INDEX(resultados!$A$2:$ZZ$642, 9, MATCH($B$2, resultados!$A$1:$ZZ$1, 0))</f>
        <v/>
      </c>
      <c r="C15">
        <f>INDEX(resultados!$A$2:$ZZ$642, 9, MATCH($B$3, resultados!$A$1:$ZZ$1, 0))</f>
        <v/>
      </c>
    </row>
    <row r="16">
      <c r="A16">
        <f>INDEX(resultados!$A$2:$ZZ$642, 10, MATCH($B$1, resultados!$A$1:$ZZ$1, 0))</f>
        <v/>
      </c>
      <c r="B16">
        <f>INDEX(resultados!$A$2:$ZZ$642, 10, MATCH($B$2, resultados!$A$1:$ZZ$1, 0))</f>
        <v/>
      </c>
      <c r="C16">
        <f>INDEX(resultados!$A$2:$ZZ$642, 10, MATCH($B$3, resultados!$A$1:$ZZ$1, 0))</f>
        <v/>
      </c>
    </row>
    <row r="17">
      <c r="A17">
        <f>INDEX(resultados!$A$2:$ZZ$642, 11, MATCH($B$1, resultados!$A$1:$ZZ$1, 0))</f>
        <v/>
      </c>
      <c r="B17">
        <f>INDEX(resultados!$A$2:$ZZ$642, 11, MATCH($B$2, resultados!$A$1:$ZZ$1, 0))</f>
        <v/>
      </c>
      <c r="C17">
        <f>INDEX(resultados!$A$2:$ZZ$642, 11, MATCH($B$3, resultados!$A$1:$ZZ$1, 0))</f>
        <v/>
      </c>
    </row>
    <row r="18">
      <c r="A18">
        <f>INDEX(resultados!$A$2:$ZZ$642, 12, MATCH($B$1, resultados!$A$1:$ZZ$1, 0))</f>
        <v/>
      </c>
      <c r="B18">
        <f>INDEX(resultados!$A$2:$ZZ$642, 12, MATCH($B$2, resultados!$A$1:$ZZ$1, 0))</f>
        <v/>
      </c>
      <c r="C18">
        <f>INDEX(resultados!$A$2:$ZZ$642, 12, MATCH($B$3, resultados!$A$1:$ZZ$1, 0))</f>
        <v/>
      </c>
    </row>
    <row r="19">
      <c r="A19">
        <f>INDEX(resultados!$A$2:$ZZ$642, 13, MATCH($B$1, resultados!$A$1:$ZZ$1, 0))</f>
        <v/>
      </c>
      <c r="B19">
        <f>INDEX(resultados!$A$2:$ZZ$642, 13, MATCH($B$2, resultados!$A$1:$ZZ$1, 0))</f>
        <v/>
      </c>
      <c r="C19">
        <f>INDEX(resultados!$A$2:$ZZ$642, 13, MATCH($B$3, resultados!$A$1:$ZZ$1, 0))</f>
        <v/>
      </c>
    </row>
    <row r="20">
      <c r="A20">
        <f>INDEX(resultados!$A$2:$ZZ$642, 14, MATCH($B$1, resultados!$A$1:$ZZ$1, 0))</f>
        <v/>
      </c>
      <c r="B20">
        <f>INDEX(resultados!$A$2:$ZZ$642, 14, MATCH($B$2, resultados!$A$1:$ZZ$1, 0))</f>
        <v/>
      </c>
      <c r="C20">
        <f>INDEX(resultados!$A$2:$ZZ$642, 14, MATCH($B$3, resultados!$A$1:$ZZ$1, 0))</f>
        <v/>
      </c>
    </row>
    <row r="21">
      <c r="A21">
        <f>INDEX(resultados!$A$2:$ZZ$642, 15, MATCH($B$1, resultados!$A$1:$ZZ$1, 0))</f>
        <v/>
      </c>
      <c r="B21">
        <f>INDEX(resultados!$A$2:$ZZ$642, 15, MATCH($B$2, resultados!$A$1:$ZZ$1, 0))</f>
        <v/>
      </c>
      <c r="C21">
        <f>INDEX(resultados!$A$2:$ZZ$642, 15, MATCH($B$3, resultados!$A$1:$ZZ$1, 0))</f>
        <v/>
      </c>
    </row>
    <row r="22">
      <c r="A22">
        <f>INDEX(resultados!$A$2:$ZZ$642, 16, MATCH($B$1, resultados!$A$1:$ZZ$1, 0))</f>
        <v/>
      </c>
      <c r="B22">
        <f>INDEX(resultados!$A$2:$ZZ$642, 16, MATCH($B$2, resultados!$A$1:$ZZ$1, 0))</f>
        <v/>
      </c>
      <c r="C22">
        <f>INDEX(resultados!$A$2:$ZZ$642, 16, MATCH($B$3, resultados!$A$1:$ZZ$1, 0))</f>
        <v/>
      </c>
    </row>
    <row r="23">
      <c r="A23">
        <f>INDEX(resultados!$A$2:$ZZ$642, 17, MATCH($B$1, resultados!$A$1:$ZZ$1, 0))</f>
        <v/>
      </c>
      <c r="B23">
        <f>INDEX(resultados!$A$2:$ZZ$642, 17, MATCH($B$2, resultados!$A$1:$ZZ$1, 0))</f>
        <v/>
      </c>
      <c r="C23">
        <f>INDEX(resultados!$A$2:$ZZ$642, 17, MATCH($B$3, resultados!$A$1:$ZZ$1, 0))</f>
        <v/>
      </c>
    </row>
    <row r="24">
      <c r="A24">
        <f>INDEX(resultados!$A$2:$ZZ$642, 18, MATCH($B$1, resultados!$A$1:$ZZ$1, 0))</f>
        <v/>
      </c>
      <c r="B24">
        <f>INDEX(resultados!$A$2:$ZZ$642, 18, MATCH($B$2, resultados!$A$1:$ZZ$1, 0))</f>
        <v/>
      </c>
      <c r="C24">
        <f>INDEX(resultados!$A$2:$ZZ$642, 18, MATCH($B$3, resultados!$A$1:$ZZ$1, 0))</f>
        <v/>
      </c>
    </row>
    <row r="25">
      <c r="A25">
        <f>INDEX(resultados!$A$2:$ZZ$642, 19, MATCH($B$1, resultados!$A$1:$ZZ$1, 0))</f>
        <v/>
      </c>
      <c r="B25">
        <f>INDEX(resultados!$A$2:$ZZ$642, 19, MATCH($B$2, resultados!$A$1:$ZZ$1, 0))</f>
        <v/>
      </c>
      <c r="C25">
        <f>INDEX(resultados!$A$2:$ZZ$642, 19, MATCH($B$3, resultados!$A$1:$ZZ$1, 0))</f>
        <v/>
      </c>
    </row>
    <row r="26">
      <c r="A26">
        <f>INDEX(resultados!$A$2:$ZZ$642, 20, MATCH($B$1, resultados!$A$1:$ZZ$1, 0))</f>
        <v/>
      </c>
      <c r="B26">
        <f>INDEX(resultados!$A$2:$ZZ$642, 20, MATCH($B$2, resultados!$A$1:$ZZ$1, 0))</f>
        <v/>
      </c>
      <c r="C26">
        <f>INDEX(resultados!$A$2:$ZZ$642, 20, MATCH($B$3, resultados!$A$1:$ZZ$1, 0))</f>
        <v/>
      </c>
    </row>
    <row r="27">
      <c r="A27">
        <f>INDEX(resultados!$A$2:$ZZ$642, 21, MATCH($B$1, resultados!$A$1:$ZZ$1, 0))</f>
        <v/>
      </c>
      <c r="B27">
        <f>INDEX(resultados!$A$2:$ZZ$642, 21, MATCH($B$2, resultados!$A$1:$ZZ$1, 0))</f>
        <v/>
      </c>
      <c r="C27">
        <f>INDEX(resultados!$A$2:$ZZ$642, 21, MATCH($B$3, resultados!$A$1:$ZZ$1, 0))</f>
        <v/>
      </c>
    </row>
    <row r="28">
      <c r="A28">
        <f>INDEX(resultados!$A$2:$ZZ$642, 22, MATCH($B$1, resultados!$A$1:$ZZ$1, 0))</f>
        <v/>
      </c>
      <c r="B28">
        <f>INDEX(resultados!$A$2:$ZZ$642, 22, MATCH($B$2, resultados!$A$1:$ZZ$1, 0))</f>
        <v/>
      </c>
      <c r="C28">
        <f>INDEX(resultados!$A$2:$ZZ$642, 22, MATCH($B$3, resultados!$A$1:$ZZ$1, 0))</f>
        <v/>
      </c>
    </row>
    <row r="29">
      <c r="A29">
        <f>INDEX(resultados!$A$2:$ZZ$642, 23, MATCH($B$1, resultados!$A$1:$ZZ$1, 0))</f>
        <v/>
      </c>
      <c r="B29">
        <f>INDEX(resultados!$A$2:$ZZ$642, 23, MATCH($B$2, resultados!$A$1:$ZZ$1, 0))</f>
        <v/>
      </c>
      <c r="C29">
        <f>INDEX(resultados!$A$2:$ZZ$642, 23, MATCH($B$3, resultados!$A$1:$ZZ$1, 0))</f>
        <v/>
      </c>
    </row>
    <row r="30">
      <c r="A30">
        <f>INDEX(resultados!$A$2:$ZZ$642, 24, MATCH($B$1, resultados!$A$1:$ZZ$1, 0))</f>
        <v/>
      </c>
      <c r="B30">
        <f>INDEX(resultados!$A$2:$ZZ$642, 24, MATCH($B$2, resultados!$A$1:$ZZ$1, 0))</f>
        <v/>
      </c>
      <c r="C30">
        <f>INDEX(resultados!$A$2:$ZZ$642, 24, MATCH($B$3, resultados!$A$1:$ZZ$1, 0))</f>
        <v/>
      </c>
    </row>
    <row r="31">
      <c r="A31">
        <f>INDEX(resultados!$A$2:$ZZ$642, 25, MATCH($B$1, resultados!$A$1:$ZZ$1, 0))</f>
        <v/>
      </c>
      <c r="B31">
        <f>INDEX(resultados!$A$2:$ZZ$642, 25, MATCH($B$2, resultados!$A$1:$ZZ$1, 0))</f>
        <v/>
      </c>
      <c r="C31">
        <f>INDEX(resultados!$A$2:$ZZ$642, 25, MATCH($B$3, resultados!$A$1:$ZZ$1, 0))</f>
        <v/>
      </c>
    </row>
    <row r="32">
      <c r="A32">
        <f>INDEX(resultados!$A$2:$ZZ$642, 26, MATCH($B$1, resultados!$A$1:$ZZ$1, 0))</f>
        <v/>
      </c>
      <c r="B32">
        <f>INDEX(resultados!$A$2:$ZZ$642, 26, MATCH($B$2, resultados!$A$1:$ZZ$1, 0))</f>
        <v/>
      </c>
      <c r="C32">
        <f>INDEX(resultados!$A$2:$ZZ$642, 26, MATCH($B$3, resultados!$A$1:$ZZ$1, 0))</f>
        <v/>
      </c>
    </row>
    <row r="33">
      <c r="A33">
        <f>INDEX(resultados!$A$2:$ZZ$642, 27, MATCH($B$1, resultados!$A$1:$ZZ$1, 0))</f>
        <v/>
      </c>
      <c r="B33">
        <f>INDEX(resultados!$A$2:$ZZ$642, 27, MATCH($B$2, resultados!$A$1:$ZZ$1, 0))</f>
        <v/>
      </c>
      <c r="C33">
        <f>INDEX(resultados!$A$2:$ZZ$642, 27, MATCH($B$3, resultados!$A$1:$ZZ$1, 0))</f>
        <v/>
      </c>
    </row>
    <row r="34">
      <c r="A34">
        <f>INDEX(resultados!$A$2:$ZZ$642, 28, MATCH($B$1, resultados!$A$1:$ZZ$1, 0))</f>
        <v/>
      </c>
      <c r="B34">
        <f>INDEX(resultados!$A$2:$ZZ$642, 28, MATCH($B$2, resultados!$A$1:$ZZ$1, 0))</f>
        <v/>
      </c>
      <c r="C34">
        <f>INDEX(resultados!$A$2:$ZZ$642, 28, MATCH($B$3, resultados!$A$1:$ZZ$1, 0))</f>
        <v/>
      </c>
    </row>
    <row r="35">
      <c r="A35">
        <f>INDEX(resultados!$A$2:$ZZ$642, 29, MATCH($B$1, resultados!$A$1:$ZZ$1, 0))</f>
        <v/>
      </c>
      <c r="B35">
        <f>INDEX(resultados!$A$2:$ZZ$642, 29, MATCH($B$2, resultados!$A$1:$ZZ$1, 0))</f>
        <v/>
      </c>
      <c r="C35">
        <f>INDEX(resultados!$A$2:$ZZ$642, 29, MATCH($B$3, resultados!$A$1:$ZZ$1, 0))</f>
        <v/>
      </c>
    </row>
    <row r="36">
      <c r="A36">
        <f>INDEX(resultados!$A$2:$ZZ$642, 30, MATCH($B$1, resultados!$A$1:$ZZ$1, 0))</f>
        <v/>
      </c>
      <c r="B36">
        <f>INDEX(resultados!$A$2:$ZZ$642, 30, MATCH($B$2, resultados!$A$1:$ZZ$1, 0))</f>
        <v/>
      </c>
      <c r="C36">
        <f>INDEX(resultados!$A$2:$ZZ$642, 30, MATCH($B$3, resultados!$A$1:$ZZ$1, 0))</f>
        <v/>
      </c>
    </row>
    <row r="37">
      <c r="A37">
        <f>INDEX(resultados!$A$2:$ZZ$642, 31, MATCH($B$1, resultados!$A$1:$ZZ$1, 0))</f>
        <v/>
      </c>
      <c r="B37">
        <f>INDEX(resultados!$A$2:$ZZ$642, 31, MATCH($B$2, resultados!$A$1:$ZZ$1, 0))</f>
        <v/>
      </c>
      <c r="C37">
        <f>INDEX(resultados!$A$2:$ZZ$642, 31, MATCH($B$3, resultados!$A$1:$ZZ$1, 0))</f>
        <v/>
      </c>
    </row>
    <row r="38">
      <c r="A38">
        <f>INDEX(resultados!$A$2:$ZZ$642, 32, MATCH($B$1, resultados!$A$1:$ZZ$1, 0))</f>
        <v/>
      </c>
      <c r="B38">
        <f>INDEX(resultados!$A$2:$ZZ$642, 32, MATCH($B$2, resultados!$A$1:$ZZ$1, 0))</f>
        <v/>
      </c>
      <c r="C38">
        <f>INDEX(resultados!$A$2:$ZZ$642, 32, MATCH($B$3, resultados!$A$1:$ZZ$1, 0))</f>
        <v/>
      </c>
    </row>
    <row r="39">
      <c r="A39">
        <f>INDEX(resultados!$A$2:$ZZ$642, 33, MATCH($B$1, resultados!$A$1:$ZZ$1, 0))</f>
        <v/>
      </c>
      <c r="B39">
        <f>INDEX(resultados!$A$2:$ZZ$642, 33, MATCH($B$2, resultados!$A$1:$ZZ$1, 0))</f>
        <v/>
      </c>
      <c r="C39">
        <f>INDEX(resultados!$A$2:$ZZ$642, 33, MATCH($B$3, resultados!$A$1:$ZZ$1, 0))</f>
        <v/>
      </c>
    </row>
    <row r="40">
      <c r="A40">
        <f>INDEX(resultados!$A$2:$ZZ$642, 34, MATCH($B$1, resultados!$A$1:$ZZ$1, 0))</f>
        <v/>
      </c>
      <c r="B40">
        <f>INDEX(resultados!$A$2:$ZZ$642, 34, MATCH($B$2, resultados!$A$1:$ZZ$1, 0))</f>
        <v/>
      </c>
      <c r="C40">
        <f>INDEX(resultados!$A$2:$ZZ$642, 34, MATCH($B$3, resultados!$A$1:$ZZ$1, 0))</f>
        <v/>
      </c>
    </row>
    <row r="41">
      <c r="A41">
        <f>INDEX(resultados!$A$2:$ZZ$642, 35, MATCH($B$1, resultados!$A$1:$ZZ$1, 0))</f>
        <v/>
      </c>
      <c r="B41">
        <f>INDEX(resultados!$A$2:$ZZ$642, 35, MATCH($B$2, resultados!$A$1:$ZZ$1, 0))</f>
        <v/>
      </c>
      <c r="C41">
        <f>INDEX(resultados!$A$2:$ZZ$642, 35, MATCH($B$3, resultados!$A$1:$ZZ$1, 0))</f>
        <v/>
      </c>
    </row>
    <row r="42">
      <c r="A42">
        <f>INDEX(resultados!$A$2:$ZZ$642, 36, MATCH($B$1, resultados!$A$1:$ZZ$1, 0))</f>
        <v/>
      </c>
      <c r="B42">
        <f>INDEX(resultados!$A$2:$ZZ$642, 36, MATCH($B$2, resultados!$A$1:$ZZ$1, 0))</f>
        <v/>
      </c>
      <c r="C42">
        <f>INDEX(resultados!$A$2:$ZZ$642, 36, MATCH($B$3, resultados!$A$1:$ZZ$1, 0))</f>
        <v/>
      </c>
    </row>
    <row r="43">
      <c r="A43">
        <f>INDEX(resultados!$A$2:$ZZ$642, 37, MATCH($B$1, resultados!$A$1:$ZZ$1, 0))</f>
        <v/>
      </c>
      <c r="B43">
        <f>INDEX(resultados!$A$2:$ZZ$642, 37, MATCH($B$2, resultados!$A$1:$ZZ$1, 0))</f>
        <v/>
      </c>
      <c r="C43">
        <f>INDEX(resultados!$A$2:$ZZ$642, 37, MATCH($B$3, resultados!$A$1:$ZZ$1, 0))</f>
        <v/>
      </c>
    </row>
    <row r="44">
      <c r="A44">
        <f>INDEX(resultados!$A$2:$ZZ$642, 38, MATCH($B$1, resultados!$A$1:$ZZ$1, 0))</f>
        <v/>
      </c>
      <c r="B44">
        <f>INDEX(resultados!$A$2:$ZZ$642, 38, MATCH($B$2, resultados!$A$1:$ZZ$1, 0))</f>
        <v/>
      </c>
      <c r="C44">
        <f>INDEX(resultados!$A$2:$ZZ$642, 38, MATCH($B$3, resultados!$A$1:$ZZ$1, 0))</f>
        <v/>
      </c>
    </row>
    <row r="45">
      <c r="A45">
        <f>INDEX(resultados!$A$2:$ZZ$642, 39, MATCH($B$1, resultados!$A$1:$ZZ$1, 0))</f>
        <v/>
      </c>
      <c r="B45">
        <f>INDEX(resultados!$A$2:$ZZ$642, 39, MATCH($B$2, resultados!$A$1:$ZZ$1, 0))</f>
        <v/>
      </c>
      <c r="C45">
        <f>INDEX(resultados!$A$2:$ZZ$642, 39, MATCH($B$3, resultados!$A$1:$ZZ$1, 0))</f>
        <v/>
      </c>
    </row>
    <row r="46">
      <c r="A46">
        <f>INDEX(resultados!$A$2:$ZZ$642, 40, MATCH($B$1, resultados!$A$1:$ZZ$1, 0))</f>
        <v/>
      </c>
      <c r="B46">
        <f>INDEX(resultados!$A$2:$ZZ$642, 40, MATCH($B$2, resultados!$A$1:$ZZ$1, 0))</f>
        <v/>
      </c>
      <c r="C46">
        <f>INDEX(resultados!$A$2:$ZZ$642, 40, MATCH($B$3, resultados!$A$1:$ZZ$1, 0))</f>
        <v/>
      </c>
    </row>
    <row r="47">
      <c r="A47">
        <f>INDEX(resultados!$A$2:$ZZ$642, 41, MATCH($B$1, resultados!$A$1:$ZZ$1, 0))</f>
        <v/>
      </c>
      <c r="B47">
        <f>INDEX(resultados!$A$2:$ZZ$642, 41, MATCH($B$2, resultados!$A$1:$ZZ$1, 0))</f>
        <v/>
      </c>
      <c r="C47">
        <f>INDEX(resultados!$A$2:$ZZ$642, 41, MATCH($B$3, resultados!$A$1:$ZZ$1, 0))</f>
        <v/>
      </c>
    </row>
    <row r="48">
      <c r="A48">
        <f>INDEX(resultados!$A$2:$ZZ$642, 42, MATCH($B$1, resultados!$A$1:$ZZ$1, 0))</f>
        <v/>
      </c>
      <c r="B48">
        <f>INDEX(resultados!$A$2:$ZZ$642, 42, MATCH($B$2, resultados!$A$1:$ZZ$1, 0))</f>
        <v/>
      </c>
      <c r="C48">
        <f>INDEX(resultados!$A$2:$ZZ$642, 42, MATCH($B$3, resultados!$A$1:$ZZ$1, 0))</f>
        <v/>
      </c>
    </row>
    <row r="49">
      <c r="A49">
        <f>INDEX(resultados!$A$2:$ZZ$642, 43, MATCH($B$1, resultados!$A$1:$ZZ$1, 0))</f>
        <v/>
      </c>
      <c r="B49">
        <f>INDEX(resultados!$A$2:$ZZ$642, 43, MATCH($B$2, resultados!$A$1:$ZZ$1, 0))</f>
        <v/>
      </c>
      <c r="C49">
        <f>INDEX(resultados!$A$2:$ZZ$642, 43, MATCH($B$3, resultados!$A$1:$ZZ$1, 0))</f>
        <v/>
      </c>
    </row>
    <row r="50">
      <c r="A50">
        <f>INDEX(resultados!$A$2:$ZZ$642, 44, MATCH($B$1, resultados!$A$1:$ZZ$1, 0))</f>
        <v/>
      </c>
      <c r="B50">
        <f>INDEX(resultados!$A$2:$ZZ$642, 44, MATCH($B$2, resultados!$A$1:$ZZ$1, 0))</f>
        <v/>
      </c>
      <c r="C50">
        <f>INDEX(resultados!$A$2:$ZZ$642, 44, MATCH($B$3, resultados!$A$1:$ZZ$1, 0))</f>
        <v/>
      </c>
    </row>
    <row r="51">
      <c r="A51">
        <f>INDEX(resultados!$A$2:$ZZ$642, 45, MATCH($B$1, resultados!$A$1:$ZZ$1, 0))</f>
        <v/>
      </c>
      <c r="B51">
        <f>INDEX(resultados!$A$2:$ZZ$642, 45, MATCH($B$2, resultados!$A$1:$ZZ$1, 0))</f>
        <v/>
      </c>
      <c r="C51">
        <f>INDEX(resultados!$A$2:$ZZ$642, 45, MATCH($B$3, resultados!$A$1:$ZZ$1, 0))</f>
        <v/>
      </c>
    </row>
    <row r="52">
      <c r="A52">
        <f>INDEX(resultados!$A$2:$ZZ$642, 46, MATCH($B$1, resultados!$A$1:$ZZ$1, 0))</f>
        <v/>
      </c>
      <c r="B52">
        <f>INDEX(resultados!$A$2:$ZZ$642, 46, MATCH($B$2, resultados!$A$1:$ZZ$1, 0))</f>
        <v/>
      </c>
      <c r="C52">
        <f>INDEX(resultados!$A$2:$ZZ$642, 46, MATCH($B$3, resultados!$A$1:$ZZ$1, 0))</f>
        <v/>
      </c>
    </row>
    <row r="53">
      <c r="A53">
        <f>INDEX(resultados!$A$2:$ZZ$642, 47, MATCH($B$1, resultados!$A$1:$ZZ$1, 0))</f>
        <v/>
      </c>
      <c r="B53">
        <f>INDEX(resultados!$A$2:$ZZ$642, 47, MATCH($B$2, resultados!$A$1:$ZZ$1, 0))</f>
        <v/>
      </c>
      <c r="C53">
        <f>INDEX(resultados!$A$2:$ZZ$642, 47, MATCH($B$3, resultados!$A$1:$ZZ$1, 0))</f>
        <v/>
      </c>
    </row>
    <row r="54">
      <c r="A54">
        <f>INDEX(resultados!$A$2:$ZZ$642, 48, MATCH($B$1, resultados!$A$1:$ZZ$1, 0))</f>
        <v/>
      </c>
      <c r="B54">
        <f>INDEX(resultados!$A$2:$ZZ$642, 48, MATCH($B$2, resultados!$A$1:$ZZ$1, 0))</f>
        <v/>
      </c>
      <c r="C54">
        <f>INDEX(resultados!$A$2:$ZZ$642, 48, MATCH($B$3, resultados!$A$1:$ZZ$1, 0))</f>
        <v/>
      </c>
    </row>
    <row r="55">
      <c r="A55">
        <f>INDEX(resultados!$A$2:$ZZ$642, 49, MATCH($B$1, resultados!$A$1:$ZZ$1, 0))</f>
        <v/>
      </c>
      <c r="B55">
        <f>INDEX(resultados!$A$2:$ZZ$642, 49, MATCH($B$2, resultados!$A$1:$ZZ$1, 0))</f>
        <v/>
      </c>
      <c r="C55">
        <f>INDEX(resultados!$A$2:$ZZ$642, 49, MATCH($B$3, resultados!$A$1:$ZZ$1, 0))</f>
        <v/>
      </c>
    </row>
    <row r="56">
      <c r="A56">
        <f>INDEX(resultados!$A$2:$ZZ$642, 50, MATCH($B$1, resultados!$A$1:$ZZ$1, 0))</f>
        <v/>
      </c>
      <c r="B56">
        <f>INDEX(resultados!$A$2:$ZZ$642, 50, MATCH($B$2, resultados!$A$1:$ZZ$1, 0))</f>
        <v/>
      </c>
      <c r="C56">
        <f>INDEX(resultados!$A$2:$ZZ$642, 50, MATCH($B$3, resultados!$A$1:$ZZ$1, 0))</f>
        <v/>
      </c>
    </row>
    <row r="57">
      <c r="A57">
        <f>INDEX(resultados!$A$2:$ZZ$642, 51, MATCH($B$1, resultados!$A$1:$ZZ$1, 0))</f>
        <v/>
      </c>
      <c r="B57">
        <f>INDEX(resultados!$A$2:$ZZ$642, 51, MATCH($B$2, resultados!$A$1:$ZZ$1, 0))</f>
        <v/>
      </c>
      <c r="C57">
        <f>INDEX(resultados!$A$2:$ZZ$642, 51, MATCH($B$3, resultados!$A$1:$ZZ$1, 0))</f>
        <v/>
      </c>
    </row>
    <row r="58">
      <c r="A58">
        <f>INDEX(resultados!$A$2:$ZZ$642, 52, MATCH($B$1, resultados!$A$1:$ZZ$1, 0))</f>
        <v/>
      </c>
      <c r="B58">
        <f>INDEX(resultados!$A$2:$ZZ$642, 52, MATCH($B$2, resultados!$A$1:$ZZ$1, 0))</f>
        <v/>
      </c>
      <c r="C58">
        <f>INDEX(resultados!$A$2:$ZZ$642, 52, MATCH($B$3, resultados!$A$1:$ZZ$1, 0))</f>
        <v/>
      </c>
    </row>
    <row r="59">
      <c r="A59">
        <f>INDEX(resultados!$A$2:$ZZ$642, 53, MATCH($B$1, resultados!$A$1:$ZZ$1, 0))</f>
        <v/>
      </c>
      <c r="B59">
        <f>INDEX(resultados!$A$2:$ZZ$642, 53, MATCH($B$2, resultados!$A$1:$ZZ$1, 0))</f>
        <v/>
      </c>
      <c r="C59">
        <f>INDEX(resultados!$A$2:$ZZ$642, 53, MATCH($B$3, resultados!$A$1:$ZZ$1, 0))</f>
        <v/>
      </c>
    </row>
    <row r="60">
      <c r="A60">
        <f>INDEX(resultados!$A$2:$ZZ$642, 54, MATCH($B$1, resultados!$A$1:$ZZ$1, 0))</f>
        <v/>
      </c>
      <c r="B60">
        <f>INDEX(resultados!$A$2:$ZZ$642, 54, MATCH($B$2, resultados!$A$1:$ZZ$1, 0))</f>
        <v/>
      </c>
      <c r="C60">
        <f>INDEX(resultados!$A$2:$ZZ$642, 54, MATCH($B$3, resultados!$A$1:$ZZ$1, 0))</f>
        <v/>
      </c>
    </row>
    <row r="61">
      <c r="A61">
        <f>INDEX(resultados!$A$2:$ZZ$642, 55, MATCH($B$1, resultados!$A$1:$ZZ$1, 0))</f>
        <v/>
      </c>
      <c r="B61">
        <f>INDEX(resultados!$A$2:$ZZ$642, 55, MATCH($B$2, resultados!$A$1:$ZZ$1, 0))</f>
        <v/>
      </c>
      <c r="C61">
        <f>INDEX(resultados!$A$2:$ZZ$642, 55, MATCH($B$3, resultados!$A$1:$ZZ$1, 0))</f>
        <v/>
      </c>
    </row>
    <row r="62">
      <c r="A62">
        <f>INDEX(resultados!$A$2:$ZZ$642, 56, MATCH($B$1, resultados!$A$1:$ZZ$1, 0))</f>
        <v/>
      </c>
      <c r="B62">
        <f>INDEX(resultados!$A$2:$ZZ$642, 56, MATCH($B$2, resultados!$A$1:$ZZ$1, 0))</f>
        <v/>
      </c>
      <c r="C62">
        <f>INDEX(resultados!$A$2:$ZZ$642, 56, MATCH($B$3, resultados!$A$1:$ZZ$1, 0))</f>
        <v/>
      </c>
    </row>
    <row r="63">
      <c r="A63">
        <f>INDEX(resultados!$A$2:$ZZ$642, 57, MATCH($B$1, resultados!$A$1:$ZZ$1, 0))</f>
        <v/>
      </c>
      <c r="B63">
        <f>INDEX(resultados!$A$2:$ZZ$642, 57, MATCH($B$2, resultados!$A$1:$ZZ$1, 0))</f>
        <v/>
      </c>
      <c r="C63">
        <f>INDEX(resultados!$A$2:$ZZ$642, 57, MATCH($B$3, resultados!$A$1:$ZZ$1, 0))</f>
        <v/>
      </c>
    </row>
    <row r="64">
      <c r="A64">
        <f>INDEX(resultados!$A$2:$ZZ$642, 58, MATCH($B$1, resultados!$A$1:$ZZ$1, 0))</f>
        <v/>
      </c>
      <c r="B64">
        <f>INDEX(resultados!$A$2:$ZZ$642, 58, MATCH($B$2, resultados!$A$1:$ZZ$1, 0))</f>
        <v/>
      </c>
      <c r="C64">
        <f>INDEX(resultados!$A$2:$ZZ$642, 58, MATCH($B$3, resultados!$A$1:$ZZ$1, 0))</f>
        <v/>
      </c>
    </row>
    <row r="65">
      <c r="A65">
        <f>INDEX(resultados!$A$2:$ZZ$642, 59, MATCH($B$1, resultados!$A$1:$ZZ$1, 0))</f>
        <v/>
      </c>
      <c r="B65">
        <f>INDEX(resultados!$A$2:$ZZ$642, 59, MATCH($B$2, resultados!$A$1:$ZZ$1, 0))</f>
        <v/>
      </c>
      <c r="C65">
        <f>INDEX(resultados!$A$2:$ZZ$642, 59, MATCH($B$3, resultados!$A$1:$ZZ$1, 0))</f>
        <v/>
      </c>
    </row>
    <row r="66">
      <c r="A66">
        <f>INDEX(resultados!$A$2:$ZZ$642, 60, MATCH($B$1, resultados!$A$1:$ZZ$1, 0))</f>
        <v/>
      </c>
      <c r="B66">
        <f>INDEX(resultados!$A$2:$ZZ$642, 60, MATCH($B$2, resultados!$A$1:$ZZ$1, 0))</f>
        <v/>
      </c>
      <c r="C66">
        <f>INDEX(resultados!$A$2:$ZZ$642, 60, MATCH($B$3, resultados!$A$1:$ZZ$1, 0))</f>
        <v/>
      </c>
    </row>
    <row r="67">
      <c r="A67">
        <f>INDEX(resultados!$A$2:$ZZ$642, 61, MATCH($B$1, resultados!$A$1:$ZZ$1, 0))</f>
        <v/>
      </c>
      <c r="B67">
        <f>INDEX(resultados!$A$2:$ZZ$642, 61, MATCH($B$2, resultados!$A$1:$ZZ$1, 0))</f>
        <v/>
      </c>
      <c r="C67">
        <f>INDEX(resultados!$A$2:$ZZ$642, 61, MATCH($B$3, resultados!$A$1:$ZZ$1, 0))</f>
        <v/>
      </c>
    </row>
    <row r="68">
      <c r="A68">
        <f>INDEX(resultados!$A$2:$ZZ$642, 62, MATCH($B$1, resultados!$A$1:$ZZ$1, 0))</f>
        <v/>
      </c>
      <c r="B68">
        <f>INDEX(resultados!$A$2:$ZZ$642, 62, MATCH($B$2, resultados!$A$1:$ZZ$1, 0))</f>
        <v/>
      </c>
      <c r="C68">
        <f>INDEX(resultados!$A$2:$ZZ$642, 62, MATCH($B$3, resultados!$A$1:$ZZ$1, 0))</f>
        <v/>
      </c>
    </row>
    <row r="69">
      <c r="A69">
        <f>INDEX(resultados!$A$2:$ZZ$642, 63, MATCH($B$1, resultados!$A$1:$ZZ$1, 0))</f>
        <v/>
      </c>
      <c r="B69">
        <f>INDEX(resultados!$A$2:$ZZ$642, 63, MATCH($B$2, resultados!$A$1:$ZZ$1, 0))</f>
        <v/>
      </c>
      <c r="C69">
        <f>INDEX(resultados!$A$2:$ZZ$642, 63, MATCH($B$3, resultados!$A$1:$ZZ$1, 0))</f>
        <v/>
      </c>
    </row>
    <row r="70">
      <c r="A70">
        <f>INDEX(resultados!$A$2:$ZZ$642, 64, MATCH($B$1, resultados!$A$1:$ZZ$1, 0))</f>
        <v/>
      </c>
      <c r="B70">
        <f>INDEX(resultados!$A$2:$ZZ$642, 64, MATCH($B$2, resultados!$A$1:$ZZ$1, 0))</f>
        <v/>
      </c>
      <c r="C70">
        <f>INDEX(resultados!$A$2:$ZZ$642, 64, MATCH($B$3, resultados!$A$1:$ZZ$1, 0))</f>
        <v/>
      </c>
    </row>
    <row r="71">
      <c r="A71">
        <f>INDEX(resultados!$A$2:$ZZ$642, 65, MATCH($B$1, resultados!$A$1:$ZZ$1, 0))</f>
        <v/>
      </c>
      <c r="B71">
        <f>INDEX(resultados!$A$2:$ZZ$642, 65, MATCH($B$2, resultados!$A$1:$ZZ$1, 0))</f>
        <v/>
      </c>
      <c r="C71">
        <f>INDEX(resultados!$A$2:$ZZ$642, 65, MATCH($B$3, resultados!$A$1:$ZZ$1, 0))</f>
        <v/>
      </c>
    </row>
    <row r="72">
      <c r="A72">
        <f>INDEX(resultados!$A$2:$ZZ$642, 66, MATCH($B$1, resultados!$A$1:$ZZ$1, 0))</f>
        <v/>
      </c>
      <c r="B72">
        <f>INDEX(resultados!$A$2:$ZZ$642, 66, MATCH($B$2, resultados!$A$1:$ZZ$1, 0))</f>
        <v/>
      </c>
      <c r="C72">
        <f>INDEX(resultados!$A$2:$ZZ$642, 66, MATCH($B$3, resultados!$A$1:$ZZ$1, 0))</f>
        <v/>
      </c>
    </row>
    <row r="73">
      <c r="A73">
        <f>INDEX(resultados!$A$2:$ZZ$642, 67, MATCH($B$1, resultados!$A$1:$ZZ$1, 0))</f>
        <v/>
      </c>
      <c r="B73">
        <f>INDEX(resultados!$A$2:$ZZ$642, 67, MATCH($B$2, resultados!$A$1:$ZZ$1, 0))</f>
        <v/>
      </c>
      <c r="C73">
        <f>INDEX(resultados!$A$2:$ZZ$642, 67, MATCH($B$3, resultados!$A$1:$ZZ$1, 0))</f>
        <v/>
      </c>
    </row>
    <row r="74">
      <c r="A74">
        <f>INDEX(resultados!$A$2:$ZZ$642, 68, MATCH($B$1, resultados!$A$1:$ZZ$1, 0))</f>
        <v/>
      </c>
      <c r="B74">
        <f>INDEX(resultados!$A$2:$ZZ$642, 68, MATCH($B$2, resultados!$A$1:$ZZ$1, 0))</f>
        <v/>
      </c>
      <c r="C74">
        <f>INDEX(resultados!$A$2:$ZZ$642, 68, MATCH($B$3, resultados!$A$1:$ZZ$1, 0))</f>
        <v/>
      </c>
    </row>
    <row r="75">
      <c r="A75">
        <f>INDEX(resultados!$A$2:$ZZ$642, 69, MATCH($B$1, resultados!$A$1:$ZZ$1, 0))</f>
        <v/>
      </c>
      <c r="B75">
        <f>INDEX(resultados!$A$2:$ZZ$642, 69, MATCH($B$2, resultados!$A$1:$ZZ$1, 0))</f>
        <v/>
      </c>
      <c r="C75">
        <f>INDEX(resultados!$A$2:$ZZ$642, 69, MATCH($B$3, resultados!$A$1:$ZZ$1, 0))</f>
        <v/>
      </c>
    </row>
    <row r="76">
      <c r="A76">
        <f>INDEX(resultados!$A$2:$ZZ$642, 70, MATCH($B$1, resultados!$A$1:$ZZ$1, 0))</f>
        <v/>
      </c>
      <c r="B76">
        <f>INDEX(resultados!$A$2:$ZZ$642, 70, MATCH($B$2, resultados!$A$1:$ZZ$1, 0))</f>
        <v/>
      </c>
      <c r="C76">
        <f>INDEX(resultados!$A$2:$ZZ$642, 70, MATCH($B$3, resultados!$A$1:$ZZ$1, 0))</f>
        <v/>
      </c>
    </row>
    <row r="77">
      <c r="A77">
        <f>INDEX(resultados!$A$2:$ZZ$642, 71, MATCH($B$1, resultados!$A$1:$ZZ$1, 0))</f>
        <v/>
      </c>
      <c r="B77">
        <f>INDEX(resultados!$A$2:$ZZ$642, 71, MATCH($B$2, resultados!$A$1:$ZZ$1, 0))</f>
        <v/>
      </c>
      <c r="C77">
        <f>INDEX(resultados!$A$2:$ZZ$642, 71, MATCH($B$3, resultados!$A$1:$ZZ$1, 0))</f>
        <v/>
      </c>
    </row>
    <row r="78">
      <c r="A78">
        <f>INDEX(resultados!$A$2:$ZZ$642, 72, MATCH($B$1, resultados!$A$1:$ZZ$1, 0))</f>
        <v/>
      </c>
      <c r="B78">
        <f>INDEX(resultados!$A$2:$ZZ$642, 72, MATCH($B$2, resultados!$A$1:$ZZ$1, 0))</f>
        <v/>
      </c>
      <c r="C78">
        <f>INDEX(resultados!$A$2:$ZZ$642, 72, MATCH($B$3, resultados!$A$1:$ZZ$1, 0))</f>
        <v/>
      </c>
    </row>
    <row r="79">
      <c r="A79">
        <f>INDEX(resultados!$A$2:$ZZ$642, 73, MATCH($B$1, resultados!$A$1:$ZZ$1, 0))</f>
        <v/>
      </c>
      <c r="B79">
        <f>INDEX(resultados!$A$2:$ZZ$642, 73, MATCH($B$2, resultados!$A$1:$ZZ$1, 0))</f>
        <v/>
      </c>
      <c r="C79">
        <f>INDEX(resultados!$A$2:$ZZ$642, 73, MATCH($B$3, resultados!$A$1:$ZZ$1, 0))</f>
        <v/>
      </c>
    </row>
    <row r="80">
      <c r="A80">
        <f>INDEX(resultados!$A$2:$ZZ$642, 74, MATCH($B$1, resultados!$A$1:$ZZ$1, 0))</f>
        <v/>
      </c>
      <c r="B80">
        <f>INDEX(resultados!$A$2:$ZZ$642, 74, MATCH($B$2, resultados!$A$1:$ZZ$1, 0))</f>
        <v/>
      </c>
      <c r="C80">
        <f>INDEX(resultados!$A$2:$ZZ$642, 74, MATCH($B$3, resultados!$A$1:$ZZ$1, 0))</f>
        <v/>
      </c>
    </row>
    <row r="81">
      <c r="A81">
        <f>INDEX(resultados!$A$2:$ZZ$642, 75, MATCH($B$1, resultados!$A$1:$ZZ$1, 0))</f>
        <v/>
      </c>
      <c r="B81">
        <f>INDEX(resultados!$A$2:$ZZ$642, 75, MATCH($B$2, resultados!$A$1:$ZZ$1, 0))</f>
        <v/>
      </c>
      <c r="C81">
        <f>INDEX(resultados!$A$2:$ZZ$642, 75, MATCH($B$3, resultados!$A$1:$ZZ$1, 0))</f>
        <v/>
      </c>
    </row>
    <row r="82">
      <c r="A82">
        <f>INDEX(resultados!$A$2:$ZZ$642, 76, MATCH($B$1, resultados!$A$1:$ZZ$1, 0))</f>
        <v/>
      </c>
      <c r="B82">
        <f>INDEX(resultados!$A$2:$ZZ$642, 76, MATCH($B$2, resultados!$A$1:$ZZ$1, 0))</f>
        <v/>
      </c>
      <c r="C82">
        <f>INDEX(resultados!$A$2:$ZZ$642, 76, MATCH($B$3, resultados!$A$1:$ZZ$1, 0))</f>
        <v/>
      </c>
    </row>
    <row r="83">
      <c r="A83">
        <f>INDEX(resultados!$A$2:$ZZ$642, 77, MATCH($B$1, resultados!$A$1:$ZZ$1, 0))</f>
        <v/>
      </c>
      <c r="B83">
        <f>INDEX(resultados!$A$2:$ZZ$642, 77, MATCH($B$2, resultados!$A$1:$ZZ$1, 0))</f>
        <v/>
      </c>
      <c r="C83">
        <f>INDEX(resultados!$A$2:$ZZ$642, 77, MATCH($B$3, resultados!$A$1:$ZZ$1, 0))</f>
        <v/>
      </c>
    </row>
    <row r="84">
      <c r="A84">
        <f>INDEX(resultados!$A$2:$ZZ$642, 78, MATCH($B$1, resultados!$A$1:$ZZ$1, 0))</f>
        <v/>
      </c>
      <c r="B84">
        <f>INDEX(resultados!$A$2:$ZZ$642, 78, MATCH($B$2, resultados!$A$1:$ZZ$1, 0))</f>
        <v/>
      </c>
      <c r="C84">
        <f>INDEX(resultados!$A$2:$ZZ$642, 78, MATCH($B$3, resultados!$A$1:$ZZ$1, 0))</f>
        <v/>
      </c>
    </row>
    <row r="85">
      <c r="A85">
        <f>INDEX(resultados!$A$2:$ZZ$642, 79, MATCH($B$1, resultados!$A$1:$ZZ$1, 0))</f>
        <v/>
      </c>
      <c r="B85">
        <f>INDEX(resultados!$A$2:$ZZ$642, 79, MATCH($B$2, resultados!$A$1:$ZZ$1, 0))</f>
        <v/>
      </c>
      <c r="C85">
        <f>INDEX(resultados!$A$2:$ZZ$642, 79, MATCH($B$3, resultados!$A$1:$ZZ$1, 0))</f>
        <v/>
      </c>
    </row>
    <row r="86">
      <c r="A86">
        <f>INDEX(resultados!$A$2:$ZZ$642, 80, MATCH($B$1, resultados!$A$1:$ZZ$1, 0))</f>
        <v/>
      </c>
      <c r="B86">
        <f>INDEX(resultados!$A$2:$ZZ$642, 80, MATCH($B$2, resultados!$A$1:$ZZ$1, 0))</f>
        <v/>
      </c>
      <c r="C86">
        <f>INDEX(resultados!$A$2:$ZZ$642, 80, MATCH($B$3, resultados!$A$1:$ZZ$1, 0))</f>
        <v/>
      </c>
    </row>
    <row r="87">
      <c r="A87">
        <f>INDEX(resultados!$A$2:$ZZ$642, 81, MATCH($B$1, resultados!$A$1:$ZZ$1, 0))</f>
        <v/>
      </c>
      <c r="B87">
        <f>INDEX(resultados!$A$2:$ZZ$642, 81, MATCH($B$2, resultados!$A$1:$ZZ$1, 0))</f>
        <v/>
      </c>
      <c r="C87">
        <f>INDEX(resultados!$A$2:$ZZ$642, 81, MATCH($B$3, resultados!$A$1:$ZZ$1, 0))</f>
        <v/>
      </c>
    </row>
    <row r="88">
      <c r="A88">
        <f>INDEX(resultados!$A$2:$ZZ$642, 82, MATCH($B$1, resultados!$A$1:$ZZ$1, 0))</f>
        <v/>
      </c>
      <c r="B88">
        <f>INDEX(resultados!$A$2:$ZZ$642, 82, MATCH($B$2, resultados!$A$1:$ZZ$1, 0))</f>
        <v/>
      </c>
      <c r="C88">
        <f>INDEX(resultados!$A$2:$ZZ$642, 82, MATCH($B$3, resultados!$A$1:$ZZ$1, 0))</f>
        <v/>
      </c>
    </row>
    <row r="89">
      <c r="A89">
        <f>INDEX(resultados!$A$2:$ZZ$642, 83, MATCH($B$1, resultados!$A$1:$ZZ$1, 0))</f>
        <v/>
      </c>
      <c r="B89">
        <f>INDEX(resultados!$A$2:$ZZ$642, 83, MATCH($B$2, resultados!$A$1:$ZZ$1, 0))</f>
        <v/>
      </c>
      <c r="C89">
        <f>INDEX(resultados!$A$2:$ZZ$642, 83, MATCH($B$3, resultados!$A$1:$ZZ$1, 0))</f>
        <v/>
      </c>
    </row>
    <row r="90">
      <c r="A90">
        <f>INDEX(resultados!$A$2:$ZZ$642, 84, MATCH($B$1, resultados!$A$1:$ZZ$1, 0))</f>
        <v/>
      </c>
      <c r="B90">
        <f>INDEX(resultados!$A$2:$ZZ$642, 84, MATCH($B$2, resultados!$A$1:$ZZ$1, 0))</f>
        <v/>
      </c>
      <c r="C90">
        <f>INDEX(resultados!$A$2:$ZZ$642, 84, MATCH($B$3, resultados!$A$1:$ZZ$1, 0))</f>
        <v/>
      </c>
    </row>
    <row r="91">
      <c r="A91">
        <f>INDEX(resultados!$A$2:$ZZ$642, 85, MATCH($B$1, resultados!$A$1:$ZZ$1, 0))</f>
        <v/>
      </c>
      <c r="B91">
        <f>INDEX(resultados!$A$2:$ZZ$642, 85, MATCH($B$2, resultados!$A$1:$ZZ$1, 0))</f>
        <v/>
      </c>
      <c r="C91">
        <f>INDEX(resultados!$A$2:$ZZ$642, 85, MATCH($B$3, resultados!$A$1:$ZZ$1, 0))</f>
        <v/>
      </c>
    </row>
    <row r="92">
      <c r="A92">
        <f>INDEX(resultados!$A$2:$ZZ$642, 86, MATCH($B$1, resultados!$A$1:$ZZ$1, 0))</f>
        <v/>
      </c>
      <c r="B92">
        <f>INDEX(resultados!$A$2:$ZZ$642, 86, MATCH($B$2, resultados!$A$1:$ZZ$1, 0))</f>
        <v/>
      </c>
      <c r="C92">
        <f>INDEX(resultados!$A$2:$ZZ$642, 86, MATCH($B$3, resultados!$A$1:$ZZ$1, 0))</f>
        <v/>
      </c>
    </row>
    <row r="93">
      <c r="A93">
        <f>INDEX(resultados!$A$2:$ZZ$642, 87, MATCH($B$1, resultados!$A$1:$ZZ$1, 0))</f>
        <v/>
      </c>
      <c r="B93">
        <f>INDEX(resultados!$A$2:$ZZ$642, 87, MATCH($B$2, resultados!$A$1:$ZZ$1, 0))</f>
        <v/>
      </c>
      <c r="C93">
        <f>INDEX(resultados!$A$2:$ZZ$642, 87, MATCH($B$3, resultados!$A$1:$ZZ$1, 0))</f>
        <v/>
      </c>
    </row>
    <row r="94">
      <c r="A94">
        <f>INDEX(resultados!$A$2:$ZZ$642, 88, MATCH($B$1, resultados!$A$1:$ZZ$1, 0))</f>
        <v/>
      </c>
      <c r="B94">
        <f>INDEX(resultados!$A$2:$ZZ$642, 88, MATCH($B$2, resultados!$A$1:$ZZ$1, 0))</f>
        <v/>
      </c>
      <c r="C94">
        <f>INDEX(resultados!$A$2:$ZZ$642, 88, MATCH($B$3, resultados!$A$1:$ZZ$1, 0))</f>
        <v/>
      </c>
    </row>
    <row r="95">
      <c r="A95">
        <f>INDEX(resultados!$A$2:$ZZ$642, 89, MATCH($B$1, resultados!$A$1:$ZZ$1, 0))</f>
        <v/>
      </c>
      <c r="B95">
        <f>INDEX(resultados!$A$2:$ZZ$642, 89, MATCH($B$2, resultados!$A$1:$ZZ$1, 0))</f>
        <v/>
      </c>
      <c r="C95">
        <f>INDEX(resultados!$A$2:$ZZ$642, 89, MATCH($B$3, resultados!$A$1:$ZZ$1, 0))</f>
        <v/>
      </c>
    </row>
    <row r="96">
      <c r="A96">
        <f>INDEX(resultados!$A$2:$ZZ$642, 90, MATCH($B$1, resultados!$A$1:$ZZ$1, 0))</f>
        <v/>
      </c>
      <c r="B96">
        <f>INDEX(resultados!$A$2:$ZZ$642, 90, MATCH($B$2, resultados!$A$1:$ZZ$1, 0))</f>
        <v/>
      </c>
      <c r="C96">
        <f>INDEX(resultados!$A$2:$ZZ$642, 90, MATCH($B$3, resultados!$A$1:$ZZ$1, 0))</f>
        <v/>
      </c>
    </row>
    <row r="97">
      <c r="A97">
        <f>INDEX(resultados!$A$2:$ZZ$642, 91, MATCH($B$1, resultados!$A$1:$ZZ$1, 0))</f>
        <v/>
      </c>
      <c r="B97">
        <f>INDEX(resultados!$A$2:$ZZ$642, 91, MATCH($B$2, resultados!$A$1:$ZZ$1, 0))</f>
        <v/>
      </c>
      <c r="C97">
        <f>INDEX(resultados!$A$2:$ZZ$642, 91, MATCH($B$3, resultados!$A$1:$ZZ$1, 0))</f>
        <v/>
      </c>
    </row>
    <row r="98">
      <c r="A98">
        <f>INDEX(resultados!$A$2:$ZZ$642, 92, MATCH($B$1, resultados!$A$1:$ZZ$1, 0))</f>
        <v/>
      </c>
      <c r="B98">
        <f>INDEX(resultados!$A$2:$ZZ$642, 92, MATCH($B$2, resultados!$A$1:$ZZ$1, 0))</f>
        <v/>
      </c>
      <c r="C98">
        <f>INDEX(resultados!$A$2:$ZZ$642, 92, MATCH($B$3, resultados!$A$1:$ZZ$1, 0))</f>
        <v/>
      </c>
    </row>
    <row r="99">
      <c r="A99">
        <f>INDEX(resultados!$A$2:$ZZ$642, 93, MATCH($B$1, resultados!$A$1:$ZZ$1, 0))</f>
        <v/>
      </c>
      <c r="B99">
        <f>INDEX(resultados!$A$2:$ZZ$642, 93, MATCH($B$2, resultados!$A$1:$ZZ$1, 0))</f>
        <v/>
      </c>
      <c r="C99">
        <f>INDEX(resultados!$A$2:$ZZ$642, 93, MATCH($B$3, resultados!$A$1:$ZZ$1, 0))</f>
        <v/>
      </c>
    </row>
    <row r="100">
      <c r="A100">
        <f>INDEX(resultados!$A$2:$ZZ$642, 94, MATCH($B$1, resultados!$A$1:$ZZ$1, 0))</f>
        <v/>
      </c>
      <c r="B100">
        <f>INDEX(resultados!$A$2:$ZZ$642, 94, MATCH($B$2, resultados!$A$1:$ZZ$1, 0))</f>
        <v/>
      </c>
      <c r="C100">
        <f>INDEX(resultados!$A$2:$ZZ$642, 94, MATCH($B$3, resultados!$A$1:$ZZ$1, 0))</f>
        <v/>
      </c>
    </row>
    <row r="101">
      <c r="A101">
        <f>INDEX(resultados!$A$2:$ZZ$642, 95, MATCH($B$1, resultados!$A$1:$ZZ$1, 0))</f>
        <v/>
      </c>
      <c r="B101">
        <f>INDEX(resultados!$A$2:$ZZ$642, 95, MATCH($B$2, resultados!$A$1:$ZZ$1, 0))</f>
        <v/>
      </c>
      <c r="C101">
        <f>INDEX(resultados!$A$2:$ZZ$642, 95, MATCH($B$3, resultados!$A$1:$ZZ$1, 0))</f>
        <v/>
      </c>
    </row>
    <row r="102">
      <c r="A102">
        <f>INDEX(resultados!$A$2:$ZZ$642, 96, MATCH($B$1, resultados!$A$1:$ZZ$1, 0))</f>
        <v/>
      </c>
      <c r="B102">
        <f>INDEX(resultados!$A$2:$ZZ$642, 96, MATCH($B$2, resultados!$A$1:$ZZ$1, 0))</f>
        <v/>
      </c>
      <c r="C102">
        <f>INDEX(resultados!$A$2:$ZZ$642, 96, MATCH($B$3, resultados!$A$1:$ZZ$1, 0))</f>
        <v/>
      </c>
    </row>
    <row r="103">
      <c r="A103">
        <f>INDEX(resultados!$A$2:$ZZ$642, 97, MATCH($B$1, resultados!$A$1:$ZZ$1, 0))</f>
        <v/>
      </c>
      <c r="B103">
        <f>INDEX(resultados!$A$2:$ZZ$642, 97, MATCH($B$2, resultados!$A$1:$ZZ$1, 0))</f>
        <v/>
      </c>
      <c r="C103">
        <f>INDEX(resultados!$A$2:$ZZ$642, 97, MATCH($B$3, resultados!$A$1:$ZZ$1, 0))</f>
        <v/>
      </c>
    </row>
    <row r="104">
      <c r="A104">
        <f>INDEX(resultados!$A$2:$ZZ$642, 98, MATCH($B$1, resultados!$A$1:$ZZ$1, 0))</f>
        <v/>
      </c>
      <c r="B104">
        <f>INDEX(resultados!$A$2:$ZZ$642, 98, MATCH($B$2, resultados!$A$1:$ZZ$1, 0))</f>
        <v/>
      </c>
      <c r="C104">
        <f>INDEX(resultados!$A$2:$ZZ$642, 98, MATCH($B$3, resultados!$A$1:$ZZ$1, 0))</f>
        <v/>
      </c>
    </row>
    <row r="105">
      <c r="A105">
        <f>INDEX(resultados!$A$2:$ZZ$642, 99, MATCH($B$1, resultados!$A$1:$ZZ$1, 0))</f>
        <v/>
      </c>
      <c r="B105">
        <f>INDEX(resultados!$A$2:$ZZ$642, 99, MATCH($B$2, resultados!$A$1:$ZZ$1, 0))</f>
        <v/>
      </c>
      <c r="C105">
        <f>INDEX(resultados!$A$2:$ZZ$642, 99, MATCH($B$3, resultados!$A$1:$ZZ$1, 0))</f>
        <v/>
      </c>
    </row>
    <row r="106">
      <c r="A106">
        <f>INDEX(resultados!$A$2:$ZZ$642, 100, MATCH($B$1, resultados!$A$1:$ZZ$1, 0))</f>
        <v/>
      </c>
      <c r="B106">
        <f>INDEX(resultados!$A$2:$ZZ$642, 100, MATCH($B$2, resultados!$A$1:$ZZ$1, 0))</f>
        <v/>
      </c>
      <c r="C106">
        <f>INDEX(resultados!$A$2:$ZZ$642, 100, MATCH($B$3, resultados!$A$1:$ZZ$1, 0))</f>
        <v/>
      </c>
    </row>
    <row r="107">
      <c r="A107">
        <f>INDEX(resultados!$A$2:$ZZ$642, 101, MATCH($B$1, resultados!$A$1:$ZZ$1, 0))</f>
        <v/>
      </c>
      <c r="B107">
        <f>INDEX(resultados!$A$2:$ZZ$642, 101, MATCH($B$2, resultados!$A$1:$ZZ$1, 0))</f>
        <v/>
      </c>
      <c r="C107">
        <f>INDEX(resultados!$A$2:$ZZ$642, 101, MATCH($B$3, resultados!$A$1:$ZZ$1, 0))</f>
        <v/>
      </c>
    </row>
    <row r="108">
      <c r="A108">
        <f>INDEX(resultados!$A$2:$ZZ$642, 102, MATCH($B$1, resultados!$A$1:$ZZ$1, 0))</f>
        <v/>
      </c>
      <c r="B108">
        <f>INDEX(resultados!$A$2:$ZZ$642, 102, MATCH($B$2, resultados!$A$1:$ZZ$1, 0))</f>
        <v/>
      </c>
      <c r="C108">
        <f>INDEX(resultados!$A$2:$ZZ$642, 102, MATCH($B$3, resultados!$A$1:$ZZ$1, 0))</f>
        <v/>
      </c>
    </row>
    <row r="109">
      <c r="A109">
        <f>INDEX(resultados!$A$2:$ZZ$642, 103, MATCH($B$1, resultados!$A$1:$ZZ$1, 0))</f>
        <v/>
      </c>
      <c r="B109">
        <f>INDEX(resultados!$A$2:$ZZ$642, 103, MATCH($B$2, resultados!$A$1:$ZZ$1, 0))</f>
        <v/>
      </c>
      <c r="C109">
        <f>INDEX(resultados!$A$2:$ZZ$642, 103, MATCH($B$3, resultados!$A$1:$ZZ$1, 0))</f>
        <v/>
      </c>
    </row>
    <row r="110">
      <c r="A110">
        <f>INDEX(resultados!$A$2:$ZZ$642, 104, MATCH($B$1, resultados!$A$1:$ZZ$1, 0))</f>
        <v/>
      </c>
      <c r="B110">
        <f>INDEX(resultados!$A$2:$ZZ$642, 104, MATCH($B$2, resultados!$A$1:$ZZ$1, 0))</f>
        <v/>
      </c>
      <c r="C110">
        <f>INDEX(resultados!$A$2:$ZZ$642, 104, MATCH($B$3, resultados!$A$1:$ZZ$1, 0))</f>
        <v/>
      </c>
    </row>
    <row r="111">
      <c r="A111">
        <f>INDEX(resultados!$A$2:$ZZ$642, 105, MATCH($B$1, resultados!$A$1:$ZZ$1, 0))</f>
        <v/>
      </c>
      <c r="B111">
        <f>INDEX(resultados!$A$2:$ZZ$642, 105, MATCH($B$2, resultados!$A$1:$ZZ$1, 0))</f>
        <v/>
      </c>
      <c r="C111">
        <f>INDEX(resultados!$A$2:$ZZ$642, 105, MATCH($B$3, resultados!$A$1:$ZZ$1, 0))</f>
        <v/>
      </c>
    </row>
    <row r="112">
      <c r="A112">
        <f>INDEX(resultados!$A$2:$ZZ$642, 106, MATCH($B$1, resultados!$A$1:$ZZ$1, 0))</f>
        <v/>
      </c>
      <c r="B112">
        <f>INDEX(resultados!$A$2:$ZZ$642, 106, MATCH($B$2, resultados!$A$1:$ZZ$1, 0))</f>
        <v/>
      </c>
      <c r="C112">
        <f>INDEX(resultados!$A$2:$ZZ$642, 106, MATCH($B$3, resultados!$A$1:$ZZ$1, 0))</f>
        <v/>
      </c>
    </row>
    <row r="113">
      <c r="A113">
        <f>INDEX(resultados!$A$2:$ZZ$642, 107, MATCH($B$1, resultados!$A$1:$ZZ$1, 0))</f>
        <v/>
      </c>
      <c r="B113">
        <f>INDEX(resultados!$A$2:$ZZ$642, 107, MATCH($B$2, resultados!$A$1:$ZZ$1, 0))</f>
        <v/>
      </c>
      <c r="C113">
        <f>INDEX(resultados!$A$2:$ZZ$642, 107, MATCH($B$3, resultados!$A$1:$ZZ$1, 0))</f>
        <v/>
      </c>
    </row>
    <row r="114">
      <c r="A114">
        <f>INDEX(resultados!$A$2:$ZZ$642, 108, MATCH($B$1, resultados!$A$1:$ZZ$1, 0))</f>
        <v/>
      </c>
      <c r="B114">
        <f>INDEX(resultados!$A$2:$ZZ$642, 108, MATCH($B$2, resultados!$A$1:$ZZ$1, 0))</f>
        <v/>
      </c>
      <c r="C114">
        <f>INDEX(resultados!$A$2:$ZZ$642, 108, MATCH($B$3, resultados!$A$1:$ZZ$1, 0))</f>
        <v/>
      </c>
    </row>
    <row r="115">
      <c r="A115">
        <f>INDEX(resultados!$A$2:$ZZ$642, 109, MATCH($B$1, resultados!$A$1:$ZZ$1, 0))</f>
        <v/>
      </c>
      <c r="B115">
        <f>INDEX(resultados!$A$2:$ZZ$642, 109, MATCH($B$2, resultados!$A$1:$ZZ$1, 0))</f>
        <v/>
      </c>
      <c r="C115">
        <f>INDEX(resultados!$A$2:$ZZ$642, 109, MATCH($B$3, resultados!$A$1:$ZZ$1, 0))</f>
        <v/>
      </c>
    </row>
    <row r="116">
      <c r="A116">
        <f>INDEX(resultados!$A$2:$ZZ$642, 110, MATCH($B$1, resultados!$A$1:$ZZ$1, 0))</f>
        <v/>
      </c>
      <c r="B116">
        <f>INDEX(resultados!$A$2:$ZZ$642, 110, MATCH($B$2, resultados!$A$1:$ZZ$1, 0))</f>
        <v/>
      </c>
      <c r="C116">
        <f>INDEX(resultados!$A$2:$ZZ$642, 110, MATCH($B$3, resultados!$A$1:$ZZ$1, 0))</f>
        <v/>
      </c>
    </row>
    <row r="117">
      <c r="A117">
        <f>INDEX(resultados!$A$2:$ZZ$642, 111, MATCH($B$1, resultados!$A$1:$ZZ$1, 0))</f>
        <v/>
      </c>
      <c r="B117">
        <f>INDEX(resultados!$A$2:$ZZ$642, 111, MATCH($B$2, resultados!$A$1:$ZZ$1, 0))</f>
        <v/>
      </c>
      <c r="C117">
        <f>INDEX(resultados!$A$2:$ZZ$642, 111, MATCH($B$3, resultados!$A$1:$ZZ$1, 0))</f>
        <v/>
      </c>
    </row>
    <row r="118">
      <c r="A118">
        <f>INDEX(resultados!$A$2:$ZZ$642, 112, MATCH($B$1, resultados!$A$1:$ZZ$1, 0))</f>
        <v/>
      </c>
      <c r="B118">
        <f>INDEX(resultados!$A$2:$ZZ$642, 112, MATCH($B$2, resultados!$A$1:$ZZ$1, 0))</f>
        <v/>
      </c>
      <c r="C118">
        <f>INDEX(resultados!$A$2:$ZZ$642, 112, MATCH($B$3, resultados!$A$1:$ZZ$1, 0))</f>
        <v/>
      </c>
    </row>
    <row r="119">
      <c r="A119">
        <f>INDEX(resultados!$A$2:$ZZ$642, 113, MATCH($B$1, resultados!$A$1:$ZZ$1, 0))</f>
        <v/>
      </c>
      <c r="B119">
        <f>INDEX(resultados!$A$2:$ZZ$642, 113, MATCH($B$2, resultados!$A$1:$ZZ$1, 0))</f>
        <v/>
      </c>
      <c r="C119">
        <f>INDEX(resultados!$A$2:$ZZ$642, 113, MATCH($B$3, resultados!$A$1:$ZZ$1, 0))</f>
        <v/>
      </c>
    </row>
    <row r="120">
      <c r="A120">
        <f>INDEX(resultados!$A$2:$ZZ$642, 114, MATCH($B$1, resultados!$A$1:$ZZ$1, 0))</f>
        <v/>
      </c>
      <c r="B120">
        <f>INDEX(resultados!$A$2:$ZZ$642, 114, MATCH($B$2, resultados!$A$1:$ZZ$1, 0))</f>
        <v/>
      </c>
      <c r="C120">
        <f>INDEX(resultados!$A$2:$ZZ$642, 114, MATCH($B$3, resultados!$A$1:$ZZ$1, 0))</f>
        <v/>
      </c>
    </row>
    <row r="121">
      <c r="A121">
        <f>INDEX(resultados!$A$2:$ZZ$642, 115, MATCH($B$1, resultados!$A$1:$ZZ$1, 0))</f>
        <v/>
      </c>
      <c r="B121">
        <f>INDEX(resultados!$A$2:$ZZ$642, 115, MATCH($B$2, resultados!$A$1:$ZZ$1, 0))</f>
        <v/>
      </c>
      <c r="C121">
        <f>INDEX(resultados!$A$2:$ZZ$642, 115, MATCH($B$3, resultados!$A$1:$ZZ$1, 0))</f>
        <v/>
      </c>
    </row>
    <row r="122">
      <c r="A122">
        <f>INDEX(resultados!$A$2:$ZZ$642, 116, MATCH($B$1, resultados!$A$1:$ZZ$1, 0))</f>
        <v/>
      </c>
      <c r="B122">
        <f>INDEX(resultados!$A$2:$ZZ$642, 116, MATCH($B$2, resultados!$A$1:$ZZ$1, 0))</f>
        <v/>
      </c>
      <c r="C122">
        <f>INDEX(resultados!$A$2:$ZZ$642, 116, MATCH($B$3, resultados!$A$1:$ZZ$1, 0))</f>
        <v/>
      </c>
    </row>
    <row r="123">
      <c r="A123">
        <f>INDEX(resultados!$A$2:$ZZ$642, 117, MATCH($B$1, resultados!$A$1:$ZZ$1, 0))</f>
        <v/>
      </c>
      <c r="B123">
        <f>INDEX(resultados!$A$2:$ZZ$642, 117, MATCH($B$2, resultados!$A$1:$ZZ$1, 0))</f>
        <v/>
      </c>
      <c r="C123">
        <f>INDEX(resultados!$A$2:$ZZ$642, 117, MATCH($B$3, resultados!$A$1:$ZZ$1, 0))</f>
        <v/>
      </c>
    </row>
    <row r="124">
      <c r="A124">
        <f>INDEX(resultados!$A$2:$ZZ$642, 118, MATCH($B$1, resultados!$A$1:$ZZ$1, 0))</f>
        <v/>
      </c>
      <c r="B124">
        <f>INDEX(resultados!$A$2:$ZZ$642, 118, MATCH($B$2, resultados!$A$1:$ZZ$1, 0))</f>
        <v/>
      </c>
      <c r="C124">
        <f>INDEX(resultados!$A$2:$ZZ$642, 118, MATCH($B$3, resultados!$A$1:$ZZ$1, 0))</f>
        <v/>
      </c>
    </row>
    <row r="125">
      <c r="A125">
        <f>INDEX(resultados!$A$2:$ZZ$642, 119, MATCH($B$1, resultados!$A$1:$ZZ$1, 0))</f>
        <v/>
      </c>
      <c r="B125">
        <f>INDEX(resultados!$A$2:$ZZ$642, 119, MATCH($B$2, resultados!$A$1:$ZZ$1, 0))</f>
        <v/>
      </c>
      <c r="C125">
        <f>INDEX(resultados!$A$2:$ZZ$642, 119, MATCH($B$3, resultados!$A$1:$ZZ$1, 0))</f>
        <v/>
      </c>
    </row>
    <row r="126">
      <c r="A126">
        <f>INDEX(resultados!$A$2:$ZZ$642, 120, MATCH($B$1, resultados!$A$1:$ZZ$1, 0))</f>
        <v/>
      </c>
      <c r="B126">
        <f>INDEX(resultados!$A$2:$ZZ$642, 120, MATCH($B$2, resultados!$A$1:$ZZ$1, 0))</f>
        <v/>
      </c>
      <c r="C126">
        <f>INDEX(resultados!$A$2:$ZZ$642, 120, MATCH($B$3, resultados!$A$1:$ZZ$1, 0))</f>
        <v/>
      </c>
    </row>
    <row r="127">
      <c r="A127">
        <f>INDEX(resultados!$A$2:$ZZ$642, 121, MATCH($B$1, resultados!$A$1:$ZZ$1, 0))</f>
        <v/>
      </c>
      <c r="B127">
        <f>INDEX(resultados!$A$2:$ZZ$642, 121, MATCH($B$2, resultados!$A$1:$ZZ$1, 0))</f>
        <v/>
      </c>
      <c r="C127">
        <f>INDEX(resultados!$A$2:$ZZ$642, 121, MATCH($B$3, resultados!$A$1:$ZZ$1, 0))</f>
        <v/>
      </c>
    </row>
    <row r="128">
      <c r="A128">
        <f>INDEX(resultados!$A$2:$ZZ$642, 122, MATCH($B$1, resultados!$A$1:$ZZ$1, 0))</f>
        <v/>
      </c>
      <c r="B128">
        <f>INDEX(resultados!$A$2:$ZZ$642, 122, MATCH($B$2, resultados!$A$1:$ZZ$1, 0))</f>
        <v/>
      </c>
      <c r="C128">
        <f>INDEX(resultados!$A$2:$ZZ$642, 122, MATCH($B$3, resultados!$A$1:$ZZ$1, 0))</f>
        <v/>
      </c>
    </row>
    <row r="129">
      <c r="A129">
        <f>INDEX(resultados!$A$2:$ZZ$642, 123, MATCH($B$1, resultados!$A$1:$ZZ$1, 0))</f>
        <v/>
      </c>
      <c r="B129">
        <f>INDEX(resultados!$A$2:$ZZ$642, 123, MATCH($B$2, resultados!$A$1:$ZZ$1, 0))</f>
        <v/>
      </c>
      <c r="C129">
        <f>INDEX(resultados!$A$2:$ZZ$642, 123, MATCH($B$3, resultados!$A$1:$ZZ$1, 0))</f>
        <v/>
      </c>
    </row>
    <row r="130">
      <c r="A130">
        <f>INDEX(resultados!$A$2:$ZZ$642, 124, MATCH($B$1, resultados!$A$1:$ZZ$1, 0))</f>
        <v/>
      </c>
      <c r="B130">
        <f>INDEX(resultados!$A$2:$ZZ$642, 124, MATCH($B$2, resultados!$A$1:$ZZ$1, 0))</f>
        <v/>
      </c>
      <c r="C130">
        <f>INDEX(resultados!$A$2:$ZZ$642, 124, MATCH($B$3, resultados!$A$1:$ZZ$1, 0))</f>
        <v/>
      </c>
    </row>
    <row r="131">
      <c r="A131">
        <f>INDEX(resultados!$A$2:$ZZ$642, 125, MATCH($B$1, resultados!$A$1:$ZZ$1, 0))</f>
        <v/>
      </c>
      <c r="B131">
        <f>INDEX(resultados!$A$2:$ZZ$642, 125, MATCH($B$2, resultados!$A$1:$ZZ$1, 0))</f>
        <v/>
      </c>
      <c r="C131">
        <f>INDEX(resultados!$A$2:$ZZ$642, 125, MATCH($B$3, resultados!$A$1:$ZZ$1, 0))</f>
        <v/>
      </c>
    </row>
    <row r="132">
      <c r="A132">
        <f>INDEX(resultados!$A$2:$ZZ$642, 126, MATCH($B$1, resultados!$A$1:$ZZ$1, 0))</f>
        <v/>
      </c>
      <c r="B132">
        <f>INDEX(resultados!$A$2:$ZZ$642, 126, MATCH($B$2, resultados!$A$1:$ZZ$1, 0))</f>
        <v/>
      </c>
      <c r="C132">
        <f>INDEX(resultados!$A$2:$ZZ$642, 126, MATCH($B$3, resultados!$A$1:$ZZ$1, 0))</f>
        <v/>
      </c>
    </row>
    <row r="133">
      <c r="A133">
        <f>INDEX(resultados!$A$2:$ZZ$642, 127, MATCH($B$1, resultados!$A$1:$ZZ$1, 0))</f>
        <v/>
      </c>
      <c r="B133">
        <f>INDEX(resultados!$A$2:$ZZ$642, 127, MATCH($B$2, resultados!$A$1:$ZZ$1, 0))</f>
        <v/>
      </c>
      <c r="C133">
        <f>INDEX(resultados!$A$2:$ZZ$642, 127, MATCH($B$3, resultados!$A$1:$ZZ$1, 0))</f>
        <v/>
      </c>
    </row>
    <row r="134">
      <c r="A134">
        <f>INDEX(resultados!$A$2:$ZZ$642, 128, MATCH($B$1, resultados!$A$1:$ZZ$1, 0))</f>
        <v/>
      </c>
      <c r="B134">
        <f>INDEX(resultados!$A$2:$ZZ$642, 128, MATCH($B$2, resultados!$A$1:$ZZ$1, 0))</f>
        <v/>
      </c>
      <c r="C134">
        <f>INDEX(resultados!$A$2:$ZZ$642, 128, MATCH($B$3, resultados!$A$1:$ZZ$1, 0))</f>
        <v/>
      </c>
    </row>
    <row r="135">
      <c r="A135">
        <f>INDEX(resultados!$A$2:$ZZ$642, 129, MATCH($B$1, resultados!$A$1:$ZZ$1, 0))</f>
        <v/>
      </c>
      <c r="B135">
        <f>INDEX(resultados!$A$2:$ZZ$642, 129, MATCH($B$2, resultados!$A$1:$ZZ$1, 0))</f>
        <v/>
      </c>
      <c r="C135">
        <f>INDEX(resultados!$A$2:$ZZ$642, 129, MATCH($B$3, resultados!$A$1:$ZZ$1, 0))</f>
        <v/>
      </c>
    </row>
    <row r="136">
      <c r="A136">
        <f>INDEX(resultados!$A$2:$ZZ$642, 130, MATCH($B$1, resultados!$A$1:$ZZ$1, 0))</f>
        <v/>
      </c>
      <c r="B136">
        <f>INDEX(resultados!$A$2:$ZZ$642, 130, MATCH($B$2, resultados!$A$1:$ZZ$1, 0))</f>
        <v/>
      </c>
      <c r="C136">
        <f>INDEX(resultados!$A$2:$ZZ$642, 130, MATCH($B$3, resultados!$A$1:$ZZ$1, 0))</f>
        <v/>
      </c>
    </row>
    <row r="137">
      <c r="A137">
        <f>INDEX(resultados!$A$2:$ZZ$642, 131, MATCH($B$1, resultados!$A$1:$ZZ$1, 0))</f>
        <v/>
      </c>
      <c r="B137">
        <f>INDEX(resultados!$A$2:$ZZ$642, 131, MATCH($B$2, resultados!$A$1:$ZZ$1, 0))</f>
        <v/>
      </c>
      <c r="C137">
        <f>INDEX(resultados!$A$2:$ZZ$642, 131, MATCH($B$3, resultados!$A$1:$ZZ$1, 0))</f>
        <v/>
      </c>
    </row>
    <row r="138">
      <c r="A138">
        <f>INDEX(resultados!$A$2:$ZZ$642, 132, MATCH($B$1, resultados!$A$1:$ZZ$1, 0))</f>
        <v/>
      </c>
      <c r="B138">
        <f>INDEX(resultados!$A$2:$ZZ$642, 132, MATCH($B$2, resultados!$A$1:$ZZ$1, 0))</f>
        <v/>
      </c>
      <c r="C138">
        <f>INDEX(resultados!$A$2:$ZZ$642, 132, MATCH($B$3, resultados!$A$1:$ZZ$1, 0))</f>
        <v/>
      </c>
    </row>
    <row r="139">
      <c r="A139">
        <f>INDEX(resultados!$A$2:$ZZ$642, 133, MATCH($B$1, resultados!$A$1:$ZZ$1, 0))</f>
        <v/>
      </c>
      <c r="B139">
        <f>INDEX(resultados!$A$2:$ZZ$642, 133, MATCH($B$2, resultados!$A$1:$ZZ$1, 0))</f>
        <v/>
      </c>
      <c r="C139">
        <f>INDEX(resultados!$A$2:$ZZ$642, 133, MATCH($B$3, resultados!$A$1:$ZZ$1, 0))</f>
        <v/>
      </c>
    </row>
    <row r="140">
      <c r="A140">
        <f>INDEX(resultados!$A$2:$ZZ$642, 134, MATCH($B$1, resultados!$A$1:$ZZ$1, 0))</f>
        <v/>
      </c>
      <c r="B140">
        <f>INDEX(resultados!$A$2:$ZZ$642, 134, MATCH($B$2, resultados!$A$1:$ZZ$1, 0))</f>
        <v/>
      </c>
      <c r="C140">
        <f>INDEX(resultados!$A$2:$ZZ$642, 134, MATCH($B$3, resultados!$A$1:$ZZ$1, 0))</f>
        <v/>
      </c>
    </row>
    <row r="141">
      <c r="A141">
        <f>INDEX(resultados!$A$2:$ZZ$642, 135, MATCH($B$1, resultados!$A$1:$ZZ$1, 0))</f>
        <v/>
      </c>
      <c r="B141">
        <f>INDEX(resultados!$A$2:$ZZ$642, 135, MATCH($B$2, resultados!$A$1:$ZZ$1, 0))</f>
        <v/>
      </c>
      <c r="C141">
        <f>INDEX(resultados!$A$2:$ZZ$642, 135, MATCH($B$3, resultados!$A$1:$ZZ$1, 0))</f>
        <v/>
      </c>
    </row>
    <row r="142">
      <c r="A142">
        <f>INDEX(resultados!$A$2:$ZZ$642, 136, MATCH($B$1, resultados!$A$1:$ZZ$1, 0))</f>
        <v/>
      </c>
      <c r="B142">
        <f>INDEX(resultados!$A$2:$ZZ$642, 136, MATCH($B$2, resultados!$A$1:$ZZ$1, 0))</f>
        <v/>
      </c>
      <c r="C142">
        <f>INDEX(resultados!$A$2:$ZZ$642, 136, MATCH($B$3, resultados!$A$1:$ZZ$1, 0))</f>
        <v/>
      </c>
    </row>
    <row r="143">
      <c r="A143">
        <f>INDEX(resultados!$A$2:$ZZ$642, 137, MATCH($B$1, resultados!$A$1:$ZZ$1, 0))</f>
        <v/>
      </c>
      <c r="B143">
        <f>INDEX(resultados!$A$2:$ZZ$642, 137, MATCH($B$2, resultados!$A$1:$ZZ$1, 0))</f>
        <v/>
      </c>
      <c r="C143">
        <f>INDEX(resultados!$A$2:$ZZ$642, 137, MATCH($B$3, resultados!$A$1:$ZZ$1, 0))</f>
        <v/>
      </c>
    </row>
    <row r="144">
      <c r="A144">
        <f>INDEX(resultados!$A$2:$ZZ$642, 138, MATCH($B$1, resultados!$A$1:$ZZ$1, 0))</f>
        <v/>
      </c>
      <c r="B144">
        <f>INDEX(resultados!$A$2:$ZZ$642, 138, MATCH($B$2, resultados!$A$1:$ZZ$1, 0))</f>
        <v/>
      </c>
      <c r="C144">
        <f>INDEX(resultados!$A$2:$ZZ$642, 138, MATCH($B$3, resultados!$A$1:$ZZ$1, 0))</f>
        <v/>
      </c>
    </row>
    <row r="145">
      <c r="A145">
        <f>INDEX(resultados!$A$2:$ZZ$642, 139, MATCH($B$1, resultados!$A$1:$ZZ$1, 0))</f>
        <v/>
      </c>
      <c r="B145">
        <f>INDEX(resultados!$A$2:$ZZ$642, 139, MATCH($B$2, resultados!$A$1:$ZZ$1, 0))</f>
        <v/>
      </c>
      <c r="C145">
        <f>INDEX(resultados!$A$2:$ZZ$642, 139, MATCH($B$3, resultados!$A$1:$ZZ$1, 0))</f>
        <v/>
      </c>
    </row>
    <row r="146">
      <c r="A146">
        <f>INDEX(resultados!$A$2:$ZZ$642, 140, MATCH($B$1, resultados!$A$1:$ZZ$1, 0))</f>
        <v/>
      </c>
      <c r="B146">
        <f>INDEX(resultados!$A$2:$ZZ$642, 140, MATCH($B$2, resultados!$A$1:$ZZ$1, 0))</f>
        <v/>
      </c>
      <c r="C146">
        <f>INDEX(resultados!$A$2:$ZZ$642, 140, MATCH($B$3, resultados!$A$1:$ZZ$1, 0))</f>
        <v/>
      </c>
    </row>
    <row r="147">
      <c r="A147">
        <f>INDEX(resultados!$A$2:$ZZ$642, 141, MATCH($B$1, resultados!$A$1:$ZZ$1, 0))</f>
        <v/>
      </c>
      <c r="B147">
        <f>INDEX(resultados!$A$2:$ZZ$642, 141, MATCH($B$2, resultados!$A$1:$ZZ$1, 0))</f>
        <v/>
      </c>
      <c r="C147">
        <f>INDEX(resultados!$A$2:$ZZ$642, 141, MATCH($B$3, resultados!$A$1:$ZZ$1, 0))</f>
        <v/>
      </c>
    </row>
    <row r="148">
      <c r="A148">
        <f>INDEX(resultados!$A$2:$ZZ$642, 142, MATCH($B$1, resultados!$A$1:$ZZ$1, 0))</f>
        <v/>
      </c>
      <c r="B148">
        <f>INDEX(resultados!$A$2:$ZZ$642, 142, MATCH($B$2, resultados!$A$1:$ZZ$1, 0))</f>
        <v/>
      </c>
      <c r="C148">
        <f>INDEX(resultados!$A$2:$ZZ$642, 142, MATCH($B$3, resultados!$A$1:$ZZ$1, 0))</f>
        <v/>
      </c>
    </row>
    <row r="149">
      <c r="A149">
        <f>INDEX(resultados!$A$2:$ZZ$642, 143, MATCH($B$1, resultados!$A$1:$ZZ$1, 0))</f>
        <v/>
      </c>
      <c r="B149">
        <f>INDEX(resultados!$A$2:$ZZ$642, 143, MATCH($B$2, resultados!$A$1:$ZZ$1, 0))</f>
        <v/>
      </c>
      <c r="C149">
        <f>INDEX(resultados!$A$2:$ZZ$642, 143, MATCH($B$3, resultados!$A$1:$ZZ$1, 0))</f>
        <v/>
      </c>
    </row>
    <row r="150">
      <c r="A150">
        <f>INDEX(resultados!$A$2:$ZZ$642, 144, MATCH($B$1, resultados!$A$1:$ZZ$1, 0))</f>
        <v/>
      </c>
      <c r="B150">
        <f>INDEX(resultados!$A$2:$ZZ$642, 144, MATCH($B$2, resultados!$A$1:$ZZ$1, 0))</f>
        <v/>
      </c>
      <c r="C150">
        <f>INDEX(resultados!$A$2:$ZZ$642, 144, MATCH($B$3, resultados!$A$1:$ZZ$1, 0))</f>
        <v/>
      </c>
    </row>
    <row r="151">
      <c r="A151">
        <f>INDEX(resultados!$A$2:$ZZ$642, 145, MATCH($B$1, resultados!$A$1:$ZZ$1, 0))</f>
        <v/>
      </c>
      <c r="B151">
        <f>INDEX(resultados!$A$2:$ZZ$642, 145, MATCH($B$2, resultados!$A$1:$ZZ$1, 0))</f>
        <v/>
      </c>
      <c r="C151">
        <f>INDEX(resultados!$A$2:$ZZ$642, 145, MATCH($B$3, resultados!$A$1:$ZZ$1, 0))</f>
        <v/>
      </c>
    </row>
    <row r="152">
      <c r="A152">
        <f>INDEX(resultados!$A$2:$ZZ$642, 146, MATCH($B$1, resultados!$A$1:$ZZ$1, 0))</f>
        <v/>
      </c>
      <c r="B152">
        <f>INDEX(resultados!$A$2:$ZZ$642, 146, MATCH($B$2, resultados!$A$1:$ZZ$1, 0))</f>
        <v/>
      </c>
      <c r="C152">
        <f>INDEX(resultados!$A$2:$ZZ$642, 146, MATCH($B$3, resultados!$A$1:$ZZ$1, 0))</f>
        <v/>
      </c>
    </row>
    <row r="153">
      <c r="A153">
        <f>INDEX(resultados!$A$2:$ZZ$642, 147, MATCH($B$1, resultados!$A$1:$ZZ$1, 0))</f>
        <v/>
      </c>
      <c r="B153">
        <f>INDEX(resultados!$A$2:$ZZ$642, 147, MATCH($B$2, resultados!$A$1:$ZZ$1, 0))</f>
        <v/>
      </c>
      <c r="C153">
        <f>INDEX(resultados!$A$2:$ZZ$642, 147, MATCH($B$3, resultados!$A$1:$ZZ$1, 0))</f>
        <v/>
      </c>
    </row>
    <row r="154">
      <c r="A154">
        <f>INDEX(resultados!$A$2:$ZZ$642, 148, MATCH($B$1, resultados!$A$1:$ZZ$1, 0))</f>
        <v/>
      </c>
      <c r="B154">
        <f>INDEX(resultados!$A$2:$ZZ$642, 148, MATCH($B$2, resultados!$A$1:$ZZ$1, 0))</f>
        <v/>
      </c>
      <c r="C154">
        <f>INDEX(resultados!$A$2:$ZZ$642, 148, MATCH($B$3, resultados!$A$1:$ZZ$1, 0))</f>
        <v/>
      </c>
    </row>
    <row r="155">
      <c r="A155">
        <f>INDEX(resultados!$A$2:$ZZ$642, 149, MATCH($B$1, resultados!$A$1:$ZZ$1, 0))</f>
        <v/>
      </c>
      <c r="B155">
        <f>INDEX(resultados!$A$2:$ZZ$642, 149, MATCH($B$2, resultados!$A$1:$ZZ$1, 0))</f>
        <v/>
      </c>
      <c r="C155">
        <f>INDEX(resultados!$A$2:$ZZ$642, 149, MATCH($B$3, resultados!$A$1:$ZZ$1, 0))</f>
        <v/>
      </c>
    </row>
    <row r="156">
      <c r="A156">
        <f>INDEX(resultados!$A$2:$ZZ$642, 150, MATCH($B$1, resultados!$A$1:$ZZ$1, 0))</f>
        <v/>
      </c>
      <c r="B156">
        <f>INDEX(resultados!$A$2:$ZZ$642, 150, MATCH($B$2, resultados!$A$1:$ZZ$1, 0))</f>
        <v/>
      </c>
      <c r="C156">
        <f>INDEX(resultados!$A$2:$ZZ$642, 150, MATCH($B$3, resultados!$A$1:$ZZ$1, 0))</f>
        <v/>
      </c>
    </row>
    <row r="157">
      <c r="A157">
        <f>INDEX(resultados!$A$2:$ZZ$642, 151, MATCH($B$1, resultados!$A$1:$ZZ$1, 0))</f>
        <v/>
      </c>
      <c r="B157">
        <f>INDEX(resultados!$A$2:$ZZ$642, 151, MATCH($B$2, resultados!$A$1:$ZZ$1, 0))</f>
        <v/>
      </c>
      <c r="C157">
        <f>INDEX(resultados!$A$2:$ZZ$642, 151, MATCH($B$3, resultados!$A$1:$ZZ$1, 0))</f>
        <v/>
      </c>
    </row>
    <row r="158">
      <c r="A158">
        <f>INDEX(resultados!$A$2:$ZZ$642, 152, MATCH($B$1, resultados!$A$1:$ZZ$1, 0))</f>
        <v/>
      </c>
      <c r="B158">
        <f>INDEX(resultados!$A$2:$ZZ$642, 152, MATCH($B$2, resultados!$A$1:$ZZ$1, 0))</f>
        <v/>
      </c>
      <c r="C158">
        <f>INDEX(resultados!$A$2:$ZZ$642, 152, MATCH($B$3, resultados!$A$1:$ZZ$1, 0))</f>
        <v/>
      </c>
    </row>
    <row r="159">
      <c r="A159">
        <f>INDEX(resultados!$A$2:$ZZ$642, 153, MATCH($B$1, resultados!$A$1:$ZZ$1, 0))</f>
        <v/>
      </c>
      <c r="B159">
        <f>INDEX(resultados!$A$2:$ZZ$642, 153, MATCH($B$2, resultados!$A$1:$ZZ$1, 0))</f>
        <v/>
      </c>
      <c r="C159">
        <f>INDEX(resultados!$A$2:$ZZ$642, 153, MATCH($B$3, resultados!$A$1:$ZZ$1, 0))</f>
        <v/>
      </c>
    </row>
    <row r="160">
      <c r="A160">
        <f>INDEX(resultados!$A$2:$ZZ$642, 154, MATCH($B$1, resultados!$A$1:$ZZ$1, 0))</f>
        <v/>
      </c>
      <c r="B160">
        <f>INDEX(resultados!$A$2:$ZZ$642, 154, MATCH($B$2, resultados!$A$1:$ZZ$1, 0))</f>
        <v/>
      </c>
      <c r="C160">
        <f>INDEX(resultados!$A$2:$ZZ$642, 154, MATCH($B$3, resultados!$A$1:$ZZ$1, 0))</f>
        <v/>
      </c>
    </row>
    <row r="161">
      <c r="A161">
        <f>INDEX(resultados!$A$2:$ZZ$642, 155, MATCH($B$1, resultados!$A$1:$ZZ$1, 0))</f>
        <v/>
      </c>
      <c r="B161">
        <f>INDEX(resultados!$A$2:$ZZ$642, 155, MATCH($B$2, resultados!$A$1:$ZZ$1, 0))</f>
        <v/>
      </c>
      <c r="C161">
        <f>INDEX(resultados!$A$2:$ZZ$642, 155, MATCH($B$3, resultados!$A$1:$ZZ$1, 0))</f>
        <v/>
      </c>
    </row>
    <row r="162">
      <c r="A162">
        <f>INDEX(resultados!$A$2:$ZZ$642, 156, MATCH($B$1, resultados!$A$1:$ZZ$1, 0))</f>
        <v/>
      </c>
      <c r="B162">
        <f>INDEX(resultados!$A$2:$ZZ$642, 156, MATCH($B$2, resultados!$A$1:$ZZ$1, 0))</f>
        <v/>
      </c>
      <c r="C162">
        <f>INDEX(resultados!$A$2:$ZZ$642, 156, MATCH($B$3, resultados!$A$1:$ZZ$1, 0))</f>
        <v/>
      </c>
    </row>
    <row r="163">
      <c r="A163">
        <f>INDEX(resultados!$A$2:$ZZ$642, 157, MATCH($B$1, resultados!$A$1:$ZZ$1, 0))</f>
        <v/>
      </c>
      <c r="B163">
        <f>INDEX(resultados!$A$2:$ZZ$642, 157, MATCH($B$2, resultados!$A$1:$ZZ$1, 0))</f>
        <v/>
      </c>
      <c r="C163">
        <f>INDEX(resultados!$A$2:$ZZ$642, 157, MATCH($B$3, resultados!$A$1:$ZZ$1, 0))</f>
        <v/>
      </c>
    </row>
    <row r="164">
      <c r="A164">
        <f>INDEX(resultados!$A$2:$ZZ$642, 158, MATCH($B$1, resultados!$A$1:$ZZ$1, 0))</f>
        <v/>
      </c>
      <c r="B164">
        <f>INDEX(resultados!$A$2:$ZZ$642, 158, MATCH($B$2, resultados!$A$1:$ZZ$1, 0))</f>
        <v/>
      </c>
      <c r="C164">
        <f>INDEX(resultados!$A$2:$ZZ$642, 158, MATCH($B$3, resultados!$A$1:$ZZ$1, 0))</f>
        <v/>
      </c>
    </row>
    <row r="165">
      <c r="A165">
        <f>INDEX(resultados!$A$2:$ZZ$642, 159, MATCH($B$1, resultados!$A$1:$ZZ$1, 0))</f>
        <v/>
      </c>
      <c r="B165">
        <f>INDEX(resultados!$A$2:$ZZ$642, 159, MATCH($B$2, resultados!$A$1:$ZZ$1, 0))</f>
        <v/>
      </c>
      <c r="C165">
        <f>INDEX(resultados!$A$2:$ZZ$642, 159, MATCH($B$3, resultados!$A$1:$ZZ$1, 0))</f>
        <v/>
      </c>
    </row>
    <row r="166">
      <c r="A166">
        <f>INDEX(resultados!$A$2:$ZZ$642, 160, MATCH($B$1, resultados!$A$1:$ZZ$1, 0))</f>
        <v/>
      </c>
      <c r="B166">
        <f>INDEX(resultados!$A$2:$ZZ$642, 160, MATCH($B$2, resultados!$A$1:$ZZ$1, 0))</f>
        <v/>
      </c>
      <c r="C166">
        <f>INDEX(resultados!$A$2:$ZZ$642, 160, MATCH($B$3, resultados!$A$1:$ZZ$1, 0))</f>
        <v/>
      </c>
    </row>
    <row r="167">
      <c r="A167">
        <f>INDEX(resultados!$A$2:$ZZ$642, 161, MATCH($B$1, resultados!$A$1:$ZZ$1, 0))</f>
        <v/>
      </c>
      <c r="B167">
        <f>INDEX(resultados!$A$2:$ZZ$642, 161, MATCH($B$2, resultados!$A$1:$ZZ$1, 0))</f>
        <v/>
      </c>
      <c r="C167">
        <f>INDEX(resultados!$A$2:$ZZ$642, 161, MATCH($B$3, resultados!$A$1:$ZZ$1, 0))</f>
        <v/>
      </c>
    </row>
    <row r="168">
      <c r="A168">
        <f>INDEX(resultados!$A$2:$ZZ$642, 162, MATCH($B$1, resultados!$A$1:$ZZ$1, 0))</f>
        <v/>
      </c>
      <c r="B168">
        <f>INDEX(resultados!$A$2:$ZZ$642, 162, MATCH($B$2, resultados!$A$1:$ZZ$1, 0))</f>
        <v/>
      </c>
      <c r="C168">
        <f>INDEX(resultados!$A$2:$ZZ$642, 162, MATCH($B$3, resultados!$A$1:$ZZ$1, 0))</f>
        <v/>
      </c>
    </row>
    <row r="169">
      <c r="A169">
        <f>INDEX(resultados!$A$2:$ZZ$642, 163, MATCH($B$1, resultados!$A$1:$ZZ$1, 0))</f>
        <v/>
      </c>
      <c r="B169">
        <f>INDEX(resultados!$A$2:$ZZ$642, 163, MATCH($B$2, resultados!$A$1:$ZZ$1, 0))</f>
        <v/>
      </c>
      <c r="C169">
        <f>INDEX(resultados!$A$2:$ZZ$642, 163, MATCH($B$3, resultados!$A$1:$ZZ$1, 0))</f>
        <v/>
      </c>
    </row>
    <row r="170">
      <c r="A170">
        <f>INDEX(resultados!$A$2:$ZZ$642, 164, MATCH($B$1, resultados!$A$1:$ZZ$1, 0))</f>
        <v/>
      </c>
      <c r="B170">
        <f>INDEX(resultados!$A$2:$ZZ$642, 164, MATCH($B$2, resultados!$A$1:$ZZ$1, 0))</f>
        <v/>
      </c>
      <c r="C170">
        <f>INDEX(resultados!$A$2:$ZZ$642, 164, MATCH($B$3, resultados!$A$1:$ZZ$1, 0))</f>
        <v/>
      </c>
    </row>
    <row r="171">
      <c r="A171">
        <f>INDEX(resultados!$A$2:$ZZ$642, 165, MATCH($B$1, resultados!$A$1:$ZZ$1, 0))</f>
        <v/>
      </c>
      <c r="B171">
        <f>INDEX(resultados!$A$2:$ZZ$642, 165, MATCH($B$2, resultados!$A$1:$ZZ$1, 0))</f>
        <v/>
      </c>
      <c r="C171">
        <f>INDEX(resultados!$A$2:$ZZ$642, 165, MATCH($B$3, resultados!$A$1:$ZZ$1, 0))</f>
        <v/>
      </c>
    </row>
    <row r="172">
      <c r="A172">
        <f>INDEX(resultados!$A$2:$ZZ$642, 166, MATCH($B$1, resultados!$A$1:$ZZ$1, 0))</f>
        <v/>
      </c>
      <c r="B172">
        <f>INDEX(resultados!$A$2:$ZZ$642, 166, MATCH($B$2, resultados!$A$1:$ZZ$1, 0))</f>
        <v/>
      </c>
      <c r="C172">
        <f>INDEX(resultados!$A$2:$ZZ$642, 166, MATCH($B$3, resultados!$A$1:$ZZ$1, 0))</f>
        <v/>
      </c>
    </row>
    <row r="173">
      <c r="A173">
        <f>INDEX(resultados!$A$2:$ZZ$642, 167, MATCH($B$1, resultados!$A$1:$ZZ$1, 0))</f>
        <v/>
      </c>
      <c r="B173">
        <f>INDEX(resultados!$A$2:$ZZ$642, 167, MATCH($B$2, resultados!$A$1:$ZZ$1, 0))</f>
        <v/>
      </c>
      <c r="C173">
        <f>INDEX(resultados!$A$2:$ZZ$642, 167, MATCH($B$3, resultados!$A$1:$ZZ$1, 0))</f>
        <v/>
      </c>
    </row>
    <row r="174">
      <c r="A174">
        <f>INDEX(resultados!$A$2:$ZZ$642, 168, MATCH($B$1, resultados!$A$1:$ZZ$1, 0))</f>
        <v/>
      </c>
      <c r="B174">
        <f>INDEX(resultados!$A$2:$ZZ$642, 168, MATCH($B$2, resultados!$A$1:$ZZ$1, 0))</f>
        <v/>
      </c>
      <c r="C174">
        <f>INDEX(resultados!$A$2:$ZZ$642, 168, MATCH($B$3, resultados!$A$1:$ZZ$1, 0))</f>
        <v/>
      </c>
    </row>
    <row r="175">
      <c r="A175">
        <f>INDEX(resultados!$A$2:$ZZ$642, 169, MATCH($B$1, resultados!$A$1:$ZZ$1, 0))</f>
        <v/>
      </c>
      <c r="B175">
        <f>INDEX(resultados!$A$2:$ZZ$642, 169, MATCH($B$2, resultados!$A$1:$ZZ$1, 0))</f>
        <v/>
      </c>
      <c r="C175">
        <f>INDEX(resultados!$A$2:$ZZ$642, 169, MATCH($B$3, resultados!$A$1:$ZZ$1, 0))</f>
        <v/>
      </c>
    </row>
    <row r="176">
      <c r="A176">
        <f>INDEX(resultados!$A$2:$ZZ$642, 170, MATCH($B$1, resultados!$A$1:$ZZ$1, 0))</f>
        <v/>
      </c>
      <c r="B176">
        <f>INDEX(resultados!$A$2:$ZZ$642, 170, MATCH($B$2, resultados!$A$1:$ZZ$1, 0))</f>
        <v/>
      </c>
      <c r="C176">
        <f>INDEX(resultados!$A$2:$ZZ$642, 170, MATCH($B$3, resultados!$A$1:$ZZ$1, 0))</f>
        <v/>
      </c>
    </row>
    <row r="177">
      <c r="A177">
        <f>INDEX(resultados!$A$2:$ZZ$642, 171, MATCH($B$1, resultados!$A$1:$ZZ$1, 0))</f>
        <v/>
      </c>
      <c r="B177">
        <f>INDEX(resultados!$A$2:$ZZ$642, 171, MATCH($B$2, resultados!$A$1:$ZZ$1, 0))</f>
        <v/>
      </c>
      <c r="C177">
        <f>INDEX(resultados!$A$2:$ZZ$642, 171, MATCH($B$3, resultados!$A$1:$ZZ$1, 0))</f>
        <v/>
      </c>
    </row>
    <row r="178">
      <c r="A178">
        <f>INDEX(resultados!$A$2:$ZZ$642, 172, MATCH($B$1, resultados!$A$1:$ZZ$1, 0))</f>
        <v/>
      </c>
      <c r="B178">
        <f>INDEX(resultados!$A$2:$ZZ$642, 172, MATCH($B$2, resultados!$A$1:$ZZ$1, 0))</f>
        <v/>
      </c>
      <c r="C178">
        <f>INDEX(resultados!$A$2:$ZZ$642, 172, MATCH($B$3, resultados!$A$1:$ZZ$1, 0))</f>
        <v/>
      </c>
    </row>
    <row r="179">
      <c r="A179">
        <f>INDEX(resultados!$A$2:$ZZ$642, 173, MATCH($B$1, resultados!$A$1:$ZZ$1, 0))</f>
        <v/>
      </c>
      <c r="B179">
        <f>INDEX(resultados!$A$2:$ZZ$642, 173, MATCH($B$2, resultados!$A$1:$ZZ$1, 0))</f>
        <v/>
      </c>
      <c r="C179">
        <f>INDEX(resultados!$A$2:$ZZ$642, 173, MATCH($B$3, resultados!$A$1:$ZZ$1, 0))</f>
        <v/>
      </c>
    </row>
    <row r="180">
      <c r="A180">
        <f>INDEX(resultados!$A$2:$ZZ$642, 174, MATCH($B$1, resultados!$A$1:$ZZ$1, 0))</f>
        <v/>
      </c>
      <c r="B180">
        <f>INDEX(resultados!$A$2:$ZZ$642, 174, MATCH($B$2, resultados!$A$1:$ZZ$1, 0))</f>
        <v/>
      </c>
      <c r="C180">
        <f>INDEX(resultados!$A$2:$ZZ$642, 174, MATCH($B$3, resultados!$A$1:$ZZ$1, 0))</f>
        <v/>
      </c>
    </row>
    <row r="181">
      <c r="A181">
        <f>INDEX(resultados!$A$2:$ZZ$642, 175, MATCH($B$1, resultados!$A$1:$ZZ$1, 0))</f>
        <v/>
      </c>
      <c r="B181">
        <f>INDEX(resultados!$A$2:$ZZ$642, 175, MATCH($B$2, resultados!$A$1:$ZZ$1, 0))</f>
        <v/>
      </c>
      <c r="C181">
        <f>INDEX(resultados!$A$2:$ZZ$642, 175, MATCH($B$3, resultados!$A$1:$ZZ$1, 0))</f>
        <v/>
      </c>
    </row>
    <row r="182">
      <c r="A182">
        <f>INDEX(resultados!$A$2:$ZZ$642, 176, MATCH($B$1, resultados!$A$1:$ZZ$1, 0))</f>
        <v/>
      </c>
      <c r="B182">
        <f>INDEX(resultados!$A$2:$ZZ$642, 176, MATCH($B$2, resultados!$A$1:$ZZ$1, 0))</f>
        <v/>
      </c>
      <c r="C182">
        <f>INDEX(resultados!$A$2:$ZZ$642, 176, MATCH($B$3, resultados!$A$1:$ZZ$1, 0))</f>
        <v/>
      </c>
    </row>
    <row r="183">
      <c r="A183">
        <f>INDEX(resultados!$A$2:$ZZ$642, 177, MATCH($B$1, resultados!$A$1:$ZZ$1, 0))</f>
        <v/>
      </c>
      <c r="B183">
        <f>INDEX(resultados!$A$2:$ZZ$642, 177, MATCH($B$2, resultados!$A$1:$ZZ$1, 0))</f>
        <v/>
      </c>
      <c r="C183">
        <f>INDEX(resultados!$A$2:$ZZ$642, 177, MATCH($B$3, resultados!$A$1:$ZZ$1, 0))</f>
        <v/>
      </c>
    </row>
    <row r="184">
      <c r="A184">
        <f>INDEX(resultados!$A$2:$ZZ$642, 178, MATCH($B$1, resultados!$A$1:$ZZ$1, 0))</f>
        <v/>
      </c>
      <c r="B184">
        <f>INDEX(resultados!$A$2:$ZZ$642, 178, MATCH($B$2, resultados!$A$1:$ZZ$1, 0))</f>
        <v/>
      </c>
      <c r="C184">
        <f>INDEX(resultados!$A$2:$ZZ$642, 178, MATCH($B$3, resultados!$A$1:$ZZ$1, 0))</f>
        <v/>
      </c>
    </row>
    <row r="185">
      <c r="A185">
        <f>INDEX(resultados!$A$2:$ZZ$642, 179, MATCH($B$1, resultados!$A$1:$ZZ$1, 0))</f>
        <v/>
      </c>
      <c r="B185">
        <f>INDEX(resultados!$A$2:$ZZ$642, 179, MATCH($B$2, resultados!$A$1:$ZZ$1, 0))</f>
        <v/>
      </c>
      <c r="C185">
        <f>INDEX(resultados!$A$2:$ZZ$642, 179, MATCH($B$3, resultados!$A$1:$ZZ$1, 0))</f>
        <v/>
      </c>
    </row>
    <row r="186">
      <c r="A186">
        <f>INDEX(resultados!$A$2:$ZZ$642, 180, MATCH($B$1, resultados!$A$1:$ZZ$1, 0))</f>
        <v/>
      </c>
      <c r="B186">
        <f>INDEX(resultados!$A$2:$ZZ$642, 180, MATCH($B$2, resultados!$A$1:$ZZ$1, 0))</f>
        <v/>
      </c>
      <c r="C186">
        <f>INDEX(resultados!$A$2:$ZZ$642, 180, MATCH($B$3, resultados!$A$1:$ZZ$1, 0))</f>
        <v/>
      </c>
    </row>
    <row r="187">
      <c r="A187">
        <f>INDEX(resultados!$A$2:$ZZ$642, 181, MATCH($B$1, resultados!$A$1:$ZZ$1, 0))</f>
        <v/>
      </c>
      <c r="B187">
        <f>INDEX(resultados!$A$2:$ZZ$642, 181, MATCH($B$2, resultados!$A$1:$ZZ$1, 0))</f>
        <v/>
      </c>
      <c r="C187">
        <f>INDEX(resultados!$A$2:$ZZ$642, 181, MATCH($B$3, resultados!$A$1:$ZZ$1, 0))</f>
        <v/>
      </c>
    </row>
    <row r="188">
      <c r="A188">
        <f>INDEX(resultados!$A$2:$ZZ$642, 182, MATCH($B$1, resultados!$A$1:$ZZ$1, 0))</f>
        <v/>
      </c>
      <c r="B188">
        <f>INDEX(resultados!$A$2:$ZZ$642, 182, MATCH($B$2, resultados!$A$1:$ZZ$1, 0))</f>
        <v/>
      </c>
      <c r="C188">
        <f>INDEX(resultados!$A$2:$ZZ$642, 182, MATCH($B$3, resultados!$A$1:$ZZ$1, 0))</f>
        <v/>
      </c>
    </row>
    <row r="189">
      <c r="A189">
        <f>INDEX(resultados!$A$2:$ZZ$642, 183, MATCH($B$1, resultados!$A$1:$ZZ$1, 0))</f>
        <v/>
      </c>
      <c r="B189">
        <f>INDEX(resultados!$A$2:$ZZ$642, 183, MATCH($B$2, resultados!$A$1:$ZZ$1, 0))</f>
        <v/>
      </c>
      <c r="C189">
        <f>INDEX(resultados!$A$2:$ZZ$642, 183, MATCH($B$3, resultados!$A$1:$ZZ$1, 0))</f>
        <v/>
      </c>
    </row>
    <row r="190">
      <c r="A190">
        <f>INDEX(resultados!$A$2:$ZZ$642, 184, MATCH($B$1, resultados!$A$1:$ZZ$1, 0))</f>
        <v/>
      </c>
      <c r="B190">
        <f>INDEX(resultados!$A$2:$ZZ$642, 184, MATCH($B$2, resultados!$A$1:$ZZ$1, 0))</f>
        <v/>
      </c>
      <c r="C190">
        <f>INDEX(resultados!$A$2:$ZZ$642, 184, MATCH($B$3, resultados!$A$1:$ZZ$1, 0))</f>
        <v/>
      </c>
    </row>
    <row r="191">
      <c r="A191">
        <f>INDEX(resultados!$A$2:$ZZ$642, 185, MATCH($B$1, resultados!$A$1:$ZZ$1, 0))</f>
        <v/>
      </c>
      <c r="B191">
        <f>INDEX(resultados!$A$2:$ZZ$642, 185, MATCH($B$2, resultados!$A$1:$ZZ$1, 0))</f>
        <v/>
      </c>
      <c r="C191">
        <f>INDEX(resultados!$A$2:$ZZ$642, 185, MATCH($B$3, resultados!$A$1:$ZZ$1, 0))</f>
        <v/>
      </c>
    </row>
    <row r="192">
      <c r="A192">
        <f>INDEX(resultados!$A$2:$ZZ$642, 186, MATCH($B$1, resultados!$A$1:$ZZ$1, 0))</f>
        <v/>
      </c>
      <c r="B192">
        <f>INDEX(resultados!$A$2:$ZZ$642, 186, MATCH($B$2, resultados!$A$1:$ZZ$1, 0))</f>
        <v/>
      </c>
      <c r="C192">
        <f>INDEX(resultados!$A$2:$ZZ$642, 186, MATCH($B$3, resultados!$A$1:$ZZ$1, 0))</f>
        <v/>
      </c>
    </row>
    <row r="193">
      <c r="A193">
        <f>INDEX(resultados!$A$2:$ZZ$642, 187, MATCH($B$1, resultados!$A$1:$ZZ$1, 0))</f>
        <v/>
      </c>
      <c r="B193">
        <f>INDEX(resultados!$A$2:$ZZ$642, 187, MATCH($B$2, resultados!$A$1:$ZZ$1, 0))</f>
        <v/>
      </c>
      <c r="C193">
        <f>INDEX(resultados!$A$2:$ZZ$642, 187, MATCH($B$3, resultados!$A$1:$ZZ$1, 0))</f>
        <v/>
      </c>
    </row>
    <row r="194">
      <c r="A194">
        <f>INDEX(resultados!$A$2:$ZZ$642, 188, MATCH($B$1, resultados!$A$1:$ZZ$1, 0))</f>
        <v/>
      </c>
      <c r="B194">
        <f>INDEX(resultados!$A$2:$ZZ$642, 188, MATCH($B$2, resultados!$A$1:$ZZ$1, 0))</f>
        <v/>
      </c>
      <c r="C194">
        <f>INDEX(resultados!$A$2:$ZZ$642, 188, MATCH($B$3, resultados!$A$1:$ZZ$1, 0))</f>
        <v/>
      </c>
    </row>
    <row r="195">
      <c r="A195">
        <f>INDEX(resultados!$A$2:$ZZ$642, 189, MATCH($B$1, resultados!$A$1:$ZZ$1, 0))</f>
        <v/>
      </c>
      <c r="B195">
        <f>INDEX(resultados!$A$2:$ZZ$642, 189, MATCH($B$2, resultados!$A$1:$ZZ$1, 0))</f>
        <v/>
      </c>
      <c r="C195">
        <f>INDEX(resultados!$A$2:$ZZ$642, 189, MATCH($B$3, resultados!$A$1:$ZZ$1, 0))</f>
        <v/>
      </c>
    </row>
    <row r="196">
      <c r="A196">
        <f>INDEX(resultados!$A$2:$ZZ$642, 190, MATCH($B$1, resultados!$A$1:$ZZ$1, 0))</f>
        <v/>
      </c>
      <c r="B196">
        <f>INDEX(resultados!$A$2:$ZZ$642, 190, MATCH($B$2, resultados!$A$1:$ZZ$1, 0))</f>
        <v/>
      </c>
      <c r="C196">
        <f>INDEX(resultados!$A$2:$ZZ$642, 190, MATCH($B$3, resultados!$A$1:$ZZ$1, 0))</f>
        <v/>
      </c>
    </row>
    <row r="197">
      <c r="A197">
        <f>INDEX(resultados!$A$2:$ZZ$642, 191, MATCH($B$1, resultados!$A$1:$ZZ$1, 0))</f>
        <v/>
      </c>
      <c r="B197">
        <f>INDEX(resultados!$A$2:$ZZ$642, 191, MATCH($B$2, resultados!$A$1:$ZZ$1, 0))</f>
        <v/>
      </c>
      <c r="C197">
        <f>INDEX(resultados!$A$2:$ZZ$642, 191, MATCH($B$3, resultados!$A$1:$ZZ$1, 0))</f>
        <v/>
      </c>
    </row>
    <row r="198">
      <c r="A198">
        <f>INDEX(resultados!$A$2:$ZZ$642, 192, MATCH($B$1, resultados!$A$1:$ZZ$1, 0))</f>
        <v/>
      </c>
      <c r="B198">
        <f>INDEX(resultados!$A$2:$ZZ$642, 192, MATCH($B$2, resultados!$A$1:$ZZ$1, 0))</f>
        <v/>
      </c>
      <c r="C198">
        <f>INDEX(resultados!$A$2:$ZZ$642, 192, MATCH($B$3, resultados!$A$1:$ZZ$1, 0))</f>
        <v/>
      </c>
    </row>
    <row r="199">
      <c r="A199">
        <f>INDEX(resultados!$A$2:$ZZ$642, 193, MATCH($B$1, resultados!$A$1:$ZZ$1, 0))</f>
        <v/>
      </c>
      <c r="B199">
        <f>INDEX(resultados!$A$2:$ZZ$642, 193, MATCH($B$2, resultados!$A$1:$ZZ$1, 0))</f>
        <v/>
      </c>
      <c r="C199">
        <f>INDEX(resultados!$A$2:$ZZ$642, 193, MATCH($B$3, resultados!$A$1:$ZZ$1, 0))</f>
        <v/>
      </c>
    </row>
    <row r="200">
      <c r="A200">
        <f>INDEX(resultados!$A$2:$ZZ$642, 194, MATCH($B$1, resultados!$A$1:$ZZ$1, 0))</f>
        <v/>
      </c>
      <c r="B200">
        <f>INDEX(resultados!$A$2:$ZZ$642, 194, MATCH($B$2, resultados!$A$1:$ZZ$1, 0))</f>
        <v/>
      </c>
      <c r="C200">
        <f>INDEX(resultados!$A$2:$ZZ$642, 194, MATCH($B$3, resultados!$A$1:$ZZ$1, 0))</f>
        <v/>
      </c>
    </row>
    <row r="201">
      <c r="A201">
        <f>INDEX(resultados!$A$2:$ZZ$642, 195, MATCH($B$1, resultados!$A$1:$ZZ$1, 0))</f>
        <v/>
      </c>
      <c r="B201">
        <f>INDEX(resultados!$A$2:$ZZ$642, 195, MATCH($B$2, resultados!$A$1:$ZZ$1, 0))</f>
        <v/>
      </c>
      <c r="C201">
        <f>INDEX(resultados!$A$2:$ZZ$642, 195, MATCH($B$3, resultados!$A$1:$ZZ$1, 0))</f>
        <v/>
      </c>
    </row>
    <row r="202">
      <c r="A202">
        <f>INDEX(resultados!$A$2:$ZZ$642, 196, MATCH($B$1, resultados!$A$1:$ZZ$1, 0))</f>
        <v/>
      </c>
      <c r="B202">
        <f>INDEX(resultados!$A$2:$ZZ$642, 196, MATCH($B$2, resultados!$A$1:$ZZ$1, 0))</f>
        <v/>
      </c>
      <c r="C202">
        <f>INDEX(resultados!$A$2:$ZZ$642, 196, MATCH($B$3, resultados!$A$1:$ZZ$1, 0))</f>
        <v/>
      </c>
    </row>
    <row r="203">
      <c r="A203">
        <f>INDEX(resultados!$A$2:$ZZ$642, 197, MATCH($B$1, resultados!$A$1:$ZZ$1, 0))</f>
        <v/>
      </c>
      <c r="B203">
        <f>INDEX(resultados!$A$2:$ZZ$642, 197, MATCH($B$2, resultados!$A$1:$ZZ$1, 0))</f>
        <v/>
      </c>
      <c r="C203">
        <f>INDEX(resultados!$A$2:$ZZ$642, 197, MATCH($B$3, resultados!$A$1:$ZZ$1, 0))</f>
        <v/>
      </c>
    </row>
    <row r="204">
      <c r="A204">
        <f>INDEX(resultados!$A$2:$ZZ$642, 198, MATCH($B$1, resultados!$A$1:$ZZ$1, 0))</f>
        <v/>
      </c>
      <c r="B204">
        <f>INDEX(resultados!$A$2:$ZZ$642, 198, MATCH($B$2, resultados!$A$1:$ZZ$1, 0))</f>
        <v/>
      </c>
      <c r="C204">
        <f>INDEX(resultados!$A$2:$ZZ$642, 198, MATCH($B$3, resultados!$A$1:$ZZ$1, 0))</f>
        <v/>
      </c>
    </row>
    <row r="205">
      <c r="A205">
        <f>INDEX(resultados!$A$2:$ZZ$642, 199, MATCH($B$1, resultados!$A$1:$ZZ$1, 0))</f>
        <v/>
      </c>
      <c r="B205">
        <f>INDEX(resultados!$A$2:$ZZ$642, 199, MATCH($B$2, resultados!$A$1:$ZZ$1, 0))</f>
        <v/>
      </c>
      <c r="C205">
        <f>INDEX(resultados!$A$2:$ZZ$642, 199, MATCH($B$3, resultados!$A$1:$ZZ$1, 0))</f>
        <v/>
      </c>
    </row>
    <row r="206">
      <c r="A206">
        <f>INDEX(resultados!$A$2:$ZZ$642, 200, MATCH($B$1, resultados!$A$1:$ZZ$1, 0))</f>
        <v/>
      </c>
      <c r="B206">
        <f>INDEX(resultados!$A$2:$ZZ$642, 200, MATCH($B$2, resultados!$A$1:$ZZ$1, 0))</f>
        <v/>
      </c>
      <c r="C206">
        <f>INDEX(resultados!$A$2:$ZZ$642, 200, MATCH($B$3, resultados!$A$1:$ZZ$1, 0))</f>
        <v/>
      </c>
    </row>
    <row r="207">
      <c r="A207">
        <f>INDEX(resultados!$A$2:$ZZ$642, 201, MATCH($B$1, resultados!$A$1:$ZZ$1, 0))</f>
        <v/>
      </c>
      <c r="B207">
        <f>INDEX(resultados!$A$2:$ZZ$642, 201, MATCH($B$2, resultados!$A$1:$ZZ$1, 0))</f>
        <v/>
      </c>
      <c r="C207">
        <f>INDEX(resultados!$A$2:$ZZ$642, 201, MATCH($B$3, resultados!$A$1:$ZZ$1, 0))</f>
        <v/>
      </c>
    </row>
    <row r="208">
      <c r="A208">
        <f>INDEX(resultados!$A$2:$ZZ$642, 202, MATCH($B$1, resultados!$A$1:$ZZ$1, 0))</f>
        <v/>
      </c>
      <c r="B208">
        <f>INDEX(resultados!$A$2:$ZZ$642, 202, MATCH($B$2, resultados!$A$1:$ZZ$1, 0))</f>
        <v/>
      </c>
      <c r="C208">
        <f>INDEX(resultados!$A$2:$ZZ$642, 202, MATCH($B$3, resultados!$A$1:$ZZ$1, 0))</f>
        <v/>
      </c>
    </row>
    <row r="209">
      <c r="A209">
        <f>INDEX(resultados!$A$2:$ZZ$642, 203, MATCH($B$1, resultados!$A$1:$ZZ$1, 0))</f>
        <v/>
      </c>
      <c r="B209">
        <f>INDEX(resultados!$A$2:$ZZ$642, 203, MATCH($B$2, resultados!$A$1:$ZZ$1, 0))</f>
        <v/>
      </c>
      <c r="C209">
        <f>INDEX(resultados!$A$2:$ZZ$642, 203, MATCH($B$3, resultados!$A$1:$ZZ$1, 0))</f>
        <v/>
      </c>
    </row>
    <row r="210">
      <c r="A210">
        <f>INDEX(resultados!$A$2:$ZZ$642, 204, MATCH($B$1, resultados!$A$1:$ZZ$1, 0))</f>
        <v/>
      </c>
      <c r="B210">
        <f>INDEX(resultados!$A$2:$ZZ$642, 204, MATCH($B$2, resultados!$A$1:$ZZ$1, 0))</f>
        <v/>
      </c>
      <c r="C210">
        <f>INDEX(resultados!$A$2:$ZZ$642, 204, MATCH($B$3, resultados!$A$1:$ZZ$1, 0))</f>
        <v/>
      </c>
    </row>
    <row r="211">
      <c r="A211">
        <f>INDEX(resultados!$A$2:$ZZ$642, 205, MATCH($B$1, resultados!$A$1:$ZZ$1, 0))</f>
        <v/>
      </c>
      <c r="B211">
        <f>INDEX(resultados!$A$2:$ZZ$642, 205, MATCH($B$2, resultados!$A$1:$ZZ$1, 0))</f>
        <v/>
      </c>
      <c r="C211">
        <f>INDEX(resultados!$A$2:$ZZ$642, 205, MATCH($B$3, resultados!$A$1:$ZZ$1, 0))</f>
        <v/>
      </c>
    </row>
    <row r="212">
      <c r="A212">
        <f>INDEX(resultados!$A$2:$ZZ$642, 206, MATCH($B$1, resultados!$A$1:$ZZ$1, 0))</f>
        <v/>
      </c>
      <c r="B212">
        <f>INDEX(resultados!$A$2:$ZZ$642, 206, MATCH($B$2, resultados!$A$1:$ZZ$1, 0))</f>
        <v/>
      </c>
      <c r="C212">
        <f>INDEX(resultados!$A$2:$ZZ$642, 206, MATCH($B$3, resultados!$A$1:$ZZ$1, 0))</f>
        <v/>
      </c>
    </row>
    <row r="213">
      <c r="A213">
        <f>INDEX(resultados!$A$2:$ZZ$642, 207, MATCH($B$1, resultados!$A$1:$ZZ$1, 0))</f>
        <v/>
      </c>
      <c r="B213">
        <f>INDEX(resultados!$A$2:$ZZ$642, 207, MATCH($B$2, resultados!$A$1:$ZZ$1, 0))</f>
        <v/>
      </c>
      <c r="C213">
        <f>INDEX(resultados!$A$2:$ZZ$642, 207, MATCH($B$3, resultados!$A$1:$ZZ$1, 0))</f>
        <v/>
      </c>
    </row>
    <row r="214">
      <c r="A214">
        <f>INDEX(resultados!$A$2:$ZZ$642, 208, MATCH($B$1, resultados!$A$1:$ZZ$1, 0))</f>
        <v/>
      </c>
      <c r="B214">
        <f>INDEX(resultados!$A$2:$ZZ$642, 208, MATCH($B$2, resultados!$A$1:$ZZ$1, 0))</f>
        <v/>
      </c>
      <c r="C214">
        <f>INDEX(resultados!$A$2:$ZZ$642, 208, MATCH($B$3, resultados!$A$1:$ZZ$1, 0))</f>
        <v/>
      </c>
    </row>
    <row r="215">
      <c r="A215">
        <f>INDEX(resultados!$A$2:$ZZ$642, 209, MATCH($B$1, resultados!$A$1:$ZZ$1, 0))</f>
        <v/>
      </c>
      <c r="B215">
        <f>INDEX(resultados!$A$2:$ZZ$642, 209, MATCH($B$2, resultados!$A$1:$ZZ$1, 0))</f>
        <v/>
      </c>
      <c r="C215">
        <f>INDEX(resultados!$A$2:$ZZ$642, 209, MATCH($B$3, resultados!$A$1:$ZZ$1, 0))</f>
        <v/>
      </c>
    </row>
    <row r="216">
      <c r="A216">
        <f>INDEX(resultados!$A$2:$ZZ$642, 210, MATCH($B$1, resultados!$A$1:$ZZ$1, 0))</f>
        <v/>
      </c>
      <c r="B216">
        <f>INDEX(resultados!$A$2:$ZZ$642, 210, MATCH($B$2, resultados!$A$1:$ZZ$1, 0))</f>
        <v/>
      </c>
      <c r="C216">
        <f>INDEX(resultados!$A$2:$ZZ$642, 210, MATCH($B$3, resultados!$A$1:$ZZ$1, 0))</f>
        <v/>
      </c>
    </row>
    <row r="217">
      <c r="A217">
        <f>INDEX(resultados!$A$2:$ZZ$642, 211, MATCH($B$1, resultados!$A$1:$ZZ$1, 0))</f>
        <v/>
      </c>
      <c r="B217">
        <f>INDEX(resultados!$A$2:$ZZ$642, 211, MATCH($B$2, resultados!$A$1:$ZZ$1, 0))</f>
        <v/>
      </c>
      <c r="C217">
        <f>INDEX(resultados!$A$2:$ZZ$642, 211, MATCH($B$3, resultados!$A$1:$ZZ$1, 0))</f>
        <v/>
      </c>
    </row>
    <row r="218">
      <c r="A218">
        <f>INDEX(resultados!$A$2:$ZZ$642, 212, MATCH($B$1, resultados!$A$1:$ZZ$1, 0))</f>
        <v/>
      </c>
      <c r="B218">
        <f>INDEX(resultados!$A$2:$ZZ$642, 212, MATCH($B$2, resultados!$A$1:$ZZ$1, 0))</f>
        <v/>
      </c>
      <c r="C218">
        <f>INDEX(resultados!$A$2:$ZZ$642, 212, MATCH($B$3, resultados!$A$1:$ZZ$1, 0))</f>
        <v/>
      </c>
    </row>
    <row r="219">
      <c r="A219">
        <f>INDEX(resultados!$A$2:$ZZ$642, 213, MATCH($B$1, resultados!$A$1:$ZZ$1, 0))</f>
        <v/>
      </c>
      <c r="B219">
        <f>INDEX(resultados!$A$2:$ZZ$642, 213, MATCH($B$2, resultados!$A$1:$ZZ$1, 0))</f>
        <v/>
      </c>
      <c r="C219">
        <f>INDEX(resultados!$A$2:$ZZ$642, 213, MATCH($B$3, resultados!$A$1:$ZZ$1, 0))</f>
        <v/>
      </c>
    </row>
    <row r="220">
      <c r="A220">
        <f>INDEX(resultados!$A$2:$ZZ$642, 214, MATCH($B$1, resultados!$A$1:$ZZ$1, 0))</f>
        <v/>
      </c>
      <c r="B220">
        <f>INDEX(resultados!$A$2:$ZZ$642, 214, MATCH($B$2, resultados!$A$1:$ZZ$1, 0))</f>
        <v/>
      </c>
      <c r="C220">
        <f>INDEX(resultados!$A$2:$ZZ$642, 214, MATCH($B$3, resultados!$A$1:$ZZ$1, 0))</f>
        <v/>
      </c>
    </row>
    <row r="221">
      <c r="A221">
        <f>INDEX(resultados!$A$2:$ZZ$642, 215, MATCH($B$1, resultados!$A$1:$ZZ$1, 0))</f>
        <v/>
      </c>
      <c r="B221">
        <f>INDEX(resultados!$A$2:$ZZ$642, 215, MATCH($B$2, resultados!$A$1:$ZZ$1, 0))</f>
        <v/>
      </c>
      <c r="C221">
        <f>INDEX(resultados!$A$2:$ZZ$642, 215, MATCH($B$3, resultados!$A$1:$ZZ$1, 0))</f>
        <v/>
      </c>
    </row>
    <row r="222">
      <c r="A222">
        <f>INDEX(resultados!$A$2:$ZZ$642, 216, MATCH($B$1, resultados!$A$1:$ZZ$1, 0))</f>
        <v/>
      </c>
      <c r="B222">
        <f>INDEX(resultados!$A$2:$ZZ$642, 216, MATCH($B$2, resultados!$A$1:$ZZ$1, 0))</f>
        <v/>
      </c>
      <c r="C222">
        <f>INDEX(resultados!$A$2:$ZZ$642, 216, MATCH($B$3, resultados!$A$1:$ZZ$1, 0))</f>
        <v/>
      </c>
    </row>
    <row r="223">
      <c r="A223">
        <f>INDEX(resultados!$A$2:$ZZ$642, 217, MATCH($B$1, resultados!$A$1:$ZZ$1, 0))</f>
        <v/>
      </c>
      <c r="B223">
        <f>INDEX(resultados!$A$2:$ZZ$642, 217, MATCH($B$2, resultados!$A$1:$ZZ$1, 0))</f>
        <v/>
      </c>
      <c r="C223">
        <f>INDEX(resultados!$A$2:$ZZ$642, 217, MATCH($B$3, resultados!$A$1:$ZZ$1, 0))</f>
        <v/>
      </c>
    </row>
    <row r="224">
      <c r="A224">
        <f>INDEX(resultados!$A$2:$ZZ$642, 218, MATCH($B$1, resultados!$A$1:$ZZ$1, 0))</f>
        <v/>
      </c>
      <c r="B224">
        <f>INDEX(resultados!$A$2:$ZZ$642, 218, MATCH($B$2, resultados!$A$1:$ZZ$1, 0))</f>
        <v/>
      </c>
      <c r="C224">
        <f>INDEX(resultados!$A$2:$ZZ$642, 218, MATCH($B$3, resultados!$A$1:$ZZ$1, 0))</f>
        <v/>
      </c>
    </row>
    <row r="225">
      <c r="A225">
        <f>INDEX(resultados!$A$2:$ZZ$642, 219, MATCH($B$1, resultados!$A$1:$ZZ$1, 0))</f>
        <v/>
      </c>
      <c r="B225">
        <f>INDEX(resultados!$A$2:$ZZ$642, 219, MATCH($B$2, resultados!$A$1:$ZZ$1, 0))</f>
        <v/>
      </c>
      <c r="C225">
        <f>INDEX(resultados!$A$2:$ZZ$642, 219, MATCH($B$3, resultados!$A$1:$ZZ$1, 0))</f>
        <v/>
      </c>
    </row>
    <row r="226">
      <c r="A226">
        <f>INDEX(resultados!$A$2:$ZZ$642, 220, MATCH($B$1, resultados!$A$1:$ZZ$1, 0))</f>
        <v/>
      </c>
      <c r="B226">
        <f>INDEX(resultados!$A$2:$ZZ$642, 220, MATCH($B$2, resultados!$A$1:$ZZ$1, 0))</f>
        <v/>
      </c>
      <c r="C226">
        <f>INDEX(resultados!$A$2:$ZZ$642, 220, MATCH($B$3, resultados!$A$1:$ZZ$1, 0))</f>
        <v/>
      </c>
    </row>
    <row r="227">
      <c r="A227">
        <f>INDEX(resultados!$A$2:$ZZ$642, 221, MATCH($B$1, resultados!$A$1:$ZZ$1, 0))</f>
        <v/>
      </c>
      <c r="B227">
        <f>INDEX(resultados!$A$2:$ZZ$642, 221, MATCH($B$2, resultados!$A$1:$ZZ$1, 0))</f>
        <v/>
      </c>
      <c r="C227">
        <f>INDEX(resultados!$A$2:$ZZ$642, 221, MATCH($B$3, resultados!$A$1:$ZZ$1, 0))</f>
        <v/>
      </c>
    </row>
    <row r="228">
      <c r="A228">
        <f>INDEX(resultados!$A$2:$ZZ$642, 222, MATCH($B$1, resultados!$A$1:$ZZ$1, 0))</f>
        <v/>
      </c>
      <c r="B228">
        <f>INDEX(resultados!$A$2:$ZZ$642, 222, MATCH($B$2, resultados!$A$1:$ZZ$1, 0))</f>
        <v/>
      </c>
      <c r="C228">
        <f>INDEX(resultados!$A$2:$ZZ$642, 222, MATCH($B$3, resultados!$A$1:$ZZ$1, 0))</f>
        <v/>
      </c>
    </row>
    <row r="229">
      <c r="A229">
        <f>INDEX(resultados!$A$2:$ZZ$642, 223, MATCH($B$1, resultados!$A$1:$ZZ$1, 0))</f>
        <v/>
      </c>
      <c r="B229">
        <f>INDEX(resultados!$A$2:$ZZ$642, 223, MATCH($B$2, resultados!$A$1:$ZZ$1, 0))</f>
        <v/>
      </c>
      <c r="C229">
        <f>INDEX(resultados!$A$2:$ZZ$642, 223, MATCH($B$3, resultados!$A$1:$ZZ$1, 0))</f>
        <v/>
      </c>
    </row>
    <row r="230">
      <c r="A230">
        <f>INDEX(resultados!$A$2:$ZZ$642, 224, MATCH($B$1, resultados!$A$1:$ZZ$1, 0))</f>
        <v/>
      </c>
      <c r="B230">
        <f>INDEX(resultados!$A$2:$ZZ$642, 224, MATCH($B$2, resultados!$A$1:$ZZ$1, 0))</f>
        <v/>
      </c>
      <c r="C230">
        <f>INDEX(resultados!$A$2:$ZZ$642, 224, MATCH($B$3, resultados!$A$1:$ZZ$1, 0))</f>
        <v/>
      </c>
    </row>
    <row r="231">
      <c r="A231">
        <f>INDEX(resultados!$A$2:$ZZ$642, 225, MATCH($B$1, resultados!$A$1:$ZZ$1, 0))</f>
        <v/>
      </c>
      <c r="B231">
        <f>INDEX(resultados!$A$2:$ZZ$642, 225, MATCH($B$2, resultados!$A$1:$ZZ$1, 0))</f>
        <v/>
      </c>
      <c r="C231">
        <f>INDEX(resultados!$A$2:$ZZ$642, 225, MATCH($B$3, resultados!$A$1:$ZZ$1, 0))</f>
        <v/>
      </c>
    </row>
    <row r="232">
      <c r="A232">
        <f>INDEX(resultados!$A$2:$ZZ$642, 226, MATCH($B$1, resultados!$A$1:$ZZ$1, 0))</f>
        <v/>
      </c>
      <c r="B232">
        <f>INDEX(resultados!$A$2:$ZZ$642, 226, MATCH($B$2, resultados!$A$1:$ZZ$1, 0))</f>
        <v/>
      </c>
      <c r="C232">
        <f>INDEX(resultados!$A$2:$ZZ$642, 226, MATCH($B$3, resultados!$A$1:$ZZ$1, 0))</f>
        <v/>
      </c>
    </row>
    <row r="233">
      <c r="A233">
        <f>INDEX(resultados!$A$2:$ZZ$642, 227, MATCH($B$1, resultados!$A$1:$ZZ$1, 0))</f>
        <v/>
      </c>
      <c r="B233">
        <f>INDEX(resultados!$A$2:$ZZ$642, 227, MATCH($B$2, resultados!$A$1:$ZZ$1, 0))</f>
        <v/>
      </c>
      <c r="C233">
        <f>INDEX(resultados!$A$2:$ZZ$642, 227, MATCH($B$3, resultados!$A$1:$ZZ$1, 0))</f>
        <v/>
      </c>
    </row>
    <row r="234">
      <c r="A234">
        <f>INDEX(resultados!$A$2:$ZZ$642, 228, MATCH($B$1, resultados!$A$1:$ZZ$1, 0))</f>
        <v/>
      </c>
      <c r="B234">
        <f>INDEX(resultados!$A$2:$ZZ$642, 228, MATCH($B$2, resultados!$A$1:$ZZ$1, 0))</f>
        <v/>
      </c>
      <c r="C234">
        <f>INDEX(resultados!$A$2:$ZZ$642, 228, MATCH($B$3, resultados!$A$1:$ZZ$1, 0))</f>
        <v/>
      </c>
    </row>
    <row r="235">
      <c r="A235">
        <f>INDEX(resultados!$A$2:$ZZ$642, 229, MATCH($B$1, resultados!$A$1:$ZZ$1, 0))</f>
        <v/>
      </c>
      <c r="B235">
        <f>INDEX(resultados!$A$2:$ZZ$642, 229, MATCH($B$2, resultados!$A$1:$ZZ$1, 0))</f>
        <v/>
      </c>
      <c r="C235">
        <f>INDEX(resultados!$A$2:$ZZ$642, 229, MATCH($B$3, resultados!$A$1:$ZZ$1, 0))</f>
        <v/>
      </c>
    </row>
    <row r="236">
      <c r="A236">
        <f>INDEX(resultados!$A$2:$ZZ$642, 230, MATCH($B$1, resultados!$A$1:$ZZ$1, 0))</f>
        <v/>
      </c>
      <c r="B236">
        <f>INDEX(resultados!$A$2:$ZZ$642, 230, MATCH($B$2, resultados!$A$1:$ZZ$1, 0))</f>
        <v/>
      </c>
      <c r="C236">
        <f>INDEX(resultados!$A$2:$ZZ$642, 230, MATCH($B$3, resultados!$A$1:$ZZ$1, 0))</f>
        <v/>
      </c>
    </row>
    <row r="237">
      <c r="A237">
        <f>INDEX(resultados!$A$2:$ZZ$642, 231, MATCH($B$1, resultados!$A$1:$ZZ$1, 0))</f>
        <v/>
      </c>
      <c r="B237">
        <f>INDEX(resultados!$A$2:$ZZ$642, 231, MATCH($B$2, resultados!$A$1:$ZZ$1, 0))</f>
        <v/>
      </c>
      <c r="C237">
        <f>INDEX(resultados!$A$2:$ZZ$642, 231, MATCH($B$3, resultados!$A$1:$ZZ$1, 0))</f>
        <v/>
      </c>
    </row>
    <row r="238">
      <c r="A238">
        <f>INDEX(resultados!$A$2:$ZZ$642, 232, MATCH($B$1, resultados!$A$1:$ZZ$1, 0))</f>
        <v/>
      </c>
      <c r="B238">
        <f>INDEX(resultados!$A$2:$ZZ$642, 232, MATCH($B$2, resultados!$A$1:$ZZ$1, 0))</f>
        <v/>
      </c>
      <c r="C238">
        <f>INDEX(resultados!$A$2:$ZZ$642, 232, MATCH($B$3, resultados!$A$1:$ZZ$1, 0))</f>
        <v/>
      </c>
    </row>
    <row r="239">
      <c r="A239">
        <f>INDEX(resultados!$A$2:$ZZ$642, 233, MATCH($B$1, resultados!$A$1:$ZZ$1, 0))</f>
        <v/>
      </c>
      <c r="B239">
        <f>INDEX(resultados!$A$2:$ZZ$642, 233, MATCH($B$2, resultados!$A$1:$ZZ$1, 0))</f>
        <v/>
      </c>
      <c r="C239">
        <f>INDEX(resultados!$A$2:$ZZ$642, 233, MATCH($B$3, resultados!$A$1:$ZZ$1, 0))</f>
        <v/>
      </c>
    </row>
    <row r="240">
      <c r="A240">
        <f>INDEX(resultados!$A$2:$ZZ$642, 234, MATCH($B$1, resultados!$A$1:$ZZ$1, 0))</f>
        <v/>
      </c>
      <c r="B240">
        <f>INDEX(resultados!$A$2:$ZZ$642, 234, MATCH($B$2, resultados!$A$1:$ZZ$1, 0))</f>
        <v/>
      </c>
      <c r="C240">
        <f>INDEX(resultados!$A$2:$ZZ$642, 234, MATCH($B$3, resultados!$A$1:$ZZ$1, 0))</f>
        <v/>
      </c>
    </row>
    <row r="241">
      <c r="A241">
        <f>INDEX(resultados!$A$2:$ZZ$642, 235, MATCH($B$1, resultados!$A$1:$ZZ$1, 0))</f>
        <v/>
      </c>
      <c r="B241">
        <f>INDEX(resultados!$A$2:$ZZ$642, 235, MATCH($B$2, resultados!$A$1:$ZZ$1, 0))</f>
        <v/>
      </c>
      <c r="C241">
        <f>INDEX(resultados!$A$2:$ZZ$642, 235, MATCH($B$3, resultados!$A$1:$ZZ$1, 0))</f>
        <v/>
      </c>
    </row>
    <row r="242">
      <c r="A242">
        <f>INDEX(resultados!$A$2:$ZZ$642, 236, MATCH($B$1, resultados!$A$1:$ZZ$1, 0))</f>
        <v/>
      </c>
      <c r="B242">
        <f>INDEX(resultados!$A$2:$ZZ$642, 236, MATCH($B$2, resultados!$A$1:$ZZ$1, 0))</f>
        <v/>
      </c>
      <c r="C242">
        <f>INDEX(resultados!$A$2:$ZZ$642, 236, MATCH($B$3, resultados!$A$1:$ZZ$1, 0))</f>
        <v/>
      </c>
    </row>
    <row r="243">
      <c r="A243">
        <f>INDEX(resultados!$A$2:$ZZ$642, 237, MATCH($B$1, resultados!$A$1:$ZZ$1, 0))</f>
        <v/>
      </c>
      <c r="B243">
        <f>INDEX(resultados!$A$2:$ZZ$642, 237, MATCH($B$2, resultados!$A$1:$ZZ$1, 0))</f>
        <v/>
      </c>
      <c r="C243">
        <f>INDEX(resultados!$A$2:$ZZ$642, 237, MATCH($B$3, resultados!$A$1:$ZZ$1, 0))</f>
        <v/>
      </c>
    </row>
    <row r="244">
      <c r="A244">
        <f>INDEX(resultados!$A$2:$ZZ$642, 238, MATCH($B$1, resultados!$A$1:$ZZ$1, 0))</f>
        <v/>
      </c>
      <c r="B244">
        <f>INDEX(resultados!$A$2:$ZZ$642, 238, MATCH($B$2, resultados!$A$1:$ZZ$1, 0))</f>
        <v/>
      </c>
      <c r="C244">
        <f>INDEX(resultados!$A$2:$ZZ$642, 238, MATCH($B$3, resultados!$A$1:$ZZ$1, 0))</f>
        <v/>
      </c>
    </row>
    <row r="245">
      <c r="A245">
        <f>INDEX(resultados!$A$2:$ZZ$642, 239, MATCH($B$1, resultados!$A$1:$ZZ$1, 0))</f>
        <v/>
      </c>
      <c r="B245">
        <f>INDEX(resultados!$A$2:$ZZ$642, 239, MATCH($B$2, resultados!$A$1:$ZZ$1, 0))</f>
        <v/>
      </c>
      <c r="C245">
        <f>INDEX(resultados!$A$2:$ZZ$642, 239, MATCH($B$3, resultados!$A$1:$ZZ$1, 0))</f>
        <v/>
      </c>
    </row>
    <row r="246">
      <c r="A246">
        <f>INDEX(resultados!$A$2:$ZZ$642, 240, MATCH($B$1, resultados!$A$1:$ZZ$1, 0))</f>
        <v/>
      </c>
      <c r="B246">
        <f>INDEX(resultados!$A$2:$ZZ$642, 240, MATCH($B$2, resultados!$A$1:$ZZ$1, 0))</f>
        <v/>
      </c>
      <c r="C246">
        <f>INDEX(resultados!$A$2:$ZZ$642, 240, MATCH($B$3, resultados!$A$1:$ZZ$1, 0))</f>
        <v/>
      </c>
    </row>
    <row r="247">
      <c r="A247">
        <f>INDEX(resultados!$A$2:$ZZ$642, 241, MATCH($B$1, resultados!$A$1:$ZZ$1, 0))</f>
        <v/>
      </c>
      <c r="B247">
        <f>INDEX(resultados!$A$2:$ZZ$642, 241, MATCH($B$2, resultados!$A$1:$ZZ$1, 0))</f>
        <v/>
      </c>
      <c r="C247">
        <f>INDEX(resultados!$A$2:$ZZ$642, 241, MATCH($B$3, resultados!$A$1:$ZZ$1, 0))</f>
        <v/>
      </c>
    </row>
    <row r="248">
      <c r="A248">
        <f>INDEX(resultados!$A$2:$ZZ$642, 242, MATCH($B$1, resultados!$A$1:$ZZ$1, 0))</f>
        <v/>
      </c>
      <c r="B248">
        <f>INDEX(resultados!$A$2:$ZZ$642, 242, MATCH($B$2, resultados!$A$1:$ZZ$1, 0))</f>
        <v/>
      </c>
      <c r="C248">
        <f>INDEX(resultados!$A$2:$ZZ$642, 242, MATCH($B$3, resultados!$A$1:$ZZ$1, 0))</f>
        <v/>
      </c>
    </row>
    <row r="249">
      <c r="A249">
        <f>INDEX(resultados!$A$2:$ZZ$642, 243, MATCH($B$1, resultados!$A$1:$ZZ$1, 0))</f>
        <v/>
      </c>
      <c r="B249">
        <f>INDEX(resultados!$A$2:$ZZ$642, 243, MATCH($B$2, resultados!$A$1:$ZZ$1, 0))</f>
        <v/>
      </c>
      <c r="C249">
        <f>INDEX(resultados!$A$2:$ZZ$642, 243, MATCH($B$3, resultados!$A$1:$ZZ$1, 0))</f>
        <v/>
      </c>
    </row>
    <row r="250">
      <c r="A250">
        <f>INDEX(resultados!$A$2:$ZZ$642, 244, MATCH($B$1, resultados!$A$1:$ZZ$1, 0))</f>
        <v/>
      </c>
      <c r="B250">
        <f>INDEX(resultados!$A$2:$ZZ$642, 244, MATCH($B$2, resultados!$A$1:$ZZ$1, 0))</f>
        <v/>
      </c>
      <c r="C250">
        <f>INDEX(resultados!$A$2:$ZZ$642, 244, MATCH($B$3, resultados!$A$1:$ZZ$1, 0))</f>
        <v/>
      </c>
    </row>
    <row r="251">
      <c r="A251">
        <f>INDEX(resultados!$A$2:$ZZ$642, 245, MATCH($B$1, resultados!$A$1:$ZZ$1, 0))</f>
        <v/>
      </c>
      <c r="B251">
        <f>INDEX(resultados!$A$2:$ZZ$642, 245, MATCH($B$2, resultados!$A$1:$ZZ$1, 0))</f>
        <v/>
      </c>
      <c r="C251">
        <f>INDEX(resultados!$A$2:$ZZ$642, 245, MATCH($B$3, resultados!$A$1:$ZZ$1, 0))</f>
        <v/>
      </c>
    </row>
    <row r="252">
      <c r="A252">
        <f>INDEX(resultados!$A$2:$ZZ$642, 246, MATCH($B$1, resultados!$A$1:$ZZ$1, 0))</f>
        <v/>
      </c>
      <c r="B252">
        <f>INDEX(resultados!$A$2:$ZZ$642, 246, MATCH($B$2, resultados!$A$1:$ZZ$1, 0))</f>
        <v/>
      </c>
      <c r="C252">
        <f>INDEX(resultados!$A$2:$ZZ$642, 246, MATCH($B$3, resultados!$A$1:$ZZ$1, 0))</f>
        <v/>
      </c>
    </row>
    <row r="253">
      <c r="A253">
        <f>INDEX(resultados!$A$2:$ZZ$642, 247, MATCH($B$1, resultados!$A$1:$ZZ$1, 0))</f>
        <v/>
      </c>
      <c r="B253">
        <f>INDEX(resultados!$A$2:$ZZ$642, 247, MATCH($B$2, resultados!$A$1:$ZZ$1, 0))</f>
        <v/>
      </c>
      <c r="C253">
        <f>INDEX(resultados!$A$2:$ZZ$642, 247, MATCH($B$3, resultados!$A$1:$ZZ$1, 0))</f>
        <v/>
      </c>
    </row>
    <row r="254">
      <c r="A254">
        <f>INDEX(resultados!$A$2:$ZZ$642, 248, MATCH($B$1, resultados!$A$1:$ZZ$1, 0))</f>
        <v/>
      </c>
      <c r="B254">
        <f>INDEX(resultados!$A$2:$ZZ$642, 248, MATCH($B$2, resultados!$A$1:$ZZ$1, 0))</f>
        <v/>
      </c>
      <c r="C254">
        <f>INDEX(resultados!$A$2:$ZZ$642, 248, MATCH($B$3, resultados!$A$1:$ZZ$1, 0))</f>
        <v/>
      </c>
    </row>
    <row r="255">
      <c r="A255">
        <f>INDEX(resultados!$A$2:$ZZ$642, 249, MATCH($B$1, resultados!$A$1:$ZZ$1, 0))</f>
        <v/>
      </c>
      <c r="B255">
        <f>INDEX(resultados!$A$2:$ZZ$642, 249, MATCH($B$2, resultados!$A$1:$ZZ$1, 0))</f>
        <v/>
      </c>
      <c r="C255">
        <f>INDEX(resultados!$A$2:$ZZ$642, 249, MATCH($B$3, resultados!$A$1:$ZZ$1, 0))</f>
        <v/>
      </c>
    </row>
    <row r="256">
      <c r="A256">
        <f>INDEX(resultados!$A$2:$ZZ$642, 250, MATCH($B$1, resultados!$A$1:$ZZ$1, 0))</f>
        <v/>
      </c>
      <c r="B256">
        <f>INDEX(resultados!$A$2:$ZZ$642, 250, MATCH($B$2, resultados!$A$1:$ZZ$1, 0))</f>
        <v/>
      </c>
      <c r="C256">
        <f>INDEX(resultados!$A$2:$ZZ$642, 250, MATCH($B$3, resultados!$A$1:$ZZ$1, 0))</f>
        <v/>
      </c>
    </row>
    <row r="257">
      <c r="A257">
        <f>INDEX(resultados!$A$2:$ZZ$642, 251, MATCH($B$1, resultados!$A$1:$ZZ$1, 0))</f>
        <v/>
      </c>
      <c r="B257">
        <f>INDEX(resultados!$A$2:$ZZ$642, 251, MATCH($B$2, resultados!$A$1:$ZZ$1, 0))</f>
        <v/>
      </c>
      <c r="C257">
        <f>INDEX(resultados!$A$2:$ZZ$642, 251, MATCH($B$3, resultados!$A$1:$ZZ$1, 0))</f>
        <v/>
      </c>
    </row>
    <row r="258">
      <c r="A258">
        <f>INDEX(resultados!$A$2:$ZZ$642, 252, MATCH($B$1, resultados!$A$1:$ZZ$1, 0))</f>
        <v/>
      </c>
      <c r="B258">
        <f>INDEX(resultados!$A$2:$ZZ$642, 252, MATCH($B$2, resultados!$A$1:$ZZ$1, 0))</f>
        <v/>
      </c>
      <c r="C258">
        <f>INDEX(resultados!$A$2:$ZZ$642, 252, MATCH($B$3, resultados!$A$1:$ZZ$1, 0))</f>
        <v/>
      </c>
    </row>
    <row r="259">
      <c r="A259">
        <f>INDEX(resultados!$A$2:$ZZ$642, 253, MATCH($B$1, resultados!$A$1:$ZZ$1, 0))</f>
        <v/>
      </c>
      <c r="B259">
        <f>INDEX(resultados!$A$2:$ZZ$642, 253, MATCH($B$2, resultados!$A$1:$ZZ$1, 0))</f>
        <v/>
      </c>
      <c r="C259">
        <f>INDEX(resultados!$A$2:$ZZ$642, 253, MATCH($B$3, resultados!$A$1:$ZZ$1, 0))</f>
        <v/>
      </c>
    </row>
    <row r="260">
      <c r="A260">
        <f>INDEX(resultados!$A$2:$ZZ$642, 254, MATCH($B$1, resultados!$A$1:$ZZ$1, 0))</f>
        <v/>
      </c>
      <c r="B260">
        <f>INDEX(resultados!$A$2:$ZZ$642, 254, MATCH($B$2, resultados!$A$1:$ZZ$1, 0))</f>
        <v/>
      </c>
      <c r="C260">
        <f>INDEX(resultados!$A$2:$ZZ$642, 254, MATCH($B$3, resultados!$A$1:$ZZ$1, 0))</f>
        <v/>
      </c>
    </row>
    <row r="261">
      <c r="A261">
        <f>INDEX(resultados!$A$2:$ZZ$642, 255, MATCH($B$1, resultados!$A$1:$ZZ$1, 0))</f>
        <v/>
      </c>
      <c r="B261">
        <f>INDEX(resultados!$A$2:$ZZ$642, 255, MATCH($B$2, resultados!$A$1:$ZZ$1, 0))</f>
        <v/>
      </c>
      <c r="C261">
        <f>INDEX(resultados!$A$2:$ZZ$642, 255, MATCH($B$3, resultados!$A$1:$ZZ$1, 0))</f>
        <v/>
      </c>
    </row>
    <row r="262">
      <c r="A262">
        <f>INDEX(resultados!$A$2:$ZZ$642, 256, MATCH($B$1, resultados!$A$1:$ZZ$1, 0))</f>
        <v/>
      </c>
      <c r="B262">
        <f>INDEX(resultados!$A$2:$ZZ$642, 256, MATCH($B$2, resultados!$A$1:$ZZ$1, 0))</f>
        <v/>
      </c>
      <c r="C262">
        <f>INDEX(resultados!$A$2:$ZZ$642, 256, MATCH($B$3, resultados!$A$1:$ZZ$1, 0))</f>
        <v/>
      </c>
    </row>
    <row r="263">
      <c r="A263">
        <f>INDEX(resultados!$A$2:$ZZ$642, 257, MATCH($B$1, resultados!$A$1:$ZZ$1, 0))</f>
        <v/>
      </c>
      <c r="B263">
        <f>INDEX(resultados!$A$2:$ZZ$642, 257, MATCH($B$2, resultados!$A$1:$ZZ$1, 0))</f>
        <v/>
      </c>
      <c r="C263">
        <f>INDEX(resultados!$A$2:$ZZ$642, 257, MATCH($B$3, resultados!$A$1:$ZZ$1, 0))</f>
        <v/>
      </c>
    </row>
    <row r="264">
      <c r="A264">
        <f>INDEX(resultados!$A$2:$ZZ$642, 258, MATCH($B$1, resultados!$A$1:$ZZ$1, 0))</f>
        <v/>
      </c>
      <c r="B264">
        <f>INDEX(resultados!$A$2:$ZZ$642, 258, MATCH($B$2, resultados!$A$1:$ZZ$1, 0))</f>
        <v/>
      </c>
      <c r="C264">
        <f>INDEX(resultados!$A$2:$ZZ$642, 258, MATCH($B$3, resultados!$A$1:$ZZ$1, 0))</f>
        <v/>
      </c>
    </row>
    <row r="265">
      <c r="A265">
        <f>INDEX(resultados!$A$2:$ZZ$642, 259, MATCH($B$1, resultados!$A$1:$ZZ$1, 0))</f>
        <v/>
      </c>
      <c r="B265">
        <f>INDEX(resultados!$A$2:$ZZ$642, 259, MATCH($B$2, resultados!$A$1:$ZZ$1, 0))</f>
        <v/>
      </c>
      <c r="C265">
        <f>INDEX(resultados!$A$2:$ZZ$642, 259, MATCH($B$3, resultados!$A$1:$ZZ$1, 0))</f>
        <v/>
      </c>
    </row>
    <row r="266">
      <c r="A266">
        <f>INDEX(resultados!$A$2:$ZZ$642, 260, MATCH($B$1, resultados!$A$1:$ZZ$1, 0))</f>
        <v/>
      </c>
      <c r="B266">
        <f>INDEX(resultados!$A$2:$ZZ$642, 260, MATCH($B$2, resultados!$A$1:$ZZ$1, 0))</f>
        <v/>
      </c>
      <c r="C266">
        <f>INDEX(resultados!$A$2:$ZZ$642, 260, MATCH($B$3, resultados!$A$1:$ZZ$1, 0))</f>
        <v/>
      </c>
    </row>
    <row r="267">
      <c r="A267">
        <f>INDEX(resultados!$A$2:$ZZ$642, 261, MATCH($B$1, resultados!$A$1:$ZZ$1, 0))</f>
        <v/>
      </c>
      <c r="B267">
        <f>INDEX(resultados!$A$2:$ZZ$642, 261, MATCH($B$2, resultados!$A$1:$ZZ$1, 0))</f>
        <v/>
      </c>
      <c r="C267">
        <f>INDEX(resultados!$A$2:$ZZ$642, 261, MATCH($B$3, resultados!$A$1:$ZZ$1, 0))</f>
        <v/>
      </c>
    </row>
    <row r="268">
      <c r="A268">
        <f>INDEX(resultados!$A$2:$ZZ$642, 262, MATCH($B$1, resultados!$A$1:$ZZ$1, 0))</f>
        <v/>
      </c>
      <c r="B268">
        <f>INDEX(resultados!$A$2:$ZZ$642, 262, MATCH($B$2, resultados!$A$1:$ZZ$1, 0))</f>
        <v/>
      </c>
      <c r="C268">
        <f>INDEX(resultados!$A$2:$ZZ$642, 262, MATCH($B$3, resultados!$A$1:$ZZ$1, 0))</f>
        <v/>
      </c>
    </row>
    <row r="269">
      <c r="A269">
        <f>INDEX(resultados!$A$2:$ZZ$642, 263, MATCH($B$1, resultados!$A$1:$ZZ$1, 0))</f>
        <v/>
      </c>
      <c r="B269">
        <f>INDEX(resultados!$A$2:$ZZ$642, 263, MATCH($B$2, resultados!$A$1:$ZZ$1, 0))</f>
        <v/>
      </c>
      <c r="C269">
        <f>INDEX(resultados!$A$2:$ZZ$642, 263, MATCH($B$3, resultados!$A$1:$ZZ$1, 0))</f>
        <v/>
      </c>
    </row>
    <row r="270">
      <c r="A270">
        <f>INDEX(resultados!$A$2:$ZZ$642, 264, MATCH($B$1, resultados!$A$1:$ZZ$1, 0))</f>
        <v/>
      </c>
      <c r="B270">
        <f>INDEX(resultados!$A$2:$ZZ$642, 264, MATCH($B$2, resultados!$A$1:$ZZ$1, 0))</f>
        <v/>
      </c>
      <c r="C270">
        <f>INDEX(resultados!$A$2:$ZZ$642, 264, MATCH($B$3, resultados!$A$1:$ZZ$1, 0))</f>
        <v/>
      </c>
    </row>
    <row r="271">
      <c r="A271">
        <f>INDEX(resultados!$A$2:$ZZ$642, 265, MATCH($B$1, resultados!$A$1:$ZZ$1, 0))</f>
        <v/>
      </c>
      <c r="B271">
        <f>INDEX(resultados!$A$2:$ZZ$642, 265, MATCH($B$2, resultados!$A$1:$ZZ$1, 0))</f>
        <v/>
      </c>
      <c r="C271">
        <f>INDEX(resultados!$A$2:$ZZ$642, 265, MATCH($B$3, resultados!$A$1:$ZZ$1, 0))</f>
        <v/>
      </c>
    </row>
    <row r="272">
      <c r="A272">
        <f>INDEX(resultados!$A$2:$ZZ$642, 266, MATCH($B$1, resultados!$A$1:$ZZ$1, 0))</f>
        <v/>
      </c>
      <c r="B272">
        <f>INDEX(resultados!$A$2:$ZZ$642, 266, MATCH($B$2, resultados!$A$1:$ZZ$1, 0))</f>
        <v/>
      </c>
      <c r="C272">
        <f>INDEX(resultados!$A$2:$ZZ$642, 266, MATCH($B$3, resultados!$A$1:$ZZ$1, 0))</f>
        <v/>
      </c>
    </row>
    <row r="273">
      <c r="A273">
        <f>INDEX(resultados!$A$2:$ZZ$642, 267, MATCH($B$1, resultados!$A$1:$ZZ$1, 0))</f>
        <v/>
      </c>
      <c r="B273">
        <f>INDEX(resultados!$A$2:$ZZ$642, 267, MATCH($B$2, resultados!$A$1:$ZZ$1, 0))</f>
        <v/>
      </c>
      <c r="C273">
        <f>INDEX(resultados!$A$2:$ZZ$642, 267, MATCH($B$3, resultados!$A$1:$ZZ$1, 0))</f>
        <v/>
      </c>
    </row>
    <row r="274">
      <c r="A274">
        <f>INDEX(resultados!$A$2:$ZZ$642, 268, MATCH($B$1, resultados!$A$1:$ZZ$1, 0))</f>
        <v/>
      </c>
      <c r="B274">
        <f>INDEX(resultados!$A$2:$ZZ$642, 268, MATCH($B$2, resultados!$A$1:$ZZ$1, 0))</f>
        <v/>
      </c>
      <c r="C274">
        <f>INDEX(resultados!$A$2:$ZZ$642, 268, MATCH($B$3, resultados!$A$1:$ZZ$1, 0))</f>
        <v/>
      </c>
    </row>
    <row r="275">
      <c r="A275">
        <f>INDEX(resultados!$A$2:$ZZ$642, 269, MATCH($B$1, resultados!$A$1:$ZZ$1, 0))</f>
        <v/>
      </c>
      <c r="B275">
        <f>INDEX(resultados!$A$2:$ZZ$642, 269, MATCH($B$2, resultados!$A$1:$ZZ$1, 0))</f>
        <v/>
      </c>
      <c r="C275">
        <f>INDEX(resultados!$A$2:$ZZ$642, 269, MATCH($B$3, resultados!$A$1:$ZZ$1, 0))</f>
        <v/>
      </c>
    </row>
    <row r="276">
      <c r="A276">
        <f>INDEX(resultados!$A$2:$ZZ$642, 270, MATCH($B$1, resultados!$A$1:$ZZ$1, 0))</f>
        <v/>
      </c>
      <c r="B276">
        <f>INDEX(resultados!$A$2:$ZZ$642, 270, MATCH($B$2, resultados!$A$1:$ZZ$1, 0))</f>
        <v/>
      </c>
      <c r="C276">
        <f>INDEX(resultados!$A$2:$ZZ$642, 270, MATCH($B$3, resultados!$A$1:$ZZ$1, 0))</f>
        <v/>
      </c>
    </row>
    <row r="277">
      <c r="A277">
        <f>INDEX(resultados!$A$2:$ZZ$642, 271, MATCH($B$1, resultados!$A$1:$ZZ$1, 0))</f>
        <v/>
      </c>
      <c r="B277">
        <f>INDEX(resultados!$A$2:$ZZ$642, 271, MATCH($B$2, resultados!$A$1:$ZZ$1, 0))</f>
        <v/>
      </c>
      <c r="C277">
        <f>INDEX(resultados!$A$2:$ZZ$642, 271, MATCH($B$3, resultados!$A$1:$ZZ$1, 0))</f>
        <v/>
      </c>
    </row>
    <row r="278">
      <c r="A278">
        <f>INDEX(resultados!$A$2:$ZZ$642, 272, MATCH($B$1, resultados!$A$1:$ZZ$1, 0))</f>
        <v/>
      </c>
      <c r="B278">
        <f>INDEX(resultados!$A$2:$ZZ$642, 272, MATCH($B$2, resultados!$A$1:$ZZ$1, 0))</f>
        <v/>
      </c>
      <c r="C278">
        <f>INDEX(resultados!$A$2:$ZZ$642, 272, MATCH($B$3, resultados!$A$1:$ZZ$1, 0))</f>
        <v/>
      </c>
    </row>
    <row r="279">
      <c r="A279">
        <f>INDEX(resultados!$A$2:$ZZ$642, 273, MATCH($B$1, resultados!$A$1:$ZZ$1, 0))</f>
        <v/>
      </c>
      <c r="B279">
        <f>INDEX(resultados!$A$2:$ZZ$642, 273, MATCH($B$2, resultados!$A$1:$ZZ$1, 0))</f>
        <v/>
      </c>
      <c r="C279">
        <f>INDEX(resultados!$A$2:$ZZ$642, 273, MATCH($B$3, resultados!$A$1:$ZZ$1, 0))</f>
        <v/>
      </c>
    </row>
    <row r="280">
      <c r="A280">
        <f>INDEX(resultados!$A$2:$ZZ$642, 274, MATCH($B$1, resultados!$A$1:$ZZ$1, 0))</f>
        <v/>
      </c>
      <c r="B280">
        <f>INDEX(resultados!$A$2:$ZZ$642, 274, MATCH($B$2, resultados!$A$1:$ZZ$1, 0))</f>
        <v/>
      </c>
      <c r="C280">
        <f>INDEX(resultados!$A$2:$ZZ$642, 274, MATCH($B$3, resultados!$A$1:$ZZ$1, 0))</f>
        <v/>
      </c>
    </row>
    <row r="281">
      <c r="A281">
        <f>INDEX(resultados!$A$2:$ZZ$642, 275, MATCH($B$1, resultados!$A$1:$ZZ$1, 0))</f>
        <v/>
      </c>
      <c r="B281">
        <f>INDEX(resultados!$A$2:$ZZ$642, 275, MATCH($B$2, resultados!$A$1:$ZZ$1, 0))</f>
        <v/>
      </c>
      <c r="C281">
        <f>INDEX(resultados!$A$2:$ZZ$642, 275, MATCH($B$3, resultados!$A$1:$ZZ$1, 0))</f>
        <v/>
      </c>
    </row>
    <row r="282">
      <c r="A282">
        <f>INDEX(resultados!$A$2:$ZZ$642, 276, MATCH($B$1, resultados!$A$1:$ZZ$1, 0))</f>
        <v/>
      </c>
      <c r="B282">
        <f>INDEX(resultados!$A$2:$ZZ$642, 276, MATCH($B$2, resultados!$A$1:$ZZ$1, 0))</f>
        <v/>
      </c>
      <c r="C282">
        <f>INDEX(resultados!$A$2:$ZZ$642, 276, MATCH($B$3, resultados!$A$1:$ZZ$1, 0))</f>
        <v/>
      </c>
    </row>
    <row r="283">
      <c r="A283">
        <f>INDEX(resultados!$A$2:$ZZ$642, 277, MATCH($B$1, resultados!$A$1:$ZZ$1, 0))</f>
        <v/>
      </c>
      <c r="B283">
        <f>INDEX(resultados!$A$2:$ZZ$642, 277, MATCH($B$2, resultados!$A$1:$ZZ$1, 0))</f>
        <v/>
      </c>
      <c r="C283">
        <f>INDEX(resultados!$A$2:$ZZ$642, 277, MATCH($B$3, resultados!$A$1:$ZZ$1, 0))</f>
        <v/>
      </c>
    </row>
    <row r="284">
      <c r="A284">
        <f>INDEX(resultados!$A$2:$ZZ$642, 278, MATCH($B$1, resultados!$A$1:$ZZ$1, 0))</f>
        <v/>
      </c>
      <c r="B284">
        <f>INDEX(resultados!$A$2:$ZZ$642, 278, MATCH($B$2, resultados!$A$1:$ZZ$1, 0))</f>
        <v/>
      </c>
      <c r="C284">
        <f>INDEX(resultados!$A$2:$ZZ$642, 278, MATCH($B$3, resultados!$A$1:$ZZ$1, 0))</f>
        <v/>
      </c>
    </row>
    <row r="285">
      <c r="A285">
        <f>INDEX(resultados!$A$2:$ZZ$642, 279, MATCH($B$1, resultados!$A$1:$ZZ$1, 0))</f>
        <v/>
      </c>
      <c r="B285">
        <f>INDEX(resultados!$A$2:$ZZ$642, 279, MATCH($B$2, resultados!$A$1:$ZZ$1, 0))</f>
        <v/>
      </c>
      <c r="C285">
        <f>INDEX(resultados!$A$2:$ZZ$642, 279, MATCH($B$3, resultados!$A$1:$ZZ$1, 0))</f>
        <v/>
      </c>
    </row>
    <row r="286">
      <c r="A286">
        <f>INDEX(resultados!$A$2:$ZZ$642, 280, MATCH($B$1, resultados!$A$1:$ZZ$1, 0))</f>
        <v/>
      </c>
      <c r="B286">
        <f>INDEX(resultados!$A$2:$ZZ$642, 280, MATCH($B$2, resultados!$A$1:$ZZ$1, 0))</f>
        <v/>
      </c>
      <c r="C286">
        <f>INDEX(resultados!$A$2:$ZZ$642, 280, MATCH($B$3, resultados!$A$1:$ZZ$1, 0))</f>
        <v/>
      </c>
    </row>
    <row r="287">
      <c r="A287">
        <f>INDEX(resultados!$A$2:$ZZ$642, 281, MATCH($B$1, resultados!$A$1:$ZZ$1, 0))</f>
        <v/>
      </c>
      <c r="B287">
        <f>INDEX(resultados!$A$2:$ZZ$642, 281, MATCH($B$2, resultados!$A$1:$ZZ$1, 0))</f>
        <v/>
      </c>
      <c r="C287">
        <f>INDEX(resultados!$A$2:$ZZ$642, 281, MATCH($B$3, resultados!$A$1:$ZZ$1, 0))</f>
        <v/>
      </c>
    </row>
    <row r="288">
      <c r="A288">
        <f>INDEX(resultados!$A$2:$ZZ$642, 282, MATCH($B$1, resultados!$A$1:$ZZ$1, 0))</f>
        <v/>
      </c>
      <c r="B288">
        <f>INDEX(resultados!$A$2:$ZZ$642, 282, MATCH($B$2, resultados!$A$1:$ZZ$1, 0))</f>
        <v/>
      </c>
      <c r="C288">
        <f>INDEX(resultados!$A$2:$ZZ$642, 282, MATCH($B$3, resultados!$A$1:$ZZ$1, 0))</f>
        <v/>
      </c>
    </row>
    <row r="289">
      <c r="A289">
        <f>INDEX(resultados!$A$2:$ZZ$642, 283, MATCH($B$1, resultados!$A$1:$ZZ$1, 0))</f>
        <v/>
      </c>
      <c r="B289">
        <f>INDEX(resultados!$A$2:$ZZ$642, 283, MATCH($B$2, resultados!$A$1:$ZZ$1, 0))</f>
        <v/>
      </c>
      <c r="C289">
        <f>INDEX(resultados!$A$2:$ZZ$642, 283, MATCH($B$3, resultados!$A$1:$ZZ$1, 0))</f>
        <v/>
      </c>
    </row>
    <row r="290">
      <c r="A290">
        <f>INDEX(resultados!$A$2:$ZZ$642, 284, MATCH($B$1, resultados!$A$1:$ZZ$1, 0))</f>
        <v/>
      </c>
      <c r="B290">
        <f>INDEX(resultados!$A$2:$ZZ$642, 284, MATCH($B$2, resultados!$A$1:$ZZ$1, 0))</f>
        <v/>
      </c>
      <c r="C290">
        <f>INDEX(resultados!$A$2:$ZZ$642, 284, MATCH($B$3, resultados!$A$1:$ZZ$1, 0))</f>
        <v/>
      </c>
    </row>
    <row r="291">
      <c r="A291">
        <f>INDEX(resultados!$A$2:$ZZ$642, 285, MATCH($B$1, resultados!$A$1:$ZZ$1, 0))</f>
        <v/>
      </c>
      <c r="B291">
        <f>INDEX(resultados!$A$2:$ZZ$642, 285, MATCH($B$2, resultados!$A$1:$ZZ$1, 0))</f>
        <v/>
      </c>
      <c r="C291">
        <f>INDEX(resultados!$A$2:$ZZ$642, 285, MATCH($B$3, resultados!$A$1:$ZZ$1, 0))</f>
        <v/>
      </c>
    </row>
    <row r="292">
      <c r="A292">
        <f>INDEX(resultados!$A$2:$ZZ$642, 286, MATCH($B$1, resultados!$A$1:$ZZ$1, 0))</f>
        <v/>
      </c>
      <c r="B292">
        <f>INDEX(resultados!$A$2:$ZZ$642, 286, MATCH($B$2, resultados!$A$1:$ZZ$1, 0))</f>
        <v/>
      </c>
      <c r="C292">
        <f>INDEX(resultados!$A$2:$ZZ$642, 286, MATCH($B$3, resultados!$A$1:$ZZ$1, 0))</f>
        <v/>
      </c>
    </row>
    <row r="293">
      <c r="A293">
        <f>INDEX(resultados!$A$2:$ZZ$642, 287, MATCH($B$1, resultados!$A$1:$ZZ$1, 0))</f>
        <v/>
      </c>
      <c r="B293">
        <f>INDEX(resultados!$A$2:$ZZ$642, 287, MATCH($B$2, resultados!$A$1:$ZZ$1, 0))</f>
        <v/>
      </c>
      <c r="C293">
        <f>INDEX(resultados!$A$2:$ZZ$642, 287, MATCH($B$3, resultados!$A$1:$ZZ$1, 0))</f>
        <v/>
      </c>
    </row>
    <row r="294">
      <c r="A294">
        <f>INDEX(resultados!$A$2:$ZZ$642, 288, MATCH($B$1, resultados!$A$1:$ZZ$1, 0))</f>
        <v/>
      </c>
      <c r="B294">
        <f>INDEX(resultados!$A$2:$ZZ$642, 288, MATCH($B$2, resultados!$A$1:$ZZ$1, 0))</f>
        <v/>
      </c>
      <c r="C294">
        <f>INDEX(resultados!$A$2:$ZZ$642, 288, MATCH($B$3, resultados!$A$1:$ZZ$1, 0))</f>
        <v/>
      </c>
    </row>
    <row r="295">
      <c r="A295">
        <f>INDEX(resultados!$A$2:$ZZ$642, 289, MATCH($B$1, resultados!$A$1:$ZZ$1, 0))</f>
        <v/>
      </c>
      <c r="B295">
        <f>INDEX(resultados!$A$2:$ZZ$642, 289, MATCH($B$2, resultados!$A$1:$ZZ$1, 0))</f>
        <v/>
      </c>
      <c r="C295">
        <f>INDEX(resultados!$A$2:$ZZ$642, 289, MATCH($B$3, resultados!$A$1:$ZZ$1, 0))</f>
        <v/>
      </c>
    </row>
    <row r="296">
      <c r="A296">
        <f>INDEX(resultados!$A$2:$ZZ$642, 290, MATCH($B$1, resultados!$A$1:$ZZ$1, 0))</f>
        <v/>
      </c>
      <c r="B296">
        <f>INDEX(resultados!$A$2:$ZZ$642, 290, MATCH($B$2, resultados!$A$1:$ZZ$1, 0))</f>
        <v/>
      </c>
      <c r="C296">
        <f>INDEX(resultados!$A$2:$ZZ$642, 290, MATCH($B$3, resultados!$A$1:$ZZ$1, 0))</f>
        <v/>
      </c>
    </row>
    <row r="297">
      <c r="A297">
        <f>INDEX(resultados!$A$2:$ZZ$642, 291, MATCH($B$1, resultados!$A$1:$ZZ$1, 0))</f>
        <v/>
      </c>
      <c r="B297">
        <f>INDEX(resultados!$A$2:$ZZ$642, 291, MATCH($B$2, resultados!$A$1:$ZZ$1, 0))</f>
        <v/>
      </c>
      <c r="C297">
        <f>INDEX(resultados!$A$2:$ZZ$642, 291, MATCH($B$3, resultados!$A$1:$ZZ$1, 0))</f>
        <v/>
      </c>
    </row>
    <row r="298">
      <c r="A298">
        <f>INDEX(resultados!$A$2:$ZZ$642, 292, MATCH($B$1, resultados!$A$1:$ZZ$1, 0))</f>
        <v/>
      </c>
      <c r="B298">
        <f>INDEX(resultados!$A$2:$ZZ$642, 292, MATCH($B$2, resultados!$A$1:$ZZ$1, 0))</f>
        <v/>
      </c>
      <c r="C298">
        <f>INDEX(resultados!$A$2:$ZZ$642, 292, MATCH($B$3, resultados!$A$1:$ZZ$1, 0))</f>
        <v/>
      </c>
    </row>
    <row r="299">
      <c r="A299">
        <f>INDEX(resultados!$A$2:$ZZ$642, 293, MATCH($B$1, resultados!$A$1:$ZZ$1, 0))</f>
        <v/>
      </c>
      <c r="B299">
        <f>INDEX(resultados!$A$2:$ZZ$642, 293, MATCH($B$2, resultados!$A$1:$ZZ$1, 0))</f>
        <v/>
      </c>
      <c r="C299">
        <f>INDEX(resultados!$A$2:$ZZ$642, 293, MATCH($B$3, resultados!$A$1:$ZZ$1, 0))</f>
        <v/>
      </c>
    </row>
    <row r="300">
      <c r="A300">
        <f>INDEX(resultados!$A$2:$ZZ$642, 294, MATCH($B$1, resultados!$A$1:$ZZ$1, 0))</f>
        <v/>
      </c>
      <c r="B300">
        <f>INDEX(resultados!$A$2:$ZZ$642, 294, MATCH($B$2, resultados!$A$1:$ZZ$1, 0))</f>
        <v/>
      </c>
      <c r="C300">
        <f>INDEX(resultados!$A$2:$ZZ$642, 294, MATCH($B$3, resultados!$A$1:$ZZ$1, 0))</f>
        <v/>
      </c>
    </row>
    <row r="301">
      <c r="A301">
        <f>INDEX(resultados!$A$2:$ZZ$642, 295, MATCH($B$1, resultados!$A$1:$ZZ$1, 0))</f>
        <v/>
      </c>
      <c r="B301">
        <f>INDEX(resultados!$A$2:$ZZ$642, 295, MATCH($B$2, resultados!$A$1:$ZZ$1, 0))</f>
        <v/>
      </c>
      <c r="C301">
        <f>INDEX(resultados!$A$2:$ZZ$642, 295, MATCH($B$3, resultados!$A$1:$ZZ$1, 0))</f>
        <v/>
      </c>
    </row>
    <row r="302">
      <c r="A302">
        <f>INDEX(resultados!$A$2:$ZZ$642, 296, MATCH($B$1, resultados!$A$1:$ZZ$1, 0))</f>
        <v/>
      </c>
      <c r="B302">
        <f>INDEX(resultados!$A$2:$ZZ$642, 296, MATCH($B$2, resultados!$A$1:$ZZ$1, 0))</f>
        <v/>
      </c>
      <c r="C302">
        <f>INDEX(resultados!$A$2:$ZZ$642, 296, MATCH($B$3, resultados!$A$1:$ZZ$1, 0))</f>
        <v/>
      </c>
    </row>
    <row r="303">
      <c r="A303">
        <f>INDEX(resultados!$A$2:$ZZ$642, 297, MATCH($B$1, resultados!$A$1:$ZZ$1, 0))</f>
        <v/>
      </c>
      <c r="B303">
        <f>INDEX(resultados!$A$2:$ZZ$642, 297, MATCH($B$2, resultados!$A$1:$ZZ$1, 0))</f>
        <v/>
      </c>
      <c r="C303">
        <f>INDEX(resultados!$A$2:$ZZ$642, 297, MATCH($B$3, resultados!$A$1:$ZZ$1, 0))</f>
        <v/>
      </c>
    </row>
    <row r="304">
      <c r="A304">
        <f>INDEX(resultados!$A$2:$ZZ$642, 298, MATCH($B$1, resultados!$A$1:$ZZ$1, 0))</f>
        <v/>
      </c>
      <c r="B304">
        <f>INDEX(resultados!$A$2:$ZZ$642, 298, MATCH($B$2, resultados!$A$1:$ZZ$1, 0))</f>
        <v/>
      </c>
      <c r="C304">
        <f>INDEX(resultados!$A$2:$ZZ$642, 298, MATCH($B$3, resultados!$A$1:$ZZ$1, 0))</f>
        <v/>
      </c>
    </row>
    <row r="305">
      <c r="A305">
        <f>INDEX(resultados!$A$2:$ZZ$642, 299, MATCH($B$1, resultados!$A$1:$ZZ$1, 0))</f>
        <v/>
      </c>
      <c r="B305">
        <f>INDEX(resultados!$A$2:$ZZ$642, 299, MATCH($B$2, resultados!$A$1:$ZZ$1, 0))</f>
        <v/>
      </c>
      <c r="C305">
        <f>INDEX(resultados!$A$2:$ZZ$642, 299, MATCH($B$3, resultados!$A$1:$ZZ$1, 0))</f>
        <v/>
      </c>
    </row>
    <row r="306">
      <c r="A306">
        <f>INDEX(resultados!$A$2:$ZZ$642, 300, MATCH($B$1, resultados!$A$1:$ZZ$1, 0))</f>
        <v/>
      </c>
      <c r="B306">
        <f>INDEX(resultados!$A$2:$ZZ$642, 300, MATCH($B$2, resultados!$A$1:$ZZ$1, 0))</f>
        <v/>
      </c>
      <c r="C306">
        <f>INDEX(resultados!$A$2:$ZZ$642, 300, MATCH($B$3, resultados!$A$1:$ZZ$1, 0))</f>
        <v/>
      </c>
    </row>
    <row r="307">
      <c r="A307">
        <f>INDEX(resultados!$A$2:$ZZ$642, 301, MATCH($B$1, resultados!$A$1:$ZZ$1, 0))</f>
        <v/>
      </c>
      <c r="B307">
        <f>INDEX(resultados!$A$2:$ZZ$642, 301, MATCH($B$2, resultados!$A$1:$ZZ$1, 0))</f>
        <v/>
      </c>
      <c r="C307">
        <f>INDEX(resultados!$A$2:$ZZ$642, 301, MATCH($B$3, resultados!$A$1:$ZZ$1, 0))</f>
        <v/>
      </c>
    </row>
    <row r="308">
      <c r="A308">
        <f>INDEX(resultados!$A$2:$ZZ$642, 302, MATCH($B$1, resultados!$A$1:$ZZ$1, 0))</f>
        <v/>
      </c>
      <c r="B308">
        <f>INDEX(resultados!$A$2:$ZZ$642, 302, MATCH($B$2, resultados!$A$1:$ZZ$1, 0))</f>
        <v/>
      </c>
      <c r="C308">
        <f>INDEX(resultados!$A$2:$ZZ$642, 302, MATCH($B$3, resultados!$A$1:$ZZ$1, 0))</f>
        <v/>
      </c>
    </row>
    <row r="309">
      <c r="A309">
        <f>INDEX(resultados!$A$2:$ZZ$642, 303, MATCH($B$1, resultados!$A$1:$ZZ$1, 0))</f>
        <v/>
      </c>
      <c r="B309">
        <f>INDEX(resultados!$A$2:$ZZ$642, 303, MATCH($B$2, resultados!$A$1:$ZZ$1, 0))</f>
        <v/>
      </c>
      <c r="C309">
        <f>INDEX(resultados!$A$2:$ZZ$642, 303, MATCH($B$3, resultados!$A$1:$ZZ$1, 0))</f>
        <v/>
      </c>
    </row>
    <row r="310">
      <c r="A310">
        <f>INDEX(resultados!$A$2:$ZZ$642, 304, MATCH($B$1, resultados!$A$1:$ZZ$1, 0))</f>
        <v/>
      </c>
      <c r="B310">
        <f>INDEX(resultados!$A$2:$ZZ$642, 304, MATCH($B$2, resultados!$A$1:$ZZ$1, 0))</f>
        <v/>
      </c>
      <c r="C310">
        <f>INDEX(resultados!$A$2:$ZZ$642, 304, MATCH($B$3, resultados!$A$1:$ZZ$1, 0))</f>
        <v/>
      </c>
    </row>
    <row r="311">
      <c r="A311">
        <f>INDEX(resultados!$A$2:$ZZ$642, 305, MATCH($B$1, resultados!$A$1:$ZZ$1, 0))</f>
        <v/>
      </c>
      <c r="B311">
        <f>INDEX(resultados!$A$2:$ZZ$642, 305, MATCH($B$2, resultados!$A$1:$ZZ$1, 0))</f>
        <v/>
      </c>
      <c r="C311">
        <f>INDEX(resultados!$A$2:$ZZ$642, 305, MATCH($B$3, resultados!$A$1:$ZZ$1, 0))</f>
        <v/>
      </c>
    </row>
    <row r="312">
      <c r="A312">
        <f>INDEX(resultados!$A$2:$ZZ$642, 306, MATCH($B$1, resultados!$A$1:$ZZ$1, 0))</f>
        <v/>
      </c>
      <c r="B312">
        <f>INDEX(resultados!$A$2:$ZZ$642, 306, MATCH($B$2, resultados!$A$1:$ZZ$1, 0))</f>
        <v/>
      </c>
      <c r="C312">
        <f>INDEX(resultados!$A$2:$ZZ$642, 306, MATCH($B$3, resultados!$A$1:$ZZ$1, 0))</f>
        <v/>
      </c>
    </row>
    <row r="313">
      <c r="A313">
        <f>INDEX(resultados!$A$2:$ZZ$642, 307, MATCH($B$1, resultados!$A$1:$ZZ$1, 0))</f>
        <v/>
      </c>
      <c r="B313">
        <f>INDEX(resultados!$A$2:$ZZ$642, 307, MATCH($B$2, resultados!$A$1:$ZZ$1, 0))</f>
        <v/>
      </c>
      <c r="C313">
        <f>INDEX(resultados!$A$2:$ZZ$642, 307, MATCH($B$3, resultados!$A$1:$ZZ$1, 0))</f>
        <v/>
      </c>
    </row>
    <row r="314">
      <c r="A314">
        <f>INDEX(resultados!$A$2:$ZZ$642, 308, MATCH($B$1, resultados!$A$1:$ZZ$1, 0))</f>
        <v/>
      </c>
      <c r="B314">
        <f>INDEX(resultados!$A$2:$ZZ$642, 308, MATCH($B$2, resultados!$A$1:$ZZ$1, 0))</f>
        <v/>
      </c>
      <c r="C314">
        <f>INDEX(resultados!$A$2:$ZZ$642, 308, MATCH($B$3, resultados!$A$1:$ZZ$1, 0))</f>
        <v/>
      </c>
    </row>
    <row r="315">
      <c r="A315">
        <f>INDEX(resultados!$A$2:$ZZ$642, 309, MATCH($B$1, resultados!$A$1:$ZZ$1, 0))</f>
        <v/>
      </c>
      <c r="B315">
        <f>INDEX(resultados!$A$2:$ZZ$642, 309, MATCH($B$2, resultados!$A$1:$ZZ$1, 0))</f>
        <v/>
      </c>
      <c r="C315">
        <f>INDEX(resultados!$A$2:$ZZ$642, 309, MATCH($B$3, resultados!$A$1:$ZZ$1, 0))</f>
        <v/>
      </c>
    </row>
    <row r="316">
      <c r="A316">
        <f>INDEX(resultados!$A$2:$ZZ$642, 310, MATCH($B$1, resultados!$A$1:$ZZ$1, 0))</f>
        <v/>
      </c>
      <c r="B316">
        <f>INDEX(resultados!$A$2:$ZZ$642, 310, MATCH($B$2, resultados!$A$1:$ZZ$1, 0))</f>
        <v/>
      </c>
      <c r="C316">
        <f>INDEX(resultados!$A$2:$ZZ$642, 310, MATCH($B$3, resultados!$A$1:$ZZ$1, 0))</f>
        <v/>
      </c>
    </row>
    <row r="317">
      <c r="A317">
        <f>INDEX(resultados!$A$2:$ZZ$642, 311, MATCH($B$1, resultados!$A$1:$ZZ$1, 0))</f>
        <v/>
      </c>
      <c r="B317">
        <f>INDEX(resultados!$A$2:$ZZ$642, 311, MATCH($B$2, resultados!$A$1:$ZZ$1, 0))</f>
        <v/>
      </c>
      <c r="C317">
        <f>INDEX(resultados!$A$2:$ZZ$642, 311, MATCH($B$3, resultados!$A$1:$ZZ$1, 0))</f>
        <v/>
      </c>
    </row>
    <row r="318">
      <c r="A318">
        <f>INDEX(resultados!$A$2:$ZZ$642, 312, MATCH($B$1, resultados!$A$1:$ZZ$1, 0))</f>
        <v/>
      </c>
      <c r="B318">
        <f>INDEX(resultados!$A$2:$ZZ$642, 312, MATCH($B$2, resultados!$A$1:$ZZ$1, 0))</f>
        <v/>
      </c>
      <c r="C318">
        <f>INDEX(resultados!$A$2:$ZZ$642, 312, MATCH($B$3, resultados!$A$1:$ZZ$1, 0))</f>
        <v/>
      </c>
    </row>
    <row r="319">
      <c r="A319">
        <f>INDEX(resultados!$A$2:$ZZ$642, 313, MATCH($B$1, resultados!$A$1:$ZZ$1, 0))</f>
        <v/>
      </c>
      <c r="B319">
        <f>INDEX(resultados!$A$2:$ZZ$642, 313, MATCH($B$2, resultados!$A$1:$ZZ$1, 0))</f>
        <v/>
      </c>
      <c r="C319">
        <f>INDEX(resultados!$A$2:$ZZ$642, 313, MATCH($B$3, resultados!$A$1:$ZZ$1, 0))</f>
        <v/>
      </c>
    </row>
    <row r="320">
      <c r="A320">
        <f>INDEX(resultados!$A$2:$ZZ$642, 314, MATCH($B$1, resultados!$A$1:$ZZ$1, 0))</f>
        <v/>
      </c>
      <c r="B320">
        <f>INDEX(resultados!$A$2:$ZZ$642, 314, MATCH($B$2, resultados!$A$1:$ZZ$1, 0))</f>
        <v/>
      </c>
      <c r="C320">
        <f>INDEX(resultados!$A$2:$ZZ$642, 314, MATCH($B$3, resultados!$A$1:$ZZ$1, 0))</f>
        <v/>
      </c>
    </row>
    <row r="321">
      <c r="A321">
        <f>INDEX(resultados!$A$2:$ZZ$642, 315, MATCH($B$1, resultados!$A$1:$ZZ$1, 0))</f>
        <v/>
      </c>
      <c r="B321">
        <f>INDEX(resultados!$A$2:$ZZ$642, 315, MATCH($B$2, resultados!$A$1:$ZZ$1, 0))</f>
        <v/>
      </c>
      <c r="C321">
        <f>INDEX(resultados!$A$2:$ZZ$642, 315, MATCH($B$3, resultados!$A$1:$ZZ$1, 0))</f>
        <v/>
      </c>
    </row>
    <row r="322">
      <c r="A322">
        <f>INDEX(resultados!$A$2:$ZZ$642, 316, MATCH($B$1, resultados!$A$1:$ZZ$1, 0))</f>
        <v/>
      </c>
      <c r="B322">
        <f>INDEX(resultados!$A$2:$ZZ$642, 316, MATCH($B$2, resultados!$A$1:$ZZ$1, 0))</f>
        <v/>
      </c>
      <c r="C322">
        <f>INDEX(resultados!$A$2:$ZZ$642, 316, MATCH($B$3, resultados!$A$1:$ZZ$1, 0))</f>
        <v/>
      </c>
    </row>
    <row r="323">
      <c r="A323">
        <f>INDEX(resultados!$A$2:$ZZ$642, 317, MATCH($B$1, resultados!$A$1:$ZZ$1, 0))</f>
        <v/>
      </c>
      <c r="B323">
        <f>INDEX(resultados!$A$2:$ZZ$642, 317, MATCH($B$2, resultados!$A$1:$ZZ$1, 0))</f>
        <v/>
      </c>
      <c r="C323">
        <f>INDEX(resultados!$A$2:$ZZ$642, 317, MATCH($B$3, resultados!$A$1:$ZZ$1, 0))</f>
        <v/>
      </c>
    </row>
    <row r="324">
      <c r="A324">
        <f>INDEX(resultados!$A$2:$ZZ$642, 318, MATCH($B$1, resultados!$A$1:$ZZ$1, 0))</f>
        <v/>
      </c>
      <c r="B324">
        <f>INDEX(resultados!$A$2:$ZZ$642, 318, MATCH($B$2, resultados!$A$1:$ZZ$1, 0))</f>
        <v/>
      </c>
      <c r="C324">
        <f>INDEX(resultados!$A$2:$ZZ$642, 318, MATCH($B$3, resultados!$A$1:$ZZ$1, 0))</f>
        <v/>
      </c>
    </row>
    <row r="325">
      <c r="A325">
        <f>INDEX(resultados!$A$2:$ZZ$642, 319, MATCH($B$1, resultados!$A$1:$ZZ$1, 0))</f>
        <v/>
      </c>
      <c r="B325">
        <f>INDEX(resultados!$A$2:$ZZ$642, 319, MATCH($B$2, resultados!$A$1:$ZZ$1, 0))</f>
        <v/>
      </c>
      <c r="C325">
        <f>INDEX(resultados!$A$2:$ZZ$642, 319, MATCH($B$3, resultados!$A$1:$ZZ$1, 0))</f>
        <v/>
      </c>
    </row>
    <row r="326">
      <c r="A326">
        <f>INDEX(resultados!$A$2:$ZZ$642, 320, MATCH($B$1, resultados!$A$1:$ZZ$1, 0))</f>
        <v/>
      </c>
      <c r="B326">
        <f>INDEX(resultados!$A$2:$ZZ$642, 320, MATCH($B$2, resultados!$A$1:$ZZ$1, 0))</f>
        <v/>
      </c>
      <c r="C326">
        <f>INDEX(resultados!$A$2:$ZZ$642, 320, MATCH($B$3, resultados!$A$1:$ZZ$1, 0))</f>
        <v/>
      </c>
    </row>
    <row r="327">
      <c r="A327">
        <f>INDEX(resultados!$A$2:$ZZ$642, 321, MATCH($B$1, resultados!$A$1:$ZZ$1, 0))</f>
        <v/>
      </c>
      <c r="B327">
        <f>INDEX(resultados!$A$2:$ZZ$642, 321, MATCH($B$2, resultados!$A$1:$ZZ$1, 0))</f>
        <v/>
      </c>
      <c r="C327">
        <f>INDEX(resultados!$A$2:$ZZ$642, 321, MATCH($B$3, resultados!$A$1:$ZZ$1, 0))</f>
        <v/>
      </c>
    </row>
    <row r="328">
      <c r="A328">
        <f>INDEX(resultados!$A$2:$ZZ$642, 322, MATCH($B$1, resultados!$A$1:$ZZ$1, 0))</f>
        <v/>
      </c>
      <c r="B328">
        <f>INDEX(resultados!$A$2:$ZZ$642, 322, MATCH($B$2, resultados!$A$1:$ZZ$1, 0))</f>
        <v/>
      </c>
      <c r="C328">
        <f>INDEX(resultados!$A$2:$ZZ$642, 322, MATCH($B$3, resultados!$A$1:$ZZ$1, 0))</f>
        <v/>
      </c>
    </row>
    <row r="329">
      <c r="A329">
        <f>INDEX(resultados!$A$2:$ZZ$642, 323, MATCH($B$1, resultados!$A$1:$ZZ$1, 0))</f>
        <v/>
      </c>
      <c r="B329">
        <f>INDEX(resultados!$A$2:$ZZ$642, 323, MATCH($B$2, resultados!$A$1:$ZZ$1, 0))</f>
        <v/>
      </c>
      <c r="C329">
        <f>INDEX(resultados!$A$2:$ZZ$642, 323, MATCH($B$3, resultados!$A$1:$ZZ$1, 0))</f>
        <v/>
      </c>
    </row>
    <row r="330">
      <c r="A330">
        <f>INDEX(resultados!$A$2:$ZZ$642, 324, MATCH($B$1, resultados!$A$1:$ZZ$1, 0))</f>
        <v/>
      </c>
      <c r="B330">
        <f>INDEX(resultados!$A$2:$ZZ$642, 324, MATCH($B$2, resultados!$A$1:$ZZ$1, 0))</f>
        <v/>
      </c>
      <c r="C330">
        <f>INDEX(resultados!$A$2:$ZZ$642, 324, MATCH($B$3, resultados!$A$1:$ZZ$1, 0))</f>
        <v/>
      </c>
    </row>
    <row r="331">
      <c r="A331">
        <f>INDEX(resultados!$A$2:$ZZ$642, 325, MATCH($B$1, resultados!$A$1:$ZZ$1, 0))</f>
        <v/>
      </c>
      <c r="B331">
        <f>INDEX(resultados!$A$2:$ZZ$642, 325, MATCH($B$2, resultados!$A$1:$ZZ$1, 0))</f>
        <v/>
      </c>
      <c r="C331">
        <f>INDEX(resultados!$A$2:$ZZ$642, 325, MATCH($B$3, resultados!$A$1:$ZZ$1, 0))</f>
        <v/>
      </c>
    </row>
    <row r="332">
      <c r="A332">
        <f>INDEX(resultados!$A$2:$ZZ$642, 326, MATCH($B$1, resultados!$A$1:$ZZ$1, 0))</f>
        <v/>
      </c>
      <c r="B332">
        <f>INDEX(resultados!$A$2:$ZZ$642, 326, MATCH($B$2, resultados!$A$1:$ZZ$1, 0))</f>
        <v/>
      </c>
      <c r="C332">
        <f>INDEX(resultados!$A$2:$ZZ$642, 326, MATCH($B$3, resultados!$A$1:$ZZ$1, 0))</f>
        <v/>
      </c>
    </row>
    <row r="333">
      <c r="A333">
        <f>INDEX(resultados!$A$2:$ZZ$642, 327, MATCH($B$1, resultados!$A$1:$ZZ$1, 0))</f>
        <v/>
      </c>
      <c r="B333">
        <f>INDEX(resultados!$A$2:$ZZ$642, 327, MATCH($B$2, resultados!$A$1:$ZZ$1, 0))</f>
        <v/>
      </c>
      <c r="C333">
        <f>INDEX(resultados!$A$2:$ZZ$642, 327, MATCH($B$3, resultados!$A$1:$ZZ$1, 0))</f>
        <v/>
      </c>
    </row>
    <row r="334">
      <c r="A334">
        <f>INDEX(resultados!$A$2:$ZZ$642, 328, MATCH($B$1, resultados!$A$1:$ZZ$1, 0))</f>
        <v/>
      </c>
      <c r="B334">
        <f>INDEX(resultados!$A$2:$ZZ$642, 328, MATCH($B$2, resultados!$A$1:$ZZ$1, 0))</f>
        <v/>
      </c>
      <c r="C334">
        <f>INDEX(resultados!$A$2:$ZZ$642, 328, MATCH($B$3, resultados!$A$1:$ZZ$1, 0))</f>
        <v/>
      </c>
    </row>
    <row r="335">
      <c r="A335">
        <f>INDEX(resultados!$A$2:$ZZ$642, 329, MATCH($B$1, resultados!$A$1:$ZZ$1, 0))</f>
        <v/>
      </c>
      <c r="B335">
        <f>INDEX(resultados!$A$2:$ZZ$642, 329, MATCH($B$2, resultados!$A$1:$ZZ$1, 0))</f>
        <v/>
      </c>
      <c r="C335">
        <f>INDEX(resultados!$A$2:$ZZ$642, 329, MATCH($B$3, resultados!$A$1:$ZZ$1, 0))</f>
        <v/>
      </c>
    </row>
    <row r="336">
      <c r="A336">
        <f>INDEX(resultados!$A$2:$ZZ$642, 330, MATCH($B$1, resultados!$A$1:$ZZ$1, 0))</f>
        <v/>
      </c>
      <c r="B336">
        <f>INDEX(resultados!$A$2:$ZZ$642, 330, MATCH($B$2, resultados!$A$1:$ZZ$1, 0))</f>
        <v/>
      </c>
      <c r="C336">
        <f>INDEX(resultados!$A$2:$ZZ$642, 330, MATCH($B$3, resultados!$A$1:$ZZ$1, 0))</f>
        <v/>
      </c>
    </row>
    <row r="337">
      <c r="A337">
        <f>INDEX(resultados!$A$2:$ZZ$642, 331, MATCH($B$1, resultados!$A$1:$ZZ$1, 0))</f>
        <v/>
      </c>
      <c r="B337">
        <f>INDEX(resultados!$A$2:$ZZ$642, 331, MATCH($B$2, resultados!$A$1:$ZZ$1, 0))</f>
        <v/>
      </c>
      <c r="C337">
        <f>INDEX(resultados!$A$2:$ZZ$642, 331, MATCH($B$3, resultados!$A$1:$ZZ$1, 0))</f>
        <v/>
      </c>
    </row>
    <row r="338">
      <c r="A338">
        <f>INDEX(resultados!$A$2:$ZZ$642, 332, MATCH($B$1, resultados!$A$1:$ZZ$1, 0))</f>
        <v/>
      </c>
      <c r="B338">
        <f>INDEX(resultados!$A$2:$ZZ$642, 332, MATCH($B$2, resultados!$A$1:$ZZ$1, 0))</f>
        <v/>
      </c>
      <c r="C338">
        <f>INDEX(resultados!$A$2:$ZZ$642, 332, MATCH($B$3, resultados!$A$1:$ZZ$1, 0))</f>
        <v/>
      </c>
    </row>
    <row r="339">
      <c r="A339">
        <f>INDEX(resultados!$A$2:$ZZ$642, 333, MATCH($B$1, resultados!$A$1:$ZZ$1, 0))</f>
        <v/>
      </c>
      <c r="B339">
        <f>INDEX(resultados!$A$2:$ZZ$642, 333, MATCH($B$2, resultados!$A$1:$ZZ$1, 0))</f>
        <v/>
      </c>
      <c r="C339">
        <f>INDEX(resultados!$A$2:$ZZ$642, 333, MATCH($B$3, resultados!$A$1:$ZZ$1, 0))</f>
        <v/>
      </c>
    </row>
    <row r="340">
      <c r="A340">
        <f>INDEX(resultados!$A$2:$ZZ$642, 334, MATCH($B$1, resultados!$A$1:$ZZ$1, 0))</f>
        <v/>
      </c>
      <c r="B340">
        <f>INDEX(resultados!$A$2:$ZZ$642, 334, MATCH($B$2, resultados!$A$1:$ZZ$1, 0))</f>
        <v/>
      </c>
      <c r="C340">
        <f>INDEX(resultados!$A$2:$ZZ$642, 334, MATCH($B$3, resultados!$A$1:$ZZ$1, 0))</f>
        <v/>
      </c>
    </row>
    <row r="341">
      <c r="A341">
        <f>INDEX(resultados!$A$2:$ZZ$642, 335, MATCH($B$1, resultados!$A$1:$ZZ$1, 0))</f>
        <v/>
      </c>
      <c r="B341">
        <f>INDEX(resultados!$A$2:$ZZ$642, 335, MATCH($B$2, resultados!$A$1:$ZZ$1, 0))</f>
        <v/>
      </c>
      <c r="C341">
        <f>INDEX(resultados!$A$2:$ZZ$642, 335, MATCH($B$3, resultados!$A$1:$ZZ$1, 0))</f>
        <v/>
      </c>
    </row>
    <row r="342">
      <c r="A342">
        <f>INDEX(resultados!$A$2:$ZZ$642, 336, MATCH($B$1, resultados!$A$1:$ZZ$1, 0))</f>
        <v/>
      </c>
      <c r="B342">
        <f>INDEX(resultados!$A$2:$ZZ$642, 336, MATCH($B$2, resultados!$A$1:$ZZ$1, 0))</f>
        <v/>
      </c>
      <c r="C342">
        <f>INDEX(resultados!$A$2:$ZZ$642, 336, MATCH($B$3, resultados!$A$1:$ZZ$1, 0))</f>
        <v/>
      </c>
    </row>
    <row r="343">
      <c r="A343">
        <f>INDEX(resultados!$A$2:$ZZ$642, 337, MATCH($B$1, resultados!$A$1:$ZZ$1, 0))</f>
        <v/>
      </c>
      <c r="B343">
        <f>INDEX(resultados!$A$2:$ZZ$642, 337, MATCH($B$2, resultados!$A$1:$ZZ$1, 0))</f>
        <v/>
      </c>
      <c r="C343">
        <f>INDEX(resultados!$A$2:$ZZ$642, 337, MATCH($B$3, resultados!$A$1:$ZZ$1, 0))</f>
        <v/>
      </c>
    </row>
    <row r="344">
      <c r="A344">
        <f>INDEX(resultados!$A$2:$ZZ$642, 338, MATCH($B$1, resultados!$A$1:$ZZ$1, 0))</f>
        <v/>
      </c>
      <c r="B344">
        <f>INDEX(resultados!$A$2:$ZZ$642, 338, MATCH($B$2, resultados!$A$1:$ZZ$1, 0))</f>
        <v/>
      </c>
      <c r="C344">
        <f>INDEX(resultados!$A$2:$ZZ$642, 338, MATCH($B$3, resultados!$A$1:$ZZ$1, 0))</f>
        <v/>
      </c>
    </row>
    <row r="345">
      <c r="A345">
        <f>INDEX(resultados!$A$2:$ZZ$642, 339, MATCH($B$1, resultados!$A$1:$ZZ$1, 0))</f>
        <v/>
      </c>
      <c r="B345">
        <f>INDEX(resultados!$A$2:$ZZ$642, 339, MATCH($B$2, resultados!$A$1:$ZZ$1, 0))</f>
        <v/>
      </c>
      <c r="C345">
        <f>INDEX(resultados!$A$2:$ZZ$642, 339, MATCH($B$3, resultados!$A$1:$ZZ$1, 0))</f>
        <v/>
      </c>
    </row>
    <row r="346">
      <c r="A346">
        <f>INDEX(resultados!$A$2:$ZZ$642, 340, MATCH($B$1, resultados!$A$1:$ZZ$1, 0))</f>
        <v/>
      </c>
      <c r="B346">
        <f>INDEX(resultados!$A$2:$ZZ$642, 340, MATCH($B$2, resultados!$A$1:$ZZ$1, 0))</f>
        <v/>
      </c>
      <c r="C346">
        <f>INDEX(resultados!$A$2:$ZZ$642, 340, MATCH($B$3, resultados!$A$1:$ZZ$1, 0))</f>
        <v/>
      </c>
    </row>
    <row r="347">
      <c r="A347">
        <f>INDEX(resultados!$A$2:$ZZ$642, 341, MATCH($B$1, resultados!$A$1:$ZZ$1, 0))</f>
        <v/>
      </c>
      <c r="B347">
        <f>INDEX(resultados!$A$2:$ZZ$642, 341, MATCH($B$2, resultados!$A$1:$ZZ$1, 0))</f>
        <v/>
      </c>
      <c r="C347">
        <f>INDEX(resultados!$A$2:$ZZ$642, 341, MATCH($B$3, resultados!$A$1:$ZZ$1, 0))</f>
        <v/>
      </c>
    </row>
    <row r="348">
      <c r="A348">
        <f>INDEX(resultados!$A$2:$ZZ$642, 342, MATCH($B$1, resultados!$A$1:$ZZ$1, 0))</f>
        <v/>
      </c>
      <c r="B348">
        <f>INDEX(resultados!$A$2:$ZZ$642, 342, MATCH($B$2, resultados!$A$1:$ZZ$1, 0))</f>
        <v/>
      </c>
      <c r="C348">
        <f>INDEX(resultados!$A$2:$ZZ$642, 342, MATCH($B$3, resultados!$A$1:$ZZ$1, 0))</f>
        <v/>
      </c>
    </row>
    <row r="349">
      <c r="A349">
        <f>INDEX(resultados!$A$2:$ZZ$642, 343, MATCH($B$1, resultados!$A$1:$ZZ$1, 0))</f>
        <v/>
      </c>
      <c r="B349">
        <f>INDEX(resultados!$A$2:$ZZ$642, 343, MATCH($B$2, resultados!$A$1:$ZZ$1, 0))</f>
        <v/>
      </c>
      <c r="C349">
        <f>INDEX(resultados!$A$2:$ZZ$642, 343, MATCH($B$3, resultados!$A$1:$ZZ$1, 0))</f>
        <v/>
      </c>
    </row>
    <row r="350">
      <c r="A350">
        <f>INDEX(resultados!$A$2:$ZZ$642, 344, MATCH($B$1, resultados!$A$1:$ZZ$1, 0))</f>
        <v/>
      </c>
      <c r="B350">
        <f>INDEX(resultados!$A$2:$ZZ$642, 344, MATCH($B$2, resultados!$A$1:$ZZ$1, 0))</f>
        <v/>
      </c>
      <c r="C350">
        <f>INDEX(resultados!$A$2:$ZZ$642, 344, MATCH($B$3, resultados!$A$1:$ZZ$1, 0))</f>
        <v/>
      </c>
    </row>
    <row r="351">
      <c r="A351">
        <f>INDEX(resultados!$A$2:$ZZ$642, 345, MATCH($B$1, resultados!$A$1:$ZZ$1, 0))</f>
        <v/>
      </c>
      <c r="B351">
        <f>INDEX(resultados!$A$2:$ZZ$642, 345, MATCH($B$2, resultados!$A$1:$ZZ$1, 0))</f>
        <v/>
      </c>
      <c r="C351">
        <f>INDEX(resultados!$A$2:$ZZ$642, 345, MATCH($B$3, resultados!$A$1:$ZZ$1, 0))</f>
        <v/>
      </c>
    </row>
    <row r="352">
      <c r="A352">
        <f>INDEX(resultados!$A$2:$ZZ$642, 346, MATCH($B$1, resultados!$A$1:$ZZ$1, 0))</f>
        <v/>
      </c>
      <c r="B352">
        <f>INDEX(resultados!$A$2:$ZZ$642, 346, MATCH($B$2, resultados!$A$1:$ZZ$1, 0))</f>
        <v/>
      </c>
      <c r="C352">
        <f>INDEX(resultados!$A$2:$ZZ$642, 346, MATCH($B$3, resultados!$A$1:$ZZ$1, 0))</f>
        <v/>
      </c>
    </row>
    <row r="353">
      <c r="A353">
        <f>INDEX(resultados!$A$2:$ZZ$642, 347, MATCH($B$1, resultados!$A$1:$ZZ$1, 0))</f>
        <v/>
      </c>
      <c r="B353">
        <f>INDEX(resultados!$A$2:$ZZ$642, 347, MATCH($B$2, resultados!$A$1:$ZZ$1, 0))</f>
        <v/>
      </c>
      <c r="C353">
        <f>INDEX(resultados!$A$2:$ZZ$642, 347, MATCH($B$3, resultados!$A$1:$ZZ$1, 0))</f>
        <v/>
      </c>
    </row>
    <row r="354">
      <c r="A354">
        <f>INDEX(resultados!$A$2:$ZZ$642, 348, MATCH($B$1, resultados!$A$1:$ZZ$1, 0))</f>
        <v/>
      </c>
      <c r="B354">
        <f>INDEX(resultados!$A$2:$ZZ$642, 348, MATCH($B$2, resultados!$A$1:$ZZ$1, 0))</f>
        <v/>
      </c>
      <c r="C354">
        <f>INDEX(resultados!$A$2:$ZZ$642, 348, MATCH($B$3, resultados!$A$1:$ZZ$1, 0))</f>
        <v/>
      </c>
    </row>
    <row r="355">
      <c r="A355">
        <f>INDEX(resultados!$A$2:$ZZ$642, 349, MATCH($B$1, resultados!$A$1:$ZZ$1, 0))</f>
        <v/>
      </c>
      <c r="B355">
        <f>INDEX(resultados!$A$2:$ZZ$642, 349, MATCH($B$2, resultados!$A$1:$ZZ$1, 0))</f>
        <v/>
      </c>
      <c r="C355">
        <f>INDEX(resultados!$A$2:$ZZ$642, 349, MATCH($B$3, resultados!$A$1:$ZZ$1, 0))</f>
        <v/>
      </c>
    </row>
    <row r="356">
      <c r="A356">
        <f>INDEX(resultados!$A$2:$ZZ$642, 350, MATCH($B$1, resultados!$A$1:$ZZ$1, 0))</f>
        <v/>
      </c>
      <c r="B356">
        <f>INDEX(resultados!$A$2:$ZZ$642, 350, MATCH($B$2, resultados!$A$1:$ZZ$1, 0))</f>
        <v/>
      </c>
      <c r="C356">
        <f>INDEX(resultados!$A$2:$ZZ$642, 350, MATCH($B$3, resultados!$A$1:$ZZ$1, 0))</f>
        <v/>
      </c>
    </row>
    <row r="357">
      <c r="A357">
        <f>INDEX(resultados!$A$2:$ZZ$642, 351, MATCH($B$1, resultados!$A$1:$ZZ$1, 0))</f>
        <v/>
      </c>
      <c r="B357">
        <f>INDEX(resultados!$A$2:$ZZ$642, 351, MATCH($B$2, resultados!$A$1:$ZZ$1, 0))</f>
        <v/>
      </c>
      <c r="C357">
        <f>INDEX(resultados!$A$2:$ZZ$642, 351, MATCH($B$3, resultados!$A$1:$ZZ$1, 0))</f>
        <v/>
      </c>
    </row>
    <row r="358">
      <c r="A358">
        <f>INDEX(resultados!$A$2:$ZZ$642, 352, MATCH($B$1, resultados!$A$1:$ZZ$1, 0))</f>
        <v/>
      </c>
      <c r="B358">
        <f>INDEX(resultados!$A$2:$ZZ$642, 352, MATCH($B$2, resultados!$A$1:$ZZ$1, 0))</f>
        <v/>
      </c>
      <c r="C358">
        <f>INDEX(resultados!$A$2:$ZZ$642, 352, MATCH($B$3, resultados!$A$1:$ZZ$1, 0))</f>
        <v/>
      </c>
    </row>
    <row r="359">
      <c r="A359">
        <f>INDEX(resultados!$A$2:$ZZ$642, 353, MATCH($B$1, resultados!$A$1:$ZZ$1, 0))</f>
        <v/>
      </c>
      <c r="B359">
        <f>INDEX(resultados!$A$2:$ZZ$642, 353, MATCH($B$2, resultados!$A$1:$ZZ$1, 0))</f>
        <v/>
      </c>
      <c r="C359">
        <f>INDEX(resultados!$A$2:$ZZ$642, 353, MATCH($B$3, resultados!$A$1:$ZZ$1, 0))</f>
        <v/>
      </c>
    </row>
    <row r="360">
      <c r="A360">
        <f>INDEX(resultados!$A$2:$ZZ$642, 354, MATCH($B$1, resultados!$A$1:$ZZ$1, 0))</f>
        <v/>
      </c>
      <c r="B360">
        <f>INDEX(resultados!$A$2:$ZZ$642, 354, MATCH($B$2, resultados!$A$1:$ZZ$1, 0))</f>
        <v/>
      </c>
      <c r="C360">
        <f>INDEX(resultados!$A$2:$ZZ$642, 354, MATCH($B$3, resultados!$A$1:$ZZ$1, 0))</f>
        <v/>
      </c>
    </row>
    <row r="361">
      <c r="A361">
        <f>INDEX(resultados!$A$2:$ZZ$642, 355, MATCH($B$1, resultados!$A$1:$ZZ$1, 0))</f>
        <v/>
      </c>
      <c r="B361">
        <f>INDEX(resultados!$A$2:$ZZ$642, 355, MATCH($B$2, resultados!$A$1:$ZZ$1, 0))</f>
        <v/>
      </c>
      <c r="C361">
        <f>INDEX(resultados!$A$2:$ZZ$642, 355, MATCH($B$3, resultados!$A$1:$ZZ$1, 0))</f>
        <v/>
      </c>
    </row>
    <row r="362">
      <c r="A362">
        <f>INDEX(resultados!$A$2:$ZZ$642, 356, MATCH($B$1, resultados!$A$1:$ZZ$1, 0))</f>
        <v/>
      </c>
      <c r="B362">
        <f>INDEX(resultados!$A$2:$ZZ$642, 356, MATCH($B$2, resultados!$A$1:$ZZ$1, 0))</f>
        <v/>
      </c>
      <c r="C362">
        <f>INDEX(resultados!$A$2:$ZZ$642, 356, MATCH($B$3, resultados!$A$1:$ZZ$1, 0))</f>
        <v/>
      </c>
    </row>
    <row r="363">
      <c r="A363">
        <f>INDEX(resultados!$A$2:$ZZ$642, 357, MATCH($B$1, resultados!$A$1:$ZZ$1, 0))</f>
        <v/>
      </c>
      <c r="B363">
        <f>INDEX(resultados!$A$2:$ZZ$642, 357, MATCH($B$2, resultados!$A$1:$ZZ$1, 0))</f>
        <v/>
      </c>
      <c r="C363">
        <f>INDEX(resultados!$A$2:$ZZ$642, 357, MATCH($B$3, resultados!$A$1:$ZZ$1, 0))</f>
        <v/>
      </c>
    </row>
    <row r="364">
      <c r="A364">
        <f>INDEX(resultados!$A$2:$ZZ$642, 358, MATCH($B$1, resultados!$A$1:$ZZ$1, 0))</f>
        <v/>
      </c>
      <c r="B364">
        <f>INDEX(resultados!$A$2:$ZZ$642, 358, MATCH($B$2, resultados!$A$1:$ZZ$1, 0))</f>
        <v/>
      </c>
      <c r="C364">
        <f>INDEX(resultados!$A$2:$ZZ$642, 358, MATCH($B$3, resultados!$A$1:$ZZ$1, 0))</f>
        <v/>
      </c>
    </row>
    <row r="365">
      <c r="A365">
        <f>INDEX(resultados!$A$2:$ZZ$642, 359, MATCH($B$1, resultados!$A$1:$ZZ$1, 0))</f>
        <v/>
      </c>
      <c r="B365">
        <f>INDEX(resultados!$A$2:$ZZ$642, 359, MATCH($B$2, resultados!$A$1:$ZZ$1, 0))</f>
        <v/>
      </c>
      <c r="C365">
        <f>INDEX(resultados!$A$2:$ZZ$642, 359, MATCH($B$3, resultados!$A$1:$ZZ$1, 0))</f>
        <v/>
      </c>
    </row>
    <row r="366">
      <c r="A366">
        <f>INDEX(resultados!$A$2:$ZZ$642, 360, MATCH($B$1, resultados!$A$1:$ZZ$1, 0))</f>
        <v/>
      </c>
      <c r="B366">
        <f>INDEX(resultados!$A$2:$ZZ$642, 360, MATCH($B$2, resultados!$A$1:$ZZ$1, 0))</f>
        <v/>
      </c>
      <c r="C366">
        <f>INDEX(resultados!$A$2:$ZZ$642, 360, MATCH($B$3, resultados!$A$1:$ZZ$1, 0))</f>
        <v/>
      </c>
    </row>
    <row r="367">
      <c r="A367">
        <f>INDEX(resultados!$A$2:$ZZ$642, 361, MATCH($B$1, resultados!$A$1:$ZZ$1, 0))</f>
        <v/>
      </c>
      <c r="B367">
        <f>INDEX(resultados!$A$2:$ZZ$642, 361, MATCH($B$2, resultados!$A$1:$ZZ$1, 0))</f>
        <v/>
      </c>
      <c r="C367">
        <f>INDEX(resultados!$A$2:$ZZ$642, 361, MATCH($B$3, resultados!$A$1:$ZZ$1, 0))</f>
        <v/>
      </c>
    </row>
    <row r="368">
      <c r="A368">
        <f>INDEX(resultados!$A$2:$ZZ$642, 362, MATCH($B$1, resultados!$A$1:$ZZ$1, 0))</f>
        <v/>
      </c>
      <c r="B368">
        <f>INDEX(resultados!$A$2:$ZZ$642, 362, MATCH($B$2, resultados!$A$1:$ZZ$1, 0))</f>
        <v/>
      </c>
      <c r="C368">
        <f>INDEX(resultados!$A$2:$ZZ$642, 362, MATCH($B$3, resultados!$A$1:$ZZ$1, 0))</f>
        <v/>
      </c>
    </row>
    <row r="369">
      <c r="A369">
        <f>INDEX(resultados!$A$2:$ZZ$642, 363, MATCH($B$1, resultados!$A$1:$ZZ$1, 0))</f>
        <v/>
      </c>
      <c r="B369">
        <f>INDEX(resultados!$A$2:$ZZ$642, 363, MATCH($B$2, resultados!$A$1:$ZZ$1, 0))</f>
        <v/>
      </c>
      <c r="C369">
        <f>INDEX(resultados!$A$2:$ZZ$642, 363, MATCH($B$3, resultados!$A$1:$ZZ$1, 0))</f>
        <v/>
      </c>
    </row>
    <row r="370">
      <c r="A370">
        <f>INDEX(resultados!$A$2:$ZZ$642, 364, MATCH($B$1, resultados!$A$1:$ZZ$1, 0))</f>
        <v/>
      </c>
      <c r="B370">
        <f>INDEX(resultados!$A$2:$ZZ$642, 364, MATCH($B$2, resultados!$A$1:$ZZ$1, 0))</f>
        <v/>
      </c>
      <c r="C370">
        <f>INDEX(resultados!$A$2:$ZZ$642, 364, MATCH($B$3, resultados!$A$1:$ZZ$1, 0))</f>
        <v/>
      </c>
    </row>
    <row r="371">
      <c r="A371">
        <f>INDEX(resultados!$A$2:$ZZ$642, 365, MATCH($B$1, resultados!$A$1:$ZZ$1, 0))</f>
        <v/>
      </c>
      <c r="B371">
        <f>INDEX(resultados!$A$2:$ZZ$642, 365, MATCH($B$2, resultados!$A$1:$ZZ$1, 0))</f>
        <v/>
      </c>
      <c r="C371">
        <f>INDEX(resultados!$A$2:$ZZ$642, 365, MATCH($B$3, resultados!$A$1:$ZZ$1, 0))</f>
        <v/>
      </c>
    </row>
    <row r="372">
      <c r="A372">
        <f>INDEX(resultados!$A$2:$ZZ$642, 366, MATCH($B$1, resultados!$A$1:$ZZ$1, 0))</f>
        <v/>
      </c>
      <c r="B372">
        <f>INDEX(resultados!$A$2:$ZZ$642, 366, MATCH($B$2, resultados!$A$1:$ZZ$1, 0))</f>
        <v/>
      </c>
      <c r="C372">
        <f>INDEX(resultados!$A$2:$ZZ$642, 366, MATCH($B$3, resultados!$A$1:$ZZ$1, 0))</f>
        <v/>
      </c>
    </row>
    <row r="373">
      <c r="A373">
        <f>INDEX(resultados!$A$2:$ZZ$642, 367, MATCH($B$1, resultados!$A$1:$ZZ$1, 0))</f>
        <v/>
      </c>
      <c r="B373">
        <f>INDEX(resultados!$A$2:$ZZ$642, 367, MATCH($B$2, resultados!$A$1:$ZZ$1, 0))</f>
        <v/>
      </c>
      <c r="C373">
        <f>INDEX(resultados!$A$2:$ZZ$642, 367, MATCH($B$3, resultados!$A$1:$ZZ$1, 0))</f>
        <v/>
      </c>
    </row>
    <row r="374">
      <c r="A374">
        <f>INDEX(resultados!$A$2:$ZZ$642, 368, MATCH($B$1, resultados!$A$1:$ZZ$1, 0))</f>
        <v/>
      </c>
      <c r="B374">
        <f>INDEX(resultados!$A$2:$ZZ$642, 368, MATCH($B$2, resultados!$A$1:$ZZ$1, 0))</f>
        <v/>
      </c>
      <c r="C374">
        <f>INDEX(resultados!$A$2:$ZZ$642, 368, MATCH($B$3, resultados!$A$1:$ZZ$1, 0))</f>
        <v/>
      </c>
    </row>
    <row r="375">
      <c r="A375">
        <f>INDEX(resultados!$A$2:$ZZ$642, 369, MATCH($B$1, resultados!$A$1:$ZZ$1, 0))</f>
        <v/>
      </c>
      <c r="B375">
        <f>INDEX(resultados!$A$2:$ZZ$642, 369, MATCH($B$2, resultados!$A$1:$ZZ$1, 0))</f>
        <v/>
      </c>
      <c r="C375">
        <f>INDEX(resultados!$A$2:$ZZ$642, 369, MATCH($B$3, resultados!$A$1:$ZZ$1, 0))</f>
        <v/>
      </c>
    </row>
    <row r="376">
      <c r="A376">
        <f>INDEX(resultados!$A$2:$ZZ$642, 370, MATCH($B$1, resultados!$A$1:$ZZ$1, 0))</f>
        <v/>
      </c>
      <c r="B376">
        <f>INDEX(resultados!$A$2:$ZZ$642, 370, MATCH($B$2, resultados!$A$1:$ZZ$1, 0))</f>
        <v/>
      </c>
      <c r="C376">
        <f>INDEX(resultados!$A$2:$ZZ$642, 370, MATCH($B$3, resultados!$A$1:$ZZ$1, 0))</f>
        <v/>
      </c>
    </row>
    <row r="377">
      <c r="A377">
        <f>INDEX(resultados!$A$2:$ZZ$642, 371, MATCH($B$1, resultados!$A$1:$ZZ$1, 0))</f>
        <v/>
      </c>
      <c r="B377">
        <f>INDEX(resultados!$A$2:$ZZ$642, 371, MATCH($B$2, resultados!$A$1:$ZZ$1, 0))</f>
        <v/>
      </c>
      <c r="C377">
        <f>INDEX(resultados!$A$2:$ZZ$642, 371, MATCH($B$3, resultados!$A$1:$ZZ$1, 0))</f>
        <v/>
      </c>
    </row>
    <row r="378">
      <c r="A378">
        <f>INDEX(resultados!$A$2:$ZZ$642, 372, MATCH($B$1, resultados!$A$1:$ZZ$1, 0))</f>
        <v/>
      </c>
      <c r="B378">
        <f>INDEX(resultados!$A$2:$ZZ$642, 372, MATCH($B$2, resultados!$A$1:$ZZ$1, 0))</f>
        <v/>
      </c>
      <c r="C378">
        <f>INDEX(resultados!$A$2:$ZZ$642, 372, MATCH($B$3, resultados!$A$1:$ZZ$1, 0))</f>
        <v/>
      </c>
    </row>
    <row r="379">
      <c r="A379">
        <f>INDEX(resultados!$A$2:$ZZ$642, 373, MATCH($B$1, resultados!$A$1:$ZZ$1, 0))</f>
        <v/>
      </c>
      <c r="B379">
        <f>INDEX(resultados!$A$2:$ZZ$642, 373, MATCH($B$2, resultados!$A$1:$ZZ$1, 0))</f>
        <v/>
      </c>
      <c r="C379">
        <f>INDEX(resultados!$A$2:$ZZ$642, 373, MATCH($B$3, resultados!$A$1:$ZZ$1, 0))</f>
        <v/>
      </c>
    </row>
    <row r="380">
      <c r="A380">
        <f>INDEX(resultados!$A$2:$ZZ$642, 374, MATCH($B$1, resultados!$A$1:$ZZ$1, 0))</f>
        <v/>
      </c>
      <c r="B380">
        <f>INDEX(resultados!$A$2:$ZZ$642, 374, MATCH($B$2, resultados!$A$1:$ZZ$1, 0))</f>
        <v/>
      </c>
      <c r="C380">
        <f>INDEX(resultados!$A$2:$ZZ$642, 374, MATCH($B$3, resultados!$A$1:$ZZ$1, 0))</f>
        <v/>
      </c>
    </row>
    <row r="381">
      <c r="A381">
        <f>INDEX(resultados!$A$2:$ZZ$642, 375, MATCH($B$1, resultados!$A$1:$ZZ$1, 0))</f>
        <v/>
      </c>
      <c r="B381">
        <f>INDEX(resultados!$A$2:$ZZ$642, 375, MATCH($B$2, resultados!$A$1:$ZZ$1, 0))</f>
        <v/>
      </c>
      <c r="C381">
        <f>INDEX(resultados!$A$2:$ZZ$642, 375, MATCH($B$3, resultados!$A$1:$ZZ$1, 0))</f>
        <v/>
      </c>
    </row>
    <row r="382">
      <c r="A382">
        <f>INDEX(resultados!$A$2:$ZZ$642, 376, MATCH($B$1, resultados!$A$1:$ZZ$1, 0))</f>
        <v/>
      </c>
      <c r="B382">
        <f>INDEX(resultados!$A$2:$ZZ$642, 376, MATCH($B$2, resultados!$A$1:$ZZ$1, 0))</f>
        <v/>
      </c>
      <c r="C382">
        <f>INDEX(resultados!$A$2:$ZZ$642, 376, MATCH($B$3, resultados!$A$1:$ZZ$1, 0))</f>
        <v/>
      </c>
    </row>
    <row r="383">
      <c r="A383">
        <f>INDEX(resultados!$A$2:$ZZ$642, 377, MATCH($B$1, resultados!$A$1:$ZZ$1, 0))</f>
        <v/>
      </c>
      <c r="B383">
        <f>INDEX(resultados!$A$2:$ZZ$642, 377, MATCH($B$2, resultados!$A$1:$ZZ$1, 0))</f>
        <v/>
      </c>
      <c r="C383">
        <f>INDEX(resultados!$A$2:$ZZ$642, 377, MATCH($B$3, resultados!$A$1:$ZZ$1, 0))</f>
        <v/>
      </c>
    </row>
    <row r="384">
      <c r="A384">
        <f>INDEX(resultados!$A$2:$ZZ$642, 378, MATCH($B$1, resultados!$A$1:$ZZ$1, 0))</f>
        <v/>
      </c>
      <c r="B384">
        <f>INDEX(resultados!$A$2:$ZZ$642, 378, MATCH($B$2, resultados!$A$1:$ZZ$1, 0))</f>
        <v/>
      </c>
      <c r="C384">
        <f>INDEX(resultados!$A$2:$ZZ$642, 378, MATCH($B$3, resultados!$A$1:$ZZ$1, 0))</f>
        <v/>
      </c>
    </row>
    <row r="385">
      <c r="A385">
        <f>INDEX(resultados!$A$2:$ZZ$642, 379, MATCH($B$1, resultados!$A$1:$ZZ$1, 0))</f>
        <v/>
      </c>
      <c r="B385">
        <f>INDEX(resultados!$A$2:$ZZ$642, 379, MATCH($B$2, resultados!$A$1:$ZZ$1, 0))</f>
        <v/>
      </c>
      <c r="C385">
        <f>INDEX(resultados!$A$2:$ZZ$642, 379, MATCH($B$3, resultados!$A$1:$ZZ$1, 0))</f>
        <v/>
      </c>
    </row>
    <row r="386">
      <c r="A386">
        <f>INDEX(resultados!$A$2:$ZZ$642, 380, MATCH($B$1, resultados!$A$1:$ZZ$1, 0))</f>
        <v/>
      </c>
      <c r="B386">
        <f>INDEX(resultados!$A$2:$ZZ$642, 380, MATCH($B$2, resultados!$A$1:$ZZ$1, 0))</f>
        <v/>
      </c>
      <c r="C386">
        <f>INDEX(resultados!$A$2:$ZZ$642, 380, MATCH($B$3, resultados!$A$1:$ZZ$1, 0))</f>
        <v/>
      </c>
    </row>
    <row r="387">
      <c r="A387">
        <f>INDEX(resultados!$A$2:$ZZ$642, 381, MATCH($B$1, resultados!$A$1:$ZZ$1, 0))</f>
        <v/>
      </c>
      <c r="B387">
        <f>INDEX(resultados!$A$2:$ZZ$642, 381, MATCH($B$2, resultados!$A$1:$ZZ$1, 0))</f>
        <v/>
      </c>
      <c r="C387">
        <f>INDEX(resultados!$A$2:$ZZ$642, 381, MATCH($B$3, resultados!$A$1:$ZZ$1, 0))</f>
        <v/>
      </c>
    </row>
    <row r="388">
      <c r="A388">
        <f>INDEX(resultados!$A$2:$ZZ$642, 382, MATCH($B$1, resultados!$A$1:$ZZ$1, 0))</f>
        <v/>
      </c>
      <c r="B388">
        <f>INDEX(resultados!$A$2:$ZZ$642, 382, MATCH($B$2, resultados!$A$1:$ZZ$1, 0))</f>
        <v/>
      </c>
      <c r="C388">
        <f>INDEX(resultados!$A$2:$ZZ$642, 382, MATCH($B$3, resultados!$A$1:$ZZ$1, 0))</f>
        <v/>
      </c>
    </row>
    <row r="389">
      <c r="A389">
        <f>INDEX(resultados!$A$2:$ZZ$642, 383, MATCH($B$1, resultados!$A$1:$ZZ$1, 0))</f>
        <v/>
      </c>
      <c r="B389">
        <f>INDEX(resultados!$A$2:$ZZ$642, 383, MATCH($B$2, resultados!$A$1:$ZZ$1, 0))</f>
        <v/>
      </c>
      <c r="C389">
        <f>INDEX(resultados!$A$2:$ZZ$642, 383, MATCH($B$3, resultados!$A$1:$ZZ$1, 0))</f>
        <v/>
      </c>
    </row>
    <row r="390">
      <c r="A390">
        <f>INDEX(resultados!$A$2:$ZZ$642, 384, MATCH($B$1, resultados!$A$1:$ZZ$1, 0))</f>
        <v/>
      </c>
      <c r="B390">
        <f>INDEX(resultados!$A$2:$ZZ$642, 384, MATCH($B$2, resultados!$A$1:$ZZ$1, 0))</f>
        <v/>
      </c>
      <c r="C390">
        <f>INDEX(resultados!$A$2:$ZZ$642, 384, MATCH($B$3, resultados!$A$1:$ZZ$1, 0))</f>
        <v/>
      </c>
    </row>
    <row r="391">
      <c r="A391">
        <f>INDEX(resultados!$A$2:$ZZ$642, 385, MATCH($B$1, resultados!$A$1:$ZZ$1, 0))</f>
        <v/>
      </c>
      <c r="B391">
        <f>INDEX(resultados!$A$2:$ZZ$642, 385, MATCH($B$2, resultados!$A$1:$ZZ$1, 0))</f>
        <v/>
      </c>
      <c r="C391">
        <f>INDEX(resultados!$A$2:$ZZ$642, 385, MATCH($B$3, resultados!$A$1:$ZZ$1, 0))</f>
        <v/>
      </c>
    </row>
    <row r="392">
      <c r="A392">
        <f>INDEX(resultados!$A$2:$ZZ$642, 386, MATCH($B$1, resultados!$A$1:$ZZ$1, 0))</f>
        <v/>
      </c>
      <c r="B392">
        <f>INDEX(resultados!$A$2:$ZZ$642, 386, MATCH($B$2, resultados!$A$1:$ZZ$1, 0))</f>
        <v/>
      </c>
      <c r="C392">
        <f>INDEX(resultados!$A$2:$ZZ$642, 386, MATCH($B$3, resultados!$A$1:$ZZ$1, 0))</f>
        <v/>
      </c>
    </row>
    <row r="393">
      <c r="A393">
        <f>INDEX(resultados!$A$2:$ZZ$642, 387, MATCH($B$1, resultados!$A$1:$ZZ$1, 0))</f>
        <v/>
      </c>
      <c r="B393">
        <f>INDEX(resultados!$A$2:$ZZ$642, 387, MATCH($B$2, resultados!$A$1:$ZZ$1, 0))</f>
        <v/>
      </c>
      <c r="C393">
        <f>INDEX(resultados!$A$2:$ZZ$642, 387, MATCH($B$3, resultados!$A$1:$ZZ$1, 0))</f>
        <v/>
      </c>
    </row>
    <row r="394">
      <c r="A394">
        <f>INDEX(resultados!$A$2:$ZZ$642, 388, MATCH($B$1, resultados!$A$1:$ZZ$1, 0))</f>
        <v/>
      </c>
      <c r="B394">
        <f>INDEX(resultados!$A$2:$ZZ$642, 388, MATCH($B$2, resultados!$A$1:$ZZ$1, 0))</f>
        <v/>
      </c>
      <c r="C394">
        <f>INDEX(resultados!$A$2:$ZZ$642, 388, MATCH($B$3, resultados!$A$1:$ZZ$1, 0))</f>
        <v/>
      </c>
    </row>
    <row r="395">
      <c r="A395">
        <f>INDEX(resultados!$A$2:$ZZ$642, 389, MATCH($B$1, resultados!$A$1:$ZZ$1, 0))</f>
        <v/>
      </c>
      <c r="B395">
        <f>INDEX(resultados!$A$2:$ZZ$642, 389, MATCH($B$2, resultados!$A$1:$ZZ$1, 0))</f>
        <v/>
      </c>
      <c r="C395">
        <f>INDEX(resultados!$A$2:$ZZ$642, 389, MATCH($B$3, resultados!$A$1:$ZZ$1, 0))</f>
        <v/>
      </c>
    </row>
    <row r="396">
      <c r="A396">
        <f>INDEX(resultados!$A$2:$ZZ$642, 390, MATCH($B$1, resultados!$A$1:$ZZ$1, 0))</f>
        <v/>
      </c>
      <c r="B396">
        <f>INDEX(resultados!$A$2:$ZZ$642, 390, MATCH($B$2, resultados!$A$1:$ZZ$1, 0))</f>
        <v/>
      </c>
      <c r="C396">
        <f>INDEX(resultados!$A$2:$ZZ$642, 390, MATCH($B$3, resultados!$A$1:$ZZ$1, 0))</f>
        <v/>
      </c>
    </row>
    <row r="397">
      <c r="A397">
        <f>INDEX(resultados!$A$2:$ZZ$642, 391, MATCH($B$1, resultados!$A$1:$ZZ$1, 0))</f>
        <v/>
      </c>
      <c r="B397">
        <f>INDEX(resultados!$A$2:$ZZ$642, 391, MATCH($B$2, resultados!$A$1:$ZZ$1, 0))</f>
        <v/>
      </c>
      <c r="C397">
        <f>INDEX(resultados!$A$2:$ZZ$642, 391, MATCH($B$3, resultados!$A$1:$ZZ$1, 0))</f>
        <v/>
      </c>
    </row>
    <row r="398">
      <c r="A398">
        <f>INDEX(resultados!$A$2:$ZZ$642, 392, MATCH($B$1, resultados!$A$1:$ZZ$1, 0))</f>
        <v/>
      </c>
      <c r="B398">
        <f>INDEX(resultados!$A$2:$ZZ$642, 392, MATCH($B$2, resultados!$A$1:$ZZ$1, 0))</f>
        <v/>
      </c>
      <c r="C398">
        <f>INDEX(resultados!$A$2:$ZZ$642, 392, MATCH($B$3, resultados!$A$1:$ZZ$1, 0))</f>
        <v/>
      </c>
    </row>
    <row r="399">
      <c r="A399">
        <f>INDEX(resultados!$A$2:$ZZ$642, 393, MATCH($B$1, resultados!$A$1:$ZZ$1, 0))</f>
        <v/>
      </c>
      <c r="B399">
        <f>INDEX(resultados!$A$2:$ZZ$642, 393, MATCH($B$2, resultados!$A$1:$ZZ$1, 0))</f>
        <v/>
      </c>
      <c r="C399">
        <f>INDEX(resultados!$A$2:$ZZ$642, 393, MATCH($B$3, resultados!$A$1:$ZZ$1, 0))</f>
        <v/>
      </c>
    </row>
    <row r="400">
      <c r="A400">
        <f>INDEX(resultados!$A$2:$ZZ$642, 394, MATCH($B$1, resultados!$A$1:$ZZ$1, 0))</f>
        <v/>
      </c>
      <c r="B400">
        <f>INDEX(resultados!$A$2:$ZZ$642, 394, MATCH($B$2, resultados!$A$1:$ZZ$1, 0))</f>
        <v/>
      </c>
      <c r="C400">
        <f>INDEX(resultados!$A$2:$ZZ$642, 394, MATCH($B$3, resultados!$A$1:$ZZ$1, 0))</f>
        <v/>
      </c>
    </row>
    <row r="401">
      <c r="A401">
        <f>INDEX(resultados!$A$2:$ZZ$642, 395, MATCH($B$1, resultados!$A$1:$ZZ$1, 0))</f>
        <v/>
      </c>
      <c r="B401">
        <f>INDEX(resultados!$A$2:$ZZ$642, 395, MATCH($B$2, resultados!$A$1:$ZZ$1, 0))</f>
        <v/>
      </c>
      <c r="C401">
        <f>INDEX(resultados!$A$2:$ZZ$642, 395, MATCH($B$3, resultados!$A$1:$ZZ$1, 0))</f>
        <v/>
      </c>
    </row>
    <row r="402">
      <c r="A402">
        <f>INDEX(resultados!$A$2:$ZZ$642, 396, MATCH($B$1, resultados!$A$1:$ZZ$1, 0))</f>
        <v/>
      </c>
      <c r="B402">
        <f>INDEX(resultados!$A$2:$ZZ$642, 396, MATCH($B$2, resultados!$A$1:$ZZ$1, 0))</f>
        <v/>
      </c>
      <c r="C402">
        <f>INDEX(resultados!$A$2:$ZZ$642, 396, MATCH($B$3, resultados!$A$1:$ZZ$1, 0))</f>
        <v/>
      </c>
    </row>
    <row r="403">
      <c r="A403">
        <f>INDEX(resultados!$A$2:$ZZ$642, 397, MATCH($B$1, resultados!$A$1:$ZZ$1, 0))</f>
        <v/>
      </c>
      <c r="B403">
        <f>INDEX(resultados!$A$2:$ZZ$642, 397, MATCH($B$2, resultados!$A$1:$ZZ$1, 0))</f>
        <v/>
      </c>
      <c r="C403">
        <f>INDEX(resultados!$A$2:$ZZ$642, 397, MATCH($B$3, resultados!$A$1:$ZZ$1, 0))</f>
        <v/>
      </c>
    </row>
    <row r="404">
      <c r="A404">
        <f>INDEX(resultados!$A$2:$ZZ$642, 398, MATCH($B$1, resultados!$A$1:$ZZ$1, 0))</f>
        <v/>
      </c>
      <c r="B404">
        <f>INDEX(resultados!$A$2:$ZZ$642, 398, MATCH($B$2, resultados!$A$1:$ZZ$1, 0))</f>
        <v/>
      </c>
      <c r="C404">
        <f>INDEX(resultados!$A$2:$ZZ$642, 398, MATCH($B$3, resultados!$A$1:$ZZ$1, 0))</f>
        <v/>
      </c>
    </row>
    <row r="405">
      <c r="A405">
        <f>INDEX(resultados!$A$2:$ZZ$642, 399, MATCH($B$1, resultados!$A$1:$ZZ$1, 0))</f>
        <v/>
      </c>
      <c r="B405">
        <f>INDEX(resultados!$A$2:$ZZ$642, 399, MATCH($B$2, resultados!$A$1:$ZZ$1, 0))</f>
        <v/>
      </c>
      <c r="C405">
        <f>INDEX(resultados!$A$2:$ZZ$642, 399, MATCH($B$3, resultados!$A$1:$ZZ$1, 0))</f>
        <v/>
      </c>
    </row>
    <row r="406">
      <c r="A406">
        <f>INDEX(resultados!$A$2:$ZZ$642, 400, MATCH($B$1, resultados!$A$1:$ZZ$1, 0))</f>
        <v/>
      </c>
      <c r="B406">
        <f>INDEX(resultados!$A$2:$ZZ$642, 400, MATCH($B$2, resultados!$A$1:$ZZ$1, 0))</f>
        <v/>
      </c>
      <c r="C406">
        <f>INDEX(resultados!$A$2:$ZZ$642, 400, MATCH($B$3, resultados!$A$1:$ZZ$1, 0))</f>
        <v/>
      </c>
    </row>
    <row r="407">
      <c r="A407">
        <f>INDEX(resultados!$A$2:$ZZ$642, 401, MATCH($B$1, resultados!$A$1:$ZZ$1, 0))</f>
        <v/>
      </c>
      <c r="B407">
        <f>INDEX(resultados!$A$2:$ZZ$642, 401, MATCH($B$2, resultados!$A$1:$ZZ$1, 0))</f>
        <v/>
      </c>
      <c r="C407">
        <f>INDEX(resultados!$A$2:$ZZ$642, 401, MATCH($B$3, resultados!$A$1:$ZZ$1, 0))</f>
        <v/>
      </c>
    </row>
    <row r="408">
      <c r="A408">
        <f>INDEX(resultados!$A$2:$ZZ$642, 402, MATCH($B$1, resultados!$A$1:$ZZ$1, 0))</f>
        <v/>
      </c>
      <c r="B408">
        <f>INDEX(resultados!$A$2:$ZZ$642, 402, MATCH($B$2, resultados!$A$1:$ZZ$1, 0))</f>
        <v/>
      </c>
      <c r="C408">
        <f>INDEX(resultados!$A$2:$ZZ$642, 402, MATCH($B$3, resultados!$A$1:$ZZ$1, 0))</f>
        <v/>
      </c>
    </row>
    <row r="409">
      <c r="A409">
        <f>INDEX(resultados!$A$2:$ZZ$642, 403, MATCH($B$1, resultados!$A$1:$ZZ$1, 0))</f>
        <v/>
      </c>
      <c r="B409">
        <f>INDEX(resultados!$A$2:$ZZ$642, 403, MATCH($B$2, resultados!$A$1:$ZZ$1, 0))</f>
        <v/>
      </c>
      <c r="C409">
        <f>INDEX(resultados!$A$2:$ZZ$642, 403, MATCH($B$3, resultados!$A$1:$ZZ$1, 0))</f>
        <v/>
      </c>
    </row>
    <row r="410">
      <c r="A410">
        <f>INDEX(resultados!$A$2:$ZZ$642, 404, MATCH($B$1, resultados!$A$1:$ZZ$1, 0))</f>
        <v/>
      </c>
      <c r="B410">
        <f>INDEX(resultados!$A$2:$ZZ$642, 404, MATCH($B$2, resultados!$A$1:$ZZ$1, 0))</f>
        <v/>
      </c>
      <c r="C410">
        <f>INDEX(resultados!$A$2:$ZZ$642, 404, MATCH($B$3, resultados!$A$1:$ZZ$1, 0))</f>
        <v/>
      </c>
    </row>
    <row r="411">
      <c r="A411">
        <f>INDEX(resultados!$A$2:$ZZ$642, 405, MATCH($B$1, resultados!$A$1:$ZZ$1, 0))</f>
        <v/>
      </c>
      <c r="B411">
        <f>INDEX(resultados!$A$2:$ZZ$642, 405, MATCH($B$2, resultados!$A$1:$ZZ$1, 0))</f>
        <v/>
      </c>
      <c r="C411">
        <f>INDEX(resultados!$A$2:$ZZ$642, 405, MATCH($B$3, resultados!$A$1:$ZZ$1, 0))</f>
        <v/>
      </c>
    </row>
    <row r="412">
      <c r="A412">
        <f>INDEX(resultados!$A$2:$ZZ$642, 406, MATCH($B$1, resultados!$A$1:$ZZ$1, 0))</f>
        <v/>
      </c>
      <c r="B412">
        <f>INDEX(resultados!$A$2:$ZZ$642, 406, MATCH($B$2, resultados!$A$1:$ZZ$1, 0))</f>
        <v/>
      </c>
      <c r="C412">
        <f>INDEX(resultados!$A$2:$ZZ$642, 406, MATCH($B$3, resultados!$A$1:$ZZ$1, 0))</f>
        <v/>
      </c>
    </row>
    <row r="413">
      <c r="A413">
        <f>INDEX(resultados!$A$2:$ZZ$642, 407, MATCH($B$1, resultados!$A$1:$ZZ$1, 0))</f>
        <v/>
      </c>
      <c r="B413">
        <f>INDEX(resultados!$A$2:$ZZ$642, 407, MATCH($B$2, resultados!$A$1:$ZZ$1, 0))</f>
        <v/>
      </c>
      <c r="C413">
        <f>INDEX(resultados!$A$2:$ZZ$642, 407, MATCH($B$3, resultados!$A$1:$ZZ$1, 0))</f>
        <v/>
      </c>
    </row>
    <row r="414">
      <c r="A414">
        <f>INDEX(resultados!$A$2:$ZZ$642, 408, MATCH($B$1, resultados!$A$1:$ZZ$1, 0))</f>
        <v/>
      </c>
      <c r="B414">
        <f>INDEX(resultados!$A$2:$ZZ$642, 408, MATCH($B$2, resultados!$A$1:$ZZ$1, 0))</f>
        <v/>
      </c>
      <c r="C414">
        <f>INDEX(resultados!$A$2:$ZZ$642, 408, MATCH($B$3, resultados!$A$1:$ZZ$1, 0))</f>
        <v/>
      </c>
    </row>
    <row r="415">
      <c r="A415">
        <f>INDEX(resultados!$A$2:$ZZ$642, 409, MATCH($B$1, resultados!$A$1:$ZZ$1, 0))</f>
        <v/>
      </c>
      <c r="B415">
        <f>INDEX(resultados!$A$2:$ZZ$642, 409, MATCH($B$2, resultados!$A$1:$ZZ$1, 0))</f>
        <v/>
      </c>
      <c r="C415">
        <f>INDEX(resultados!$A$2:$ZZ$642, 409, MATCH($B$3, resultados!$A$1:$ZZ$1, 0))</f>
        <v/>
      </c>
    </row>
    <row r="416">
      <c r="A416">
        <f>INDEX(resultados!$A$2:$ZZ$642, 410, MATCH($B$1, resultados!$A$1:$ZZ$1, 0))</f>
        <v/>
      </c>
      <c r="B416">
        <f>INDEX(resultados!$A$2:$ZZ$642, 410, MATCH($B$2, resultados!$A$1:$ZZ$1, 0))</f>
        <v/>
      </c>
      <c r="C416">
        <f>INDEX(resultados!$A$2:$ZZ$642, 410, MATCH($B$3, resultados!$A$1:$ZZ$1, 0))</f>
        <v/>
      </c>
    </row>
    <row r="417">
      <c r="A417">
        <f>INDEX(resultados!$A$2:$ZZ$642, 411, MATCH($B$1, resultados!$A$1:$ZZ$1, 0))</f>
        <v/>
      </c>
      <c r="B417">
        <f>INDEX(resultados!$A$2:$ZZ$642, 411, MATCH($B$2, resultados!$A$1:$ZZ$1, 0))</f>
        <v/>
      </c>
      <c r="C417">
        <f>INDEX(resultados!$A$2:$ZZ$642, 411, MATCH($B$3, resultados!$A$1:$ZZ$1, 0))</f>
        <v/>
      </c>
    </row>
    <row r="418">
      <c r="A418">
        <f>INDEX(resultados!$A$2:$ZZ$642, 412, MATCH($B$1, resultados!$A$1:$ZZ$1, 0))</f>
        <v/>
      </c>
      <c r="B418">
        <f>INDEX(resultados!$A$2:$ZZ$642, 412, MATCH($B$2, resultados!$A$1:$ZZ$1, 0))</f>
        <v/>
      </c>
      <c r="C418">
        <f>INDEX(resultados!$A$2:$ZZ$642, 412, MATCH($B$3, resultados!$A$1:$ZZ$1, 0))</f>
        <v/>
      </c>
    </row>
    <row r="419">
      <c r="A419">
        <f>INDEX(resultados!$A$2:$ZZ$642, 413, MATCH($B$1, resultados!$A$1:$ZZ$1, 0))</f>
        <v/>
      </c>
      <c r="B419">
        <f>INDEX(resultados!$A$2:$ZZ$642, 413, MATCH($B$2, resultados!$A$1:$ZZ$1, 0))</f>
        <v/>
      </c>
      <c r="C419">
        <f>INDEX(resultados!$A$2:$ZZ$642, 413, MATCH($B$3, resultados!$A$1:$ZZ$1, 0))</f>
        <v/>
      </c>
    </row>
    <row r="420">
      <c r="A420">
        <f>INDEX(resultados!$A$2:$ZZ$642, 414, MATCH($B$1, resultados!$A$1:$ZZ$1, 0))</f>
        <v/>
      </c>
      <c r="B420">
        <f>INDEX(resultados!$A$2:$ZZ$642, 414, MATCH($B$2, resultados!$A$1:$ZZ$1, 0))</f>
        <v/>
      </c>
      <c r="C420">
        <f>INDEX(resultados!$A$2:$ZZ$642, 414, MATCH($B$3, resultados!$A$1:$ZZ$1, 0))</f>
        <v/>
      </c>
    </row>
    <row r="421">
      <c r="A421">
        <f>INDEX(resultados!$A$2:$ZZ$642, 415, MATCH($B$1, resultados!$A$1:$ZZ$1, 0))</f>
        <v/>
      </c>
      <c r="B421">
        <f>INDEX(resultados!$A$2:$ZZ$642, 415, MATCH($B$2, resultados!$A$1:$ZZ$1, 0))</f>
        <v/>
      </c>
      <c r="C421">
        <f>INDEX(resultados!$A$2:$ZZ$642, 415, MATCH($B$3, resultados!$A$1:$ZZ$1, 0))</f>
        <v/>
      </c>
    </row>
    <row r="422">
      <c r="A422">
        <f>INDEX(resultados!$A$2:$ZZ$642, 416, MATCH($B$1, resultados!$A$1:$ZZ$1, 0))</f>
        <v/>
      </c>
      <c r="B422">
        <f>INDEX(resultados!$A$2:$ZZ$642, 416, MATCH($B$2, resultados!$A$1:$ZZ$1, 0))</f>
        <v/>
      </c>
      <c r="C422">
        <f>INDEX(resultados!$A$2:$ZZ$642, 416, MATCH($B$3, resultados!$A$1:$ZZ$1, 0))</f>
        <v/>
      </c>
    </row>
    <row r="423">
      <c r="A423">
        <f>INDEX(resultados!$A$2:$ZZ$642, 417, MATCH($B$1, resultados!$A$1:$ZZ$1, 0))</f>
        <v/>
      </c>
      <c r="B423">
        <f>INDEX(resultados!$A$2:$ZZ$642, 417, MATCH($B$2, resultados!$A$1:$ZZ$1, 0))</f>
        <v/>
      </c>
      <c r="C423">
        <f>INDEX(resultados!$A$2:$ZZ$642, 417, MATCH($B$3, resultados!$A$1:$ZZ$1, 0))</f>
        <v/>
      </c>
    </row>
    <row r="424">
      <c r="A424">
        <f>INDEX(resultados!$A$2:$ZZ$642, 418, MATCH($B$1, resultados!$A$1:$ZZ$1, 0))</f>
        <v/>
      </c>
      <c r="B424">
        <f>INDEX(resultados!$A$2:$ZZ$642, 418, MATCH($B$2, resultados!$A$1:$ZZ$1, 0))</f>
        <v/>
      </c>
      <c r="C424">
        <f>INDEX(resultados!$A$2:$ZZ$642, 418, MATCH($B$3, resultados!$A$1:$ZZ$1, 0))</f>
        <v/>
      </c>
    </row>
    <row r="425">
      <c r="A425">
        <f>INDEX(resultados!$A$2:$ZZ$642, 419, MATCH($B$1, resultados!$A$1:$ZZ$1, 0))</f>
        <v/>
      </c>
      <c r="B425">
        <f>INDEX(resultados!$A$2:$ZZ$642, 419, MATCH($B$2, resultados!$A$1:$ZZ$1, 0))</f>
        <v/>
      </c>
      <c r="C425">
        <f>INDEX(resultados!$A$2:$ZZ$642, 419, MATCH($B$3, resultados!$A$1:$ZZ$1, 0))</f>
        <v/>
      </c>
    </row>
    <row r="426">
      <c r="A426">
        <f>INDEX(resultados!$A$2:$ZZ$642, 420, MATCH($B$1, resultados!$A$1:$ZZ$1, 0))</f>
        <v/>
      </c>
      <c r="B426">
        <f>INDEX(resultados!$A$2:$ZZ$642, 420, MATCH($B$2, resultados!$A$1:$ZZ$1, 0))</f>
        <v/>
      </c>
      <c r="C426">
        <f>INDEX(resultados!$A$2:$ZZ$642, 420, MATCH($B$3, resultados!$A$1:$ZZ$1, 0))</f>
        <v/>
      </c>
    </row>
    <row r="427">
      <c r="A427">
        <f>INDEX(resultados!$A$2:$ZZ$642, 421, MATCH($B$1, resultados!$A$1:$ZZ$1, 0))</f>
        <v/>
      </c>
      <c r="B427">
        <f>INDEX(resultados!$A$2:$ZZ$642, 421, MATCH($B$2, resultados!$A$1:$ZZ$1, 0))</f>
        <v/>
      </c>
      <c r="C427">
        <f>INDEX(resultados!$A$2:$ZZ$642, 421, MATCH($B$3, resultados!$A$1:$ZZ$1, 0))</f>
        <v/>
      </c>
    </row>
    <row r="428">
      <c r="A428">
        <f>INDEX(resultados!$A$2:$ZZ$642, 422, MATCH($B$1, resultados!$A$1:$ZZ$1, 0))</f>
        <v/>
      </c>
      <c r="B428">
        <f>INDEX(resultados!$A$2:$ZZ$642, 422, MATCH($B$2, resultados!$A$1:$ZZ$1, 0))</f>
        <v/>
      </c>
      <c r="C428">
        <f>INDEX(resultados!$A$2:$ZZ$642, 422, MATCH($B$3, resultados!$A$1:$ZZ$1, 0))</f>
        <v/>
      </c>
    </row>
    <row r="429">
      <c r="A429">
        <f>INDEX(resultados!$A$2:$ZZ$642, 423, MATCH($B$1, resultados!$A$1:$ZZ$1, 0))</f>
        <v/>
      </c>
      <c r="B429">
        <f>INDEX(resultados!$A$2:$ZZ$642, 423, MATCH($B$2, resultados!$A$1:$ZZ$1, 0))</f>
        <v/>
      </c>
      <c r="C429">
        <f>INDEX(resultados!$A$2:$ZZ$642, 423, MATCH($B$3, resultados!$A$1:$ZZ$1, 0))</f>
        <v/>
      </c>
    </row>
    <row r="430">
      <c r="A430">
        <f>INDEX(resultados!$A$2:$ZZ$642, 424, MATCH($B$1, resultados!$A$1:$ZZ$1, 0))</f>
        <v/>
      </c>
      <c r="B430">
        <f>INDEX(resultados!$A$2:$ZZ$642, 424, MATCH($B$2, resultados!$A$1:$ZZ$1, 0))</f>
        <v/>
      </c>
      <c r="C430">
        <f>INDEX(resultados!$A$2:$ZZ$642, 424, MATCH($B$3, resultados!$A$1:$ZZ$1, 0))</f>
        <v/>
      </c>
    </row>
    <row r="431">
      <c r="A431">
        <f>INDEX(resultados!$A$2:$ZZ$642, 425, MATCH($B$1, resultados!$A$1:$ZZ$1, 0))</f>
        <v/>
      </c>
      <c r="B431">
        <f>INDEX(resultados!$A$2:$ZZ$642, 425, MATCH($B$2, resultados!$A$1:$ZZ$1, 0))</f>
        <v/>
      </c>
      <c r="C431">
        <f>INDEX(resultados!$A$2:$ZZ$642, 425, MATCH($B$3, resultados!$A$1:$ZZ$1, 0))</f>
        <v/>
      </c>
    </row>
    <row r="432">
      <c r="A432">
        <f>INDEX(resultados!$A$2:$ZZ$642, 426, MATCH($B$1, resultados!$A$1:$ZZ$1, 0))</f>
        <v/>
      </c>
      <c r="B432">
        <f>INDEX(resultados!$A$2:$ZZ$642, 426, MATCH($B$2, resultados!$A$1:$ZZ$1, 0))</f>
        <v/>
      </c>
      <c r="C432">
        <f>INDEX(resultados!$A$2:$ZZ$642, 426, MATCH($B$3, resultados!$A$1:$ZZ$1, 0))</f>
        <v/>
      </c>
    </row>
    <row r="433">
      <c r="A433">
        <f>INDEX(resultados!$A$2:$ZZ$642, 427, MATCH($B$1, resultados!$A$1:$ZZ$1, 0))</f>
        <v/>
      </c>
      <c r="B433">
        <f>INDEX(resultados!$A$2:$ZZ$642, 427, MATCH($B$2, resultados!$A$1:$ZZ$1, 0))</f>
        <v/>
      </c>
      <c r="C433">
        <f>INDEX(resultados!$A$2:$ZZ$642, 427, MATCH($B$3, resultados!$A$1:$ZZ$1, 0))</f>
        <v/>
      </c>
    </row>
    <row r="434">
      <c r="A434">
        <f>INDEX(resultados!$A$2:$ZZ$642, 428, MATCH($B$1, resultados!$A$1:$ZZ$1, 0))</f>
        <v/>
      </c>
      <c r="B434">
        <f>INDEX(resultados!$A$2:$ZZ$642, 428, MATCH($B$2, resultados!$A$1:$ZZ$1, 0))</f>
        <v/>
      </c>
      <c r="C434">
        <f>INDEX(resultados!$A$2:$ZZ$642, 428, MATCH($B$3, resultados!$A$1:$ZZ$1, 0))</f>
        <v/>
      </c>
    </row>
    <row r="435">
      <c r="A435">
        <f>INDEX(resultados!$A$2:$ZZ$642, 429, MATCH($B$1, resultados!$A$1:$ZZ$1, 0))</f>
        <v/>
      </c>
      <c r="B435">
        <f>INDEX(resultados!$A$2:$ZZ$642, 429, MATCH($B$2, resultados!$A$1:$ZZ$1, 0))</f>
        <v/>
      </c>
      <c r="C435">
        <f>INDEX(resultados!$A$2:$ZZ$642, 429, MATCH($B$3, resultados!$A$1:$ZZ$1, 0))</f>
        <v/>
      </c>
    </row>
    <row r="436">
      <c r="A436">
        <f>INDEX(resultados!$A$2:$ZZ$642, 430, MATCH($B$1, resultados!$A$1:$ZZ$1, 0))</f>
        <v/>
      </c>
      <c r="B436">
        <f>INDEX(resultados!$A$2:$ZZ$642, 430, MATCH($B$2, resultados!$A$1:$ZZ$1, 0))</f>
        <v/>
      </c>
      <c r="C436">
        <f>INDEX(resultados!$A$2:$ZZ$642, 430, MATCH($B$3, resultados!$A$1:$ZZ$1, 0))</f>
        <v/>
      </c>
    </row>
    <row r="437">
      <c r="A437">
        <f>INDEX(resultados!$A$2:$ZZ$642, 431, MATCH($B$1, resultados!$A$1:$ZZ$1, 0))</f>
        <v/>
      </c>
      <c r="B437">
        <f>INDEX(resultados!$A$2:$ZZ$642, 431, MATCH($B$2, resultados!$A$1:$ZZ$1, 0))</f>
        <v/>
      </c>
      <c r="C437">
        <f>INDEX(resultados!$A$2:$ZZ$642, 431, MATCH($B$3, resultados!$A$1:$ZZ$1, 0))</f>
        <v/>
      </c>
    </row>
    <row r="438">
      <c r="A438">
        <f>INDEX(resultados!$A$2:$ZZ$642, 432, MATCH($B$1, resultados!$A$1:$ZZ$1, 0))</f>
        <v/>
      </c>
      <c r="B438">
        <f>INDEX(resultados!$A$2:$ZZ$642, 432, MATCH($B$2, resultados!$A$1:$ZZ$1, 0))</f>
        <v/>
      </c>
      <c r="C438">
        <f>INDEX(resultados!$A$2:$ZZ$642, 432, MATCH($B$3, resultados!$A$1:$ZZ$1, 0))</f>
        <v/>
      </c>
    </row>
    <row r="439">
      <c r="A439">
        <f>INDEX(resultados!$A$2:$ZZ$642, 433, MATCH($B$1, resultados!$A$1:$ZZ$1, 0))</f>
        <v/>
      </c>
      <c r="B439">
        <f>INDEX(resultados!$A$2:$ZZ$642, 433, MATCH($B$2, resultados!$A$1:$ZZ$1, 0))</f>
        <v/>
      </c>
      <c r="C439">
        <f>INDEX(resultados!$A$2:$ZZ$642, 433, MATCH($B$3, resultados!$A$1:$ZZ$1, 0))</f>
        <v/>
      </c>
    </row>
    <row r="440">
      <c r="A440">
        <f>INDEX(resultados!$A$2:$ZZ$642, 434, MATCH($B$1, resultados!$A$1:$ZZ$1, 0))</f>
        <v/>
      </c>
      <c r="B440">
        <f>INDEX(resultados!$A$2:$ZZ$642, 434, MATCH($B$2, resultados!$A$1:$ZZ$1, 0))</f>
        <v/>
      </c>
      <c r="C440">
        <f>INDEX(resultados!$A$2:$ZZ$642, 434, MATCH($B$3, resultados!$A$1:$ZZ$1, 0))</f>
        <v/>
      </c>
    </row>
    <row r="441">
      <c r="A441">
        <f>INDEX(resultados!$A$2:$ZZ$642, 435, MATCH($B$1, resultados!$A$1:$ZZ$1, 0))</f>
        <v/>
      </c>
      <c r="B441">
        <f>INDEX(resultados!$A$2:$ZZ$642, 435, MATCH($B$2, resultados!$A$1:$ZZ$1, 0))</f>
        <v/>
      </c>
      <c r="C441">
        <f>INDEX(resultados!$A$2:$ZZ$642, 435, MATCH($B$3, resultados!$A$1:$ZZ$1, 0))</f>
        <v/>
      </c>
    </row>
    <row r="442">
      <c r="A442">
        <f>INDEX(resultados!$A$2:$ZZ$642, 436, MATCH($B$1, resultados!$A$1:$ZZ$1, 0))</f>
        <v/>
      </c>
      <c r="B442">
        <f>INDEX(resultados!$A$2:$ZZ$642, 436, MATCH($B$2, resultados!$A$1:$ZZ$1, 0))</f>
        <v/>
      </c>
      <c r="C442">
        <f>INDEX(resultados!$A$2:$ZZ$642, 436, MATCH($B$3, resultados!$A$1:$ZZ$1, 0))</f>
        <v/>
      </c>
    </row>
    <row r="443">
      <c r="A443">
        <f>INDEX(resultados!$A$2:$ZZ$642, 437, MATCH($B$1, resultados!$A$1:$ZZ$1, 0))</f>
        <v/>
      </c>
      <c r="B443">
        <f>INDEX(resultados!$A$2:$ZZ$642, 437, MATCH($B$2, resultados!$A$1:$ZZ$1, 0))</f>
        <v/>
      </c>
      <c r="C443">
        <f>INDEX(resultados!$A$2:$ZZ$642, 437, MATCH($B$3, resultados!$A$1:$ZZ$1, 0))</f>
        <v/>
      </c>
    </row>
    <row r="444">
      <c r="A444">
        <f>INDEX(resultados!$A$2:$ZZ$642, 438, MATCH($B$1, resultados!$A$1:$ZZ$1, 0))</f>
        <v/>
      </c>
      <c r="B444">
        <f>INDEX(resultados!$A$2:$ZZ$642, 438, MATCH($B$2, resultados!$A$1:$ZZ$1, 0))</f>
        <v/>
      </c>
      <c r="C444">
        <f>INDEX(resultados!$A$2:$ZZ$642, 438, MATCH($B$3, resultados!$A$1:$ZZ$1, 0))</f>
        <v/>
      </c>
    </row>
    <row r="445">
      <c r="A445">
        <f>INDEX(resultados!$A$2:$ZZ$642, 439, MATCH($B$1, resultados!$A$1:$ZZ$1, 0))</f>
        <v/>
      </c>
      <c r="B445">
        <f>INDEX(resultados!$A$2:$ZZ$642, 439, MATCH($B$2, resultados!$A$1:$ZZ$1, 0))</f>
        <v/>
      </c>
      <c r="C445">
        <f>INDEX(resultados!$A$2:$ZZ$642, 439, MATCH($B$3, resultados!$A$1:$ZZ$1, 0))</f>
        <v/>
      </c>
    </row>
    <row r="446">
      <c r="A446">
        <f>INDEX(resultados!$A$2:$ZZ$642, 440, MATCH($B$1, resultados!$A$1:$ZZ$1, 0))</f>
        <v/>
      </c>
      <c r="B446">
        <f>INDEX(resultados!$A$2:$ZZ$642, 440, MATCH($B$2, resultados!$A$1:$ZZ$1, 0))</f>
        <v/>
      </c>
      <c r="C446">
        <f>INDEX(resultados!$A$2:$ZZ$642, 440, MATCH($B$3, resultados!$A$1:$ZZ$1, 0))</f>
        <v/>
      </c>
    </row>
    <row r="447">
      <c r="A447">
        <f>INDEX(resultados!$A$2:$ZZ$642, 441, MATCH($B$1, resultados!$A$1:$ZZ$1, 0))</f>
        <v/>
      </c>
      <c r="B447">
        <f>INDEX(resultados!$A$2:$ZZ$642, 441, MATCH($B$2, resultados!$A$1:$ZZ$1, 0))</f>
        <v/>
      </c>
      <c r="C447">
        <f>INDEX(resultados!$A$2:$ZZ$642, 441, MATCH($B$3, resultados!$A$1:$ZZ$1, 0))</f>
        <v/>
      </c>
    </row>
    <row r="448">
      <c r="A448">
        <f>INDEX(resultados!$A$2:$ZZ$642, 442, MATCH($B$1, resultados!$A$1:$ZZ$1, 0))</f>
        <v/>
      </c>
      <c r="B448">
        <f>INDEX(resultados!$A$2:$ZZ$642, 442, MATCH($B$2, resultados!$A$1:$ZZ$1, 0))</f>
        <v/>
      </c>
      <c r="C448">
        <f>INDEX(resultados!$A$2:$ZZ$642, 442, MATCH($B$3, resultados!$A$1:$ZZ$1, 0))</f>
        <v/>
      </c>
    </row>
    <row r="449">
      <c r="A449">
        <f>INDEX(resultados!$A$2:$ZZ$642, 443, MATCH($B$1, resultados!$A$1:$ZZ$1, 0))</f>
        <v/>
      </c>
      <c r="B449">
        <f>INDEX(resultados!$A$2:$ZZ$642, 443, MATCH($B$2, resultados!$A$1:$ZZ$1, 0))</f>
        <v/>
      </c>
      <c r="C449">
        <f>INDEX(resultados!$A$2:$ZZ$642, 443, MATCH($B$3, resultados!$A$1:$ZZ$1, 0))</f>
        <v/>
      </c>
    </row>
    <row r="450">
      <c r="A450">
        <f>INDEX(resultados!$A$2:$ZZ$642, 444, MATCH($B$1, resultados!$A$1:$ZZ$1, 0))</f>
        <v/>
      </c>
      <c r="B450">
        <f>INDEX(resultados!$A$2:$ZZ$642, 444, MATCH($B$2, resultados!$A$1:$ZZ$1, 0))</f>
        <v/>
      </c>
      <c r="C450">
        <f>INDEX(resultados!$A$2:$ZZ$642, 444, MATCH($B$3, resultados!$A$1:$ZZ$1, 0))</f>
        <v/>
      </c>
    </row>
    <row r="451">
      <c r="A451">
        <f>INDEX(resultados!$A$2:$ZZ$642, 445, MATCH($B$1, resultados!$A$1:$ZZ$1, 0))</f>
        <v/>
      </c>
      <c r="B451">
        <f>INDEX(resultados!$A$2:$ZZ$642, 445, MATCH($B$2, resultados!$A$1:$ZZ$1, 0))</f>
        <v/>
      </c>
      <c r="C451">
        <f>INDEX(resultados!$A$2:$ZZ$642, 445, MATCH($B$3, resultados!$A$1:$ZZ$1, 0))</f>
        <v/>
      </c>
    </row>
    <row r="452">
      <c r="A452">
        <f>INDEX(resultados!$A$2:$ZZ$642, 446, MATCH($B$1, resultados!$A$1:$ZZ$1, 0))</f>
        <v/>
      </c>
      <c r="B452">
        <f>INDEX(resultados!$A$2:$ZZ$642, 446, MATCH($B$2, resultados!$A$1:$ZZ$1, 0))</f>
        <v/>
      </c>
      <c r="C452">
        <f>INDEX(resultados!$A$2:$ZZ$642, 446, MATCH($B$3, resultados!$A$1:$ZZ$1, 0))</f>
        <v/>
      </c>
    </row>
    <row r="453">
      <c r="A453">
        <f>INDEX(resultados!$A$2:$ZZ$642, 447, MATCH($B$1, resultados!$A$1:$ZZ$1, 0))</f>
        <v/>
      </c>
      <c r="B453">
        <f>INDEX(resultados!$A$2:$ZZ$642, 447, MATCH($B$2, resultados!$A$1:$ZZ$1, 0))</f>
        <v/>
      </c>
      <c r="C453">
        <f>INDEX(resultados!$A$2:$ZZ$642, 447, MATCH($B$3, resultados!$A$1:$ZZ$1, 0))</f>
        <v/>
      </c>
    </row>
    <row r="454">
      <c r="A454">
        <f>INDEX(resultados!$A$2:$ZZ$642, 448, MATCH($B$1, resultados!$A$1:$ZZ$1, 0))</f>
        <v/>
      </c>
      <c r="B454">
        <f>INDEX(resultados!$A$2:$ZZ$642, 448, MATCH($B$2, resultados!$A$1:$ZZ$1, 0))</f>
        <v/>
      </c>
      <c r="C454">
        <f>INDEX(resultados!$A$2:$ZZ$642, 448, MATCH($B$3, resultados!$A$1:$ZZ$1, 0))</f>
        <v/>
      </c>
    </row>
    <row r="455">
      <c r="A455">
        <f>INDEX(resultados!$A$2:$ZZ$642, 449, MATCH($B$1, resultados!$A$1:$ZZ$1, 0))</f>
        <v/>
      </c>
      <c r="B455">
        <f>INDEX(resultados!$A$2:$ZZ$642, 449, MATCH($B$2, resultados!$A$1:$ZZ$1, 0))</f>
        <v/>
      </c>
      <c r="C455">
        <f>INDEX(resultados!$A$2:$ZZ$642, 449, MATCH($B$3, resultados!$A$1:$ZZ$1, 0))</f>
        <v/>
      </c>
    </row>
    <row r="456">
      <c r="A456">
        <f>INDEX(resultados!$A$2:$ZZ$642, 450, MATCH($B$1, resultados!$A$1:$ZZ$1, 0))</f>
        <v/>
      </c>
      <c r="B456">
        <f>INDEX(resultados!$A$2:$ZZ$642, 450, MATCH($B$2, resultados!$A$1:$ZZ$1, 0))</f>
        <v/>
      </c>
      <c r="C456">
        <f>INDEX(resultados!$A$2:$ZZ$642, 450, MATCH($B$3, resultados!$A$1:$ZZ$1, 0))</f>
        <v/>
      </c>
    </row>
    <row r="457">
      <c r="A457">
        <f>INDEX(resultados!$A$2:$ZZ$642, 451, MATCH($B$1, resultados!$A$1:$ZZ$1, 0))</f>
        <v/>
      </c>
      <c r="B457">
        <f>INDEX(resultados!$A$2:$ZZ$642, 451, MATCH($B$2, resultados!$A$1:$ZZ$1, 0))</f>
        <v/>
      </c>
      <c r="C457">
        <f>INDEX(resultados!$A$2:$ZZ$642, 451, MATCH($B$3, resultados!$A$1:$ZZ$1, 0))</f>
        <v/>
      </c>
    </row>
    <row r="458">
      <c r="A458">
        <f>INDEX(resultados!$A$2:$ZZ$642, 452, MATCH($B$1, resultados!$A$1:$ZZ$1, 0))</f>
        <v/>
      </c>
      <c r="B458">
        <f>INDEX(resultados!$A$2:$ZZ$642, 452, MATCH($B$2, resultados!$A$1:$ZZ$1, 0))</f>
        <v/>
      </c>
      <c r="C458">
        <f>INDEX(resultados!$A$2:$ZZ$642, 452, MATCH($B$3, resultados!$A$1:$ZZ$1, 0))</f>
        <v/>
      </c>
    </row>
    <row r="459">
      <c r="A459">
        <f>INDEX(resultados!$A$2:$ZZ$642, 453, MATCH($B$1, resultados!$A$1:$ZZ$1, 0))</f>
        <v/>
      </c>
      <c r="B459">
        <f>INDEX(resultados!$A$2:$ZZ$642, 453, MATCH($B$2, resultados!$A$1:$ZZ$1, 0))</f>
        <v/>
      </c>
      <c r="C459">
        <f>INDEX(resultados!$A$2:$ZZ$642, 453, MATCH($B$3, resultados!$A$1:$ZZ$1, 0))</f>
        <v/>
      </c>
    </row>
    <row r="460">
      <c r="A460">
        <f>INDEX(resultados!$A$2:$ZZ$642, 454, MATCH($B$1, resultados!$A$1:$ZZ$1, 0))</f>
        <v/>
      </c>
      <c r="B460">
        <f>INDEX(resultados!$A$2:$ZZ$642, 454, MATCH($B$2, resultados!$A$1:$ZZ$1, 0))</f>
        <v/>
      </c>
      <c r="C460">
        <f>INDEX(resultados!$A$2:$ZZ$642, 454, MATCH($B$3, resultados!$A$1:$ZZ$1, 0))</f>
        <v/>
      </c>
    </row>
    <row r="461">
      <c r="A461">
        <f>INDEX(resultados!$A$2:$ZZ$642, 455, MATCH($B$1, resultados!$A$1:$ZZ$1, 0))</f>
        <v/>
      </c>
      <c r="B461">
        <f>INDEX(resultados!$A$2:$ZZ$642, 455, MATCH($B$2, resultados!$A$1:$ZZ$1, 0))</f>
        <v/>
      </c>
      <c r="C461">
        <f>INDEX(resultados!$A$2:$ZZ$642, 455, MATCH($B$3, resultados!$A$1:$ZZ$1, 0))</f>
        <v/>
      </c>
    </row>
    <row r="462">
      <c r="A462">
        <f>INDEX(resultados!$A$2:$ZZ$642, 456, MATCH($B$1, resultados!$A$1:$ZZ$1, 0))</f>
        <v/>
      </c>
      <c r="B462">
        <f>INDEX(resultados!$A$2:$ZZ$642, 456, MATCH($B$2, resultados!$A$1:$ZZ$1, 0))</f>
        <v/>
      </c>
      <c r="C462">
        <f>INDEX(resultados!$A$2:$ZZ$642, 456, MATCH($B$3, resultados!$A$1:$ZZ$1, 0))</f>
        <v/>
      </c>
    </row>
    <row r="463">
      <c r="A463">
        <f>INDEX(resultados!$A$2:$ZZ$642, 457, MATCH($B$1, resultados!$A$1:$ZZ$1, 0))</f>
        <v/>
      </c>
      <c r="B463">
        <f>INDEX(resultados!$A$2:$ZZ$642, 457, MATCH($B$2, resultados!$A$1:$ZZ$1, 0))</f>
        <v/>
      </c>
      <c r="C463">
        <f>INDEX(resultados!$A$2:$ZZ$642, 457, MATCH($B$3, resultados!$A$1:$ZZ$1, 0))</f>
        <v/>
      </c>
    </row>
    <row r="464">
      <c r="A464">
        <f>INDEX(resultados!$A$2:$ZZ$642, 458, MATCH($B$1, resultados!$A$1:$ZZ$1, 0))</f>
        <v/>
      </c>
      <c r="B464">
        <f>INDEX(resultados!$A$2:$ZZ$642, 458, MATCH($B$2, resultados!$A$1:$ZZ$1, 0))</f>
        <v/>
      </c>
      <c r="C464">
        <f>INDEX(resultados!$A$2:$ZZ$642, 458, MATCH($B$3, resultados!$A$1:$ZZ$1, 0))</f>
        <v/>
      </c>
    </row>
    <row r="465">
      <c r="A465">
        <f>INDEX(resultados!$A$2:$ZZ$642, 459, MATCH($B$1, resultados!$A$1:$ZZ$1, 0))</f>
        <v/>
      </c>
      <c r="B465">
        <f>INDEX(resultados!$A$2:$ZZ$642, 459, MATCH($B$2, resultados!$A$1:$ZZ$1, 0))</f>
        <v/>
      </c>
      <c r="C465">
        <f>INDEX(resultados!$A$2:$ZZ$642, 459, MATCH($B$3, resultados!$A$1:$ZZ$1, 0))</f>
        <v/>
      </c>
    </row>
    <row r="466">
      <c r="A466">
        <f>INDEX(resultados!$A$2:$ZZ$642, 460, MATCH($B$1, resultados!$A$1:$ZZ$1, 0))</f>
        <v/>
      </c>
      <c r="B466">
        <f>INDEX(resultados!$A$2:$ZZ$642, 460, MATCH($B$2, resultados!$A$1:$ZZ$1, 0))</f>
        <v/>
      </c>
      <c r="C466">
        <f>INDEX(resultados!$A$2:$ZZ$642, 460, MATCH($B$3, resultados!$A$1:$ZZ$1, 0))</f>
        <v/>
      </c>
    </row>
    <row r="467">
      <c r="A467">
        <f>INDEX(resultados!$A$2:$ZZ$642, 461, MATCH($B$1, resultados!$A$1:$ZZ$1, 0))</f>
        <v/>
      </c>
      <c r="B467">
        <f>INDEX(resultados!$A$2:$ZZ$642, 461, MATCH($B$2, resultados!$A$1:$ZZ$1, 0))</f>
        <v/>
      </c>
      <c r="C467">
        <f>INDEX(resultados!$A$2:$ZZ$642, 461, MATCH($B$3, resultados!$A$1:$ZZ$1, 0))</f>
        <v/>
      </c>
    </row>
    <row r="468">
      <c r="A468">
        <f>INDEX(resultados!$A$2:$ZZ$642, 462, MATCH($B$1, resultados!$A$1:$ZZ$1, 0))</f>
        <v/>
      </c>
      <c r="B468">
        <f>INDEX(resultados!$A$2:$ZZ$642, 462, MATCH($B$2, resultados!$A$1:$ZZ$1, 0))</f>
        <v/>
      </c>
      <c r="C468">
        <f>INDEX(resultados!$A$2:$ZZ$642, 462, MATCH($B$3, resultados!$A$1:$ZZ$1, 0))</f>
        <v/>
      </c>
    </row>
    <row r="469">
      <c r="A469">
        <f>INDEX(resultados!$A$2:$ZZ$642, 463, MATCH($B$1, resultados!$A$1:$ZZ$1, 0))</f>
        <v/>
      </c>
      <c r="B469">
        <f>INDEX(resultados!$A$2:$ZZ$642, 463, MATCH($B$2, resultados!$A$1:$ZZ$1, 0))</f>
        <v/>
      </c>
      <c r="C469">
        <f>INDEX(resultados!$A$2:$ZZ$642, 463, MATCH($B$3, resultados!$A$1:$ZZ$1, 0))</f>
        <v/>
      </c>
    </row>
    <row r="470">
      <c r="A470">
        <f>INDEX(resultados!$A$2:$ZZ$642, 464, MATCH($B$1, resultados!$A$1:$ZZ$1, 0))</f>
        <v/>
      </c>
      <c r="B470">
        <f>INDEX(resultados!$A$2:$ZZ$642, 464, MATCH($B$2, resultados!$A$1:$ZZ$1, 0))</f>
        <v/>
      </c>
      <c r="C470">
        <f>INDEX(resultados!$A$2:$ZZ$642, 464, MATCH($B$3, resultados!$A$1:$ZZ$1, 0))</f>
        <v/>
      </c>
    </row>
    <row r="471">
      <c r="A471">
        <f>INDEX(resultados!$A$2:$ZZ$642, 465, MATCH($B$1, resultados!$A$1:$ZZ$1, 0))</f>
        <v/>
      </c>
      <c r="B471">
        <f>INDEX(resultados!$A$2:$ZZ$642, 465, MATCH($B$2, resultados!$A$1:$ZZ$1, 0))</f>
        <v/>
      </c>
      <c r="C471">
        <f>INDEX(resultados!$A$2:$ZZ$642, 465, MATCH($B$3, resultados!$A$1:$ZZ$1, 0))</f>
        <v/>
      </c>
    </row>
    <row r="472">
      <c r="A472">
        <f>INDEX(resultados!$A$2:$ZZ$642, 466, MATCH($B$1, resultados!$A$1:$ZZ$1, 0))</f>
        <v/>
      </c>
      <c r="B472">
        <f>INDEX(resultados!$A$2:$ZZ$642, 466, MATCH($B$2, resultados!$A$1:$ZZ$1, 0))</f>
        <v/>
      </c>
      <c r="C472">
        <f>INDEX(resultados!$A$2:$ZZ$642, 466, MATCH($B$3, resultados!$A$1:$ZZ$1, 0))</f>
        <v/>
      </c>
    </row>
    <row r="473">
      <c r="A473">
        <f>INDEX(resultados!$A$2:$ZZ$642, 467, MATCH($B$1, resultados!$A$1:$ZZ$1, 0))</f>
        <v/>
      </c>
      <c r="B473">
        <f>INDEX(resultados!$A$2:$ZZ$642, 467, MATCH($B$2, resultados!$A$1:$ZZ$1, 0))</f>
        <v/>
      </c>
      <c r="C473">
        <f>INDEX(resultados!$A$2:$ZZ$642, 467, MATCH($B$3, resultados!$A$1:$ZZ$1, 0))</f>
        <v/>
      </c>
    </row>
    <row r="474">
      <c r="A474">
        <f>INDEX(resultados!$A$2:$ZZ$642, 468, MATCH($B$1, resultados!$A$1:$ZZ$1, 0))</f>
        <v/>
      </c>
      <c r="B474">
        <f>INDEX(resultados!$A$2:$ZZ$642, 468, MATCH($B$2, resultados!$A$1:$ZZ$1, 0))</f>
        <v/>
      </c>
      <c r="C474">
        <f>INDEX(resultados!$A$2:$ZZ$642, 468, MATCH($B$3, resultados!$A$1:$ZZ$1, 0))</f>
        <v/>
      </c>
    </row>
    <row r="475">
      <c r="A475">
        <f>INDEX(resultados!$A$2:$ZZ$642, 469, MATCH($B$1, resultados!$A$1:$ZZ$1, 0))</f>
        <v/>
      </c>
      <c r="B475">
        <f>INDEX(resultados!$A$2:$ZZ$642, 469, MATCH($B$2, resultados!$A$1:$ZZ$1, 0))</f>
        <v/>
      </c>
      <c r="C475">
        <f>INDEX(resultados!$A$2:$ZZ$642, 469, MATCH($B$3, resultados!$A$1:$ZZ$1, 0))</f>
        <v/>
      </c>
    </row>
    <row r="476">
      <c r="A476">
        <f>INDEX(resultados!$A$2:$ZZ$642, 470, MATCH($B$1, resultados!$A$1:$ZZ$1, 0))</f>
        <v/>
      </c>
      <c r="B476">
        <f>INDEX(resultados!$A$2:$ZZ$642, 470, MATCH($B$2, resultados!$A$1:$ZZ$1, 0))</f>
        <v/>
      </c>
      <c r="C476">
        <f>INDEX(resultados!$A$2:$ZZ$642, 470, MATCH($B$3, resultados!$A$1:$ZZ$1, 0))</f>
        <v/>
      </c>
    </row>
    <row r="477">
      <c r="A477">
        <f>INDEX(resultados!$A$2:$ZZ$642, 471, MATCH($B$1, resultados!$A$1:$ZZ$1, 0))</f>
        <v/>
      </c>
      <c r="B477">
        <f>INDEX(resultados!$A$2:$ZZ$642, 471, MATCH($B$2, resultados!$A$1:$ZZ$1, 0))</f>
        <v/>
      </c>
      <c r="C477">
        <f>INDEX(resultados!$A$2:$ZZ$642, 471, MATCH($B$3, resultados!$A$1:$ZZ$1, 0))</f>
        <v/>
      </c>
    </row>
    <row r="478">
      <c r="A478">
        <f>INDEX(resultados!$A$2:$ZZ$642, 472, MATCH($B$1, resultados!$A$1:$ZZ$1, 0))</f>
        <v/>
      </c>
      <c r="B478">
        <f>INDEX(resultados!$A$2:$ZZ$642, 472, MATCH($B$2, resultados!$A$1:$ZZ$1, 0))</f>
        <v/>
      </c>
      <c r="C478">
        <f>INDEX(resultados!$A$2:$ZZ$642, 472, MATCH($B$3, resultados!$A$1:$ZZ$1, 0))</f>
        <v/>
      </c>
    </row>
    <row r="479">
      <c r="A479">
        <f>INDEX(resultados!$A$2:$ZZ$642, 473, MATCH($B$1, resultados!$A$1:$ZZ$1, 0))</f>
        <v/>
      </c>
      <c r="B479">
        <f>INDEX(resultados!$A$2:$ZZ$642, 473, MATCH($B$2, resultados!$A$1:$ZZ$1, 0))</f>
        <v/>
      </c>
      <c r="C479">
        <f>INDEX(resultados!$A$2:$ZZ$642, 473, MATCH($B$3, resultados!$A$1:$ZZ$1, 0))</f>
        <v/>
      </c>
    </row>
    <row r="480">
      <c r="A480">
        <f>INDEX(resultados!$A$2:$ZZ$642, 474, MATCH($B$1, resultados!$A$1:$ZZ$1, 0))</f>
        <v/>
      </c>
      <c r="B480">
        <f>INDEX(resultados!$A$2:$ZZ$642, 474, MATCH($B$2, resultados!$A$1:$ZZ$1, 0))</f>
        <v/>
      </c>
      <c r="C480">
        <f>INDEX(resultados!$A$2:$ZZ$642, 474, MATCH($B$3, resultados!$A$1:$ZZ$1, 0))</f>
        <v/>
      </c>
    </row>
    <row r="481">
      <c r="A481">
        <f>INDEX(resultados!$A$2:$ZZ$642, 475, MATCH($B$1, resultados!$A$1:$ZZ$1, 0))</f>
        <v/>
      </c>
      <c r="B481">
        <f>INDEX(resultados!$A$2:$ZZ$642, 475, MATCH($B$2, resultados!$A$1:$ZZ$1, 0))</f>
        <v/>
      </c>
      <c r="C481">
        <f>INDEX(resultados!$A$2:$ZZ$642, 475, MATCH($B$3, resultados!$A$1:$ZZ$1, 0))</f>
        <v/>
      </c>
    </row>
    <row r="482">
      <c r="A482">
        <f>INDEX(resultados!$A$2:$ZZ$642, 476, MATCH($B$1, resultados!$A$1:$ZZ$1, 0))</f>
        <v/>
      </c>
      <c r="B482">
        <f>INDEX(resultados!$A$2:$ZZ$642, 476, MATCH($B$2, resultados!$A$1:$ZZ$1, 0))</f>
        <v/>
      </c>
      <c r="C482">
        <f>INDEX(resultados!$A$2:$ZZ$642, 476, MATCH($B$3, resultados!$A$1:$ZZ$1, 0))</f>
        <v/>
      </c>
    </row>
    <row r="483">
      <c r="A483">
        <f>INDEX(resultados!$A$2:$ZZ$642, 477, MATCH($B$1, resultados!$A$1:$ZZ$1, 0))</f>
        <v/>
      </c>
      <c r="B483">
        <f>INDEX(resultados!$A$2:$ZZ$642, 477, MATCH($B$2, resultados!$A$1:$ZZ$1, 0))</f>
        <v/>
      </c>
      <c r="C483">
        <f>INDEX(resultados!$A$2:$ZZ$642, 477, MATCH($B$3, resultados!$A$1:$ZZ$1, 0))</f>
        <v/>
      </c>
    </row>
    <row r="484">
      <c r="A484">
        <f>INDEX(resultados!$A$2:$ZZ$642, 478, MATCH($B$1, resultados!$A$1:$ZZ$1, 0))</f>
        <v/>
      </c>
      <c r="B484">
        <f>INDEX(resultados!$A$2:$ZZ$642, 478, MATCH($B$2, resultados!$A$1:$ZZ$1, 0))</f>
        <v/>
      </c>
      <c r="C484">
        <f>INDEX(resultados!$A$2:$ZZ$642, 478, MATCH($B$3, resultados!$A$1:$ZZ$1, 0))</f>
        <v/>
      </c>
    </row>
    <row r="485">
      <c r="A485">
        <f>INDEX(resultados!$A$2:$ZZ$642, 479, MATCH($B$1, resultados!$A$1:$ZZ$1, 0))</f>
        <v/>
      </c>
      <c r="B485">
        <f>INDEX(resultados!$A$2:$ZZ$642, 479, MATCH($B$2, resultados!$A$1:$ZZ$1, 0))</f>
        <v/>
      </c>
      <c r="C485">
        <f>INDEX(resultados!$A$2:$ZZ$642, 479, MATCH($B$3, resultados!$A$1:$ZZ$1, 0))</f>
        <v/>
      </c>
    </row>
    <row r="486">
      <c r="A486">
        <f>INDEX(resultados!$A$2:$ZZ$642, 480, MATCH($B$1, resultados!$A$1:$ZZ$1, 0))</f>
        <v/>
      </c>
      <c r="B486">
        <f>INDEX(resultados!$A$2:$ZZ$642, 480, MATCH($B$2, resultados!$A$1:$ZZ$1, 0))</f>
        <v/>
      </c>
      <c r="C486">
        <f>INDEX(resultados!$A$2:$ZZ$642, 480, MATCH($B$3, resultados!$A$1:$ZZ$1, 0))</f>
        <v/>
      </c>
    </row>
    <row r="487">
      <c r="A487">
        <f>INDEX(resultados!$A$2:$ZZ$642, 481, MATCH($B$1, resultados!$A$1:$ZZ$1, 0))</f>
        <v/>
      </c>
      <c r="B487">
        <f>INDEX(resultados!$A$2:$ZZ$642, 481, MATCH($B$2, resultados!$A$1:$ZZ$1, 0))</f>
        <v/>
      </c>
      <c r="C487">
        <f>INDEX(resultados!$A$2:$ZZ$642, 481, MATCH($B$3, resultados!$A$1:$ZZ$1, 0))</f>
        <v/>
      </c>
    </row>
    <row r="488">
      <c r="A488">
        <f>INDEX(resultados!$A$2:$ZZ$642, 482, MATCH($B$1, resultados!$A$1:$ZZ$1, 0))</f>
        <v/>
      </c>
      <c r="B488">
        <f>INDEX(resultados!$A$2:$ZZ$642, 482, MATCH($B$2, resultados!$A$1:$ZZ$1, 0))</f>
        <v/>
      </c>
      <c r="C488">
        <f>INDEX(resultados!$A$2:$ZZ$642, 482, MATCH($B$3, resultados!$A$1:$ZZ$1, 0))</f>
        <v/>
      </c>
    </row>
    <row r="489">
      <c r="A489">
        <f>INDEX(resultados!$A$2:$ZZ$642, 483, MATCH($B$1, resultados!$A$1:$ZZ$1, 0))</f>
        <v/>
      </c>
      <c r="B489">
        <f>INDEX(resultados!$A$2:$ZZ$642, 483, MATCH($B$2, resultados!$A$1:$ZZ$1, 0))</f>
        <v/>
      </c>
      <c r="C489">
        <f>INDEX(resultados!$A$2:$ZZ$642, 483, MATCH($B$3, resultados!$A$1:$ZZ$1, 0))</f>
        <v/>
      </c>
    </row>
    <row r="490">
      <c r="A490">
        <f>INDEX(resultados!$A$2:$ZZ$642, 484, MATCH($B$1, resultados!$A$1:$ZZ$1, 0))</f>
        <v/>
      </c>
      <c r="B490">
        <f>INDEX(resultados!$A$2:$ZZ$642, 484, MATCH($B$2, resultados!$A$1:$ZZ$1, 0))</f>
        <v/>
      </c>
      <c r="C490">
        <f>INDEX(resultados!$A$2:$ZZ$642, 484, MATCH($B$3, resultados!$A$1:$ZZ$1, 0))</f>
        <v/>
      </c>
    </row>
    <row r="491">
      <c r="A491">
        <f>INDEX(resultados!$A$2:$ZZ$642, 485, MATCH($B$1, resultados!$A$1:$ZZ$1, 0))</f>
        <v/>
      </c>
      <c r="B491">
        <f>INDEX(resultados!$A$2:$ZZ$642, 485, MATCH($B$2, resultados!$A$1:$ZZ$1, 0))</f>
        <v/>
      </c>
      <c r="C491">
        <f>INDEX(resultados!$A$2:$ZZ$642, 485, MATCH($B$3, resultados!$A$1:$ZZ$1, 0))</f>
        <v/>
      </c>
    </row>
    <row r="492">
      <c r="A492">
        <f>INDEX(resultados!$A$2:$ZZ$642, 486, MATCH($B$1, resultados!$A$1:$ZZ$1, 0))</f>
        <v/>
      </c>
      <c r="B492">
        <f>INDEX(resultados!$A$2:$ZZ$642, 486, MATCH($B$2, resultados!$A$1:$ZZ$1, 0))</f>
        <v/>
      </c>
      <c r="C492">
        <f>INDEX(resultados!$A$2:$ZZ$642, 486, MATCH($B$3, resultados!$A$1:$ZZ$1, 0))</f>
        <v/>
      </c>
    </row>
    <row r="493">
      <c r="A493">
        <f>INDEX(resultados!$A$2:$ZZ$642, 487, MATCH($B$1, resultados!$A$1:$ZZ$1, 0))</f>
        <v/>
      </c>
      <c r="B493">
        <f>INDEX(resultados!$A$2:$ZZ$642, 487, MATCH($B$2, resultados!$A$1:$ZZ$1, 0))</f>
        <v/>
      </c>
      <c r="C493">
        <f>INDEX(resultados!$A$2:$ZZ$642, 487, MATCH($B$3, resultados!$A$1:$ZZ$1, 0))</f>
        <v/>
      </c>
    </row>
    <row r="494">
      <c r="A494">
        <f>INDEX(resultados!$A$2:$ZZ$642, 488, MATCH($B$1, resultados!$A$1:$ZZ$1, 0))</f>
        <v/>
      </c>
      <c r="B494">
        <f>INDEX(resultados!$A$2:$ZZ$642, 488, MATCH($B$2, resultados!$A$1:$ZZ$1, 0))</f>
        <v/>
      </c>
      <c r="C494">
        <f>INDEX(resultados!$A$2:$ZZ$642, 488, MATCH($B$3, resultados!$A$1:$ZZ$1, 0))</f>
        <v/>
      </c>
    </row>
    <row r="495">
      <c r="A495">
        <f>INDEX(resultados!$A$2:$ZZ$642, 489, MATCH($B$1, resultados!$A$1:$ZZ$1, 0))</f>
        <v/>
      </c>
      <c r="B495">
        <f>INDEX(resultados!$A$2:$ZZ$642, 489, MATCH($B$2, resultados!$A$1:$ZZ$1, 0))</f>
        <v/>
      </c>
      <c r="C495">
        <f>INDEX(resultados!$A$2:$ZZ$642, 489, MATCH($B$3, resultados!$A$1:$ZZ$1, 0))</f>
        <v/>
      </c>
    </row>
    <row r="496">
      <c r="A496">
        <f>INDEX(resultados!$A$2:$ZZ$642, 490, MATCH($B$1, resultados!$A$1:$ZZ$1, 0))</f>
        <v/>
      </c>
      <c r="B496">
        <f>INDEX(resultados!$A$2:$ZZ$642, 490, MATCH($B$2, resultados!$A$1:$ZZ$1, 0))</f>
        <v/>
      </c>
      <c r="C496">
        <f>INDEX(resultados!$A$2:$ZZ$642, 490, MATCH($B$3, resultados!$A$1:$ZZ$1, 0))</f>
        <v/>
      </c>
    </row>
    <row r="497">
      <c r="A497">
        <f>INDEX(resultados!$A$2:$ZZ$642, 491, MATCH($B$1, resultados!$A$1:$ZZ$1, 0))</f>
        <v/>
      </c>
      <c r="B497">
        <f>INDEX(resultados!$A$2:$ZZ$642, 491, MATCH($B$2, resultados!$A$1:$ZZ$1, 0))</f>
        <v/>
      </c>
      <c r="C497">
        <f>INDEX(resultados!$A$2:$ZZ$642, 491, MATCH($B$3, resultados!$A$1:$ZZ$1, 0))</f>
        <v/>
      </c>
    </row>
    <row r="498">
      <c r="A498">
        <f>INDEX(resultados!$A$2:$ZZ$642, 492, MATCH($B$1, resultados!$A$1:$ZZ$1, 0))</f>
        <v/>
      </c>
      <c r="B498">
        <f>INDEX(resultados!$A$2:$ZZ$642, 492, MATCH($B$2, resultados!$A$1:$ZZ$1, 0))</f>
        <v/>
      </c>
      <c r="C498">
        <f>INDEX(resultados!$A$2:$ZZ$642, 492, MATCH($B$3, resultados!$A$1:$ZZ$1, 0))</f>
        <v/>
      </c>
    </row>
    <row r="499">
      <c r="A499">
        <f>INDEX(resultados!$A$2:$ZZ$642, 493, MATCH($B$1, resultados!$A$1:$ZZ$1, 0))</f>
        <v/>
      </c>
      <c r="B499">
        <f>INDEX(resultados!$A$2:$ZZ$642, 493, MATCH($B$2, resultados!$A$1:$ZZ$1, 0))</f>
        <v/>
      </c>
      <c r="C499">
        <f>INDEX(resultados!$A$2:$ZZ$642, 493, MATCH($B$3, resultados!$A$1:$ZZ$1, 0))</f>
        <v/>
      </c>
    </row>
    <row r="500">
      <c r="A500">
        <f>INDEX(resultados!$A$2:$ZZ$642, 494, MATCH($B$1, resultados!$A$1:$ZZ$1, 0))</f>
        <v/>
      </c>
      <c r="B500">
        <f>INDEX(resultados!$A$2:$ZZ$642, 494, MATCH($B$2, resultados!$A$1:$ZZ$1, 0))</f>
        <v/>
      </c>
      <c r="C500">
        <f>INDEX(resultados!$A$2:$ZZ$642, 494, MATCH($B$3, resultados!$A$1:$ZZ$1, 0))</f>
        <v/>
      </c>
    </row>
    <row r="501">
      <c r="A501">
        <f>INDEX(resultados!$A$2:$ZZ$642, 495, MATCH($B$1, resultados!$A$1:$ZZ$1, 0))</f>
        <v/>
      </c>
      <c r="B501">
        <f>INDEX(resultados!$A$2:$ZZ$642, 495, MATCH($B$2, resultados!$A$1:$ZZ$1, 0))</f>
        <v/>
      </c>
      <c r="C501">
        <f>INDEX(resultados!$A$2:$ZZ$642, 495, MATCH($B$3, resultados!$A$1:$ZZ$1, 0))</f>
        <v/>
      </c>
    </row>
    <row r="502">
      <c r="A502">
        <f>INDEX(resultados!$A$2:$ZZ$642, 496, MATCH($B$1, resultados!$A$1:$ZZ$1, 0))</f>
        <v/>
      </c>
      <c r="B502">
        <f>INDEX(resultados!$A$2:$ZZ$642, 496, MATCH($B$2, resultados!$A$1:$ZZ$1, 0))</f>
        <v/>
      </c>
      <c r="C502">
        <f>INDEX(resultados!$A$2:$ZZ$642, 496, MATCH($B$3, resultados!$A$1:$ZZ$1, 0))</f>
        <v/>
      </c>
    </row>
    <row r="503">
      <c r="A503">
        <f>INDEX(resultados!$A$2:$ZZ$642, 497, MATCH($B$1, resultados!$A$1:$ZZ$1, 0))</f>
        <v/>
      </c>
      <c r="B503">
        <f>INDEX(resultados!$A$2:$ZZ$642, 497, MATCH($B$2, resultados!$A$1:$ZZ$1, 0))</f>
        <v/>
      </c>
      <c r="C503">
        <f>INDEX(resultados!$A$2:$ZZ$642, 497, MATCH($B$3, resultados!$A$1:$ZZ$1, 0))</f>
        <v/>
      </c>
    </row>
    <row r="504">
      <c r="A504">
        <f>INDEX(resultados!$A$2:$ZZ$642, 498, MATCH($B$1, resultados!$A$1:$ZZ$1, 0))</f>
        <v/>
      </c>
      <c r="B504">
        <f>INDEX(resultados!$A$2:$ZZ$642, 498, MATCH($B$2, resultados!$A$1:$ZZ$1, 0))</f>
        <v/>
      </c>
      <c r="C504">
        <f>INDEX(resultados!$A$2:$ZZ$642, 498, MATCH($B$3, resultados!$A$1:$ZZ$1, 0))</f>
        <v/>
      </c>
    </row>
    <row r="505">
      <c r="A505">
        <f>INDEX(resultados!$A$2:$ZZ$642, 499, MATCH($B$1, resultados!$A$1:$ZZ$1, 0))</f>
        <v/>
      </c>
      <c r="B505">
        <f>INDEX(resultados!$A$2:$ZZ$642, 499, MATCH($B$2, resultados!$A$1:$ZZ$1, 0))</f>
        <v/>
      </c>
      <c r="C505">
        <f>INDEX(resultados!$A$2:$ZZ$642, 499, MATCH($B$3, resultados!$A$1:$ZZ$1, 0))</f>
        <v/>
      </c>
    </row>
    <row r="506">
      <c r="A506">
        <f>INDEX(resultados!$A$2:$ZZ$642, 500, MATCH($B$1, resultados!$A$1:$ZZ$1, 0))</f>
        <v/>
      </c>
      <c r="B506">
        <f>INDEX(resultados!$A$2:$ZZ$642, 500, MATCH($B$2, resultados!$A$1:$ZZ$1, 0))</f>
        <v/>
      </c>
      <c r="C506">
        <f>INDEX(resultados!$A$2:$ZZ$642, 500, MATCH($B$3, resultados!$A$1:$ZZ$1, 0))</f>
        <v/>
      </c>
    </row>
    <row r="507">
      <c r="A507">
        <f>INDEX(resultados!$A$2:$ZZ$642, 501, MATCH($B$1, resultados!$A$1:$ZZ$1, 0))</f>
        <v/>
      </c>
      <c r="B507">
        <f>INDEX(resultados!$A$2:$ZZ$642, 501, MATCH($B$2, resultados!$A$1:$ZZ$1, 0))</f>
        <v/>
      </c>
      <c r="C507">
        <f>INDEX(resultados!$A$2:$ZZ$642, 501, MATCH($B$3, resultados!$A$1:$ZZ$1, 0))</f>
        <v/>
      </c>
    </row>
    <row r="508">
      <c r="A508">
        <f>INDEX(resultados!$A$2:$ZZ$642, 502, MATCH($B$1, resultados!$A$1:$ZZ$1, 0))</f>
        <v/>
      </c>
      <c r="B508">
        <f>INDEX(resultados!$A$2:$ZZ$642, 502, MATCH($B$2, resultados!$A$1:$ZZ$1, 0))</f>
        <v/>
      </c>
      <c r="C508">
        <f>INDEX(resultados!$A$2:$ZZ$642, 502, MATCH($B$3, resultados!$A$1:$ZZ$1, 0))</f>
        <v/>
      </c>
    </row>
    <row r="509">
      <c r="A509">
        <f>INDEX(resultados!$A$2:$ZZ$642, 503, MATCH($B$1, resultados!$A$1:$ZZ$1, 0))</f>
        <v/>
      </c>
      <c r="B509">
        <f>INDEX(resultados!$A$2:$ZZ$642, 503, MATCH($B$2, resultados!$A$1:$ZZ$1, 0))</f>
        <v/>
      </c>
      <c r="C509">
        <f>INDEX(resultados!$A$2:$ZZ$642, 503, MATCH($B$3, resultados!$A$1:$ZZ$1, 0))</f>
        <v/>
      </c>
    </row>
    <row r="510">
      <c r="A510">
        <f>INDEX(resultados!$A$2:$ZZ$642, 504, MATCH($B$1, resultados!$A$1:$ZZ$1, 0))</f>
        <v/>
      </c>
      <c r="B510">
        <f>INDEX(resultados!$A$2:$ZZ$642, 504, MATCH($B$2, resultados!$A$1:$ZZ$1, 0))</f>
        <v/>
      </c>
      <c r="C510">
        <f>INDEX(resultados!$A$2:$ZZ$642, 504, MATCH($B$3, resultados!$A$1:$ZZ$1, 0))</f>
        <v/>
      </c>
    </row>
    <row r="511">
      <c r="A511">
        <f>INDEX(resultados!$A$2:$ZZ$642, 505, MATCH($B$1, resultados!$A$1:$ZZ$1, 0))</f>
        <v/>
      </c>
      <c r="B511">
        <f>INDEX(resultados!$A$2:$ZZ$642, 505, MATCH($B$2, resultados!$A$1:$ZZ$1, 0))</f>
        <v/>
      </c>
      <c r="C511">
        <f>INDEX(resultados!$A$2:$ZZ$642, 505, MATCH($B$3, resultados!$A$1:$ZZ$1, 0))</f>
        <v/>
      </c>
    </row>
    <row r="512">
      <c r="A512">
        <f>INDEX(resultados!$A$2:$ZZ$642, 506, MATCH($B$1, resultados!$A$1:$ZZ$1, 0))</f>
        <v/>
      </c>
      <c r="B512">
        <f>INDEX(resultados!$A$2:$ZZ$642, 506, MATCH($B$2, resultados!$A$1:$ZZ$1, 0))</f>
        <v/>
      </c>
      <c r="C512">
        <f>INDEX(resultados!$A$2:$ZZ$642, 506, MATCH($B$3, resultados!$A$1:$ZZ$1, 0))</f>
        <v/>
      </c>
    </row>
    <row r="513">
      <c r="A513">
        <f>INDEX(resultados!$A$2:$ZZ$642, 507, MATCH($B$1, resultados!$A$1:$ZZ$1, 0))</f>
        <v/>
      </c>
      <c r="B513">
        <f>INDEX(resultados!$A$2:$ZZ$642, 507, MATCH($B$2, resultados!$A$1:$ZZ$1, 0))</f>
        <v/>
      </c>
      <c r="C513">
        <f>INDEX(resultados!$A$2:$ZZ$642, 507, MATCH($B$3, resultados!$A$1:$ZZ$1, 0))</f>
        <v/>
      </c>
    </row>
    <row r="514">
      <c r="A514">
        <f>INDEX(resultados!$A$2:$ZZ$642, 508, MATCH($B$1, resultados!$A$1:$ZZ$1, 0))</f>
        <v/>
      </c>
      <c r="B514">
        <f>INDEX(resultados!$A$2:$ZZ$642, 508, MATCH($B$2, resultados!$A$1:$ZZ$1, 0))</f>
        <v/>
      </c>
      <c r="C514">
        <f>INDEX(resultados!$A$2:$ZZ$642, 508, MATCH($B$3, resultados!$A$1:$ZZ$1, 0))</f>
        <v/>
      </c>
    </row>
    <row r="515">
      <c r="A515">
        <f>INDEX(resultados!$A$2:$ZZ$642, 509, MATCH($B$1, resultados!$A$1:$ZZ$1, 0))</f>
        <v/>
      </c>
      <c r="B515">
        <f>INDEX(resultados!$A$2:$ZZ$642, 509, MATCH($B$2, resultados!$A$1:$ZZ$1, 0))</f>
        <v/>
      </c>
      <c r="C515">
        <f>INDEX(resultados!$A$2:$ZZ$642, 509, MATCH($B$3, resultados!$A$1:$ZZ$1, 0))</f>
        <v/>
      </c>
    </row>
    <row r="516">
      <c r="A516">
        <f>INDEX(resultados!$A$2:$ZZ$642, 510, MATCH($B$1, resultados!$A$1:$ZZ$1, 0))</f>
        <v/>
      </c>
      <c r="B516">
        <f>INDEX(resultados!$A$2:$ZZ$642, 510, MATCH($B$2, resultados!$A$1:$ZZ$1, 0))</f>
        <v/>
      </c>
      <c r="C516">
        <f>INDEX(resultados!$A$2:$ZZ$642, 510, MATCH($B$3, resultados!$A$1:$ZZ$1, 0))</f>
        <v/>
      </c>
    </row>
    <row r="517">
      <c r="A517">
        <f>INDEX(resultados!$A$2:$ZZ$642, 511, MATCH($B$1, resultados!$A$1:$ZZ$1, 0))</f>
        <v/>
      </c>
      <c r="B517">
        <f>INDEX(resultados!$A$2:$ZZ$642, 511, MATCH($B$2, resultados!$A$1:$ZZ$1, 0))</f>
        <v/>
      </c>
      <c r="C517">
        <f>INDEX(resultados!$A$2:$ZZ$642, 511, MATCH($B$3, resultados!$A$1:$ZZ$1, 0))</f>
        <v/>
      </c>
    </row>
    <row r="518">
      <c r="A518">
        <f>INDEX(resultados!$A$2:$ZZ$642, 512, MATCH($B$1, resultados!$A$1:$ZZ$1, 0))</f>
        <v/>
      </c>
      <c r="B518">
        <f>INDEX(resultados!$A$2:$ZZ$642, 512, MATCH($B$2, resultados!$A$1:$ZZ$1, 0))</f>
        <v/>
      </c>
      <c r="C518">
        <f>INDEX(resultados!$A$2:$ZZ$642, 512, MATCH($B$3, resultados!$A$1:$ZZ$1, 0))</f>
        <v/>
      </c>
    </row>
    <row r="519">
      <c r="A519">
        <f>INDEX(resultados!$A$2:$ZZ$642, 513, MATCH($B$1, resultados!$A$1:$ZZ$1, 0))</f>
        <v/>
      </c>
      <c r="B519">
        <f>INDEX(resultados!$A$2:$ZZ$642, 513, MATCH($B$2, resultados!$A$1:$ZZ$1, 0))</f>
        <v/>
      </c>
      <c r="C519">
        <f>INDEX(resultados!$A$2:$ZZ$642, 513, MATCH($B$3, resultados!$A$1:$ZZ$1, 0))</f>
        <v/>
      </c>
    </row>
    <row r="520">
      <c r="A520">
        <f>INDEX(resultados!$A$2:$ZZ$642, 514, MATCH($B$1, resultados!$A$1:$ZZ$1, 0))</f>
        <v/>
      </c>
      <c r="B520">
        <f>INDEX(resultados!$A$2:$ZZ$642, 514, MATCH($B$2, resultados!$A$1:$ZZ$1, 0))</f>
        <v/>
      </c>
      <c r="C520">
        <f>INDEX(resultados!$A$2:$ZZ$642, 514, MATCH($B$3, resultados!$A$1:$ZZ$1, 0))</f>
        <v/>
      </c>
    </row>
    <row r="521">
      <c r="A521">
        <f>INDEX(resultados!$A$2:$ZZ$642, 515, MATCH($B$1, resultados!$A$1:$ZZ$1, 0))</f>
        <v/>
      </c>
      <c r="B521">
        <f>INDEX(resultados!$A$2:$ZZ$642, 515, MATCH($B$2, resultados!$A$1:$ZZ$1, 0))</f>
        <v/>
      </c>
      <c r="C521">
        <f>INDEX(resultados!$A$2:$ZZ$642, 515, MATCH($B$3, resultados!$A$1:$ZZ$1, 0))</f>
        <v/>
      </c>
    </row>
    <row r="522">
      <c r="A522">
        <f>INDEX(resultados!$A$2:$ZZ$642, 516, MATCH($B$1, resultados!$A$1:$ZZ$1, 0))</f>
        <v/>
      </c>
      <c r="B522">
        <f>INDEX(resultados!$A$2:$ZZ$642, 516, MATCH($B$2, resultados!$A$1:$ZZ$1, 0))</f>
        <v/>
      </c>
      <c r="C522">
        <f>INDEX(resultados!$A$2:$ZZ$642, 516, MATCH($B$3, resultados!$A$1:$ZZ$1, 0))</f>
        <v/>
      </c>
    </row>
    <row r="523">
      <c r="A523">
        <f>INDEX(resultados!$A$2:$ZZ$642, 517, MATCH($B$1, resultados!$A$1:$ZZ$1, 0))</f>
        <v/>
      </c>
      <c r="B523">
        <f>INDEX(resultados!$A$2:$ZZ$642, 517, MATCH($B$2, resultados!$A$1:$ZZ$1, 0))</f>
        <v/>
      </c>
      <c r="C523">
        <f>INDEX(resultados!$A$2:$ZZ$642, 517, MATCH($B$3, resultados!$A$1:$ZZ$1, 0))</f>
        <v/>
      </c>
    </row>
    <row r="524">
      <c r="A524">
        <f>INDEX(resultados!$A$2:$ZZ$642, 518, MATCH($B$1, resultados!$A$1:$ZZ$1, 0))</f>
        <v/>
      </c>
      <c r="B524">
        <f>INDEX(resultados!$A$2:$ZZ$642, 518, MATCH($B$2, resultados!$A$1:$ZZ$1, 0))</f>
        <v/>
      </c>
      <c r="C524">
        <f>INDEX(resultados!$A$2:$ZZ$642, 518, MATCH($B$3, resultados!$A$1:$ZZ$1, 0))</f>
        <v/>
      </c>
    </row>
    <row r="525">
      <c r="A525">
        <f>INDEX(resultados!$A$2:$ZZ$642, 519, MATCH($B$1, resultados!$A$1:$ZZ$1, 0))</f>
        <v/>
      </c>
      <c r="B525">
        <f>INDEX(resultados!$A$2:$ZZ$642, 519, MATCH($B$2, resultados!$A$1:$ZZ$1, 0))</f>
        <v/>
      </c>
      <c r="C525">
        <f>INDEX(resultados!$A$2:$ZZ$642, 519, MATCH($B$3, resultados!$A$1:$ZZ$1, 0))</f>
        <v/>
      </c>
    </row>
    <row r="526">
      <c r="A526">
        <f>INDEX(resultados!$A$2:$ZZ$642, 520, MATCH($B$1, resultados!$A$1:$ZZ$1, 0))</f>
        <v/>
      </c>
      <c r="B526">
        <f>INDEX(resultados!$A$2:$ZZ$642, 520, MATCH($B$2, resultados!$A$1:$ZZ$1, 0))</f>
        <v/>
      </c>
      <c r="C526">
        <f>INDEX(resultados!$A$2:$ZZ$642, 520, MATCH($B$3, resultados!$A$1:$ZZ$1, 0))</f>
        <v/>
      </c>
    </row>
    <row r="527">
      <c r="A527">
        <f>INDEX(resultados!$A$2:$ZZ$642, 521, MATCH($B$1, resultados!$A$1:$ZZ$1, 0))</f>
        <v/>
      </c>
      <c r="B527">
        <f>INDEX(resultados!$A$2:$ZZ$642, 521, MATCH($B$2, resultados!$A$1:$ZZ$1, 0))</f>
        <v/>
      </c>
      <c r="C527">
        <f>INDEX(resultados!$A$2:$ZZ$642, 521, MATCH($B$3, resultados!$A$1:$ZZ$1, 0))</f>
        <v/>
      </c>
    </row>
    <row r="528">
      <c r="A528">
        <f>INDEX(resultados!$A$2:$ZZ$642, 522, MATCH($B$1, resultados!$A$1:$ZZ$1, 0))</f>
        <v/>
      </c>
      <c r="B528">
        <f>INDEX(resultados!$A$2:$ZZ$642, 522, MATCH($B$2, resultados!$A$1:$ZZ$1, 0))</f>
        <v/>
      </c>
      <c r="C528">
        <f>INDEX(resultados!$A$2:$ZZ$642, 522, MATCH($B$3, resultados!$A$1:$ZZ$1, 0))</f>
        <v/>
      </c>
    </row>
    <row r="529">
      <c r="A529">
        <f>INDEX(resultados!$A$2:$ZZ$642, 523, MATCH($B$1, resultados!$A$1:$ZZ$1, 0))</f>
        <v/>
      </c>
      <c r="B529">
        <f>INDEX(resultados!$A$2:$ZZ$642, 523, MATCH($B$2, resultados!$A$1:$ZZ$1, 0))</f>
        <v/>
      </c>
      <c r="C529">
        <f>INDEX(resultados!$A$2:$ZZ$642, 523, MATCH($B$3, resultados!$A$1:$ZZ$1, 0))</f>
        <v/>
      </c>
    </row>
    <row r="530">
      <c r="A530">
        <f>INDEX(resultados!$A$2:$ZZ$642, 524, MATCH($B$1, resultados!$A$1:$ZZ$1, 0))</f>
        <v/>
      </c>
      <c r="B530">
        <f>INDEX(resultados!$A$2:$ZZ$642, 524, MATCH($B$2, resultados!$A$1:$ZZ$1, 0))</f>
        <v/>
      </c>
      <c r="C530">
        <f>INDEX(resultados!$A$2:$ZZ$642, 524, MATCH($B$3, resultados!$A$1:$ZZ$1, 0))</f>
        <v/>
      </c>
    </row>
    <row r="531">
      <c r="A531">
        <f>INDEX(resultados!$A$2:$ZZ$642, 525, MATCH($B$1, resultados!$A$1:$ZZ$1, 0))</f>
        <v/>
      </c>
      <c r="B531">
        <f>INDEX(resultados!$A$2:$ZZ$642, 525, MATCH($B$2, resultados!$A$1:$ZZ$1, 0))</f>
        <v/>
      </c>
      <c r="C531">
        <f>INDEX(resultados!$A$2:$ZZ$642, 525, MATCH($B$3, resultados!$A$1:$ZZ$1, 0))</f>
        <v/>
      </c>
    </row>
    <row r="532">
      <c r="A532">
        <f>INDEX(resultados!$A$2:$ZZ$642, 526, MATCH($B$1, resultados!$A$1:$ZZ$1, 0))</f>
        <v/>
      </c>
      <c r="B532">
        <f>INDEX(resultados!$A$2:$ZZ$642, 526, MATCH($B$2, resultados!$A$1:$ZZ$1, 0))</f>
        <v/>
      </c>
      <c r="C532">
        <f>INDEX(resultados!$A$2:$ZZ$642, 526, MATCH($B$3, resultados!$A$1:$ZZ$1, 0))</f>
        <v/>
      </c>
    </row>
    <row r="533">
      <c r="A533">
        <f>INDEX(resultados!$A$2:$ZZ$642, 527, MATCH($B$1, resultados!$A$1:$ZZ$1, 0))</f>
        <v/>
      </c>
      <c r="B533">
        <f>INDEX(resultados!$A$2:$ZZ$642, 527, MATCH($B$2, resultados!$A$1:$ZZ$1, 0))</f>
        <v/>
      </c>
      <c r="C533">
        <f>INDEX(resultados!$A$2:$ZZ$642, 527, MATCH($B$3, resultados!$A$1:$ZZ$1, 0))</f>
        <v/>
      </c>
    </row>
    <row r="534">
      <c r="A534">
        <f>INDEX(resultados!$A$2:$ZZ$642, 528, MATCH($B$1, resultados!$A$1:$ZZ$1, 0))</f>
        <v/>
      </c>
      <c r="B534">
        <f>INDEX(resultados!$A$2:$ZZ$642, 528, MATCH($B$2, resultados!$A$1:$ZZ$1, 0))</f>
        <v/>
      </c>
      <c r="C534">
        <f>INDEX(resultados!$A$2:$ZZ$642, 528, MATCH($B$3, resultados!$A$1:$ZZ$1, 0))</f>
        <v/>
      </c>
    </row>
    <row r="535">
      <c r="A535">
        <f>INDEX(resultados!$A$2:$ZZ$642, 529, MATCH($B$1, resultados!$A$1:$ZZ$1, 0))</f>
        <v/>
      </c>
      <c r="B535">
        <f>INDEX(resultados!$A$2:$ZZ$642, 529, MATCH($B$2, resultados!$A$1:$ZZ$1, 0))</f>
        <v/>
      </c>
      <c r="C535">
        <f>INDEX(resultados!$A$2:$ZZ$642, 529, MATCH($B$3, resultados!$A$1:$ZZ$1, 0))</f>
        <v/>
      </c>
    </row>
    <row r="536">
      <c r="A536">
        <f>INDEX(resultados!$A$2:$ZZ$642, 530, MATCH($B$1, resultados!$A$1:$ZZ$1, 0))</f>
        <v/>
      </c>
      <c r="B536">
        <f>INDEX(resultados!$A$2:$ZZ$642, 530, MATCH($B$2, resultados!$A$1:$ZZ$1, 0))</f>
        <v/>
      </c>
      <c r="C536">
        <f>INDEX(resultados!$A$2:$ZZ$642, 530, MATCH($B$3, resultados!$A$1:$ZZ$1, 0))</f>
        <v/>
      </c>
    </row>
    <row r="537">
      <c r="A537">
        <f>INDEX(resultados!$A$2:$ZZ$642, 531, MATCH($B$1, resultados!$A$1:$ZZ$1, 0))</f>
        <v/>
      </c>
      <c r="B537">
        <f>INDEX(resultados!$A$2:$ZZ$642, 531, MATCH($B$2, resultados!$A$1:$ZZ$1, 0))</f>
        <v/>
      </c>
      <c r="C537">
        <f>INDEX(resultados!$A$2:$ZZ$642, 531, MATCH($B$3, resultados!$A$1:$ZZ$1, 0))</f>
        <v/>
      </c>
    </row>
    <row r="538">
      <c r="A538">
        <f>INDEX(resultados!$A$2:$ZZ$642, 532, MATCH($B$1, resultados!$A$1:$ZZ$1, 0))</f>
        <v/>
      </c>
      <c r="B538">
        <f>INDEX(resultados!$A$2:$ZZ$642, 532, MATCH($B$2, resultados!$A$1:$ZZ$1, 0))</f>
        <v/>
      </c>
      <c r="C538">
        <f>INDEX(resultados!$A$2:$ZZ$642, 532, MATCH($B$3, resultados!$A$1:$ZZ$1, 0))</f>
        <v/>
      </c>
    </row>
    <row r="539">
      <c r="A539">
        <f>INDEX(resultados!$A$2:$ZZ$642, 533, MATCH($B$1, resultados!$A$1:$ZZ$1, 0))</f>
        <v/>
      </c>
      <c r="B539">
        <f>INDEX(resultados!$A$2:$ZZ$642, 533, MATCH($B$2, resultados!$A$1:$ZZ$1, 0))</f>
        <v/>
      </c>
      <c r="C539">
        <f>INDEX(resultados!$A$2:$ZZ$642, 533, MATCH($B$3, resultados!$A$1:$ZZ$1, 0))</f>
        <v/>
      </c>
    </row>
    <row r="540">
      <c r="A540">
        <f>INDEX(resultados!$A$2:$ZZ$642, 534, MATCH($B$1, resultados!$A$1:$ZZ$1, 0))</f>
        <v/>
      </c>
      <c r="B540">
        <f>INDEX(resultados!$A$2:$ZZ$642, 534, MATCH($B$2, resultados!$A$1:$ZZ$1, 0))</f>
        <v/>
      </c>
      <c r="C540">
        <f>INDEX(resultados!$A$2:$ZZ$642, 534, MATCH($B$3, resultados!$A$1:$ZZ$1, 0))</f>
        <v/>
      </c>
    </row>
    <row r="541">
      <c r="A541">
        <f>INDEX(resultados!$A$2:$ZZ$642, 535, MATCH($B$1, resultados!$A$1:$ZZ$1, 0))</f>
        <v/>
      </c>
      <c r="B541">
        <f>INDEX(resultados!$A$2:$ZZ$642, 535, MATCH($B$2, resultados!$A$1:$ZZ$1, 0))</f>
        <v/>
      </c>
      <c r="C541">
        <f>INDEX(resultados!$A$2:$ZZ$642, 535, MATCH($B$3, resultados!$A$1:$ZZ$1, 0))</f>
        <v/>
      </c>
    </row>
    <row r="542">
      <c r="A542">
        <f>INDEX(resultados!$A$2:$ZZ$642, 536, MATCH($B$1, resultados!$A$1:$ZZ$1, 0))</f>
        <v/>
      </c>
      <c r="B542">
        <f>INDEX(resultados!$A$2:$ZZ$642, 536, MATCH($B$2, resultados!$A$1:$ZZ$1, 0))</f>
        <v/>
      </c>
      <c r="C542">
        <f>INDEX(resultados!$A$2:$ZZ$642, 536, MATCH($B$3, resultados!$A$1:$ZZ$1, 0))</f>
        <v/>
      </c>
    </row>
    <row r="543">
      <c r="A543">
        <f>INDEX(resultados!$A$2:$ZZ$642, 537, MATCH($B$1, resultados!$A$1:$ZZ$1, 0))</f>
        <v/>
      </c>
      <c r="B543">
        <f>INDEX(resultados!$A$2:$ZZ$642, 537, MATCH($B$2, resultados!$A$1:$ZZ$1, 0))</f>
        <v/>
      </c>
      <c r="C543">
        <f>INDEX(resultados!$A$2:$ZZ$642, 537, MATCH($B$3, resultados!$A$1:$ZZ$1, 0))</f>
        <v/>
      </c>
    </row>
    <row r="544">
      <c r="A544">
        <f>INDEX(resultados!$A$2:$ZZ$642, 538, MATCH($B$1, resultados!$A$1:$ZZ$1, 0))</f>
        <v/>
      </c>
      <c r="B544">
        <f>INDEX(resultados!$A$2:$ZZ$642, 538, MATCH($B$2, resultados!$A$1:$ZZ$1, 0))</f>
        <v/>
      </c>
      <c r="C544">
        <f>INDEX(resultados!$A$2:$ZZ$642, 538, MATCH($B$3, resultados!$A$1:$ZZ$1, 0))</f>
        <v/>
      </c>
    </row>
    <row r="545">
      <c r="A545">
        <f>INDEX(resultados!$A$2:$ZZ$642, 539, MATCH($B$1, resultados!$A$1:$ZZ$1, 0))</f>
        <v/>
      </c>
      <c r="B545">
        <f>INDEX(resultados!$A$2:$ZZ$642, 539, MATCH($B$2, resultados!$A$1:$ZZ$1, 0))</f>
        <v/>
      </c>
      <c r="C545">
        <f>INDEX(resultados!$A$2:$ZZ$642, 539, MATCH($B$3, resultados!$A$1:$ZZ$1, 0))</f>
        <v/>
      </c>
    </row>
    <row r="546">
      <c r="A546">
        <f>INDEX(resultados!$A$2:$ZZ$642, 540, MATCH($B$1, resultados!$A$1:$ZZ$1, 0))</f>
        <v/>
      </c>
      <c r="B546">
        <f>INDEX(resultados!$A$2:$ZZ$642, 540, MATCH($B$2, resultados!$A$1:$ZZ$1, 0))</f>
        <v/>
      </c>
      <c r="C546">
        <f>INDEX(resultados!$A$2:$ZZ$642, 540, MATCH($B$3, resultados!$A$1:$ZZ$1, 0))</f>
        <v/>
      </c>
    </row>
    <row r="547">
      <c r="A547">
        <f>INDEX(resultados!$A$2:$ZZ$642, 541, MATCH($B$1, resultados!$A$1:$ZZ$1, 0))</f>
        <v/>
      </c>
      <c r="B547">
        <f>INDEX(resultados!$A$2:$ZZ$642, 541, MATCH($B$2, resultados!$A$1:$ZZ$1, 0))</f>
        <v/>
      </c>
      <c r="C547">
        <f>INDEX(resultados!$A$2:$ZZ$642, 541, MATCH($B$3, resultados!$A$1:$ZZ$1, 0))</f>
        <v/>
      </c>
    </row>
    <row r="548">
      <c r="A548">
        <f>INDEX(resultados!$A$2:$ZZ$642, 542, MATCH($B$1, resultados!$A$1:$ZZ$1, 0))</f>
        <v/>
      </c>
      <c r="B548">
        <f>INDEX(resultados!$A$2:$ZZ$642, 542, MATCH($B$2, resultados!$A$1:$ZZ$1, 0))</f>
        <v/>
      </c>
      <c r="C548">
        <f>INDEX(resultados!$A$2:$ZZ$642, 542, MATCH($B$3, resultados!$A$1:$ZZ$1, 0))</f>
        <v/>
      </c>
    </row>
    <row r="549">
      <c r="A549">
        <f>INDEX(resultados!$A$2:$ZZ$642, 543, MATCH($B$1, resultados!$A$1:$ZZ$1, 0))</f>
        <v/>
      </c>
      <c r="B549">
        <f>INDEX(resultados!$A$2:$ZZ$642, 543, MATCH($B$2, resultados!$A$1:$ZZ$1, 0))</f>
        <v/>
      </c>
      <c r="C549">
        <f>INDEX(resultados!$A$2:$ZZ$642, 543, MATCH($B$3, resultados!$A$1:$ZZ$1, 0))</f>
        <v/>
      </c>
    </row>
    <row r="550">
      <c r="A550">
        <f>INDEX(resultados!$A$2:$ZZ$642, 544, MATCH($B$1, resultados!$A$1:$ZZ$1, 0))</f>
        <v/>
      </c>
      <c r="B550">
        <f>INDEX(resultados!$A$2:$ZZ$642, 544, MATCH($B$2, resultados!$A$1:$ZZ$1, 0))</f>
        <v/>
      </c>
      <c r="C550">
        <f>INDEX(resultados!$A$2:$ZZ$642, 544, MATCH($B$3, resultados!$A$1:$ZZ$1, 0))</f>
        <v/>
      </c>
    </row>
    <row r="551">
      <c r="A551">
        <f>INDEX(resultados!$A$2:$ZZ$642, 545, MATCH($B$1, resultados!$A$1:$ZZ$1, 0))</f>
        <v/>
      </c>
      <c r="B551">
        <f>INDEX(resultados!$A$2:$ZZ$642, 545, MATCH($B$2, resultados!$A$1:$ZZ$1, 0))</f>
        <v/>
      </c>
      <c r="C551">
        <f>INDEX(resultados!$A$2:$ZZ$642, 545, MATCH($B$3, resultados!$A$1:$ZZ$1, 0))</f>
        <v/>
      </c>
    </row>
    <row r="552">
      <c r="A552">
        <f>INDEX(resultados!$A$2:$ZZ$642, 546, MATCH($B$1, resultados!$A$1:$ZZ$1, 0))</f>
        <v/>
      </c>
      <c r="B552">
        <f>INDEX(resultados!$A$2:$ZZ$642, 546, MATCH($B$2, resultados!$A$1:$ZZ$1, 0))</f>
        <v/>
      </c>
      <c r="C552">
        <f>INDEX(resultados!$A$2:$ZZ$642, 546, MATCH($B$3, resultados!$A$1:$ZZ$1, 0))</f>
        <v/>
      </c>
    </row>
    <row r="553">
      <c r="A553">
        <f>INDEX(resultados!$A$2:$ZZ$642, 547, MATCH($B$1, resultados!$A$1:$ZZ$1, 0))</f>
        <v/>
      </c>
      <c r="B553">
        <f>INDEX(resultados!$A$2:$ZZ$642, 547, MATCH($B$2, resultados!$A$1:$ZZ$1, 0))</f>
        <v/>
      </c>
      <c r="C553">
        <f>INDEX(resultados!$A$2:$ZZ$642, 547, MATCH($B$3, resultados!$A$1:$ZZ$1, 0))</f>
        <v/>
      </c>
    </row>
    <row r="554">
      <c r="A554">
        <f>INDEX(resultados!$A$2:$ZZ$642, 548, MATCH($B$1, resultados!$A$1:$ZZ$1, 0))</f>
        <v/>
      </c>
      <c r="B554">
        <f>INDEX(resultados!$A$2:$ZZ$642, 548, MATCH($B$2, resultados!$A$1:$ZZ$1, 0))</f>
        <v/>
      </c>
      <c r="C554">
        <f>INDEX(resultados!$A$2:$ZZ$642, 548, MATCH($B$3, resultados!$A$1:$ZZ$1, 0))</f>
        <v/>
      </c>
    </row>
    <row r="555">
      <c r="A555">
        <f>INDEX(resultados!$A$2:$ZZ$642, 549, MATCH($B$1, resultados!$A$1:$ZZ$1, 0))</f>
        <v/>
      </c>
      <c r="B555">
        <f>INDEX(resultados!$A$2:$ZZ$642, 549, MATCH($B$2, resultados!$A$1:$ZZ$1, 0))</f>
        <v/>
      </c>
      <c r="C555">
        <f>INDEX(resultados!$A$2:$ZZ$642, 549, MATCH($B$3, resultados!$A$1:$ZZ$1, 0))</f>
        <v/>
      </c>
    </row>
    <row r="556">
      <c r="A556">
        <f>INDEX(resultados!$A$2:$ZZ$642, 550, MATCH($B$1, resultados!$A$1:$ZZ$1, 0))</f>
        <v/>
      </c>
      <c r="B556">
        <f>INDEX(resultados!$A$2:$ZZ$642, 550, MATCH($B$2, resultados!$A$1:$ZZ$1, 0))</f>
        <v/>
      </c>
      <c r="C556">
        <f>INDEX(resultados!$A$2:$ZZ$642, 550, MATCH($B$3, resultados!$A$1:$ZZ$1, 0))</f>
        <v/>
      </c>
    </row>
    <row r="557">
      <c r="A557">
        <f>INDEX(resultados!$A$2:$ZZ$642, 551, MATCH($B$1, resultados!$A$1:$ZZ$1, 0))</f>
        <v/>
      </c>
      <c r="B557">
        <f>INDEX(resultados!$A$2:$ZZ$642, 551, MATCH($B$2, resultados!$A$1:$ZZ$1, 0))</f>
        <v/>
      </c>
      <c r="C557">
        <f>INDEX(resultados!$A$2:$ZZ$642, 551, MATCH($B$3, resultados!$A$1:$ZZ$1, 0))</f>
        <v/>
      </c>
    </row>
    <row r="558">
      <c r="A558">
        <f>INDEX(resultados!$A$2:$ZZ$642, 552, MATCH($B$1, resultados!$A$1:$ZZ$1, 0))</f>
        <v/>
      </c>
      <c r="B558">
        <f>INDEX(resultados!$A$2:$ZZ$642, 552, MATCH($B$2, resultados!$A$1:$ZZ$1, 0))</f>
        <v/>
      </c>
      <c r="C558">
        <f>INDEX(resultados!$A$2:$ZZ$642, 552, MATCH($B$3, resultados!$A$1:$ZZ$1, 0))</f>
        <v/>
      </c>
    </row>
    <row r="559">
      <c r="A559">
        <f>INDEX(resultados!$A$2:$ZZ$642, 553, MATCH($B$1, resultados!$A$1:$ZZ$1, 0))</f>
        <v/>
      </c>
      <c r="B559">
        <f>INDEX(resultados!$A$2:$ZZ$642, 553, MATCH($B$2, resultados!$A$1:$ZZ$1, 0))</f>
        <v/>
      </c>
      <c r="C559">
        <f>INDEX(resultados!$A$2:$ZZ$642, 553, MATCH($B$3, resultados!$A$1:$ZZ$1, 0))</f>
        <v/>
      </c>
    </row>
    <row r="560">
      <c r="A560">
        <f>INDEX(resultados!$A$2:$ZZ$642, 554, MATCH($B$1, resultados!$A$1:$ZZ$1, 0))</f>
        <v/>
      </c>
      <c r="B560">
        <f>INDEX(resultados!$A$2:$ZZ$642, 554, MATCH($B$2, resultados!$A$1:$ZZ$1, 0))</f>
        <v/>
      </c>
      <c r="C560">
        <f>INDEX(resultados!$A$2:$ZZ$642, 554, MATCH($B$3, resultados!$A$1:$ZZ$1, 0))</f>
        <v/>
      </c>
    </row>
    <row r="561">
      <c r="A561">
        <f>INDEX(resultados!$A$2:$ZZ$642, 555, MATCH($B$1, resultados!$A$1:$ZZ$1, 0))</f>
        <v/>
      </c>
      <c r="B561">
        <f>INDEX(resultados!$A$2:$ZZ$642, 555, MATCH($B$2, resultados!$A$1:$ZZ$1, 0))</f>
        <v/>
      </c>
      <c r="C561">
        <f>INDEX(resultados!$A$2:$ZZ$642, 555, MATCH($B$3, resultados!$A$1:$ZZ$1, 0))</f>
        <v/>
      </c>
    </row>
    <row r="562">
      <c r="A562">
        <f>INDEX(resultados!$A$2:$ZZ$642, 556, MATCH($B$1, resultados!$A$1:$ZZ$1, 0))</f>
        <v/>
      </c>
      <c r="B562">
        <f>INDEX(resultados!$A$2:$ZZ$642, 556, MATCH($B$2, resultados!$A$1:$ZZ$1, 0))</f>
        <v/>
      </c>
      <c r="C562">
        <f>INDEX(resultados!$A$2:$ZZ$642, 556, MATCH($B$3, resultados!$A$1:$ZZ$1, 0))</f>
        <v/>
      </c>
    </row>
    <row r="563">
      <c r="A563">
        <f>INDEX(resultados!$A$2:$ZZ$642, 557, MATCH($B$1, resultados!$A$1:$ZZ$1, 0))</f>
        <v/>
      </c>
      <c r="B563">
        <f>INDEX(resultados!$A$2:$ZZ$642, 557, MATCH($B$2, resultados!$A$1:$ZZ$1, 0))</f>
        <v/>
      </c>
      <c r="C563">
        <f>INDEX(resultados!$A$2:$ZZ$642, 557, MATCH($B$3, resultados!$A$1:$ZZ$1, 0))</f>
        <v/>
      </c>
    </row>
    <row r="564">
      <c r="A564">
        <f>INDEX(resultados!$A$2:$ZZ$642, 558, MATCH($B$1, resultados!$A$1:$ZZ$1, 0))</f>
        <v/>
      </c>
      <c r="B564">
        <f>INDEX(resultados!$A$2:$ZZ$642, 558, MATCH($B$2, resultados!$A$1:$ZZ$1, 0))</f>
        <v/>
      </c>
      <c r="C564">
        <f>INDEX(resultados!$A$2:$ZZ$642, 558, MATCH($B$3, resultados!$A$1:$ZZ$1, 0))</f>
        <v/>
      </c>
    </row>
    <row r="565">
      <c r="A565">
        <f>INDEX(resultados!$A$2:$ZZ$642, 559, MATCH($B$1, resultados!$A$1:$ZZ$1, 0))</f>
        <v/>
      </c>
      <c r="B565">
        <f>INDEX(resultados!$A$2:$ZZ$642, 559, MATCH($B$2, resultados!$A$1:$ZZ$1, 0))</f>
        <v/>
      </c>
      <c r="C565">
        <f>INDEX(resultados!$A$2:$ZZ$642, 559, MATCH($B$3, resultados!$A$1:$ZZ$1, 0))</f>
        <v/>
      </c>
    </row>
    <row r="566">
      <c r="A566">
        <f>INDEX(resultados!$A$2:$ZZ$642, 560, MATCH($B$1, resultados!$A$1:$ZZ$1, 0))</f>
        <v/>
      </c>
      <c r="B566">
        <f>INDEX(resultados!$A$2:$ZZ$642, 560, MATCH($B$2, resultados!$A$1:$ZZ$1, 0))</f>
        <v/>
      </c>
      <c r="C566">
        <f>INDEX(resultados!$A$2:$ZZ$642, 560, MATCH($B$3, resultados!$A$1:$ZZ$1, 0))</f>
        <v/>
      </c>
    </row>
    <row r="567">
      <c r="A567">
        <f>INDEX(resultados!$A$2:$ZZ$642, 561, MATCH($B$1, resultados!$A$1:$ZZ$1, 0))</f>
        <v/>
      </c>
      <c r="B567">
        <f>INDEX(resultados!$A$2:$ZZ$642, 561, MATCH($B$2, resultados!$A$1:$ZZ$1, 0))</f>
        <v/>
      </c>
      <c r="C567">
        <f>INDEX(resultados!$A$2:$ZZ$642, 561, MATCH($B$3, resultados!$A$1:$ZZ$1, 0))</f>
        <v/>
      </c>
    </row>
    <row r="568">
      <c r="A568">
        <f>INDEX(resultados!$A$2:$ZZ$642, 562, MATCH($B$1, resultados!$A$1:$ZZ$1, 0))</f>
        <v/>
      </c>
      <c r="B568">
        <f>INDEX(resultados!$A$2:$ZZ$642, 562, MATCH($B$2, resultados!$A$1:$ZZ$1, 0))</f>
        <v/>
      </c>
      <c r="C568">
        <f>INDEX(resultados!$A$2:$ZZ$642, 562, MATCH($B$3, resultados!$A$1:$ZZ$1, 0))</f>
        <v/>
      </c>
    </row>
    <row r="569">
      <c r="A569">
        <f>INDEX(resultados!$A$2:$ZZ$642, 563, MATCH($B$1, resultados!$A$1:$ZZ$1, 0))</f>
        <v/>
      </c>
      <c r="B569">
        <f>INDEX(resultados!$A$2:$ZZ$642, 563, MATCH($B$2, resultados!$A$1:$ZZ$1, 0))</f>
        <v/>
      </c>
      <c r="C569">
        <f>INDEX(resultados!$A$2:$ZZ$642, 563, MATCH($B$3, resultados!$A$1:$ZZ$1, 0))</f>
        <v/>
      </c>
    </row>
    <row r="570">
      <c r="A570">
        <f>INDEX(resultados!$A$2:$ZZ$642, 564, MATCH($B$1, resultados!$A$1:$ZZ$1, 0))</f>
        <v/>
      </c>
      <c r="B570">
        <f>INDEX(resultados!$A$2:$ZZ$642, 564, MATCH($B$2, resultados!$A$1:$ZZ$1, 0))</f>
        <v/>
      </c>
      <c r="C570">
        <f>INDEX(resultados!$A$2:$ZZ$642, 564, MATCH($B$3, resultados!$A$1:$ZZ$1, 0))</f>
        <v/>
      </c>
    </row>
    <row r="571">
      <c r="A571">
        <f>INDEX(resultados!$A$2:$ZZ$642, 565, MATCH($B$1, resultados!$A$1:$ZZ$1, 0))</f>
        <v/>
      </c>
      <c r="B571">
        <f>INDEX(resultados!$A$2:$ZZ$642, 565, MATCH($B$2, resultados!$A$1:$ZZ$1, 0))</f>
        <v/>
      </c>
      <c r="C571">
        <f>INDEX(resultados!$A$2:$ZZ$642, 565, MATCH($B$3, resultados!$A$1:$ZZ$1, 0))</f>
        <v/>
      </c>
    </row>
    <row r="572">
      <c r="A572">
        <f>INDEX(resultados!$A$2:$ZZ$642, 566, MATCH($B$1, resultados!$A$1:$ZZ$1, 0))</f>
        <v/>
      </c>
      <c r="B572">
        <f>INDEX(resultados!$A$2:$ZZ$642, 566, MATCH($B$2, resultados!$A$1:$ZZ$1, 0))</f>
        <v/>
      </c>
      <c r="C572">
        <f>INDEX(resultados!$A$2:$ZZ$642, 566, MATCH($B$3, resultados!$A$1:$ZZ$1, 0))</f>
        <v/>
      </c>
    </row>
    <row r="573">
      <c r="A573">
        <f>INDEX(resultados!$A$2:$ZZ$642, 567, MATCH($B$1, resultados!$A$1:$ZZ$1, 0))</f>
        <v/>
      </c>
      <c r="B573">
        <f>INDEX(resultados!$A$2:$ZZ$642, 567, MATCH($B$2, resultados!$A$1:$ZZ$1, 0))</f>
        <v/>
      </c>
      <c r="C573">
        <f>INDEX(resultados!$A$2:$ZZ$642, 567, MATCH($B$3, resultados!$A$1:$ZZ$1, 0))</f>
        <v/>
      </c>
    </row>
    <row r="574">
      <c r="A574">
        <f>INDEX(resultados!$A$2:$ZZ$642, 568, MATCH($B$1, resultados!$A$1:$ZZ$1, 0))</f>
        <v/>
      </c>
      <c r="B574">
        <f>INDEX(resultados!$A$2:$ZZ$642, 568, MATCH($B$2, resultados!$A$1:$ZZ$1, 0))</f>
        <v/>
      </c>
      <c r="C574">
        <f>INDEX(resultados!$A$2:$ZZ$642, 568, MATCH($B$3, resultados!$A$1:$ZZ$1, 0))</f>
        <v/>
      </c>
    </row>
    <row r="575">
      <c r="A575">
        <f>INDEX(resultados!$A$2:$ZZ$642, 569, MATCH($B$1, resultados!$A$1:$ZZ$1, 0))</f>
        <v/>
      </c>
      <c r="B575">
        <f>INDEX(resultados!$A$2:$ZZ$642, 569, MATCH($B$2, resultados!$A$1:$ZZ$1, 0))</f>
        <v/>
      </c>
      <c r="C575">
        <f>INDEX(resultados!$A$2:$ZZ$642, 569, MATCH($B$3, resultados!$A$1:$ZZ$1, 0))</f>
        <v/>
      </c>
    </row>
    <row r="576">
      <c r="A576">
        <f>INDEX(resultados!$A$2:$ZZ$642, 570, MATCH($B$1, resultados!$A$1:$ZZ$1, 0))</f>
        <v/>
      </c>
      <c r="B576">
        <f>INDEX(resultados!$A$2:$ZZ$642, 570, MATCH($B$2, resultados!$A$1:$ZZ$1, 0))</f>
        <v/>
      </c>
      <c r="C576">
        <f>INDEX(resultados!$A$2:$ZZ$642, 570, MATCH($B$3, resultados!$A$1:$ZZ$1, 0))</f>
        <v/>
      </c>
    </row>
    <row r="577">
      <c r="A577">
        <f>INDEX(resultados!$A$2:$ZZ$642, 571, MATCH($B$1, resultados!$A$1:$ZZ$1, 0))</f>
        <v/>
      </c>
      <c r="B577">
        <f>INDEX(resultados!$A$2:$ZZ$642, 571, MATCH($B$2, resultados!$A$1:$ZZ$1, 0))</f>
        <v/>
      </c>
      <c r="C577">
        <f>INDEX(resultados!$A$2:$ZZ$642, 571, MATCH($B$3, resultados!$A$1:$ZZ$1, 0))</f>
        <v/>
      </c>
    </row>
    <row r="578">
      <c r="A578">
        <f>INDEX(resultados!$A$2:$ZZ$642, 572, MATCH($B$1, resultados!$A$1:$ZZ$1, 0))</f>
        <v/>
      </c>
      <c r="B578">
        <f>INDEX(resultados!$A$2:$ZZ$642, 572, MATCH($B$2, resultados!$A$1:$ZZ$1, 0))</f>
        <v/>
      </c>
      <c r="C578">
        <f>INDEX(resultados!$A$2:$ZZ$642, 572, MATCH($B$3, resultados!$A$1:$ZZ$1, 0))</f>
        <v/>
      </c>
    </row>
    <row r="579">
      <c r="A579">
        <f>INDEX(resultados!$A$2:$ZZ$642, 573, MATCH($B$1, resultados!$A$1:$ZZ$1, 0))</f>
        <v/>
      </c>
      <c r="B579">
        <f>INDEX(resultados!$A$2:$ZZ$642, 573, MATCH($B$2, resultados!$A$1:$ZZ$1, 0))</f>
        <v/>
      </c>
      <c r="C579">
        <f>INDEX(resultados!$A$2:$ZZ$642, 573, MATCH($B$3, resultados!$A$1:$ZZ$1, 0))</f>
        <v/>
      </c>
    </row>
    <row r="580">
      <c r="A580">
        <f>INDEX(resultados!$A$2:$ZZ$642, 574, MATCH($B$1, resultados!$A$1:$ZZ$1, 0))</f>
        <v/>
      </c>
      <c r="B580">
        <f>INDEX(resultados!$A$2:$ZZ$642, 574, MATCH($B$2, resultados!$A$1:$ZZ$1, 0))</f>
        <v/>
      </c>
      <c r="C580">
        <f>INDEX(resultados!$A$2:$ZZ$642, 574, MATCH($B$3, resultados!$A$1:$ZZ$1, 0))</f>
        <v/>
      </c>
    </row>
    <row r="581">
      <c r="A581">
        <f>INDEX(resultados!$A$2:$ZZ$642, 575, MATCH($B$1, resultados!$A$1:$ZZ$1, 0))</f>
        <v/>
      </c>
      <c r="B581">
        <f>INDEX(resultados!$A$2:$ZZ$642, 575, MATCH($B$2, resultados!$A$1:$ZZ$1, 0))</f>
        <v/>
      </c>
      <c r="C581">
        <f>INDEX(resultados!$A$2:$ZZ$642, 575, MATCH($B$3, resultados!$A$1:$ZZ$1, 0))</f>
        <v/>
      </c>
    </row>
    <row r="582">
      <c r="A582">
        <f>INDEX(resultados!$A$2:$ZZ$642, 576, MATCH($B$1, resultados!$A$1:$ZZ$1, 0))</f>
        <v/>
      </c>
      <c r="B582">
        <f>INDEX(resultados!$A$2:$ZZ$642, 576, MATCH($B$2, resultados!$A$1:$ZZ$1, 0))</f>
        <v/>
      </c>
      <c r="C582">
        <f>INDEX(resultados!$A$2:$ZZ$642, 576, MATCH($B$3, resultados!$A$1:$ZZ$1, 0))</f>
        <v/>
      </c>
    </row>
    <row r="583">
      <c r="A583">
        <f>INDEX(resultados!$A$2:$ZZ$642, 577, MATCH($B$1, resultados!$A$1:$ZZ$1, 0))</f>
        <v/>
      </c>
      <c r="B583">
        <f>INDEX(resultados!$A$2:$ZZ$642, 577, MATCH($B$2, resultados!$A$1:$ZZ$1, 0))</f>
        <v/>
      </c>
      <c r="C583">
        <f>INDEX(resultados!$A$2:$ZZ$642, 577, MATCH($B$3, resultados!$A$1:$ZZ$1, 0))</f>
        <v/>
      </c>
    </row>
    <row r="584">
      <c r="A584">
        <f>INDEX(resultados!$A$2:$ZZ$642, 578, MATCH($B$1, resultados!$A$1:$ZZ$1, 0))</f>
        <v/>
      </c>
      <c r="B584">
        <f>INDEX(resultados!$A$2:$ZZ$642, 578, MATCH($B$2, resultados!$A$1:$ZZ$1, 0))</f>
        <v/>
      </c>
      <c r="C584">
        <f>INDEX(resultados!$A$2:$ZZ$642, 578, MATCH($B$3, resultados!$A$1:$ZZ$1, 0))</f>
        <v/>
      </c>
    </row>
    <row r="585">
      <c r="A585">
        <f>INDEX(resultados!$A$2:$ZZ$642, 579, MATCH($B$1, resultados!$A$1:$ZZ$1, 0))</f>
        <v/>
      </c>
      <c r="B585">
        <f>INDEX(resultados!$A$2:$ZZ$642, 579, MATCH($B$2, resultados!$A$1:$ZZ$1, 0))</f>
        <v/>
      </c>
      <c r="C585">
        <f>INDEX(resultados!$A$2:$ZZ$642, 579, MATCH($B$3, resultados!$A$1:$ZZ$1, 0))</f>
        <v/>
      </c>
    </row>
    <row r="586">
      <c r="A586">
        <f>INDEX(resultados!$A$2:$ZZ$642, 580, MATCH($B$1, resultados!$A$1:$ZZ$1, 0))</f>
        <v/>
      </c>
      <c r="B586">
        <f>INDEX(resultados!$A$2:$ZZ$642, 580, MATCH($B$2, resultados!$A$1:$ZZ$1, 0))</f>
        <v/>
      </c>
      <c r="C586">
        <f>INDEX(resultados!$A$2:$ZZ$642, 580, MATCH($B$3, resultados!$A$1:$ZZ$1, 0))</f>
        <v/>
      </c>
    </row>
    <row r="587">
      <c r="A587">
        <f>INDEX(resultados!$A$2:$ZZ$642, 581, MATCH($B$1, resultados!$A$1:$ZZ$1, 0))</f>
        <v/>
      </c>
      <c r="B587">
        <f>INDEX(resultados!$A$2:$ZZ$642, 581, MATCH($B$2, resultados!$A$1:$ZZ$1, 0))</f>
        <v/>
      </c>
      <c r="C587">
        <f>INDEX(resultados!$A$2:$ZZ$642, 581, MATCH($B$3, resultados!$A$1:$ZZ$1, 0))</f>
        <v/>
      </c>
    </row>
    <row r="588">
      <c r="A588">
        <f>INDEX(resultados!$A$2:$ZZ$642, 582, MATCH($B$1, resultados!$A$1:$ZZ$1, 0))</f>
        <v/>
      </c>
      <c r="B588">
        <f>INDEX(resultados!$A$2:$ZZ$642, 582, MATCH($B$2, resultados!$A$1:$ZZ$1, 0))</f>
        <v/>
      </c>
      <c r="C588">
        <f>INDEX(resultados!$A$2:$ZZ$642, 582, MATCH($B$3, resultados!$A$1:$ZZ$1, 0))</f>
        <v/>
      </c>
    </row>
    <row r="589">
      <c r="A589">
        <f>INDEX(resultados!$A$2:$ZZ$642, 583, MATCH($B$1, resultados!$A$1:$ZZ$1, 0))</f>
        <v/>
      </c>
      <c r="B589">
        <f>INDEX(resultados!$A$2:$ZZ$642, 583, MATCH($B$2, resultados!$A$1:$ZZ$1, 0))</f>
        <v/>
      </c>
      <c r="C589">
        <f>INDEX(resultados!$A$2:$ZZ$642, 583, MATCH($B$3, resultados!$A$1:$ZZ$1, 0))</f>
        <v/>
      </c>
    </row>
    <row r="590">
      <c r="A590">
        <f>INDEX(resultados!$A$2:$ZZ$642, 584, MATCH($B$1, resultados!$A$1:$ZZ$1, 0))</f>
        <v/>
      </c>
      <c r="B590">
        <f>INDEX(resultados!$A$2:$ZZ$642, 584, MATCH($B$2, resultados!$A$1:$ZZ$1, 0))</f>
        <v/>
      </c>
      <c r="C590">
        <f>INDEX(resultados!$A$2:$ZZ$642, 584, MATCH($B$3, resultados!$A$1:$ZZ$1, 0))</f>
        <v/>
      </c>
    </row>
    <row r="591">
      <c r="A591">
        <f>INDEX(resultados!$A$2:$ZZ$642, 585, MATCH($B$1, resultados!$A$1:$ZZ$1, 0))</f>
        <v/>
      </c>
      <c r="B591">
        <f>INDEX(resultados!$A$2:$ZZ$642, 585, MATCH($B$2, resultados!$A$1:$ZZ$1, 0))</f>
        <v/>
      </c>
      <c r="C591">
        <f>INDEX(resultados!$A$2:$ZZ$642, 585, MATCH($B$3, resultados!$A$1:$ZZ$1, 0))</f>
        <v/>
      </c>
    </row>
    <row r="592">
      <c r="A592">
        <f>INDEX(resultados!$A$2:$ZZ$642, 586, MATCH($B$1, resultados!$A$1:$ZZ$1, 0))</f>
        <v/>
      </c>
      <c r="B592">
        <f>INDEX(resultados!$A$2:$ZZ$642, 586, MATCH($B$2, resultados!$A$1:$ZZ$1, 0))</f>
        <v/>
      </c>
      <c r="C592">
        <f>INDEX(resultados!$A$2:$ZZ$642, 586, MATCH($B$3, resultados!$A$1:$ZZ$1, 0))</f>
        <v/>
      </c>
    </row>
    <row r="593">
      <c r="A593">
        <f>INDEX(resultados!$A$2:$ZZ$642, 587, MATCH($B$1, resultados!$A$1:$ZZ$1, 0))</f>
        <v/>
      </c>
      <c r="B593">
        <f>INDEX(resultados!$A$2:$ZZ$642, 587, MATCH($B$2, resultados!$A$1:$ZZ$1, 0))</f>
        <v/>
      </c>
      <c r="C593">
        <f>INDEX(resultados!$A$2:$ZZ$642, 587, MATCH($B$3, resultados!$A$1:$ZZ$1, 0))</f>
        <v/>
      </c>
    </row>
    <row r="594">
      <c r="A594">
        <f>INDEX(resultados!$A$2:$ZZ$642, 588, MATCH($B$1, resultados!$A$1:$ZZ$1, 0))</f>
        <v/>
      </c>
      <c r="B594">
        <f>INDEX(resultados!$A$2:$ZZ$642, 588, MATCH($B$2, resultados!$A$1:$ZZ$1, 0))</f>
        <v/>
      </c>
      <c r="C594">
        <f>INDEX(resultados!$A$2:$ZZ$642, 588, MATCH($B$3, resultados!$A$1:$ZZ$1, 0))</f>
        <v/>
      </c>
    </row>
    <row r="595">
      <c r="A595">
        <f>INDEX(resultados!$A$2:$ZZ$642, 589, MATCH($B$1, resultados!$A$1:$ZZ$1, 0))</f>
        <v/>
      </c>
      <c r="B595">
        <f>INDEX(resultados!$A$2:$ZZ$642, 589, MATCH($B$2, resultados!$A$1:$ZZ$1, 0))</f>
        <v/>
      </c>
      <c r="C595">
        <f>INDEX(resultados!$A$2:$ZZ$642, 589, MATCH($B$3, resultados!$A$1:$ZZ$1, 0))</f>
        <v/>
      </c>
    </row>
    <row r="596">
      <c r="A596">
        <f>INDEX(resultados!$A$2:$ZZ$642, 590, MATCH($B$1, resultados!$A$1:$ZZ$1, 0))</f>
        <v/>
      </c>
      <c r="B596">
        <f>INDEX(resultados!$A$2:$ZZ$642, 590, MATCH($B$2, resultados!$A$1:$ZZ$1, 0))</f>
        <v/>
      </c>
      <c r="C596">
        <f>INDEX(resultados!$A$2:$ZZ$642, 590, MATCH($B$3, resultados!$A$1:$ZZ$1, 0))</f>
        <v/>
      </c>
    </row>
    <row r="597">
      <c r="A597">
        <f>INDEX(resultados!$A$2:$ZZ$642, 591, MATCH($B$1, resultados!$A$1:$ZZ$1, 0))</f>
        <v/>
      </c>
      <c r="B597">
        <f>INDEX(resultados!$A$2:$ZZ$642, 591, MATCH($B$2, resultados!$A$1:$ZZ$1, 0))</f>
        <v/>
      </c>
      <c r="C597">
        <f>INDEX(resultados!$A$2:$ZZ$642, 591, MATCH($B$3, resultados!$A$1:$ZZ$1, 0))</f>
        <v/>
      </c>
    </row>
    <row r="598">
      <c r="A598">
        <f>INDEX(resultados!$A$2:$ZZ$642, 592, MATCH($B$1, resultados!$A$1:$ZZ$1, 0))</f>
        <v/>
      </c>
      <c r="B598">
        <f>INDEX(resultados!$A$2:$ZZ$642, 592, MATCH($B$2, resultados!$A$1:$ZZ$1, 0))</f>
        <v/>
      </c>
      <c r="C598">
        <f>INDEX(resultados!$A$2:$ZZ$642, 592, MATCH($B$3, resultados!$A$1:$ZZ$1, 0))</f>
        <v/>
      </c>
    </row>
    <row r="599">
      <c r="A599">
        <f>INDEX(resultados!$A$2:$ZZ$642, 593, MATCH($B$1, resultados!$A$1:$ZZ$1, 0))</f>
        <v/>
      </c>
      <c r="B599">
        <f>INDEX(resultados!$A$2:$ZZ$642, 593, MATCH($B$2, resultados!$A$1:$ZZ$1, 0))</f>
        <v/>
      </c>
      <c r="C599">
        <f>INDEX(resultados!$A$2:$ZZ$642, 593, MATCH($B$3, resultados!$A$1:$ZZ$1, 0))</f>
        <v/>
      </c>
    </row>
    <row r="600">
      <c r="A600">
        <f>INDEX(resultados!$A$2:$ZZ$642, 594, MATCH($B$1, resultados!$A$1:$ZZ$1, 0))</f>
        <v/>
      </c>
      <c r="B600">
        <f>INDEX(resultados!$A$2:$ZZ$642, 594, MATCH($B$2, resultados!$A$1:$ZZ$1, 0))</f>
        <v/>
      </c>
      <c r="C600">
        <f>INDEX(resultados!$A$2:$ZZ$642, 594, MATCH($B$3, resultados!$A$1:$ZZ$1, 0))</f>
        <v/>
      </c>
    </row>
    <row r="601">
      <c r="A601">
        <f>INDEX(resultados!$A$2:$ZZ$642, 595, MATCH($B$1, resultados!$A$1:$ZZ$1, 0))</f>
        <v/>
      </c>
      <c r="B601">
        <f>INDEX(resultados!$A$2:$ZZ$642, 595, MATCH($B$2, resultados!$A$1:$ZZ$1, 0))</f>
        <v/>
      </c>
      <c r="C601">
        <f>INDEX(resultados!$A$2:$ZZ$642, 595, MATCH($B$3, resultados!$A$1:$ZZ$1, 0))</f>
        <v/>
      </c>
    </row>
    <row r="602">
      <c r="A602">
        <f>INDEX(resultados!$A$2:$ZZ$642, 596, MATCH($B$1, resultados!$A$1:$ZZ$1, 0))</f>
        <v/>
      </c>
      <c r="B602">
        <f>INDEX(resultados!$A$2:$ZZ$642, 596, MATCH($B$2, resultados!$A$1:$ZZ$1, 0))</f>
        <v/>
      </c>
      <c r="C602">
        <f>INDEX(resultados!$A$2:$ZZ$642, 596, MATCH($B$3, resultados!$A$1:$ZZ$1, 0))</f>
        <v/>
      </c>
    </row>
    <row r="603">
      <c r="A603">
        <f>INDEX(resultados!$A$2:$ZZ$642, 597, MATCH($B$1, resultados!$A$1:$ZZ$1, 0))</f>
        <v/>
      </c>
      <c r="B603">
        <f>INDEX(resultados!$A$2:$ZZ$642, 597, MATCH($B$2, resultados!$A$1:$ZZ$1, 0))</f>
        <v/>
      </c>
      <c r="C603">
        <f>INDEX(resultados!$A$2:$ZZ$642, 597, MATCH($B$3, resultados!$A$1:$ZZ$1, 0))</f>
        <v/>
      </c>
    </row>
    <row r="604">
      <c r="A604">
        <f>INDEX(resultados!$A$2:$ZZ$642, 598, MATCH($B$1, resultados!$A$1:$ZZ$1, 0))</f>
        <v/>
      </c>
      <c r="B604">
        <f>INDEX(resultados!$A$2:$ZZ$642, 598, MATCH($B$2, resultados!$A$1:$ZZ$1, 0))</f>
        <v/>
      </c>
      <c r="C604">
        <f>INDEX(resultados!$A$2:$ZZ$642, 598, MATCH($B$3, resultados!$A$1:$ZZ$1, 0))</f>
        <v/>
      </c>
    </row>
    <row r="605">
      <c r="A605">
        <f>INDEX(resultados!$A$2:$ZZ$642, 599, MATCH($B$1, resultados!$A$1:$ZZ$1, 0))</f>
        <v/>
      </c>
      <c r="B605">
        <f>INDEX(resultados!$A$2:$ZZ$642, 599, MATCH($B$2, resultados!$A$1:$ZZ$1, 0))</f>
        <v/>
      </c>
      <c r="C605">
        <f>INDEX(resultados!$A$2:$ZZ$642, 599, MATCH($B$3, resultados!$A$1:$ZZ$1, 0))</f>
        <v/>
      </c>
    </row>
    <row r="606">
      <c r="A606">
        <f>INDEX(resultados!$A$2:$ZZ$642, 600, MATCH($B$1, resultados!$A$1:$ZZ$1, 0))</f>
        <v/>
      </c>
      <c r="B606">
        <f>INDEX(resultados!$A$2:$ZZ$642, 600, MATCH($B$2, resultados!$A$1:$ZZ$1, 0))</f>
        <v/>
      </c>
      <c r="C606">
        <f>INDEX(resultados!$A$2:$ZZ$642, 600, MATCH($B$3, resultados!$A$1:$ZZ$1, 0))</f>
        <v/>
      </c>
    </row>
    <row r="607">
      <c r="A607">
        <f>INDEX(resultados!$A$2:$ZZ$642, 601, MATCH($B$1, resultados!$A$1:$ZZ$1, 0))</f>
        <v/>
      </c>
      <c r="B607">
        <f>INDEX(resultados!$A$2:$ZZ$642, 601, MATCH($B$2, resultados!$A$1:$ZZ$1, 0))</f>
        <v/>
      </c>
      <c r="C607">
        <f>INDEX(resultados!$A$2:$ZZ$642, 601, MATCH($B$3, resultados!$A$1:$ZZ$1, 0))</f>
        <v/>
      </c>
    </row>
    <row r="608">
      <c r="A608">
        <f>INDEX(resultados!$A$2:$ZZ$642, 602, MATCH($B$1, resultados!$A$1:$ZZ$1, 0))</f>
        <v/>
      </c>
      <c r="B608">
        <f>INDEX(resultados!$A$2:$ZZ$642, 602, MATCH($B$2, resultados!$A$1:$ZZ$1, 0))</f>
        <v/>
      </c>
      <c r="C608">
        <f>INDEX(resultados!$A$2:$ZZ$642, 602, MATCH($B$3, resultados!$A$1:$ZZ$1, 0))</f>
        <v/>
      </c>
    </row>
    <row r="609">
      <c r="A609">
        <f>INDEX(resultados!$A$2:$ZZ$642, 603, MATCH($B$1, resultados!$A$1:$ZZ$1, 0))</f>
        <v/>
      </c>
      <c r="B609">
        <f>INDEX(resultados!$A$2:$ZZ$642, 603, MATCH($B$2, resultados!$A$1:$ZZ$1, 0))</f>
        <v/>
      </c>
      <c r="C609">
        <f>INDEX(resultados!$A$2:$ZZ$642, 603, MATCH($B$3, resultados!$A$1:$ZZ$1, 0))</f>
        <v/>
      </c>
    </row>
    <row r="610">
      <c r="A610">
        <f>INDEX(resultados!$A$2:$ZZ$642, 604, MATCH($B$1, resultados!$A$1:$ZZ$1, 0))</f>
        <v/>
      </c>
      <c r="B610">
        <f>INDEX(resultados!$A$2:$ZZ$642, 604, MATCH($B$2, resultados!$A$1:$ZZ$1, 0))</f>
        <v/>
      </c>
      <c r="C610">
        <f>INDEX(resultados!$A$2:$ZZ$642, 604, MATCH($B$3, resultados!$A$1:$ZZ$1, 0))</f>
        <v/>
      </c>
    </row>
    <row r="611">
      <c r="A611">
        <f>INDEX(resultados!$A$2:$ZZ$642, 605, MATCH($B$1, resultados!$A$1:$ZZ$1, 0))</f>
        <v/>
      </c>
      <c r="B611">
        <f>INDEX(resultados!$A$2:$ZZ$642, 605, MATCH($B$2, resultados!$A$1:$ZZ$1, 0))</f>
        <v/>
      </c>
      <c r="C611">
        <f>INDEX(resultados!$A$2:$ZZ$642, 605, MATCH($B$3, resultados!$A$1:$ZZ$1, 0))</f>
        <v/>
      </c>
    </row>
    <row r="612">
      <c r="A612">
        <f>INDEX(resultados!$A$2:$ZZ$642, 606, MATCH($B$1, resultados!$A$1:$ZZ$1, 0))</f>
        <v/>
      </c>
      <c r="B612">
        <f>INDEX(resultados!$A$2:$ZZ$642, 606, MATCH($B$2, resultados!$A$1:$ZZ$1, 0))</f>
        <v/>
      </c>
      <c r="C612">
        <f>INDEX(resultados!$A$2:$ZZ$642, 606, MATCH($B$3, resultados!$A$1:$ZZ$1, 0))</f>
        <v/>
      </c>
    </row>
    <row r="613">
      <c r="A613">
        <f>INDEX(resultados!$A$2:$ZZ$642, 607, MATCH($B$1, resultados!$A$1:$ZZ$1, 0))</f>
        <v/>
      </c>
      <c r="B613">
        <f>INDEX(resultados!$A$2:$ZZ$642, 607, MATCH($B$2, resultados!$A$1:$ZZ$1, 0))</f>
        <v/>
      </c>
      <c r="C613">
        <f>INDEX(resultados!$A$2:$ZZ$642, 607, MATCH($B$3, resultados!$A$1:$ZZ$1, 0))</f>
        <v/>
      </c>
    </row>
    <row r="614">
      <c r="A614">
        <f>INDEX(resultados!$A$2:$ZZ$642, 608, MATCH($B$1, resultados!$A$1:$ZZ$1, 0))</f>
        <v/>
      </c>
      <c r="B614">
        <f>INDEX(resultados!$A$2:$ZZ$642, 608, MATCH($B$2, resultados!$A$1:$ZZ$1, 0))</f>
        <v/>
      </c>
      <c r="C614">
        <f>INDEX(resultados!$A$2:$ZZ$642, 608, MATCH($B$3, resultados!$A$1:$ZZ$1, 0))</f>
        <v/>
      </c>
    </row>
    <row r="615">
      <c r="A615">
        <f>INDEX(resultados!$A$2:$ZZ$642, 609, MATCH($B$1, resultados!$A$1:$ZZ$1, 0))</f>
        <v/>
      </c>
      <c r="B615">
        <f>INDEX(resultados!$A$2:$ZZ$642, 609, MATCH($B$2, resultados!$A$1:$ZZ$1, 0))</f>
        <v/>
      </c>
      <c r="C615">
        <f>INDEX(resultados!$A$2:$ZZ$642, 609, MATCH($B$3, resultados!$A$1:$ZZ$1, 0))</f>
        <v/>
      </c>
    </row>
    <row r="616">
      <c r="A616">
        <f>INDEX(resultados!$A$2:$ZZ$642, 610, MATCH($B$1, resultados!$A$1:$ZZ$1, 0))</f>
        <v/>
      </c>
      <c r="B616">
        <f>INDEX(resultados!$A$2:$ZZ$642, 610, MATCH($B$2, resultados!$A$1:$ZZ$1, 0))</f>
        <v/>
      </c>
      <c r="C616">
        <f>INDEX(resultados!$A$2:$ZZ$642, 610, MATCH($B$3, resultados!$A$1:$ZZ$1, 0))</f>
        <v/>
      </c>
    </row>
    <row r="617">
      <c r="A617">
        <f>INDEX(resultados!$A$2:$ZZ$642, 611, MATCH($B$1, resultados!$A$1:$ZZ$1, 0))</f>
        <v/>
      </c>
      <c r="B617">
        <f>INDEX(resultados!$A$2:$ZZ$642, 611, MATCH($B$2, resultados!$A$1:$ZZ$1, 0))</f>
        <v/>
      </c>
      <c r="C617">
        <f>INDEX(resultados!$A$2:$ZZ$642, 611, MATCH($B$3, resultados!$A$1:$ZZ$1, 0))</f>
        <v/>
      </c>
    </row>
    <row r="618">
      <c r="A618">
        <f>INDEX(resultados!$A$2:$ZZ$642, 612, MATCH($B$1, resultados!$A$1:$ZZ$1, 0))</f>
        <v/>
      </c>
      <c r="B618">
        <f>INDEX(resultados!$A$2:$ZZ$642, 612, MATCH($B$2, resultados!$A$1:$ZZ$1, 0))</f>
        <v/>
      </c>
      <c r="C618">
        <f>INDEX(resultados!$A$2:$ZZ$642, 612, MATCH($B$3, resultados!$A$1:$ZZ$1, 0))</f>
        <v/>
      </c>
    </row>
    <row r="619">
      <c r="A619">
        <f>INDEX(resultados!$A$2:$ZZ$642, 613, MATCH($B$1, resultados!$A$1:$ZZ$1, 0))</f>
        <v/>
      </c>
      <c r="B619">
        <f>INDEX(resultados!$A$2:$ZZ$642, 613, MATCH($B$2, resultados!$A$1:$ZZ$1, 0))</f>
        <v/>
      </c>
      <c r="C619">
        <f>INDEX(resultados!$A$2:$ZZ$642, 613, MATCH($B$3, resultados!$A$1:$ZZ$1, 0))</f>
        <v/>
      </c>
    </row>
    <row r="620">
      <c r="A620">
        <f>INDEX(resultados!$A$2:$ZZ$642, 614, MATCH($B$1, resultados!$A$1:$ZZ$1, 0))</f>
        <v/>
      </c>
      <c r="B620">
        <f>INDEX(resultados!$A$2:$ZZ$642, 614, MATCH($B$2, resultados!$A$1:$ZZ$1, 0))</f>
        <v/>
      </c>
      <c r="C620">
        <f>INDEX(resultados!$A$2:$ZZ$642, 614, MATCH($B$3, resultados!$A$1:$ZZ$1, 0))</f>
        <v/>
      </c>
    </row>
    <row r="621">
      <c r="A621">
        <f>INDEX(resultados!$A$2:$ZZ$642, 615, MATCH($B$1, resultados!$A$1:$ZZ$1, 0))</f>
        <v/>
      </c>
      <c r="B621">
        <f>INDEX(resultados!$A$2:$ZZ$642, 615, MATCH($B$2, resultados!$A$1:$ZZ$1, 0))</f>
        <v/>
      </c>
      <c r="C621">
        <f>INDEX(resultados!$A$2:$ZZ$642, 615, MATCH($B$3, resultados!$A$1:$ZZ$1, 0))</f>
        <v/>
      </c>
    </row>
    <row r="622">
      <c r="A622">
        <f>INDEX(resultados!$A$2:$ZZ$642, 616, MATCH($B$1, resultados!$A$1:$ZZ$1, 0))</f>
        <v/>
      </c>
      <c r="B622">
        <f>INDEX(resultados!$A$2:$ZZ$642, 616, MATCH($B$2, resultados!$A$1:$ZZ$1, 0))</f>
        <v/>
      </c>
      <c r="C622">
        <f>INDEX(resultados!$A$2:$ZZ$642, 616, MATCH($B$3, resultados!$A$1:$ZZ$1, 0))</f>
        <v/>
      </c>
    </row>
    <row r="623">
      <c r="A623">
        <f>INDEX(resultados!$A$2:$ZZ$642, 617, MATCH($B$1, resultados!$A$1:$ZZ$1, 0))</f>
        <v/>
      </c>
      <c r="B623">
        <f>INDEX(resultados!$A$2:$ZZ$642, 617, MATCH($B$2, resultados!$A$1:$ZZ$1, 0))</f>
        <v/>
      </c>
      <c r="C623">
        <f>INDEX(resultados!$A$2:$ZZ$642, 617, MATCH($B$3, resultados!$A$1:$ZZ$1, 0))</f>
        <v/>
      </c>
    </row>
    <row r="624">
      <c r="A624">
        <f>INDEX(resultados!$A$2:$ZZ$642, 618, MATCH($B$1, resultados!$A$1:$ZZ$1, 0))</f>
        <v/>
      </c>
      <c r="B624">
        <f>INDEX(resultados!$A$2:$ZZ$642, 618, MATCH($B$2, resultados!$A$1:$ZZ$1, 0))</f>
        <v/>
      </c>
      <c r="C624">
        <f>INDEX(resultados!$A$2:$ZZ$642, 618, MATCH($B$3, resultados!$A$1:$ZZ$1, 0))</f>
        <v/>
      </c>
    </row>
    <row r="625">
      <c r="A625">
        <f>INDEX(resultados!$A$2:$ZZ$642, 619, MATCH($B$1, resultados!$A$1:$ZZ$1, 0))</f>
        <v/>
      </c>
      <c r="B625">
        <f>INDEX(resultados!$A$2:$ZZ$642, 619, MATCH($B$2, resultados!$A$1:$ZZ$1, 0))</f>
        <v/>
      </c>
      <c r="C625">
        <f>INDEX(resultados!$A$2:$ZZ$642, 619, MATCH($B$3, resultados!$A$1:$ZZ$1, 0))</f>
        <v/>
      </c>
    </row>
    <row r="626">
      <c r="A626">
        <f>INDEX(resultados!$A$2:$ZZ$642, 620, MATCH($B$1, resultados!$A$1:$ZZ$1, 0))</f>
        <v/>
      </c>
      <c r="B626">
        <f>INDEX(resultados!$A$2:$ZZ$642, 620, MATCH($B$2, resultados!$A$1:$ZZ$1, 0))</f>
        <v/>
      </c>
      <c r="C626">
        <f>INDEX(resultados!$A$2:$ZZ$642, 620, MATCH($B$3, resultados!$A$1:$ZZ$1, 0))</f>
        <v/>
      </c>
    </row>
    <row r="627">
      <c r="A627">
        <f>INDEX(resultados!$A$2:$ZZ$642, 621, MATCH($B$1, resultados!$A$1:$ZZ$1, 0))</f>
        <v/>
      </c>
      <c r="B627">
        <f>INDEX(resultados!$A$2:$ZZ$642, 621, MATCH($B$2, resultados!$A$1:$ZZ$1, 0))</f>
        <v/>
      </c>
      <c r="C627">
        <f>INDEX(resultados!$A$2:$ZZ$642, 621, MATCH($B$3, resultados!$A$1:$ZZ$1, 0))</f>
        <v/>
      </c>
    </row>
    <row r="628">
      <c r="A628">
        <f>INDEX(resultados!$A$2:$ZZ$642, 622, MATCH($B$1, resultados!$A$1:$ZZ$1, 0))</f>
        <v/>
      </c>
      <c r="B628">
        <f>INDEX(resultados!$A$2:$ZZ$642, 622, MATCH($B$2, resultados!$A$1:$ZZ$1, 0))</f>
        <v/>
      </c>
      <c r="C628">
        <f>INDEX(resultados!$A$2:$ZZ$642, 622, MATCH($B$3, resultados!$A$1:$ZZ$1, 0))</f>
        <v/>
      </c>
    </row>
    <row r="629">
      <c r="A629">
        <f>INDEX(resultados!$A$2:$ZZ$642, 623, MATCH($B$1, resultados!$A$1:$ZZ$1, 0))</f>
        <v/>
      </c>
      <c r="B629">
        <f>INDEX(resultados!$A$2:$ZZ$642, 623, MATCH($B$2, resultados!$A$1:$ZZ$1, 0))</f>
        <v/>
      </c>
      <c r="C629">
        <f>INDEX(resultados!$A$2:$ZZ$642, 623, MATCH($B$3, resultados!$A$1:$ZZ$1, 0))</f>
        <v/>
      </c>
    </row>
    <row r="630">
      <c r="A630">
        <f>INDEX(resultados!$A$2:$ZZ$642, 624, MATCH($B$1, resultados!$A$1:$ZZ$1, 0))</f>
        <v/>
      </c>
      <c r="B630">
        <f>INDEX(resultados!$A$2:$ZZ$642, 624, MATCH($B$2, resultados!$A$1:$ZZ$1, 0))</f>
        <v/>
      </c>
      <c r="C630">
        <f>INDEX(resultados!$A$2:$ZZ$642, 624, MATCH($B$3, resultados!$A$1:$ZZ$1, 0))</f>
        <v/>
      </c>
    </row>
    <row r="631">
      <c r="A631">
        <f>INDEX(resultados!$A$2:$ZZ$642, 625, MATCH($B$1, resultados!$A$1:$ZZ$1, 0))</f>
        <v/>
      </c>
      <c r="B631">
        <f>INDEX(resultados!$A$2:$ZZ$642, 625, MATCH($B$2, resultados!$A$1:$ZZ$1, 0))</f>
        <v/>
      </c>
      <c r="C631">
        <f>INDEX(resultados!$A$2:$ZZ$642, 625, MATCH($B$3, resultados!$A$1:$ZZ$1, 0))</f>
        <v/>
      </c>
    </row>
    <row r="632">
      <c r="A632">
        <f>INDEX(resultados!$A$2:$ZZ$642, 626, MATCH($B$1, resultados!$A$1:$ZZ$1, 0))</f>
        <v/>
      </c>
      <c r="B632">
        <f>INDEX(resultados!$A$2:$ZZ$642, 626, MATCH($B$2, resultados!$A$1:$ZZ$1, 0))</f>
        <v/>
      </c>
      <c r="C632">
        <f>INDEX(resultados!$A$2:$ZZ$642, 626, MATCH($B$3, resultados!$A$1:$ZZ$1, 0))</f>
        <v/>
      </c>
    </row>
    <row r="633">
      <c r="A633">
        <f>INDEX(resultados!$A$2:$ZZ$642, 627, MATCH($B$1, resultados!$A$1:$ZZ$1, 0))</f>
        <v/>
      </c>
      <c r="B633">
        <f>INDEX(resultados!$A$2:$ZZ$642, 627, MATCH($B$2, resultados!$A$1:$ZZ$1, 0))</f>
        <v/>
      </c>
      <c r="C633">
        <f>INDEX(resultados!$A$2:$ZZ$642, 627, MATCH($B$3, resultados!$A$1:$ZZ$1, 0))</f>
        <v/>
      </c>
    </row>
    <row r="634">
      <c r="A634">
        <f>INDEX(resultados!$A$2:$ZZ$642, 628, MATCH($B$1, resultados!$A$1:$ZZ$1, 0))</f>
        <v/>
      </c>
      <c r="B634">
        <f>INDEX(resultados!$A$2:$ZZ$642, 628, MATCH($B$2, resultados!$A$1:$ZZ$1, 0))</f>
        <v/>
      </c>
      <c r="C634">
        <f>INDEX(resultados!$A$2:$ZZ$642, 628, MATCH($B$3, resultados!$A$1:$ZZ$1, 0))</f>
        <v/>
      </c>
    </row>
    <row r="635">
      <c r="A635">
        <f>INDEX(resultados!$A$2:$ZZ$642, 629, MATCH($B$1, resultados!$A$1:$ZZ$1, 0))</f>
        <v/>
      </c>
      <c r="B635">
        <f>INDEX(resultados!$A$2:$ZZ$642, 629, MATCH($B$2, resultados!$A$1:$ZZ$1, 0))</f>
        <v/>
      </c>
      <c r="C635">
        <f>INDEX(resultados!$A$2:$ZZ$642, 629, MATCH($B$3, resultados!$A$1:$ZZ$1, 0))</f>
        <v/>
      </c>
    </row>
    <row r="636">
      <c r="A636">
        <f>INDEX(resultados!$A$2:$ZZ$642, 630, MATCH($B$1, resultados!$A$1:$ZZ$1, 0))</f>
        <v/>
      </c>
      <c r="B636">
        <f>INDEX(resultados!$A$2:$ZZ$642, 630, MATCH($B$2, resultados!$A$1:$ZZ$1, 0))</f>
        <v/>
      </c>
      <c r="C636">
        <f>INDEX(resultados!$A$2:$ZZ$642, 630, MATCH($B$3, resultados!$A$1:$ZZ$1, 0))</f>
        <v/>
      </c>
    </row>
    <row r="637">
      <c r="A637">
        <f>INDEX(resultados!$A$2:$ZZ$642, 631, MATCH($B$1, resultados!$A$1:$ZZ$1, 0))</f>
        <v/>
      </c>
      <c r="B637">
        <f>INDEX(resultados!$A$2:$ZZ$642, 631, MATCH($B$2, resultados!$A$1:$ZZ$1, 0))</f>
        <v/>
      </c>
      <c r="C637">
        <f>INDEX(resultados!$A$2:$ZZ$642, 631, MATCH($B$3, resultados!$A$1:$ZZ$1, 0))</f>
        <v/>
      </c>
    </row>
    <row r="638">
      <c r="A638">
        <f>INDEX(resultados!$A$2:$ZZ$642, 632, MATCH($B$1, resultados!$A$1:$ZZ$1, 0))</f>
        <v/>
      </c>
      <c r="B638">
        <f>INDEX(resultados!$A$2:$ZZ$642, 632, MATCH($B$2, resultados!$A$1:$ZZ$1, 0))</f>
        <v/>
      </c>
      <c r="C638">
        <f>INDEX(resultados!$A$2:$ZZ$642, 632, MATCH($B$3, resultados!$A$1:$ZZ$1, 0))</f>
        <v/>
      </c>
    </row>
    <row r="639">
      <c r="A639">
        <f>INDEX(resultados!$A$2:$ZZ$642, 633, MATCH($B$1, resultados!$A$1:$ZZ$1, 0))</f>
        <v/>
      </c>
      <c r="B639">
        <f>INDEX(resultados!$A$2:$ZZ$642, 633, MATCH($B$2, resultados!$A$1:$ZZ$1, 0))</f>
        <v/>
      </c>
      <c r="C639">
        <f>INDEX(resultados!$A$2:$ZZ$642, 633, MATCH($B$3, resultados!$A$1:$ZZ$1, 0))</f>
        <v/>
      </c>
    </row>
    <row r="640">
      <c r="A640">
        <f>INDEX(resultados!$A$2:$ZZ$642, 634, MATCH($B$1, resultados!$A$1:$ZZ$1, 0))</f>
        <v/>
      </c>
      <c r="B640">
        <f>INDEX(resultados!$A$2:$ZZ$642, 634, MATCH($B$2, resultados!$A$1:$ZZ$1, 0))</f>
        <v/>
      </c>
      <c r="C640">
        <f>INDEX(resultados!$A$2:$ZZ$642, 634, MATCH($B$3, resultados!$A$1:$ZZ$1, 0))</f>
        <v/>
      </c>
    </row>
    <row r="641">
      <c r="A641">
        <f>INDEX(resultados!$A$2:$ZZ$642, 635, MATCH($B$1, resultados!$A$1:$ZZ$1, 0))</f>
        <v/>
      </c>
      <c r="B641">
        <f>INDEX(resultados!$A$2:$ZZ$642, 635, MATCH($B$2, resultados!$A$1:$ZZ$1, 0))</f>
        <v/>
      </c>
      <c r="C641">
        <f>INDEX(resultados!$A$2:$ZZ$642, 635, MATCH($B$3, resultados!$A$1:$ZZ$1, 0))</f>
        <v/>
      </c>
    </row>
    <row r="642">
      <c r="A642">
        <f>INDEX(resultados!$A$2:$ZZ$642, 636, MATCH($B$1, resultados!$A$1:$ZZ$1, 0))</f>
        <v/>
      </c>
      <c r="B642">
        <f>INDEX(resultados!$A$2:$ZZ$642, 636, MATCH($B$2, resultados!$A$1:$ZZ$1, 0))</f>
        <v/>
      </c>
      <c r="C642">
        <f>INDEX(resultados!$A$2:$ZZ$642, 636, MATCH($B$3, resultados!$A$1:$ZZ$1, 0))</f>
        <v/>
      </c>
    </row>
    <row r="643">
      <c r="A643">
        <f>INDEX(resultados!$A$2:$ZZ$642, 637, MATCH($B$1, resultados!$A$1:$ZZ$1, 0))</f>
        <v/>
      </c>
      <c r="B643">
        <f>INDEX(resultados!$A$2:$ZZ$642, 637, MATCH($B$2, resultados!$A$1:$ZZ$1, 0))</f>
        <v/>
      </c>
      <c r="C643">
        <f>INDEX(resultados!$A$2:$ZZ$642, 637, MATCH($B$3, resultados!$A$1:$ZZ$1, 0))</f>
        <v/>
      </c>
    </row>
    <row r="644">
      <c r="A644">
        <f>INDEX(resultados!$A$2:$ZZ$642, 638, MATCH($B$1, resultados!$A$1:$ZZ$1, 0))</f>
        <v/>
      </c>
      <c r="B644">
        <f>INDEX(resultados!$A$2:$ZZ$642, 638, MATCH($B$2, resultados!$A$1:$ZZ$1, 0))</f>
        <v/>
      </c>
      <c r="C644">
        <f>INDEX(resultados!$A$2:$ZZ$642, 638, MATCH($B$3, resultados!$A$1:$ZZ$1, 0))</f>
        <v/>
      </c>
    </row>
    <row r="645">
      <c r="A645">
        <f>INDEX(resultados!$A$2:$ZZ$642, 639, MATCH($B$1, resultados!$A$1:$ZZ$1, 0))</f>
        <v/>
      </c>
      <c r="B645">
        <f>INDEX(resultados!$A$2:$ZZ$642, 639, MATCH($B$2, resultados!$A$1:$ZZ$1, 0))</f>
        <v/>
      </c>
      <c r="C645">
        <f>INDEX(resultados!$A$2:$ZZ$642, 639, MATCH($B$3, resultados!$A$1:$ZZ$1, 0))</f>
        <v/>
      </c>
    </row>
    <row r="646">
      <c r="A646">
        <f>INDEX(resultados!$A$2:$ZZ$642, 640, MATCH($B$1, resultados!$A$1:$ZZ$1, 0))</f>
        <v/>
      </c>
      <c r="B646">
        <f>INDEX(resultados!$A$2:$ZZ$642, 640, MATCH($B$2, resultados!$A$1:$ZZ$1, 0))</f>
        <v/>
      </c>
      <c r="C646">
        <f>INDEX(resultados!$A$2:$ZZ$642, 640, MATCH($B$3, resultados!$A$1:$ZZ$1, 0))</f>
        <v/>
      </c>
    </row>
    <row r="647">
      <c r="A647">
        <f>INDEX(resultados!$A$2:$ZZ$642, 641, MATCH($B$1, resultados!$A$1:$ZZ$1, 0))</f>
        <v/>
      </c>
      <c r="B647">
        <f>INDEX(resultados!$A$2:$ZZ$642, 641, MATCH($B$2, resultados!$A$1:$ZZ$1, 0))</f>
        <v/>
      </c>
      <c r="C647">
        <f>INDEX(resultados!$A$2:$ZZ$642, 641,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3.0055</v>
      </c>
      <c r="E2" t="n">
        <v>33.27</v>
      </c>
      <c r="F2" t="n">
        <v>19.8</v>
      </c>
      <c r="G2" t="n">
        <v>5.23</v>
      </c>
      <c r="H2" t="n">
        <v>0.07000000000000001</v>
      </c>
      <c r="I2" t="n">
        <v>227</v>
      </c>
      <c r="J2" t="n">
        <v>242.64</v>
      </c>
      <c r="K2" t="n">
        <v>58.47</v>
      </c>
      <c r="L2" t="n">
        <v>1</v>
      </c>
      <c r="M2" t="n">
        <v>225</v>
      </c>
      <c r="N2" t="n">
        <v>58.17</v>
      </c>
      <c r="O2" t="n">
        <v>30160.1</v>
      </c>
      <c r="P2" t="n">
        <v>315.36</v>
      </c>
      <c r="Q2" t="n">
        <v>1733.24</v>
      </c>
      <c r="R2" t="n">
        <v>189.53</v>
      </c>
      <c r="S2" t="n">
        <v>42.11</v>
      </c>
      <c r="T2" t="n">
        <v>72057.47</v>
      </c>
      <c r="U2" t="n">
        <v>0.22</v>
      </c>
      <c r="V2" t="n">
        <v>0.7</v>
      </c>
      <c r="W2" t="n">
        <v>4.09</v>
      </c>
      <c r="X2" t="n">
        <v>4.69</v>
      </c>
      <c r="Y2" t="n">
        <v>1</v>
      </c>
      <c r="Z2" t="n">
        <v>10</v>
      </c>
      <c r="AA2" t="n">
        <v>1716.343284527648</v>
      </c>
      <c r="AB2" t="n">
        <v>2348.376601612411</v>
      </c>
      <c r="AC2" t="n">
        <v>2124.250834721783</v>
      </c>
      <c r="AD2" t="n">
        <v>1716343.284527648</v>
      </c>
      <c r="AE2" t="n">
        <v>2348376.601612411</v>
      </c>
      <c r="AF2" t="n">
        <v>1.655480696482143e-06</v>
      </c>
      <c r="AG2" t="n">
        <v>87</v>
      </c>
      <c r="AH2" t="n">
        <v>2124250.834721783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3.407</v>
      </c>
      <c r="E3" t="n">
        <v>29.35</v>
      </c>
      <c r="F3" t="n">
        <v>18.57</v>
      </c>
      <c r="G3" t="n">
        <v>6.55</v>
      </c>
      <c r="H3" t="n">
        <v>0.09</v>
      </c>
      <c r="I3" t="n">
        <v>170</v>
      </c>
      <c r="J3" t="n">
        <v>243.08</v>
      </c>
      <c r="K3" t="n">
        <v>58.47</v>
      </c>
      <c r="L3" t="n">
        <v>1.25</v>
      </c>
      <c r="M3" t="n">
        <v>168</v>
      </c>
      <c r="N3" t="n">
        <v>58.36</v>
      </c>
      <c r="O3" t="n">
        <v>30214.33</v>
      </c>
      <c r="P3" t="n">
        <v>294.28</v>
      </c>
      <c r="Q3" t="n">
        <v>1732.71</v>
      </c>
      <c r="R3" t="n">
        <v>151.57</v>
      </c>
      <c r="S3" t="n">
        <v>42.11</v>
      </c>
      <c r="T3" t="n">
        <v>53361.12</v>
      </c>
      <c r="U3" t="n">
        <v>0.28</v>
      </c>
      <c r="V3" t="n">
        <v>0.75</v>
      </c>
      <c r="W3" t="n">
        <v>3.98</v>
      </c>
      <c r="X3" t="n">
        <v>3.46</v>
      </c>
      <c r="Y3" t="n">
        <v>1</v>
      </c>
      <c r="Z3" t="n">
        <v>10</v>
      </c>
      <c r="AA3" t="n">
        <v>1468.032328746494</v>
      </c>
      <c r="AB3" t="n">
        <v>2008.626597206412</v>
      </c>
      <c r="AC3" t="n">
        <v>1816.926093894166</v>
      </c>
      <c r="AD3" t="n">
        <v>1468032.328746494</v>
      </c>
      <c r="AE3" t="n">
        <v>2008626.597206412</v>
      </c>
      <c r="AF3" t="n">
        <v>1.876633749098207e-06</v>
      </c>
      <c r="AG3" t="n">
        <v>77</v>
      </c>
      <c r="AH3" t="n">
        <v>1816926.093894166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3.6997</v>
      </c>
      <c r="E4" t="n">
        <v>27.03</v>
      </c>
      <c r="F4" t="n">
        <v>17.85</v>
      </c>
      <c r="G4" t="n">
        <v>7.88</v>
      </c>
      <c r="H4" t="n">
        <v>0.11</v>
      </c>
      <c r="I4" t="n">
        <v>136</v>
      </c>
      <c r="J4" t="n">
        <v>243.52</v>
      </c>
      <c r="K4" t="n">
        <v>58.47</v>
      </c>
      <c r="L4" t="n">
        <v>1.5</v>
      </c>
      <c r="M4" t="n">
        <v>134</v>
      </c>
      <c r="N4" t="n">
        <v>58.55</v>
      </c>
      <c r="O4" t="n">
        <v>30268.64</v>
      </c>
      <c r="P4" t="n">
        <v>281.52</v>
      </c>
      <c r="Q4" t="n">
        <v>1732.37</v>
      </c>
      <c r="R4" t="n">
        <v>129.21</v>
      </c>
      <c r="S4" t="n">
        <v>42.11</v>
      </c>
      <c r="T4" t="n">
        <v>42354</v>
      </c>
      <c r="U4" t="n">
        <v>0.33</v>
      </c>
      <c r="V4" t="n">
        <v>0.78</v>
      </c>
      <c r="W4" t="n">
        <v>3.93</v>
      </c>
      <c r="X4" t="n">
        <v>2.75</v>
      </c>
      <c r="Y4" t="n">
        <v>1</v>
      </c>
      <c r="Z4" t="n">
        <v>10</v>
      </c>
      <c r="AA4" t="n">
        <v>1326.018999540433</v>
      </c>
      <c r="AB4" t="n">
        <v>1814.31769500077</v>
      </c>
      <c r="AC4" t="n">
        <v>1641.161760600773</v>
      </c>
      <c r="AD4" t="n">
        <v>1326018.999540433</v>
      </c>
      <c r="AE4" t="n">
        <v>1814317.69500077</v>
      </c>
      <c r="AF4" t="n">
        <v>2.037857904766256e-06</v>
      </c>
      <c r="AG4" t="n">
        <v>71</v>
      </c>
      <c r="AH4" t="n">
        <v>1641161.760600773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3.9237</v>
      </c>
      <c r="E5" t="n">
        <v>25.49</v>
      </c>
      <c r="F5" t="n">
        <v>17.39</v>
      </c>
      <c r="G5" t="n">
        <v>9.24</v>
      </c>
      <c r="H5" t="n">
        <v>0.13</v>
      </c>
      <c r="I5" t="n">
        <v>113</v>
      </c>
      <c r="J5" t="n">
        <v>243.96</v>
      </c>
      <c r="K5" t="n">
        <v>58.47</v>
      </c>
      <c r="L5" t="n">
        <v>1.75</v>
      </c>
      <c r="M5" t="n">
        <v>111</v>
      </c>
      <c r="N5" t="n">
        <v>58.74</v>
      </c>
      <c r="O5" t="n">
        <v>30323.01</v>
      </c>
      <c r="P5" t="n">
        <v>272.91</v>
      </c>
      <c r="Q5" t="n">
        <v>1732.27</v>
      </c>
      <c r="R5" t="n">
        <v>114.75</v>
      </c>
      <c r="S5" t="n">
        <v>42.11</v>
      </c>
      <c r="T5" t="n">
        <v>35239.82</v>
      </c>
      <c r="U5" t="n">
        <v>0.37</v>
      </c>
      <c r="V5" t="n">
        <v>0.8</v>
      </c>
      <c r="W5" t="n">
        <v>3.9</v>
      </c>
      <c r="X5" t="n">
        <v>2.29</v>
      </c>
      <c r="Y5" t="n">
        <v>1</v>
      </c>
      <c r="Z5" t="n">
        <v>10</v>
      </c>
      <c r="AA5" t="n">
        <v>1234.08637712818</v>
      </c>
      <c r="AB5" t="n">
        <v>1688.531425235266</v>
      </c>
      <c r="AC5" t="n">
        <v>1527.380355879551</v>
      </c>
      <c r="AD5" t="n">
        <v>1234086.37712818</v>
      </c>
      <c r="AE5" t="n">
        <v>1688531.425235266</v>
      </c>
      <c r="AF5" t="n">
        <v>2.161240927894521e-06</v>
      </c>
      <c r="AG5" t="n">
        <v>67</v>
      </c>
      <c r="AH5" t="n">
        <v>1527380.355879551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4.0991</v>
      </c>
      <c r="E6" t="n">
        <v>24.4</v>
      </c>
      <c r="F6" t="n">
        <v>17.06</v>
      </c>
      <c r="G6" t="n">
        <v>10.55</v>
      </c>
      <c r="H6" t="n">
        <v>0.15</v>
      </c>
      <c r="I6" t="n">
        <v>97</v>
      </c>
      <c r="J6" t="n">
        <v>244.41</v>
      </c>
      <c r="K6" t="n">
        <v>58.47</v>
      </c>
      <c r="L6" t="n">
        <v>2</v>
      </c>
      <c r="M6" t="n">
        <v>95</v>
      </c>
      <c r="N6" t="n">
        <v>58.93</v>
      </c>
      <c r="O6" t="n">
        <v>30377.45</v>
      </c>
      <c r="P6" t="n">
        <v>266.17</v>
      </c>
      <c r="Q6" t="n">
        <v>1732.31</v>
      </c>
      <c r="R6" t="n">
        <v>104.29</v>
      </c>
      <c r="S6" t="n">
        <v>42.11</v>
      </c>
      <c r="T6" t="n">
        <v>30088.3</v>
      </c>
      <c r="U6" t="n">
        <v>0.4</v>
      </c>
      <c r="V6" t="n">
        <v>0.82</v>
      </c>
      <c r="W6" t="n">
        <v>3.87</v>
      </c>
      <c r="X6" t="n">
        <v>1.96</v>
      </c>
      <c r="Y6" t="n">
        <v>1</v>
      </c>
      <c r="Z6" t="n">
        <v>10</v>
      </c>
      <c r="AA6" t="n">
        <v>1167.691069738694</v>
      </c>
      <c r="AB6" t="n">
        <v>1597.686436510739</v>
      </c>
      <c r="AC6" t="n">
        <v>1445.205485377151</v>
      </c>
      <c r="AD6" t="n">
        <v>1167691.069738694</v>
      </c>
      <c r="AE6" t="n">
        <v>1597686.436510739</v>
      </c>
      <c r="AF6" t="n">
        <v>2.257854241540493e-06</v>
      </c>
      <c r="AG6" t="n">
        <v>64</v>
      </c>
      <c r="AH6" t="n">
        <v>1445205.485377151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4.2541</v>
      </c>
      <c r="E7" t="n">
        <v>23.51</v>
      </c>
      <c r="F7" t="n">
        <v>16.78</v>
      </c>
      <c r="G7" t="n">
        <v>11.99</v>
      </c>
      <c r="H7" t="n">
        <v>0.16</v>
      </c>
      <c r="I7" t="n">
        <v>84</v>
      </c>
      <c r="J7" t="n">
        <v>244.85</v>
      </c>
      <c r="K7" t="n">
        <v>58.47</v>
      </c>
      <c r="L7" t="n">
        <v>2.25</v>
      </c>
      <c r="M7" t="n">
        <v>82</v>
      </c>
      <c r="N7" t="n">
        <v>59.12</v>
      </c>
      <c r="O7" t="n">
        <v>30431.96</v>
      </c>
      <c r="P7" t="n">
        <v>260.51</v>
      </c>
      <c r="Q7" t="n">
        <v>1732.35</v>
      </c>
      <c r="R7" t="n">
        <v>95.91</v>
      </c>
      <c r="S7" t="n">
        <v>42.11</v>
      </c>
      <c r="T7" t="n">
        <v>25961.83</v>
      </c>
      <c r="U7" t="n">
        <v>0.44</v>
      </c>
      <c r="V7" t="n">
        <v>0.83</v>
      </c>
      <c r="W7" t="n">
        <v>3.84</v>
      </c>
      <c r="X7" t="n">
        <v>1.68</v>
      </c>
      <c r="Y7" t="n">
        <v>1</v>
      </c>
      <c r="Z7" t="n">
        <v>10</v>
      </c>
      <c r="AA7" t="n">
        <v>1118.522155730771</v>
      </c>
      <c r="AB7" t="n">
        <v>1530.411359185706</v>
      </c>
      <c r="AC7" t="n">
        <v>1384.351047010854</v>
      </c>
      <c r="AD7" t="n">
        <v>1118522.155730771</v>
      </c>
      <c r="AE7" t="n">
        <v>1530411.359185706</v>
      </c>
      <c r="AF7" t="n">
        <v>2.343230887008712e-06</v>
      </c>
      <c r="AG7" t="n">
        <v>62</v>
      </c>
      <c r="AH7" t="n">
        <v>1384351.047010855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4.3682</v>
      </c>
      <c r="E8" t="n">
        <v>22.89</v>
      </c>
      <c r="F8" t="n">
        <v>16.59</v>
      </c>
      <c r="G8" t="n">
        <v>13.28</v>
      </c>
      <c r="H8" t="n">
        <v>0.18</v>
      </c>
      <c r="I8" t="n">
        <v>75</v>
      </c>
      <c r="J8" t="n">
        <v>245.29</v>
      </c>
      <c r="K8" t="n">
        <v>58.47</v>
      </c>
      <c r="L8" t="n">
        <v>2.5</v>
      </c>
      <c r="M8" t="n">
        <v>73</v>
      </c>
      <c r="N8" t="n">
        <v>59.32</v>
      </c>
      <c r="O8" t="n">
        <v>30486.54</v>
      </c>
      <c r="P8" t="n">
        <v>256.1</v>
      </c>
      <c r="Q8" t="n">
        <v>1732.27</v>
      </c>
      <c r="R8" t="n">
        <v>90.12</v>
      </c>
      <c r="S8" t="n">
        <v>42.11</v>
      </c>
      <c r="T8" t="n">
        <v>23112.55</v>
      </c>
      <c r="U8" t="n">
        <v>0.47</v>
      </c>
      <c r="V8" t="n">
        <v>0.84</v>
      </c>
      <c r="W8" t="n">
        <v>3.83</v>
      </c>
      <c r="X8" t="n">
        <v>1.49</v>
      </c>
      <c r="Y8" t="n">
        <v>1</v>
      </c>
      <c r="Z8" t="n">
        <v>10</v>
      </c>
      <c r="AA8" t="n">
        <v>1078.218421823105</v>
      </c>
      <c r="AB8" t="n">
        <v>1475.266012377988</v>
      </c>
      <c r="AC8" t="n">
        <v>1334.468694705485</v>
      </c>
      <c r="AD8" t="n">
        <v>1078218.421823105</v>
      </c>
      <c r="AE8" t="n">
        <v>1475266.012377988</v>
      </c>
      <c r="AF8" t="n">
        <v>2.406079114414671e-06</v>
      </c>
      <c r="AG8" t="n">
        <v>60</v>
      </c>
      <c r="AH8" t="n">
        <v>1334468.694705485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4.4746</v>
      </c>
      <c r="E9" t="n">
        <v>22.35</v>
      </c>
      <c r="F9" t="n">
        <v>16.43</v>
      </c>
      <c r="G9" t="n">
        <v>14.71</v>
      </c>
      <c r="H9" t="n">
        <v>0.2</v>
      </c>
      <c r="I9" t="n">
        <v>67</v>
      </c>
      <c r="J9" t="n">
        <v>245.73</v>
      </c>
      <c r="K9" t="n">
        <v>58.47</v>
      </c>
      <c r="L9" t="n">
        <v>2.75</v>
      </c>
      <c r="M9" t="n">
        <v>65</v>
      </c>
      <c r="N9" t="n">
        <v>59.51</v>
      </c>
      <c r="O9" t="n">
        <v>30541.19</v>
      </c>
      <c r="P9" t="n">
        <v>252.21</v>
      </c>
      <c r="Q9" t="n">
        <v>1732.16</v>
      </c>
      <c r="R9" t="n">
        <v>84.94</v>
      </c>
      <c r="S9" t="n">
        <v>42.11</v>
      </c>
      <c r="T9" t="n">
        <v>20562.84</v>
      </c>
      <c r="U9" t="n">
        <v>0.5</v>
      </c>
      <c r="V9" t="n">
        <v>0.85</v>
      </c>
      <c r="W9" t="n">
        <v>3.81</v>
      </c>
      <c r="X9" t="n">
        <v>1.33</v>
      </c>
      <c r="Y9" t="n">
        <v>1</v>
      </c>
      <c r="Z9" t="n">
        <v>10</v>
      </c>
      <c r="AA9" t="n">
        <v>1050.653452924322</v>
      </c>
      <c r="AB9" t="n">
        <v>1437.550405850072</v>
      </c>
      <c r="AC9" t="n">
        <v>1300.352612730407</v>
      </c>
      <c r="AD9" t="n">
        <v>1050653.452924322</v>
      </c>
      <c r="AE9" t="n">
        <v>1437550.405850072</v>
      </c>
      <c r="AF9" t="n">
        <v>2.464686050400597e-06</v>
      </c>
      <c r="AG9" t="n">
        <v>59</v>
      </c>
      <c r="AH9" t="n">
        <v>1300352.612730407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4.5565</v>
      </c>
      <c r="E10" t="n">
        <v>21.95</v>
      </c>
      <c r="F10" t="n">
        <v>16.31</v>
      </c>
      <c r="G10" t="n">
        <v>16.04</v>
      </c>
      <c r="H10" t="n">
        <v>0.22</v>
      </c>
      <c r="I10" t="n">
        <v>61</v>
      </c>
      <c r="J10" t="n">
        <v>246.18</v>
      </c>
      <c r="K10" t="n">
        <v>58.47</v>
      </c>
      <c r="L10" t="n">
        <v>3</v>
      </c>
      <c r="M10" t="n">
        <v>59</v>
      </c>
      <c r="N10" t="n">
        <v>59.7</v>
      </c>
      <c r="O10" t="n">
        <v>30595.91</v>
      </c>
      <c r="P10" t="n">
        <v>248.95</v>
      </c>
      <c r="Q10" t="n">
        <v>1732.1</v>
      </c>
      <c r="R10" t="n">
        <v>81.55</v>
      </c>
      <c r="S10" t="n">
        <v>42.11</v>
      </c>
      <c r="T10" t="n">
        <v>18896.79</v>
      </c>
      <c r="U10" t="n">
        <v>0.52</v>
      </c>
      <c r="V10" t="n">
        <v>0.85</v>
      </c>
      <c r="W10" t="n">
        <v>3.8</v>
      </c>
      <c r="X10" t="n">
        <v>1.21</v>
      </c>
      <c r="Y10" t="n">
        <v>1</v>
      </c>
      <c r="Z10" t="n">
        <v>10</v>
      </c>
      <c r="AA10" t="n">
        <v>1027.401364130881</v>
      </c>
      <c r="AB10" t="n">
        <v>1405.735872153127</v>
      </c>
      <c r="AC10" t="n">
        <v>1271.57441347752</v>
      </c>
      <c r="AD10" t="n">
        <v>1027401.364130881</v>
      </c>
      <c r="AE10" t="n">
        <v>1405735.872153127</v>
      </c>
      <c r="AF10" t="n">
        <v>2.509797968231869e-06</v>
      </c>
      <c r="AG10" t="n">
        <v>58</v>
      </c>
      <c r="AH10" t="n">
        <v>1271574.41347752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4.624</v>
      </c>
      <c r="E11" t="n">
        <v>21.63</v>
      </c>
      <c r="F11" t="n">
        <v>16.23</v>
      </c>
      <c r="G11" t="n">
        <v>17.38</v>
      </c>
      <c r="H11" t="n">
        <v>0.23</v>
      </c>
      <c r="I11" t="n">
        <v>56</v>
      </c>
      <c r="J11" t="n">
        <v>246.62</v>
      </c>
      <c r="K11" t="n">
        <v>58.47</v>
      </c>
      <c r="L11" t="n">
        <v>3.25</v>
      </c>
      <c r="M11" t="n">
        <v>54</v>
      </c>
      <c r="N11" t="n">
        <v>59.9</v>
      </c>
      <c r="O11" t="n">
        <v>30650.7</v>
      </c>
      <c r="P11" t="n">
        <v>246.34</v>
      </c>
      <c r="Q11" t="n">
        <v>1732.32</v>
      </c>
      <c r="R11" t="n">
        <v>78.51000000000001</v>
      </c>
      <c r="S11" t="n">
        <v>42.11</v>
      </c>
      <c r="T11" t="n">
        <v>17402.73</v>
      </c>
      <c r="U11" t="n">
        <v>0.54</v>
      </c>
      <c r="V11" t="n">
        <v>0.86</v>
      </c>
      <c r="W11" t="n">
        <v>3.8</v>
      </c>
      <c r="X11" t="n">
        <v>1.12</v>
      </c>
      <c r="Y11" t="n">
        <v>1</v>
      </c>
      <c r="Z11" t="n">
        <v>10</v>
      </c>
      <c r="AA11" t="n">
        <v>1007.091067033044</v>
      </c>
      <c r="AB11" t="n">
        <v>1377.946427636796</v>
      </c>
      <c r="AC11" t="n">
        <v>1246.437154543097</v>
      </c>
      <c r="AD11" t="n">
        <v>1007091.067033044</v>
      </c>
      <c r="AE11" t="n">
        <v>1377946.427636796</v>
      </c>
      <c r="AF11" t="n">
        <v>2.546978120290609e-06</v>
      </c>
      <c r="AG11" t="n">
        <v>57</v>
      </c>
      <c r="AH11" t="n">
        <v>1246437.154543097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4.6981</v>
      </c>
      <c r="E12" t="n">
        <v>21.29</v>
      </c>
      <c r="F12" t="n">
        <v>16.12</v>
      </c>
      <c r="G12" t="n">
        <v>18.96</v>
      </c>
      <c r="H12" t="n">
        <v>0.25</v>
      </c>
      <c r="I12" t="n">
        <v>51</v>
      </c>
      <c r="J12" t="n">
        <v>247.07</v>
      </c>
      <c r="K12" t="n">
        <v>58.47</v>
      </c>
      <c r="L12" t="n">
        <v>3.5</v>
      </c>
      <c r="M12" t="n">
        <v>49</v>
      </c>
      <c r="N12" t="n">
        <v>60.09</v>
      </c>
      <c r="O12" t="n">
        <v>30705.56</v>
      </c>
      <c r="P12" t="n">
        <v>243.26</v>
      </c>
      <c r="Q12" t="n">
        <v>1732.09</v>
      </c>
      <c r="R12" t="n">
        <v>75.3</v>
      </c>
      <c r="S12" t="n">
        <v>42.11</v>
      </c>
      <c r="T12" t="n">
        <v>15821.8</v>
      </c>
      <c r="U12" t="n">
        <v>0.5600000000000001</v>
      </c>
      <c r="V12" t="n">
        <v>0.86</v>
      </c>
      <c r="W12" t="n">
        <v>3.79</v>
      </c>
      <c r="X12" t="n">
        <v>1.02</v>
      </c>
      <c r="Y12" t="n">
        <v>1</v>
      </c>
      <c r="Z12" t="n">
        <v>10</v>
      </c>
      <c r="AA12" t="n">
        <v>985.6692183752323</v>
      </c>
      <c r="AB12" t="n">
        <v>1348.636109237915</v>
      </c>
      <c r="AC12" t="n">
        <v>1219.924171794915</v>
      </c>
      <c r="AD12" t="n">
        <v>985669.2183752323</v>
      </c>
      <c r="AE12" t="n">
        <v>1348636.109237915</v>
      </c>
      <c r="AF12" t="n">
        <v>2.587793664995093e-06</v>
      </c>
      <c r="AG12" t="n">
        <v>56</v>
      </c>
      <c r="AH12" t="n">
        <v>1219924.171794915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4.7603</v>
      </c>
      <c r="E13" t="n">
        <v>21.01</v>
      </c>
      <c r="F13" t="n">
        <v>16.03</v>
      </c>
      <c r="G13" t="n">
        <v>20.46</v>
      </c>
      <c r="H13" t="n">
        <v>0.27</v>
      </c>
      <c r="I13" t="n">
        <v>47</v>
      </c>
      <c r="J13" t="n">
        <v>247.51</v>
      </c>
      <c r="K13" t="n">
        <v>58.47</v>
      </c>
      <c r="L13" t="n">
        <v>3.75</v>
      </c>
      <c r="M13" t="n">
        <v>45</v>
      </c>
      <c r="N13" t="n">
        <v>60.29</v>
      </c>
      <c r="O13" t="n">
        <v>30760.49</v>
      </c>
      <c r="P13" t="n">
        <v>240.34</v>
      </c>
      <c r="Q13" t="n">
        <v>1732.16</v>
      </c>
      <c r="R13" t="n">
        <v>72.56999999999999</v>
      </c>
      <c r="S13" t="n">
        <v>42.11</v>
      </c>
      <c r="T13" t="n">
        <v>14476.65</v>
      </c>
      <c r="U13" t="n">
        <v>0.58</v>
      </c>
      <c r="V13" t="n">
        <v>0.87</v>
      </c>
      <c r="W13" t="n">
        <v>3.78</v>
      </c>
      <c r="X13" t="n">
        <v>0.93</v>
      </c>
      <c r="Y13" t="n">
        <v>1</v>
      </c>
      <c r="Z13" t="n">
        <v>10</v>
      </c>
      <c r="AA13" t="n">
        <v>965.9926875275514</v>
      </c>
      <c r="AB13" t="n">
        <v>1321.713811664842</v>
      </c>
      <c r="AC13" t="n">
        <v>1195.571300516534</v>
      </c>
      <c r="AD13" t="n">
        <v>965992.6875275514</v>
      </c>
      <c r="AE13" t="n">
        <v>1321713.811664842</v>
      </c>
      <c r="AF13" t="n">
        <v>2.622054486595888e-06</v>
      </c>
      <c r="AG13" t="n">
        <v>55</v>
      </c>
      <c r="AH13" t="n">
        <v>1195571.300516534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4.8088</v>
      </c>
      <c r="E14" t="n">
        <v>20.8</v>
      </c>
      <c r="F14" t="n">
        <v>15.96</v>
      </c>
      <c r="G14" t="n">
        <v>21.76</v>
      </c>
      <c r="H14" t="n">
        <v>0.29</v>
      </c>
      <c r="I14" t="n">
        <v>44</v>
      </c>
      <c r="J14" t="n">
        <v>247.96</v>
      </c>
      <c r="K14" t="n">
        <v>58.47</v>
      </c>
      <c r="L14" t="n">
        <v>4</v>
      </c>
      <c r="M14" t="n">
        <v>42</v>
      </c>
      <c r="N14" t="n">
        <v>60.48</v>
      </c>
      <c r="O14" t="n">
        <v>30815.5</v>
      </c>
      <c r="P14" t="n">
        <v>237.76</v>
      </c>
      <c r="Q14" t="n">
        <v>1732.34</v>
      </c>
      <c r="R14" t="n">
        <v>70.56</v>
      </c>
      <c r="S14" t="n">
        <v>42.11</v>
      </c>
      <c r="T14" t="n">
        <v>13486.62</v>
      </c>
      <c r="U14" t="n">
        <v>0.6</v>
      </c>
      <c r="V14" t="n">
        <v>0.87</v>
      </c>
      <c r="W14" t="n">
        <v>3.77</v>
      </c>
      <c r="X14" t="n">
        <v>0.86</v>
      </c>
      <c r="Y14" t="n">
        <v>1</v>
      </c>
      <c r="Z14" t="n">
        <v>10</v>
      </c>
      <c r="AA14" t="n">
        <v>958.2850749119907</v>
      </c>
      <c r="AB14" t="n">
        <v>1311.167916048362</v>
      </c>
      <c r="AC14" t="n">
        <v>1186.031890376433</v>
      </c>
      <c r="AD14" t="n">
        <v>958285.0749119907</v>
      </c>
      <c r="AE14" t="n">
        <v>1311167.916048362</v>
      </c>
      <c r="AF14" t="n">
        <v>2.648769114371428e-06</v>
      </c>
      <c r="AG14" t="n">
        <v>55</v>
      </c>
      <c r="AH14" t="n">
        <v>1186031.890376433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4.8546</v>
      </c>
      <c r="E15" t="n">
        <v>20.6</v>
      </c>
      <c r="F15" t="n">
        <v>15.91</v>
      </c>
      <c r="G15" t="n">
        <v>23.28</v>
      </c>
      <c r="H15" t="n">
        <v>0.3</v>
      </c>
      <c r="I15" t="n">
        <v>41</v>
      </c>
      <c r="J15" t="n">
        <v>248.4</v>
      </c>
      <c r="K15" t="n">
        <v>58.47</v>
      </c>
      <c r="L15" t="n">
        <v>4.25</v>
      </c>
      <c r="M15" t="n">
        <v>39</v>
      </c>
      <c r="N15" t="n">
        <v>60.68</v>
      </c>
      <c r="O15" t="n">
        <v>30870.57</v>
      </c>
      <c r="P15" t="n">
        <v>235.61</v>
      </c>
      <c r="Q15" t="n">
        <v>1732</v>
      </c>
      <c r="R15" t="n">
        <v>68.78</v>
      </c>
      <c r="S15" t="n">
        <v>42.11</v>
      </c>
      <c r="T15" t="n">
        <v>12613.94</v>
      </c>
      <c r="U15" t="n">
        <v>0.61</v>
      </c>
      <c r="V15" t="n">
        <v>0.88</v>
      </c>
      <c r="W15" t="n">
        <v>3.77</v>
      </c>
      <c r="X15" t="n">
        <v>0.8100000000000001</v>
      </c>
      <c r="Y15" t="n">
        <v>1</v>
      </c>
      <c r="Z15" t="n">
        <v>10</v>
      </c>
      <c r="AA15" t="n">
        <v>941.5996940603281</v>
      </c>
      <c r="AB15" t="n">
        <v>1288.338241860066</v>
      </c>
      <c r="AC15" t="n">
        <v>1165.38104825102</v>
      </c>
      <c r="AD15" t="n">
        <v>941599.6940603282</v>
      </c>
      <c r="AE15" t="n">
        <v>1288338.241860066</v>
      </c>
      <c r="AF15" t="n">
        <v>2.673996536064617e-06</v>
      </c>
      <c r="AG15" t="n">
        <v>54</v>
      </c>
      <c r="AH15" t="n">
        <v>1165381.04825102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4.8848</v>
      </c>
      <c r="E16" t="n">
        <v>20.47</v>
      </c>
      <c r="F16" t="n">
        <v>15.87</v>
      </c>
      <c r="G16" t="n">
        <v>24.42</v>
      </c>
      <c r="H16" t="n">
        <v>0.32</v>
      </c>
      <c r="I16" t="n">
        <v>39</v>
      </c>
      <c r="J16" t="n">
        <v>248.85</v>
      </c>
      <c r="K16" t="n">
        <v>58.47</v>
      </c>
      <c r="L16" t="n">
        <v>4.5</v>
      </c>
      <c r="M16" t="n">
        <v>37</v>
      </c>
      <c r="N16" t="n">
        <v>60.88</v>
      </c>
      <c r="O16" t="n">
        <v>30925.72</v>
      </c>
      <c r="P16" t="n">
        <v>233.86</v>
      </c>
      <c r="Q16" t="n">
        <v>1732.09</v>
      </c>
      <c r="R16" t="n">
        <v>67.69</v>
      </c>
      <c r="S16" t="n">
        <v>42.11</v>
      </c>
      <c r="T16" t="n">
        <v>12079.6</v>
      </c>
      <c r="U16" t="n">
        <v>0.62</v>
      </c>
      <c r="V16" t="n">
        <v>0.88</v>
      </c>
      <c r="W16" t="n">
        <v>3.77</v>
      </c>
      <c r="X16" t="n">
        <v>0.77</v>
      </c>
      <c r="Y16" t="n">
        <v>1</v>
      </c>
      <c r="Z16" t="n">
        <v>10</v>
      </c>
      <c r="AA16" t="n">
        <v>936.8346038933524</v>
      </c>
      <c r="AB16" t="n">
        <v>1281.818435272668</v>
      </c>
      <c r="AC16" t="n">
        <v>1159.483482853717</v>
      </c>
      <c r="AD16" t="n">
        <v>936834.6038933524</v>
      </c>
      <c r="AE16" t="n">
        <v>1281818.435272668</v>
      </c>
      <c r="AF16" t="n">
        <v>2.690631211504232e-06</v>
      </c>
      <c r="AG16" t="n">
        <v>54</v>
      </c>
      <c r="AH16" t="n">
        <v>1159483.482853717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4.9364</v>
      </c>
      <c r="E17" t="n">
        <v>20.26</v>
      </c>
      <c r="F17" t="n">
        <v>15.8</v>
      </c>
      <c r="G17" t="n">
        <v>26.33</v>
      </c>
      <c r="H17" t="n">
        <v>0.34</v>
      </c>
      <c r="I17" t="n">
        <v>36</v>
      </c>
      <c r="J17" t="n">
        <v>249.3</v>
      </c>
      <c r="K17" t="n">
        <v>58.47</v>
      </c>
      <c r="L17" t="n">
        <v>4.75</v>
      </c>
      <c r="M17" t="n">
        <v>34</v>
      </c>
      <c r="N17" t="n">
        <v>61.07</v>
      </c>
      <c r="O17" t="n">
        <v>30980.93</v>
      </c>
      <c r="P17" t="n">
        <v>231.13</v>
      </c>
      <c r="Q17" t="n">
        <v>1732.03</v>
      </c>
      <c r="R17" t="n">
        <v>65.38</v>
      </c>
      <c r="S17" t="n">
        <v>42.11</v>
      </c>
      <c r="T17" t="n">
        <v>10937.15</v>
      </c>
      <c r="U17" t="n">
        <v>0.64</v>
      </c>
      <c r="V17" t="n">
        <v>0.88</v>
      </c>
      <c r="W17" t="n">
        <v>3.77</v>
      </c>
      <c r="X17" t="n">
        <v>0.7</v>
      </c>
      <c r="Y17" t="n">
        <v>1</v>
      </c>
      <c r="Z17" t="n">
        <v>10</v>
      </c>
      <c r="AA17" t="n">
        <v>919.0934632472542</v>
      </c>
      <c r="AB17" t="n">
        <v>1257.54422395679</v>
      </c>
      <c r="AC17" t="n">
        <v>1137.525968196757</v>
      </c>
      <c r="AD17" t="n">
        <v>919093.4632472543</v>
      </c>
      <c r="AE17" t="n">
        <v>1257544.22395679</v>
      </c>
      <c r="AF17" t="n">
        <v>2.719053372189136e-06</v>
      </c>
      <c r="AG17" t="n">
        <v>53</v>
      </c>
      <c r="AH17" t="n">
        <v>1137525.968196757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4.9691</v>
      </c>
      <c r="E18" t="n">
        <v>20.12</v>
      </c>
      <c r="F18" t="n">
        <v>15.76</v>
      </c>
      <c r="G18" t="n">
        <v>27.81</v>
      </c>
      <c r="H18" t="n">
        <v>0.36</v>
      </c>
      <c r="I18" t="n">
        <v>34</v>
      </c>
      <c r="J18" t="n">
        <v>249.75</v>
      </c>
      <c r="K18" t="n">
        <v>58.47</v>
      </c>
      <c r="L18" t="n">
        <v>5</v>
      </c>
      <c r="M18" t="n">
        <v>32</v>
      </c>
      <c r="N18" t="n">
        <v>61.27</v>
      </c>
      <c r="O18" t="n">
        <v>31036.22</v>
      </c>
      <c r="P18" t="n">
        <v>229</v>
      </c>
      <c r="Q18" t="n">
        <v>1732.04</v>
      </c>
      <c r="R18" t="n">
        <v>64.3</v>
      </c>
      <c r="S18" t="n">
        <v>42.11</v>
      </c>
      <c r="T18" t="n">
        <v>10406.47</v>
      </c>
      <c r="U18" t="n">
        <v>0.65</v>
      </c>
      <c r="V18" t="n">
        <v>0.88</v>
      </c>
      <c r="W18" t="n">
        <v>3.76</v>
      </c>
      <c r="X18" t="n">
        <v>0.66</v>
      </c>
      <c r="Y18" t="n">
        <v>1</v>
      </c>
      <c r="Z18" t="n">
        <v>10</v>
      </c>
      <c r="AA18" t="n">
        <v>913.8738867830901</v>
      </c>
      <c r="AB18" t="n">
        <v>1250.402569167059</v>
      </c>
      <c r="AC18" t="n">
        <v>1131.065902916783</v>
      </c>
      <c r="AD18" t="n">
        <v>913873.8867830902</v>
      </c>
      <c r="AE18" t="n">
        <v>1250402.569167059</v>
      </c>
      <c r="AF18" t="n">
        <v>2.737065090297592e-06</v>
      </c>
      <c r="AG18" t="n">
        <v>53</v>
      </c>
      <c r="AH18" t="n">
        <v>1131065.902916783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5.0035</v>
      </c>
      <c r="E19" t="n">
        <v>19.99</v>
      </c>
      <c r="F19" t="n">
        <v>15.72</v>
      </c>
      <c r="G19" t="n">
        <v>29.47</v>
      </c>
      <c r="H19" t="n">
        <v>0.37</v>
      </c>
      <c r="I19" t="n">
        <v>32</v>
      </c>
      <c r="J19" t="n">
        <v>250.2</v>
      </c>
      <c r="K19" t="n">
        <v>58.47</v>
      </c>
      <c r="L19" t="n">
        <v>5.25</v>
      </c>
      <c r="M19" t="n">
        <v>30</v>
      </c>
      <c r="N19" t="n">
        <v>61.47</v>
      </c>
      <c r="O19" t="n">
        <v>31091.59</v>
      </c>
      <c r="P19" t="n">
        <v>226.6</v>
      </c>
      <c r="Q19" t="n">
        <v>1732.15</v>
      </c>
      <c r="R19" t="n">
        <v>62.82</v>
      </c>
      <c r="S19" t="n">
        <v>42.11</v>
      </c>
      <c r="T19" t="n">
        <v>9677.809999999999</v>
      </c>
      <c r="U19" t="n">
        <v>0.67</v>
      </c>
      <c r="V19" t="n">
        <v>0.89</v>
      </c>
      <c r="W19" t="n">
        <v>3.76</v>
      </c>
      <c r="X19" t="n">
        <v>0.62</v>
      </c>
      <c r="Y19" t="n">
        <v>1</v>
      </c>
      <c r="Z19" t="n">
        <v>10</v>
      </c>
      <c r="AA19" t="n">
        <v>908.3006460787972</v>
      </c>
      <c r="AB19" t="n">
        <v>1242.777015361419</v>
      </c>
      <c r="AC19" t="n">
        <v>1124.16812126382</v>
      </c>
      <c r="AD19" t="n">
        <v>908300.6460787972</v>
      </c>
      <c r="AE19" t="n">
        <v>1242777.015361418</v>
      </c>
      <c r="AF19" t="n">
        <v>2.756013197420861e-06</v>
      </c>
      <c r="AG19" t="n">
        <v>53</v>
      </c>
      <c r="AH19" t="n">
        <v>1124168.12126382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5.0219</v>
      </c>
      <c r="E20" t="n">
        <v>19.91</v>
      </c>
      <c r="F20" t="n">
        <v>15.69</v>
      </c>
      <c r="G20" t="n">
        <v>30.37</v>
      </c>
      <c r="H20" t="n">
        <v>0.39</v>
      </c>
      <c r="I20" t="n">
        <v>31</v>
      </c>
      <c r="J20" t="n">
        <v>250.64</v>
      </c>
      <c r="K20" t="n">
        <v>58.47</v>
      </c>
      <c r="L20" t="n">
        <v>5.5</v>
      </c>
      <c r="M20" t="n">
        <v>29</v>
      </c>
      <c r="N20" t="n">
        <v>61.67</v>
      </c>
      <c r="O20" t="n">
        <v>31147.02</v>
      </c>
      <c r="P20" t="n">
        <v>224.73</v>
      </c>
      <c r="Q20" t="n">
        <v>1732.12</v>
      </c>
      <c r="R20" t="n">
        <v>62.17</v>
      </c>
      <c r="S20" t="n">
        <v>42.11</v>
      </c>
      <c r="T20" t="n">
        <v>9357.32</v>
      </c>
      <c r="U20" t="n">
        <v>0.68</v>
      </c>
      <c r="V20" t="n">
        <v>0.89</v>
      </c>
      <c r="W20" t="n">
        <v>3.75</v>
      </c>
      <c r="X20" t="n">
        <v>0.59</v>
      </c>
      <c r="Y20" t="n">
        <v>1</v>
      </c>
      <c r="Z20" t="n">
        <v>10</v>
      </c>
      <c r="AA20" t="n">
        <v>894.6372752914715</v>
      </c>
      <c r="AB20" t="n">
        <v>1224.082188664823</v>
      </c>
      <c r="AC20" t="n">
        <v>1107.257502588794</v>
      </c>
      <c r="AD20" t="n">
        <v>894637.2752914715</v>
      </c>
      <c r="AE20" t="n">
        <v>1224082.188664823</v>
      </c>
      <c r="AF20" t="n">
        <v>2.76614823146354e-06</v>
      </c>
      <c r="AG20" t="n">
        <v>52</v>
      </c>
      <c r="AH20" t="n">
        <v>1107257.502588794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5.0499</v>
      </c>
      <c r="E21" t="n">
        <v>19.8</v>
      </c>
      <c r="F21" t="n">
        <v>15.68</v>
      </c>
      <c r="G21" t="n">
        <v>32.43</v>
      </c>
      <c r="H21" t="n">
        <v>0.41</v>
      </c>
      <c r="I21" t="n">
        <v>29</v>
      </c>
      <c r="J21" t="n">
        <v>251.09</v>
      </c>
      <c r="K21" t="n">
        <v>58.47</v>
      </c>
      <c r="L21" t="n">
        <v>5.75</v>
      </c>
      <c r="M21" t="n">
        <v>27</v>
      </c>
      <c r="N21" t="n">
        <v>61.87</v>
      </c>
      <c r="O21" t="n">
        <v>31202.53</v>
      </c>
      <c r="P21" t="n">
        <v>223.21</v>
      </c>
      <c r="Q21" t="n">
        <v>1732.1</v>
      </c>
      <c r="R21" t="n">
        <v>61.43</v>
      </c>
      <c r="S21" t="n">
        <v>42.11</v>
      </c>
      <c r="T21" t="n">
        <v>8995.93</v>
      </c>
      <c r="U21" t="n">
        <v>0.6899999999999999</v>
      </c>
      <c r="V21" t="n">
        <v>0.89</v>
      </c>
      <c r="W21" t="n">
        <v>3.76</v>
      </c>
      <c r="X21" t="n">
        <v>0.58</v>
      </c>
      <c r="Y21" t="n">
        <v>1</v>
      </c>
      <c r="Z21" t="n">
        <v>10</v>
      </c>
      <c r="AA21" t="n">
        <v>890.8465974929801</v>
      </c>
      <c r="AB21" t="n">
        <v>1218.895616068025</v>
      </c>
      <c r="AC21" t="n">
        <v>1102.565929201234</v>
      </c>
      <c r="AD21" t="n">
        <v>890846.5974929801</v>
      </c>
      <c r="AE21" t="n">
        <v>1218895.616068025</v>
      </c>
      <c r="AF21" t="n">
        <v>2.781571109354574e-06</v>
      </c>
      <c r="AG21" t="n">
        <v>52</v>
      </c>
      <c r="AH21" t="n">
        <v>1102565.929201234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5.0684</v>
      </c>
      <c r="E22" t="n">
        <v>19.73</v>
      </c>
      <c r="F22" t="n">
        <v>15.65</v>
      </c>
      <c r="G22" t="n">
        <v>33.54</v>
      </c>
      <c r="H22" t="n">
        <v>0.42</v>
      </c>
      <c r="I22" t="n">
        <v>28</v>
      </c>
      <c r="J22" t="n">
        <v>251.55</v>
      </c>
      <c r="K22" t="n">
        <v>58.47</v>
      </c>
      <c r="L22" t="n">
        <v>6</v>
      </c>
      <c r="M22" t="n">
        <v>26</v>
      </c>
      <c r="N22" t="n">
        <v>62.07</v>
      </c>
      <c r="O22" t="n">
        <v>31258.11</v>
      </c>
      <c r="P22" t="n">
        <v>221.33</v>
      </c>
      <c r="Q22" t="n">
        <v>1732.01</v>
      </c>
      <c r="R22" t="n">
        <v>60.6</v>
      </c>
      <c r="S22" t="n">
        <v>42.11</v>
      </c>
      <c r="T22" t="n">
        <v>8586.629999999999</v>
      </c>
      <c r="U22" t="n">
        <v>0.6899999999999999</v>
      </c>
      <c r="V22" t="n">
        <v>0.89</v>
      </c>
      <c r="W22" t="n">
        <v>3.76</v>
      </c>
      <c r="X22" t="n">
        <v>0.55</v>
      </c>
      <c r="Y22" t="n">
        <v>1</v>
      </c>
      <c r="Z22" t="n">
        <v>10</v>
      </c>
      <c r="AA22" t="n">
        <v>887.2329130540833</v>
      </c>
      <c r="AB22" t="n">
        <v>1213.951213594221</v>
      </c>
      <c r="AC22" t="n">
        <v>1098.093413560017</v>
      </c>
      <c r="AD22" t="n">
        <v>887232.9130540832</v>
      </c>
      <c r="AE22" t="n">
        <v>1213951.213594221</v>
      </c>
      <c r="AF22" t="n">
        <v>2.791761225104006e-06</v>
      </c>
      <c r="AG22" t="n">
        <v>52</v>
      </c>
      <c r="AH22" t="n">
        <v>1098093.413560017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5.0863</v>
      </c>
      <c r="E23" t="n">
        <v>19.66</v>
      </c>
      <c r="F23" t="n">
        <v>15.63</v>
      </c>
      <c r="G23" t="n">
        <v>34.73</v>
      </c>
      <c r="H23" t="n">
        <v>0.44</v>
      </c>
      <c r="I23" t="n">
        <v>27</v>
      </c>
      <c r="J23" t="n">
        <v>252</v>
      </c>
      <c r="K23" t="n">
        <v>58.47</v>
      </c>
      <c r="L23" t="n">
        <v>6.25</v>
      </c>
      <c r="M23" t="n">
        <v>25</v>
      </c>
      <c r="N23" t="n">
        <v>62.27</v>
      </c>
      <c r="O23" t="n">
        <v>31313.77</v>
      </c>
      <c r="P23" t="n">
        <v>219.49</v>
      </c>
      <c r="Q23" t="n">
        <v>1731.9</v>
      </c>
      <c r="R23" t="n">
        <v>59.89</v>
      </c>
      <c r="S23" t="n">
        <v>42.11</v>
      </c>
      <c r="T23" t="n">
        <v>8239.41</v>
      </c>
      <c r="U23" t="n">
        <v>0.7</v>
      </c>
      <c r="V23" t="n">
        <v>0.89</v>
      </c>
      <c r="W23" t="n">
        <v>3.76</v>
      </c>
      <c r="X23" t="n">
        <v>0.53</v>
      </c>
      <c r="Y23" t="n">
        <v>1</v>
      </c>
      <c r="Z23" t="n">
        <v>10</v>
      </c>
      <c r="AA23" t="n">
        <v>883.8127843225784</v>
      </c>
      <c r="AB23" t="n">
        <v>1209.271642578345</v>
      </c>
      <c r="AC23" t="n">
        <v>1093.860454234077</v>
      </c>
      <c r="AD23" t="n">
        <v>883812.7843225785</v>
      </c>
      <c r="AE23" t="n">
        <v>1209271.642578345</v>
      </c>
      <c r="AF23" t="n">
        <v>2.801620850612916e-06</v>
      </c>
      <c r="AG23" t="n">
        <v>52</v>
      </c>
      <c r="AH23" t="n">
        <v>1093860.454234077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5.1219</v>
      </c>
      <c r="E24" t="n">
        <v>19.52</v>
      </c>
      <c r="F24" t="n">
        <v>15.59</v>
      </c>
      <c r="G24" t="n">
        <v>37.41</v>
      </c>
      <c r="H24" t="n">
        <v>0.46</v>
      </c>
      <c r="I24" t="n">
        <v>25</v>
      </c>
      <c r="J24" t="n">
        <v>252.45</v>
      </c>
      <c r="K24" t="n">
        <v>58.47</v>
      </c>
      <c r="L24" t="n">
        <v>6.5</v>
      </c>
      <c r="M24" t="n">
        <v>23</v>
      </c>
      <c r="N24" t="n">
        <v>62.47</v>
      </c>
      <c r="O24" t="n">
        <v>31369.49</v>
      </c>
      <c r="P24" t="n">
        <v>217.47</v>
      </c>
      <c r="Q24" t="n">
        <v>1731.93</v>
      </c>
      <c r="R24" t="n">
        <v>58.69</v>
      </c>
      <c r="S24" t="n">
        <v>42.11</v>
      </c>
      <c r="T24" t="n">
        <v>7647.22</v>
      </c>
      <c r="U24" t="n">
        <v>0.72</v>
      </c>
      <c r="V24" t="n">
        <v>0.89</v>
      </c>
      <c r="W24" t="n">
        <v>3.75</v>
      </c>
      <c r="X24" t="n">
        <v>0.49</v>
      </c>
      <c r="Y24" t="n">
        <v>1</v>
      </c>
      <c r="Z24" t="n">
        <v>10</v>
      </c>
      <c r="AA24" t="n">
        <v>868.8147270495018</v>
      </c>
      <c r="AB24" t="n">
        <v>1188.750638949733</v>
      </c>
      <c r="AC24" t="n">
        <v>1075.29794639037</v>
      </c>
      <c r="AD24" t="n">
        <v>868814.7270495018</v>
      </c>
      <c r="AE24" t="n">
        <v>1188750.638949733</v>
      </c>
      <c r="AF24" t="n">
        <v>2.82122993821723e-06</v>
      </c>
      <c r="AG24" t="n">
        <v>51</v>
      </c>
      <c r="AH24" t="n">
        <v>1075297.94639037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5.1425</v>
      </c>
      <c r="E25" t="n">
        <v>19.45</v>
      </c>
      <c r="F25" t="n">
        <v>15.56</v>
      </c>
      <c r="G25" t="n">
        <v>38.89</v>
      </c>
      <c r="H25" t="n">
        <v>0.47</v>
      </c>
      <c r="I25" t="n">
        <v>24</v>
      </c>
      <c r="J25" t="n">
        <v>252.9</v>
      </c>
      <c r="K25" t="n">
        <v>58.47</v>
      </c>
      <c r="L25" t="n">
        <v>6.75</v>
      </c>
      <c r="M25" t="n">
        <v>22</v>
      </c>
      <c r="N25" t="n">
        <v>62.68</v>
      </c>
      <c r="O25" t="n">
        <v>31425.3</v>
      </c>
      <c r="P25" t="n">
        <v>215.29</v>
      </c>
      <c r="Q25" t="n">
        <v>1731.91</v>
      </c>
      <c r="R25" t="n">
        <v>57.83</v>
      </c>
      <c r="S25" t="n">
        <v>42.11</v>
      </c>
      <c r="T25" t="n">
        <v>7222.75</v>
      </c>
      <c r="U25" t="n">
        <v>0.73</v>
      </c>
      <c r="V25" t="n">
        <v>0.9</v>
      </c>
      <c r="W25" t="n">
        <v>3.75</v>
      </c>
      <c r="X25" t="n">
        <v>0.46</v>
      </c>
      <c r="Y25" t="n">
        <v>1</v>
      </c>
      <c r="Z25" t="n">
        <v>10</v>
      </c>
      <c r="AA25" t="n">
        <v>864.8328800790922</v>
      </c>
      <c r="AB25" t="n">
        <v>1183.302500258128</v>
      </c>
      <c r="AC25" t="n">
        <v>1070.369770408982</v>
      </c>
      <c r="AD25" t="n">
        <v>864832.8800790922</v>
      </c>
      <c r="AE25" t="n">
        <v>1183302.500258128</v>
      </c>
      <c r="AF25" t="n">
        <v>2.83257676980849e-06</v>
      </c>
      <c r="AG25" t="n">
        <v>51</v>
      </c>
      <c r="AH25" t="n">
        <v>1070369.770408982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5.1591</v>
      </c>
      <c r="E26" t="n">
        <v>19.38</v>
      </c>
      <c r="F26" t="n">
        <v>15.54</v>
      </c>
      <c r="G26" t="n">
        <v>40.54</v>
      </c>
      <c r="H26" t="n">
        <v>0.49</v>
      </c>
      <c r="I26" t="n">
        <v>23</v>
      </c>
      <c r="J26" t="n">
        <v>253.35</v>
      </c>
      <c r="K26" t="n">
        <v>58.47</v>
      </c>
      <c r="L26" t="n">
        <v>7</v>
      </c>
      <c r="M26" t="n">
        <v>21</v>
      </c>
      <c r="N26" t="n">
        <v>62.88</v>
      </c>
      <c r="O26" t="n">
        <v>31481.17</v>
      </c>
      <c r="P26" t="n">
        <v>212.75</v>
      </c>
      <c r="Q26" t="n">
        <v>1731.98</v>
      </c>
      <c r="R26" t="n">
        <v>57.35</v>
      </c>
      <c r="S26" t="n">
        <v>42.11</v>
      </c>
      <c r="T26" t="n">
        <v>6986.01</v>
      </c>
      <c r="U26" t="n">
        <v>0.73</v>
      </c>
      <c r="V26" t="n">
        <v>0.9</v>
      </c>
      <c r="W26" t="n">
        <v>3.74</v>
      </c>
      <c r="X26" t="n">
        <v>0.44</v>
      </c>
      <c r="Y26" t="n">
        <v>1</v>
      </c>
      <c r="Z26" t="n">
        <v>10</v>
      </c>
      <c r="AA26" t="n">
        <v>860.8547326915208</v>
      </c>
      <c r="AB26" t="n">
        <v>1177.859423498977</v>
      </c>
      <c r="AC26" t="n">
        <v>1065.446173256317</v>
      </c>
      <c r="AD26" t="n">
        <v>860854.7326915208</v>
      </c>
      <c r="AE26" t="n">
        <v>1177859.423498977</v>
      </c>
      <c r="AF26" t="n">
        <v>2.841720333129603e-06</v>
      </c>
      <c r="AG26" t="n">
        <v>51</v>
      </c>
      <c r="AH26" t="n">
        <v>1065446.173256317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5.1775</v>
      </c>
      <c r="E27" t="n">
        <v>19.31</v>
      </c>
      <c r="F27" t="n">
        <v>15.52</v>
      </c>
      <c r="G27" t="n">
        <v>42.32</v>
      </c>
      <c r="H27" t="n">
        <v>0.51</v>
      </c>
      <c r="I27" t="n">
        <v>22</v>
      </c>
      <c r="J27" t="n">
        <v>253.81</v>
      </c>
      <c r="K27" t="n">
        <v>58.47</v>
      </c>
      <c r="L27" t="n">
        <v>7.25</v>
      </c>
      <c r="M27" t="n">
        <v>20</v>
      </c>
      <c r="N27" t="n">
        <v>63.08</v>
      </c>
      <c r="O27" t="n">
        <v>31537.13</v>
      </c>
      <c r="P27" t="n">
        <v>211.55</v>
      </c>
      <c r="Q27" t="n">
        <v>1731.96</v>
      </c>
      <c r="R27" t="n">
        <v>56.61</v>
      </c>
      <c r="S27" t="n">
        <v>42.11</v>
      </c>
      <c r="T27" t="n">
        <v>6622.39</v>
      </c>
      <c r="U27" t="n">
        <v>0.74</v>
      </c>
      <c r="V27" t="n">
        <v>0.9</v>
      </c>
      <c r="W27" t="n">
        <v>3.74</v>
      </c>
      <c r="X27" t="n">
        <v>0.42</v>
      </c>
      <c r="Y27" t="n">
        <v>1</v>
      </c>
      <c r="Z27" t="n">
        <v>10</v>
      </c>
      <c r="AA27" t="n">
        <v>858.1903742085938</v>
      </c>
      <c r="AB27" t="n">
        <v>1174.213930679435</v>
      </c>
      <c r="AC27" t="n">
        <v>1062.148601154992</v>
      </c>
      <c r="AD27" t="n">
        <v>858190.3742085937</v>
      </c>
      <c r="AE27" t="n">
        <v>1174213.930679435</v>
      </c>
      <c r="AF27" t="n">
        <v>2.851855367172282e-06</v>
      </c>
      <c r="AG27" t="n">
        <v>51</v>
      </c>
      <c r="AH27" t="n">
        <v>1062148.601154992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5.1936</v>
      </c>
      <c r="E28" t="n">
        <v>19.25</v>
      </c>
      <c r="F28" t="n">
        <v>15.51</v>
      </c>
      <c r="G28" t="n">
        <v>44.3</v>
      </c>
      <c r="H28" t="n">
        <v>0.52</v>
      </c>
      <c r="I28" t="n">
        <v>21</v>
      </c>
      <c r="J28" t="n">
        <v>254.26</v>
      </c>
      <c r="K28" t="n">
        <v>58.47</v>
      </c>
      <c r="L28" t="n">
        <v>7.5</v>
      </c>
      <c r="M28" t="n">
        <v>19</v>
      </c>
      <c r="N28" t="n">
        <v>63.29</v>
      </c>
      <c r="O28" t="n">
        <v>31593.16</v>
      </c>
      <c r="P28" t="n">
        <v>208.46</v>
      </c>
      <c r="Q28" t="n">
        <v>1731.96</v>
      </c>
      <c r="R28" t="n">
        <v>56.21</v>
      </c>
      <c r="S28" t="n">
        <v>42.11</v>
      </c>
      <c r="T28" t="n">
        <v>6428.19</v>
      </c>
      <c r="U28" t="n">
        <v>0.75</v>
      </c>
      <c r="V28" t="n">
        <v>0.9</v>
      </c>
      <c r="W28" t="n">
        <v>3.74</v>
      </c>
      <c r="X28" t="n">
        <v>0.41</v>
      </c>
      <c r="Y28" t="n">
        <v>1</v>
      </c>
      <c r="Z28" t="n">
        <v>10</v>
      </c>
      <c r="AA28" t="n">
        <v>853.7970203198224</v>
      </c>
      <c r="AB28" t="n">
        <v>1168.202750067724</v>
      </c>
      <c r="AC28" t="n">
        <v>1056.711119184117</v>
      </c>
      <c r="AD28" t="n">
        <v>853797.0203198225</v>
      </c>
      <c r="AE28" t="n">
        <v>1168202.750067724</v>
      </c>
      <c r="AF28" t="n">
        <v>2.860723521959626e-06</v>
      </c>
      <c r="AG28" t="n">
        <v>51</v>
      </c>
      <c r="AH28" t="n">
        <v>1056711.119184117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5.2176</v>
      </c>
      <c r="E29" t="n">
        <v>19.17</v>
      </c>
      <c r="F29" t="n">
        <v>15.46</v>
      </c>
      <c r="G29" t="n">
        <v>46.39</v>
      </c>
      <c r="H29" t="n">
        <v>0.54</v>
      </c>
      <c r="I29" t="n">
        <v>20</v>
      </c>
      <c r="J29" t="n">
        <v>254.72</v>
      </c>
      <c r="K29" t="n">
        <v>58.47</v>
      </c>
      <c r="L29" t="n">
        <v>7.75</v>
      </c>
      <c r="M29" t="n">
        <v>18</v>
      </c>
      <c r="N29" t="n">
        <v>63.49</v>
      </c>
      <c r="O29" t="n">
        <v>31649.26</v>
      </c>
      <c r="P29" t="n">
        <v>205.8</v>
      </c>
      <c r="Q29" t="n">
        <v>1732</v>
      </c>
      <c r="R29" t="n">
        <v>55.05</v>
      </c>
      <c r="S29" t="n">
        <v>42.11</v>
      </c>
      <c r="T29" t="n">
        <v>5853</v>
      </c>
      <c r="U29" t="n">
        <v>0.76</v>
      </c>
      <c r="V29" t="n">
        <v>0.9</v>
      </c>
      <c r="W29" t="n">
        <v>3.73</v>
      </c>
      <c r="X29" t="n">
        <v>0.37</v>
      </c>
      <c r="Y29" t="n">
        <v>1</v>
      </c>
      <c r="Z29" t="n">
        <v>10</v>
      </c>
      <c r="AA29" t="n">
        <v>839.0414397971185</v>
      </c>
      <c r="AB29" t="n">
        <v>1148.013513826291</v>
      </c>
      <c r="AC29" t="n">
        <v>1038.448715313796</v>
      </c>
      <c r="AD29" t="n">
        <v>839041.4397971185</v>
      </c>
      <c r="AE29" t="n">
        <v>1148013.513826291</v>
      </c>
      <c r="AF29" t="n">
        <v>2.873943131580511e-06</v>
      </c>
      <c r="AG29" t="n">
        <v>50</v>
      </c>
      <c r="AH29" t="n">
        <v>1038448.715313796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5.2187</v>
      </c>
      <c r="E30" t="n">
        <v>19.16</v>
      </c>
      <c r="F30" t="n">
        <v>15.46</v>
      </c>
      <c r="G30" t="n">
        <v>46.38</v>
      </c>
      <c r="H30" t="n">
        <v>0.5600000000000001</v>
      </c>
      <c r="I30" t="n">
        <v>20</v>
      </c>
      <c r="J30" t="n">
        <v>255.17</v>
      </c>
      <c r="K30" t="n">
        <v>58.47</v>
      </c>
      <c r="L30" t="n">
        <v>8</v>
      </c>
      <c r="M30" t="n">
        <v>18</v>
      </c>
      <c r="N30" t="n">
        <v>63.7</v>
      </c>
      <c r="O30" t="n">
        <v>31705.44</v>
      </c>
      <c r="P30" t="n">
        <v>204.82</v>
      </c>
      <c r="Q30" t="n">
        <v>1731.97</v>
      </c>
      <c r="R30" t="n">
        <v>54.78</v>
      </c>
      <c r="S30" t="n">
        <v>42.11</v>
      </c>
      <c r="T30" t="n">
        <v>5717.05</v>
      </c>
      <c r="U30" t="n">
        <v>0.77</v>
      </c>
      <c r="V30" t="n">
        <v>0.9</v>
      </c>
      <c r="W30" t="n">
        <v>3.74</v>
      </c>
      <c r="X30" t="n">
        <v>0.36</v>
      </c>
      <c r="Y30" t="n">
        <v>1</v>
      </c>
      <c r="Z30" t="n">
        <v>10</v>
      </c>
      <c r="AA30" t="n">
        <v>837.9483101686161</v>
      </c>
      <c r="AB30" t="n">
        <v>1146.517845643099</v>
      </c>
      <c r="AC30" t="n">
        <v>1037.095791602824</v>
      </c>
      <c r="AD30" t="n">
        <v>837948.3101686161</v>
      </c>
      <c r="AE30" t="n">
        <v>1146517.845643098</v>
      </c>
      <c r="AF30" t="n">
        <v>2.874549030354802e-06</v>
      </c>
      <c r="AG30" t="n">
        <v>50</v>
      </c>
      <c r="AH30" t="n">
        <v>1037095.791602823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5.2311</v>
      </c>
      <c r="E31" t="n">
        <v>19.12</v>
      </c>
      <c r="F31" t="n">
        <v>15.46</v>
      </c>
      <c r="G31" t="n">
        <v>48.83</v>
      </c>
      <c r="H31" t="n">
        <v>0.57</v>
      </c>
      <c r="I31" t="n">
        <v>19</v>
      </c>
      <c r="J31" t="n">
        <v>255.63</v>
      </c>
      <c r="K31" t="n">
        <v>58.47</v>
      </c>
      <c r="L31" t="n">
        <v>8.25</v>
      </c>
      <c r="M31" t="n">
        <v>17</v>
      </c>
      <c r="N31" t="n">
        <v>63.91</v>
      </c>
      <c r="O31" t="n">
        <v>31761.69</v>
      </c>
      <c r="P31" t="n">
        <v>203.24</v>
      </c>
      <c r="Q31" t="n">
        <v>1731.9</v>
      </c>
      <c r="R31" t="n">
        <v>54.9</v>
      </c>
      <c r="S31" t="n">
        <v>42.11</v>
      </c>
      <c r="T31" t="n">
        <v>5784.83</v>
      </c>
      <c r="U31" t="n">
        <v>0.77</v>
      </c>
      <c r="V31" t="n">
        <v>0.9</v>
      </c>
      <c r="W31" t="n">
        <v>3.74</v>
      </c>
      <c r="X31" t="n">
        <v>0.36</v>
      </c>
      <c r="Y31" t="n">
        <v>1</v>
      </c>
      <c r="Z31" t="n">
        <v>10</v>
      </c>
      <c r="AA31" t="n">
        <v>835.5064447275466</v>
      </c>
      <c r="AB31" t="n">
        <v>1143.176777619127</v>
      </c>
      <c r="AC31" t="n">
        <v>1034.073590421841</v>
      </c>
      <c r="AD31" t="n">
        <v>835506.4447275467</v>
      </c>
      <c r="AE31" t="n">
        <v>1143176.777619127</v>
      </c>
      <c r="AF31" t="n">
        <v>2.881379161992259e-06</v>
      </c>
      <c r="AG31" t="n">
        <v>50</v>
      </c>
      <c r="AH31" t="n">
        <v>1034073.590421841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5.25</v>
      </c>
      <c r="E32" t="n">
        <v>19.05</v>
      </c>
      <c r="F32" t="n">
        <v>15.44</v>
      </c>
      <c r="G32" t="n">
        <v>51.47</v>
      </c>
      <c r="H32" t="n">
        <v>0.59</v>
      </c>
      <c r="I32" t="n">
        <v>18</v>
      </c>
      <c r="J32" t="n">
        <v>256.09</v>
      </c>
      <c r="K32" t="n">
        <v>58.47</v>
      </c>
      <c r="L32" t="n">
        <v>8.5</v>
      </c>
      <c r="M32" t="n">
        <v>16</v>
      </c>
      <c r="N32" t="n">
        <v>64.11</v>
      </c>
      <c r="O32" t="n">
        <v>31818.02</v>
      </c>
      <c r="P32" t="n">
        <v>200.6</v>
      </c>
      <c r="Q32" t="n">
        <v>1731.84</v>
      </c>
      <c r="R32" t="n">
        <v>54.23</v>
      </c>
      <c r="S32" t="n">
        <v>42.11</v>
      </c>
      <c r="T32" t="n">
        <v>5450.68</v>
      </c>
      <c r="U32" t="n">
        <v>0.78</v>
      </c>
      <c r="V32" t="n">
        <v>0.9</v>
      </c>
      <c r="W32" t="n">
        <v>3.74</v>
      </c>
      <c r="X32" t="n">
        <v>0.34</v>
      </c>
      <c r="Y32" t="n">
        <v>1</v>
      </c>
      <c r="Z32" t="n">
        <v>10</v>
      </c>
      <c r="AA32" t="n">
        <v>831.4081591912141</v>
      </c>
      <c r="AB32" t="n">
        <v>1137.569322544719</v>
      </c>
      <c r="AC32" t="n">
        <v>1029.001302989622</v>
      </c>
      <c r="AD32" t="n">
        <v>831408.159191214</v>
      </c>
      <c r="AE32" t="n">
        <v>1137569.322544719</v>
      </c>
      <c r="AF32" t="n">
        <v>2.891789604568706e-06</v>
      </c>
      <c r="AG32" t="n">
        <v>50</v>
      </c>
      <c r="AH32" t="n">
        <v>1029001.302989622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5.2739</v>
      </c>
      <c r="E33" t="n">
        <v>18.96</v>
      </c>
      <c r="F33" t="n">
        <v>15.4</v>
      </c>
      <c r="G33" t="n">
        <v>54.36</v>
      </c>
      <c r="H33" t="n">
        <v>0.61</v>
      </c>
      <c r="I33" t="n">
        <v>17</v>
      </c>
      <c r="J33" t="n">
        <v>256.54</v>
      </c>
      <c r="K33" t="n">
        <v>58.47</v>
      </c>
      <c r="L33" t="n">
        <v>8.75</v>
      </c>
      <c r="M33" t="n">
        <v>15</v>
      </c>
      <c r="N33" t="n">
        <v>64.31999999999999</v>
      </c>
      <c r="O33" t="n">
        <v>31874.43</v>
      </c>
      <c r="P33" t="n">
        <v>195.67</v>
      </c>
      <c r="Q33" t="n">
        <v>1731.84</v>
      </c>
      <c r="R33" t="n">
        <v>53.04</v>
      </c>
      <c r="S33" t="n">
        <v>42.11</v>
      </c>
      <c r="T33" t="n">
        <v>4864.7</v>
      </c>
      <c r="U33" t="n">
        <v>0.79</v>
      </c>
      <c r="V33" t="n">
        <v>0.9</v>
      </c>
      <c r="W33" t="n">
        <v>3.73</v>
      </c>
      <c r="X33" t="n">
        <v>0.3</v>
      </c>
      <c r="Y33" t="n">
        <v>1</v>
      </c>
      <c r="Z33" t="n">
        <v>10</v>
      </c>
      <c r="AA33" t="n">
        <v>824.5094930478489</v>
      </c>
      <c r="AB33" t="n">
        <v>1128.130263179697</v>
      </c>
      <c r="AC33" t="n">
        <v>1020.463094202595</v>
      </c>
      <c r="AD33" t="n">
        <v>824509.4930478489</v>
      </c>
      <c r="AE33" t="n">
        <v>1128130.263179697</v>
      </c>
      <c r="AF33" t="n">
        <v>2.904954132482839e-06</v>
      </c>
      <c r="AG33" t="n">
        <v>50</v>
      </c>
      <c r="AH33" t="n">
        <v>1020463.094202595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5.2671</v>
      </c>
      <c r="E34" t="n">
        <v>18.99</v>
      </c>
      <c r="F34" t="n">
        <v>15.43</v>
      </c>
      <c r="G34" t="n">
        <v>54.45</v>
      </c>
      <c r="H34" t="n">
        <v>0.62</v>
      </c>
      <c r="I34" t="n">
        <v>17</v>
      </c>
      <c r="J34" t="n">
        <v>257</v>
      </c>
      <c r="K34" t="n">
        <v>58.47</v>
      </c>
      <c r="L34" t="n">
        <v>9</v>
      </c>
      <c r="M34" t="n">
        <v>15</v>
      </c>
      <c r="N34" t="n">
        <v>64.53</v>
      </c>
      <c r="O34" t="n">
        <v>31931.04</v>
      </c>
      <c r="P34" t="n">
        <v>196.83</v>
      </c>
      <c r="Q34" t="n">
        <v>1731.93</v>
      </c>
      <c r="R34" t="n">
        <v>53.88</v>
      </c>
      <c r="S34" t="n">
        <v>42.11</v>
      </c>
      <c r="T34" t="n">
        <v>5280.68</v>
      </c>
      <c r="U34" t="n">
        <v>0.78</v>
      </c>
      <c r="V34" t="n">
        <v>0.9</v>
      </c>
      <c r="W34" t="n">
        <v>3.73</v>
      </c>
      <c r="X34" t="n">
        <v>0.33</v>
      </c>
      <c r="Y34" t="n">
        <v>1</v>
      </c>
      <c r="Z34" t="n">
        <v>10</v>
      </c>
      <c r="AA34" t="n">
        <v>826.3621267886999</v>
      </c>
      <c r="AB34" t="n">
        <v>1130.665118396361</v>
      </c>
      <c r="AC34" t="n">
        <v>1022.756026395072</v>
      </c>
      <c r="AD34" t="n">
        <v>826362.1267886999</v>
      </c>
      <c r="AE34" t="n">
        <v>1130665.118396361</v>
      </c>
      <c r="AF34" t="n">
        <v>2.901208576423588e-06</v>
      </c>
      <c r="AG34" t="n">
        <v>50</v>
      </c>
      <c r="AH34" t="n">
        <v>1022756.026395072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5.2672</v>
      </c>
      <c r="E35" t="n">
        <v>18.99</v>
      </c>
      <c r="F35" t="n">
        <v>15.43</v>
      </c>
      <c r="G35" t="n">
        <v>54.44</v>
      </c>
      <c r="H35" t="n">
        <v>0.64</v>
      </c>
      <c r="I35" t="n">
        <v>17</v>
      </c>
      <c r="J35" t="n">
        <v>257.46</v>
      </c>
      <c r="K35" t="n">
        <v>58.47</v>
      </c>
      <c r="L35" t="n">
        <v>9.25</v>
      </c>
      <c r="M35" t="n">
        <v>12</v>
      </c>
      <c r="N35" t="n">
        <v>64.73999999999999</v>
      </c>
      <c r="O35" t="n">
        <v>31987.61</v>
      </c>
      <c r="P35" t="n">
        <v>196.03</v>
      </c>
      <c r="Q35" t="n">
        <v>1731.9</v>
      </c>
      <c r="R35" t="n">
        <v>53.56</v>
      </c>
      <c r="S35" t="n">
        <v>42.11</v>
      </c>
      <c r="T35" t="n">
        <v>5124.16</v>
      </c>
      <c r="U35" t="n">
        <v>0.79</v>
      </c>
      <c r="V35" t="n">
        <v>0.9</v>
      </c>
      <c r="W35" t="n">
        <v>3.74</v>
      </c>
      <c r="X35" t="n">
        <v>0.33</v>
      </c>
      <c r="Y35" t="n">
        <v>1</v>
      </c>
      <c r="Z35" t="n">
        <v>10</v>
      </c>
      <c r="AA35" t="n">
        <v>825.5294110394045</v>
      </c>
      <c r="AB35" t="n">
        <v>1129.52575997135</v>
      </c>
      <c r="AC35" t="n">
        <v>1021.725406739044</v>
      </c>
      <c r="AD35" t="n">
        <v>825529.4110394046</v>
      </c>
      <c r="AE35" t="n">
        <v>1129525.75997135</v>
      </c>
      <c r="AF35" t="n">
        <v>2.901263658130341e-06</v>
      </c>
      <c r="AG35" t="n">
        <v>50</v>
      </c>
      <c r="AH35" t="n">
        <v>1021725.406739044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5.2883</v>
      </c>
      <c r="E36" t="n">
        <v>18.91</v>
      </c>
      <c r="F36" t="n">
        <v>15.4</v>
      </c>
      <c r="G36" t="n">
        <v>57.74</v>
      </c>
      <c r="H36" t="n">
        <v>0.66</v>
      </c>
      <c r="I36" t="n">
        <v>16</v>
      </c>
      <c r="J36" t="n">
        <v>257.92</v>
      </c>
      <c r="K36" t="n">
        <v>58.47</v>
      </c>
      <c r="L36" t="n">
        <v>9.5</v>
      </c>
      <c r="M36" t="n">
        <v>9</v>
      </c>
      <c r="N36" t="n">
        <v>64.95</v>
      </c>
      <c r="O36" t="n">
        <v>32044.25</v>
      </c>
      <c r="P36" t="n">
        <v>193.09</v>
      </c>
      <c r="Q36" t="n">
        <v>1731.87</v>
      </c>
      <c r="R36" t="n">
        <v>52.61</v>
      </c>
      <c r="S36" t="n">
        <v>42.11</v>
      </c>
      <c r="T36" t="n">
        <v>4650.89</v>
      </c>
      <c r="U36" t="n">
        <v>0.8</v>
      </c>
      <c r="V36" t="n">
        <v>0.9</v>
      </c>
      <c r="W36" t="n">
        <v>3.74</v>
      </c>
      <c r="X36" t="n">
        <v>0.3</v>
      </c>
      <c r="Y36" t="n">
        <v>1</v>
      </c>
      <c r="Z36" t="n">
        <v>10</v>
      </c>
      <c r="AA36" t="n">
        <v>820.9742312248834</v>
      </c>
      <c r="AB36" t="n">
        <v>1123.293161988771</v>
      </c>
      <c r="AC36" t="n">
        <v>1016.087639160417</v>
      </c>
      <c r="AD36" t="n">
        <v>820974.2312248833</v>
      </c>
      <c r="AE36" t="n">
        <v>1123293.161988771</v>
      </c>
      <c r="AF36" t="n">
        <v>2.91288589825537e-06</v>
      </c>
      <c r="AG36" t="n">
        <v>50</v>
      </c>
      <c r="AH36" t="n">
        <v>1016087.639160417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5.286</v>
      </c>
      <c r="E37" t="n">
        <v>18.92</v>
      </c>
      <c r="F37" t="n">
        <v>15.41</v>
      </c>
      <c r="G37" t="n">
        <v>57.77</v>
      </c>
      <c r="H37" t="n">
        <v>0.67</v>
      </c>
      <c r="I37" t="n">
        <v>16</v>
      </c>
      <c r="J37" t="n">
        <v>258.38</v>
      </c>
      <c r="K37" t="n">
        <v>58.47</v>
      </c>
      <c r="L37" t="n">
        <v>9.75</v>
      </c>
      <c r="M37" t="n">
        <v>7</v>
      </c>
      <c r="N37" t="n">
        <v>65.16</v>
      </c>
      <c r="O37" t="n">
        <v>32100.97</v>
      </c>
      <c r="P37" t="n">
        <v>191.57</v>
      </c>
      <c r="Q37" t="n">
        <v>1731.88</v>
      </c>
      <c r="R37" t="n">
        <v>52.84</v>
      </c>
      <c r="S37" t="n">
        <v>42.11</v>
      </c>
      <c r="T37" t="n">
        <v>4768.12</v>
      </c>
      <c r="U37" t="n">
        <v>0.8</v>
      </c>
      <c r="V37" t="n">
        <v>0.9</v>
      </c>
      <c r="W37" t="n">
        <v>3.74</v>
      </c>
      <c r="X37" t="n">
        <v>0.31</v>
      </c>
      <c r="Y37" t="n">
        <v>1</v>
      </c>
      <c r="Z37" t="n">
        <v>10</v>
      </c>
      <c r="AA37" t="n">
        <v>819.6271470493632</v>
      </c>
      <c r="AB37" t="n">
        <v>1121.450021990665</v>
      </c>
      <c r="AC37" t="n">
        <v>1014.420405856867</v>
      </c>
      <c r="AD37" t="n">
        <v>819627.1470493632</v>
      </c>
      <c r="AE37" t="n">
        <v>1121450.021990665</v>
      </c>
      <c r="AF37" t="n">
        <v>2.911619019000035e-06</v>
      </c>
      <c r="AG37" t="n">
        <v>50</v>
      </c>
      <c r="AH37" t="n">
        <v>1014420.405856867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5.2825</v>
      </c>
      <c r="E38" t="n">
        <v>18.93</v>
      </c>
      <c r="F38" t="n">
        <v>15.42</v>
      </c>
      <c r="G38" t="n">
        <v>57.82</v>
      </c>
      <c r="H38" t="n">
        <v>0.6899999999999999</v>
      </c>
      <c r="I38" t="n">
        <v>16</v>
      </c>
      <c r="J38" t="n">
        <v>258.84</v>
      </c>
      <c r="K38" t="n">
        <v>58.47</v>
      </c>
      <c r="L38" t="n">
        <v>10</v>
      </c>
      <c r="M38" t="n">
        <v>6</v>
      </c>
      <c r="N38" t="n">
        <v>65.37</v>
      </c>
      <c r="O38" t="n">
        <v>32157.77</v>
      </c>
      <c r="P38" t="n">
        <v>190.75</v>
      </c>
      <c r="Q38" t="n">
        <v>1731.94</v>
      </c>
      <c r="R38" t="n">
        <v>53.17</v>
      </c>
      <c r="S38" t="n">
        <v>42.11</v>
      </c>
      <c r="T38" t="n">
        <v>4934.95</v>
      </c>
      <c r="U38" t="n">
        <v>0.79</v>
      </c>
      <c r="V38" t="n">
        <v>0.9</v>
      </c>
      <c r="W38" t="n">
        <v>3.75</v>
      </c>
      <c r="X38" t="n">
        <v>0.32</v>
      </c>
      <c r="Y38" t="n">
        <v>1</v>
      </c>
      <c r="Z38" t="n">
        <v>10</v>
      </c>
      <c r="AA38" t="n">
        <v>819.0720436455279</v>
      </c>
      <c r="AB38" t="n">
        <v>1120.690505024103</v>
      </c>
      <c r="AC38" t="n">
        <v>1013.733376123605</v>
      </c>
      <c r="AD38" t="n">
        <v>819072.0436455279</v>
      </c>
      <c r="AE38" t="n">
        <v>1120690.505024103</v>
      </c>
      <c r="AF38" t="n">
        <v>2.909691159263656e-06</v>
      </c>
      <c r="AG38" t="n">
        <v>50</v>
      </c>
      <c r="AH38" t="n">
        <v>1013733.376123605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5.2978</v>
      </c>
      <c r="E39" t="n">
        <v>18.88</v>
      </c>
      <c r="F39" t="n">
        <v>15.41</v>
      </c>
      <c r="G39" t="n">
        <v>61.64</v>
      </c>
      <c r="H39" t="n">
        <v>0.7</v>
      </c>
      <c r="I39" t="n">
        <v>15</v>
      </c>
      <c r="J39" t="n">
        <v>259.3</v>
      </c>
      <c r="K39" t="n">
        <v>58.47</v>
      </c>
      <c r="L39" t="n">
        <v>10.25</v>
      </c>
      <c r="M39" t="n">
        <v>1</v>
      </c>
      <c r="N39" t="n">
        <v>65.58</v>
      </c>
      <c r="O39" t="n">
        <v>32214.64</v>
      </c>
      <c r="P39" t="n">
        <v>190.62</v>
      </c>
      <c r="Q39" t="n">
        <v>1731.87</v>
      </c>
      <c r="R39" t="n">
        <v>52.89</v>
      </c>
      <c r="S39" t="n">
        <v>42.11</v>
      </c>
      <c r="T39" t="n">
        <v>4797.49</v>
      </c>
      <c r="U39" t="n">
        <v>0.8</v>
      </c>
      <c r="V39" t="n">
        <v>0.9</v>
      </c>
      <c r="W39" t="n">
        <v>3.75</v>
      </c>
      <c r="X39" t="n">
        <v>0.31</v>
      </c>
      <c r="Y39" t="n">
        <v>1</v>
      </c>
      <c r="Z39" t="n">
        <v>10</v>
      </c>
      <c r="AA39" t="n">
        <v>817.9421106701058</v>
      </c>
      <c r="AB39" t="n">
        <v>1119.144480878006</v>
      </c>
      <c r="AC39" t="n">
        <v>1012.334902352153</v>
      </c>
      <c r="AD39" t="n">
        <v>817942.1106701058</v>
      </c>
      <c r="AE39" t="n">
        <v>1119144.480878006</v>
      </c>
      <c r="AF39" t="n">
        <v>2.91811866039697e-06</v>
      </c>
      <c r="AG39" t="n">
        <v>50</v>
      </c>
      <c r="AH39" t="n">
        <v>1012334.902352153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5.2982</v>
      </c>
      <c r="E40" t="n">
        <v>18.87</v>
      </c>
      <c r="F40" t="n">
        <v>15.41</v>
      </c>
      <c r="G40" t="n">
        <v>61.64</v>
      </c>
      <c r="H40" t="n">
        <v>0.72</v>
      </c>
      <c r="I40" t="n">
        <v>15</v>
      </c>
      <c r="J40" t="n">
        <v>259.76</v>
      </c>
      <c r="K40" t="n">
        <v>58.47</v>
      </c>
      <c r="L40" t="n">
        <v>10.5</v>
      </c>
      <c r="M40" t="n">
        <v>0</v>
      </c>
      <c r="N40" t="n">
        <v>65.79000000000001</v>
      </c>
      <c r="O40" t="n">
        <v>32271.6</v>
      </c>
      <c r="P40" t="n">
        <v>190.55</v>
      </c>
      <c r="Q40" t="n">
        <v>1731.91</v>
      </c>
      <c r="R40" t="n">
        <v>52.69</v>
      </c>
      <c r="S40" t="n">
        <v>42.11</v>
      </c>
      <c r="T40" t="n">
        <v>4700.15</v>
      </c>
      <c r="U40" t="n">
        <v>0.8</v>
      </c>
      <c r="V40" t="n">
        <v>0.9</v>
      </c>
      <c r="W40" t="n">
        <v>3.75</v>
      </c>
      <c r="X40" t="n">
        <v>0.31</v>
      </c>
      <c r="Y40" t="n">
        <v>1</v>
      </c>
      <c r="Z40" t="n">
        <v>10</v>
      </c>
      <c r="AA40" t="n">
        <v>817.8463001575305</v>
      </c>
      <c r="AB40" t="n">
        <v>1119.01338870784</v>
      </c>
      <c r="AC40" t="n">
        <v>1012.216321434718</v>
      </c>
      <c r="AD40" t="n">
        <v>817846.3001575306</v>
      </c>
      <c r="AE40" t="n">
        <v>1119013.38870784</v>
      </c>
      <c r="AF40" t="n">
        <v>2.918338987223985e-06</v>
      </c>
      <c r="AG40" t="n">
        <v>50</v>
      </c>
      <c r="AH40" t="n">
        <v>1012216.321434718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5.1097</v>
      </c>
      <c r="E2" t="n">
        <v>19.57</v>
      </c>
      <c r="F2" t="n">
        <v>16.58</v>
      </c>
      <c r="G2" t="n">
        <v>13.44</v>
      </c>
      <c r="H2" t="n">
        <v>0.24</v>
      </c>
      <c r="I2" t="n">
        <v>74</v>
      </c>
      <c r="J2" t="n">
        <v>71.52</v>
      </c>
      <c r="K2" t="n">
        <v>32.27</v>
      </c>
      <c r="L2" t="n">
        <v>1</v>
      </c>
      <c r="M2" t="n">
        <v>69</v>
      </c>
      <c r="N2" t="n">
        <v>8.25</v>
      </c>
      <c r="O2" t="n">
        <v>9054.6</v>
      </c>
      <c r="P2" t="n">
        <v>101.17</v>
      </c>
      <c r="Q2" t="n">
        <v>1732.29</v>
      </c>
      <c r="R2" t="n">
        <v>89.12</v>
      </c>
      <c r="S2" t="n">
        <v>42.11</v>
      </c>
      <c r="T2" t="n">
        <v>22618.45</v>
      </c>
      <c r="U2" t="n">
        <v>0.47</v>
      </c>
      <c r="V2" t="n">
        <v>0.84</v>
      </c>
      <c r="W2" t="n">
        <v>3.84</v>
      </c>
      <c r="X2" t="n">
        <v>1.47</v>
      </c>
      <c r="Y2" t="n">
        <v>1</v>
      </c>
      <c r="Z2" t="n">
        <v>10</v>
      </c>
      <c r="AA2" t="n">
        <v>664.1935025159331</v>
      </c>
      <c r="AB2" t="n">
        <v>908.7788522915896</v>
      </c>
      <c r="AC2" t="n">
        <v>822.0462741080094</v>
      </c>
      <c r="AD2" t="n">
        <v>664193.5025159331</v>
      </c>
      <c r="AE2" t="n">
        <v>908778.8522915896</v>
      </c>
      <c r="AF2" t="n">
        <v>5.00501922245285e-06</v>
      </c>
      <c r="AG2" t="n">
        <v>51</v>
      </c>
      <c r="AH2" t="n">
        <v>822046.2741080094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5.221</v>
      </c>
      <c r="E3" t="n">
        <v>19.15</v>
      </c>
      <c r="F3" t="n">
        <v>16.36</v>
      </c>
      <c r="G3" t="n">
        <v>16.09</v>
      </c>
      <c r="H3" t="n">
        <v>0.3</v>
      </c>
      <c r="I3" t="n">
        <v>61</v>
      </c>
      <c r="J3" t="n">
        <v>71.81</v>
      </c>
      <c r="K3" t="n">
        <v>32.27</v>
      </c>
      <c r="L3" t="n">
        <v>1.25</v>
      </c>
      <c r="M3" t="n">
        <v>17</v>
      </c>
      <c r="N3" t="n">
        <v>8.289999999999999</v>
      </c>
      <c r="O3" t="n">
        <v>9090.98</v>
      </c>
      <c r="P3" t="n">
        <v>95.8</v>
      </c>
      <c r="Q3" t="n">
        <v>1732.08</v>
      </c>
      <c r="R3" t="n">
        <v>80.84</v>
      </c>
      <c r="S3" t="n">
        <v>42.11</v>
      </c>
      <c r="T3" t="n">
        <v>18542.45</v>
      </c>
      <c r="U3" t="n">
        <v>0.52</v>
      </c>
      <c r="V3" t="n">
        <v>0.85</v>
      </c>
      <c r="W3" t="n">
        <v>3.87</v>
      </c>
      <c r="X3" t="n">
        <v>1.26</v>
      </c>
      <c r="Y3" t="n">
        <v>1</v>
      </c>
      <c r="Z3" t="n">
        <v>10</v>
      </c>
      <c r="AA3" t="n">
        <v>644.2910078902158</v>
      </c>
      <c r="AB3" t="n">
        <v>881.547381108589</v>
      </c>
      <c r="AC3" t="n">
        <v>797.4137363151046</v>
      </c>
      <c r="AD3" t="n">
        <v>644291.0078902158</v>
      </c>
      <c r="AE3" t="n">
        <v>881547.381108589</v>
      </c>
      <c r="AF3" t="n">
        <v>5.114039055213874e-06</v>
      </c>
      <c r="AG3" t="n">
        <v>50</v>
      </c>
      <c r="AH3" t="n">
        <v>797413.7363151046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5.2341</v>
      </c>
      <c r="E4" t="n">
        <v>19.11</v>
      </c>
      <c r="F4" t="n">
        <v>16.34</v>
      </c>
      <c r="G4" t="n">
        <v>16.62</v>
      </c>
      <c r="H4" t="n">
        <v>0.36</v>
      </c>
      <c r="I4" t="n">
        <v>59</v>
      </c>
      <c r="J4" t="n">
        <v>72.11</v>
      </c>
      <c r="K4" t="n">
        <v>32.27</v>
      </c>
      <c r="L4" t="n">
        <v>1.5</v>
      </c>
      <c r="M4" t="n">
        <v>0</v>
      </c>
      <c r="N4" t="n">
        <v>8.34</v>
      </c>
      <c r="O4" t="n">
        <v>9127.379999999999</v>
      </c>
      <c r="P4" t="n">
        <v>95.59</v>
      </c>
      <c r="Q4" t="n">
        <v>1732.61</v>
      </c>
      <c r="R4" t="n">
        <v>79.93000000000001</v>
      </c>
      <c r="S4" t="n">
        <v>42.11</v>
      </c>
      <c r="T4" t="n">
        <v>18097.39</v>
      </c>
      <c r="U4" t="n">
        <v>0.53</v>
      </c>
      <c r="V4" t="n">
        <v>0.85</v>
      </c>
      <c r="W4" t="n">
        <v>3.88</v>
      </c>
      <c r="X4" t="n">
        <v>1.24</v>
      </c>
      <c r="Y4" t="n">
        <v>1</v>
      </c>
      <c r="Z4" t="n">
        <v>10</v>
      </c>
      <c r="AA4" t="n">
        <v>643.550115771531</v>
      </c>
      <c r="AB4" t="n">
        <v>880.5336598259508</v>
      </c>
      <c r="AC4" t="n">
        <v>796.4967631689148</v>
      </c>
      <c r="AD4" t="n">
        <v>643550.115771531</v>
      </c>
      <c r="AE4" t="n">
        <v>880533.6598259509</v>
      </c>
      <c r="AF4" t="n">
        <v>5.126870679734712e-06</v>
      </c>
      <c r="AG4" t="n">
        <v>50</v>
      </c>
      <c r="AH4" t="n">
        <v>796496.7631689147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4.8578</v>
      </c>
      <c r="E2" t="n">
        <v>20.59</v>
      </c>
      <c r="F2" t="n">
        <v>17.59</v>
      </c>
      <c r="G2" t="n">
        <v>9.02</v>
      </c>
      <c r="H2" t="n">
        <v>0.43</v>
      </c>
      <c r="I2" t="n">
        <v>117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69.97</v>
      </c>
      <c r="Q2" t="n">
        <v>1732.71</v>
      </c>
      <c r="R2" t="n">
        <v>116.26</v>
      </c>
      <c r="S2" t="n">
        <v>42.11</v>
      </c>
      <c r="T2" t="n">
        <v>35971.36</v>
      </c>
      <c r="U2" t="n">
        <v>0.36</v>
      </c>
      <c r="V2" t="n">
        <v>0.79</v>
      </c>
      <c r="W2" t="n">
        <v>4.05</v>
      </c>
      <c r="X2" t="n">
        <v>2.48</v>
      </c>
      <c r="Y2" t="n">
        <v>1</v>
      </c>
      <c r="Z2" t="n">
        <v>10</v>
      </c>
      <c r="AA2" t="n">
        <v>641.031247194044</v>
      </c>
      <c r="AB2" t="n">
        <v>877.0872327135944</v>
      </c>
      <c r="AC2" t="n">
        <v>793.3792582230708</v>
      </c>
      <c r="AD2" t="n">
        <v>641031.2471940439</v>
      </c>
      <c r="AE2" t="n">
        <v>877087.2327135945</v>
      </c>
      <c r="AF2" t="n">
        <v>6.293262514954821e-06</v>
      </c>
      <c r="AG2" t="n">
        <v>54</v>
      </c>
      <c r="AH2" t="n">
        <v>793379.2582230708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4.0948</v>
      </c>
      <c r="E2" t="n">
        <v>24.42</v>
      </c>
      <c r="F2" t="n">
        <v>18.03</v>
      </c>
      <c r="G2" t="n">
        <v>7.51</v>
      </c>
      <c r="H2" t="n">
        <v>0.12</v>
      </c>
      <c r="I2" t="n">
        <v>144</v>
      </c>
      <c r="J2" t="n">
        <v>141.81</v>
      </c>
      <c r="K2" t="n">
        <v>47.83</v>
      </c>
      <c r="L2" t="n">
        <v>1</v>
      </c>
      <c r="M2" t="n">
        <v>142</v>
      </c>
      <c r="N2" t="n">
        <v>22.98</v>
      </c>
      <c r="O2" t="n">
        <v>17723.39</v>
      </c>
      <c r="P2" t="n">
        <v>198.94</v>
      </c>
      <c r="Q2" t="n">
        <v>1732.75</v>
      </c>
      <c r="R2" t="n">
        <v>134.8</v>
      </c>
      <c r="S2" t="n">
        <v>42.11</v>
      </c>
      <c r="T2" t="n">
        <v>45106.17</v>
      </c>
      <c r="U2" t="n">
        <v>0.31</v>
      </c>
      <c r="V2" t="n">
        <v>0.77</v>
      </c>
      <c r="W2" t="n">
        <v>3.94</v>
      </c>
      <c r="X2" t="n">
        <v>2.93</v>
      </c>
      <c r="Y2" t="n">
        <v>1</v>
      </c>
      <c r="Z2" t="n">
        <v>10</v>
      </c>
      <c r="AA2" t="n">
        <v>1032.254896499156</v>
      </c>
      <c r="AB2" t="n">
        <v>1412.376689262136</v>
      </c>
      <c r="AC2" t="n">
        <v>1277.581440322091</v>
      </c>
      <c r="AD2" t="n">
        <v>1032254.896499156</v>
      </c>
      <c r="AE2" t="n">
        <v>1412376.689262136</v>
      </c>
      <c r="AF2" t="n">
        <v>2.849790785958974e-06</v>
      </c>
      <c r="AG2" t="n">
        <v>64</v>
      </c>
      <c r="AH2" t="n">
        <v>1277581.440322091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4.4093</v>
      </c>
      <c r="E3" t="n">
        <v>22.68</v>
      </c>
      <c r="F3" t="n">
        <v>17.3</v>
      </c>
      <c r="G3" t="n">
        <v>9.52</v>
      </c>
      <c r="H3" t="n">
        <v>0.16</v>
      </c>
      <c r="I3" t="n">
        <v>109</v>
      </c>
      <c r="J3" t="n">
        <v>142.15</v>
      </c>
      <c r="K3" t="n">
        <v>47.83</v>
      </c>
      <c r="L3" t="n">
        <v>1.25</v>
      </c>
      <c r="M3" t="n">
        <v>107</v>
      </c>
      <c r="N3" t="n">
        <v>23.07</v>
      </c>
      <c r="O3" t="n">
        <v>17765.46</v>
      </c>
      <c r="P3" t="n">
        <v>188.14</v>
      </c>
      <c r="Q3" t="n">
        <v>1732.18</v>
      </c>
      <c r="R3" t="n">
        <v>112.09</v>
      </c>
      <c r="S3" t="n">
        <v>42.11</v>
      </c>
      <c r="T3" t="n">
        <v>33927.94</v>
      </c>
      <c r="U3" t="n">
        <v>0.38</v>
      </c>
      <c r="V3" t="n">
        <v>0.8</v>
      </c>
      <c r="W3" t="n">
        <v>3.89</v>
      </c>
      <c r="X3" t="n">
        <v>2.2</v>
      </c>
      <c r="Y3" t="n">
        <v>1</v>
      </c>
      <c r="Z3" t="n">
        <v>10</v>
      </c>
      <c r="AA3" t="n">
        <v>945.4050939573885</v>
      </c>
      <c r="AB3" t="n">
        <v>1293.544957881619</v>
      </c>
      <c r="AC3" t="n">
        <v>1170.090842603147</v>
      </c>
      <c r="AD3" t="n">
        <v>945405.0939573885</v>
      </c>
      <c r="AE3" t="n">
        <v>1293544.957881619</v>
      </c>
      <c r="AF3" t="n">
        <v>3.068668191982247e-06</v>
      </c>
      <c r="AG3" t="n">
        <v>60</v>
      </c>
      <c r="AH3" t="n">
        <v>1170090.842603147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4.622</v>
      </c>
      <c r="E4" t="n">
        <v>21.64</v>
      </c>
      <c r="F4" t="n">
        <v>16.87</v>
      </c>
      <c r="G4" t="n">
        <v>11.5</v>
      </c>
      <c r="H4" t="n">
        <v>0.19</v>
      </c>
      <c r="I4" t="n">
        <v>88</v>
      </c>
      <c r="J4" t="n">
        <v>142.49</v>
      </c>
      <c r="K4" t="n">
        <v>47.83</v>
      </c>
      <c r="L4" t="n">
        <v>1.5</v>
      </c>
      <c r="M4" t="n">
        <v>86</v>
      </c>
      <c r="N4" t="n">
        <v>23.16</v>
      </c>
      <c r="O4" t="n">
        <v>17807.56</v>
      </c>
      <c r="P4" t="n">
        <v>180.69</v>
      </c>
      <c r="Q4" t="n">
        <v>1732.32</v>
      </c>
      <c r="R4" t="n">
        <v>98.64</v>
      </c>
      <c r="S4" t="n">
        <v>42.11</v>
      </c>
      <c r="T4" t="n">
        <v>27309.36</v>
      </c>
      <c r="U4" t="n">
        <v>0.43</v>
      </c>
      <c r="V4" t="n">
        <v>0.83</v>
      </c>
      <c r="W4" t="n">
        <v>3.84</v>
      </c>
      <c r="X4" t="n">
        <v>1.76</v>
      </c>
      <c r="Y4" t="n">
        <v>1</v>
      </c>
      <c r="Z4" t="n">
        <v>10</v>
      </c>
      <c r="AA4" t="n">
        <v>887.7842613539619</v>
      </c>
      <c r="AB4" t="n">
        <v>1214.705592661885</v>
      </c>
      <c r="AC4" t="n">
        <v>1098.775795748241</v>
      </c>
      <c r="AD4" t="n">
        <v>887784.2613539619</v>
      </c>
      <c r="AE4" t="n">
        <v>1214705.592661885</v>
      </c>
      <c r="AF4" t="n">
        <v>3.216697521906412e-06</v>
      </c>
      <c r="AG4" t="n">
        <v>57</v>
      </c>
      <c r="AH4" t="n">
        <v>1098775.795748241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4.786</v>
      </c>
      <c r="E5" t="n">
        <v>20.89</v>
      </c>
      <c r="F5" t="n">
        <v>16.56</v>
      </c>
      <c r="G5" t="n">
        <v>13.61</v>
      </c>
      <c r="H5" t="n">
        <v>0.22</v>
      </c>
      <c r="I5" t="n">
        <v>73</v>
      </c>
      <c r="J5" t="n">
        <v>142.83</v>
      </c>
      <c r="K5" t="n">
        <v>47.83</v>
      </c>
      <c r="L5" t="n">
        <v>1.75</v>
      </c>
      <c r="M5" t="n">
        <v>71</v>
      </c>
      <c r="N5" t="n">
        <v>23.25</v>
      </c>
      <c r="O5" t="n">
        <v>17849.7</v>
      </c>
      <c r="P5" t="n">
        <v>174.83</v>
      </c>
      <c r="Q5" t="n">
        <v>1732.13</v>
      </c>
      <c r="R5" t="n">
        <v>89.03</v>
      </c>
      <c r="S5" t="n">
        <v>42.11</v>
      </c>
      <c r="T5" t="n">
        <v>22576.93</v>
      </c>
      <c r="U5" t="n">
        <v>0.47</v>
      </c>
      <c r="V5" t="n">
        <v>0.84</v>
      </c>
      <c r="W5" t="n">
        <v>3.82</v>
      </c>
      <c r="X5" t="n">
        <v>1.46</v>
      </c>
      <c r="Y5" t="n">
        <v>1</v>
      </c>
      <c r="Z5" t="n">
        <v>10</v>
      </c>
      <c r="AA5" t="n">
        <v>848.1436705701219</v>
      </c>
      <c r="AB5" t="n">
        <v>1160.467587531996</v>
      </c>
      <c r="AC5" t="n">
        <v>1049.71418970443</v>
      </c>
      <c r="AD5" t="n">
        <v>848143.670570122</v>
      </c>
      <c r="AE5" t="n">
        <v>1160467.587531995</v>
      </c>
      <c r="AF5" t="n">
        <v>3.330833911692794e-06</v>
      </c>
      <c r="AG5" t="n">
        <v>55</v>
      </c>
      <c r="AH5" t="n">
        <v>1049714.18970443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4.9141</v>
      </c>
      <c r="E6" t="n">
        <v>20.35</v>
      </c>
      <c r="F6" t="n">
        <v>16.33</v>
      </c>
      <c r="G6" t="n">
        <v>15.8</v>
      </c>
      <c r="H6" t="n">
        <v>0.25</v>
      </c>
      <c r="I6" t="n">
        <v>62</v>
      </c>
      <c r="J6" t="n">
        <v>143.17</v>
      </c>
      <c r="K6" t="n">
        <v>47.83</v>
      </c>
      <c r="L6" t="n">
        <v>2</v>
      </c>
      <c r="M6" t="n">
        <v>60</v>
      </c>
      <c r="N6" t="n">
        <v>23.34</v>
      </c>
      <c r="O6" t="n">
        <v>17891.86</v>
      </c>
      <c r="P6" t="n">
        <v>169.31</v>
      </c>
      <c r="Q6" t="n">
        <v>1732.24</v>
      </c>
      <c r="R6" t="n">
        <v>82.33</v>
      </c>
      <c r="S6" t="n">
        <v>42.11</v>
      </c>
      <c r="T6" t="n">
        <v>19282.9</v>
      </c>
      <c r="U6" t="n">
        <v>0.51</v>
      </c>
      <c r="V6" t="n">
        <v>0.85</v>
      </c>
      <c r="W6" t="n">
        <v>3.79</v>
      </c>
      <c r="X6" t="n">
        <v>1.23</v>
      </c>
      <c r="Y6" t="n">
        <v>1</v>
      </c>
      <c r="Z6" t="n">
        <v>10</v>
      </c>
      <c r="AA6" t="n">
        <v>812.8996944324118</v>
      </c>
      <c r="AB6" t="n">
        <v>1112.245224525889</v>
      </c>
      <c r="AC6" t="n">
        <v>1006.094101343115</v>
      </c>
      <c r="AD6" t="n">
        <v>812899.6944324118</v>
      </c>
      <c r="AE6" t="n">
        <v>1112245.224525889</v>
      </c>
      <c r="AF6" t="n">
        <v>3.419985567373497e-06</v>
      </c>
      <c r="AG6" t="n">
        <v>53</v>
      </c>
      <c r="AH6" t="n">
        <v>1006094.101343115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5.0098</v>
      </c>
      <c r="E7" t="n">
        <v>19.96</v>
      </c>
      <c r="F7" t="n">
        <v>16.17</v>
      </c>
      <c r="G7" t="n">
        <v>17.97</v>
      </c>
      <c r="H7" t="n">
        <v>0.28</v>
      </c>
      <c r="I7" t="n">
        <v>54</v>
      </c>
      <c r="J7" t="n">
        <v>143.51</v>
      </c>
      <c r="K7" t="n">
        <v>47.83</v>
      </c>
      <c r="L7" t="n">
        <v>2.25</v>
      </c>
      <c r="M7" t="n">
        <v>52</v>
      </c>
      <c r="N7" t="n">
        <v>23.44</v>
      </c>
      <c r="O7" t="n">
        <v>17934.06</v>
      </c>
      <c r="P7" t="n">
        <v>165.21</v>
      </c>
      <c r="Q7" t="n">
        <v>1731.99</v>
      </c>
      <c r="R7" t="n">
        <v>77.13</v>
      </c>
      <c r="S7" t="n">
        <v>42.11</v>
      </c>
      <c r="T7" t="n">
        <v>16722.39</v>
      </c>
      <c r="U7" t="n">
        <v>0.55</v>
      </c>
      <c r="V7" t="n">
        <v>0.86</v>
      </c>
      <c r="W7" t="n">
        <v>3.79</v>
      </c>
      <c r="X7" t="n">
        <v>1.07</v>
      </c>
      <c r="Y7" t="n">
        <v>1</v>
      </c>
      <c r="Z7" t="n">
        <v>10</v>
      </c>
      <c r="AA7" t="n">
        <v>792.0043617811219</v>
      </c>
      <c r="AB7" t="n">
        <v>1083.655308555378</v>
      </c>
      <c r="AC7" t="n">
        <v>980.2327668266296</v>
      </c>
      <c r="AD7" t="n">
        <v>792004.3617811219</v>
      </c>
      <c r="AE7" t="n">
        <v>1083655.308555378</v>
      </c>
      <c r="AF7" t="n">
        <v>3.486588326535428e-06</v>
      </c>
      <c r="AG7" t="n">
        <v>52</v>
      </c>
      <c r="AH7" t="n">
        <v>980232.7668266296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5.1002</v>
      </c>
      <c r="E8" t="n">
        <v>19.61</v>
      </c>
      <c r="F8" t="n">
        <v>16.02</v>
      </c>
      <c r="G8" t="n">
        <v>20.45</v>
      </c>
      <c r="H8" t="n">
        <v>0.31</v>
      </c>
      <c r="I8" t="n">
        <v>47</v>
      </c>
      <c r="J8" t="n">
        <v>143.86</v>
      </c>
      <c r="K8" t="n">
        <v>47.83</v>
      </c>
      <c r="L8" t="n">
        <v>2.5</v>
      </c>
      <c r="M8" t="n">
        <v>45</v>
      </c>
      <c r="N8" t="n">
        <v>23.53</v>
      </c>
      <c r="O8" t="n">
        <v>17976.29</v>
      </c>
      <c r="P8" t="n">
        <v>160.25</v>
      </c>
      <c r="Q8" t="n">
        <v>1732.07</v>
      </c>
      <c r="R8" t="n">
        <v>72.47</v>
      </c>
      <c r="S8" t="n">
        <v>42.11</v>
      </c>
      <c r="T8" t="n">
        <v>14427.86</v>
      </c>
      <c r="U8" t="n">
        <v>0.58</v>
      </c>
      <c r="V8" t="n">
        <v>0.87</v>
      </c>
      <c r="W8" t="n">
        <v>3.78</v>
      </c>
      <c r="X8" t="n">
        <v>0.92</v>
      </c>
      <c r="Y8" t="n">
        <v>1</v>
      </c>
      <c r="Z8" t="n">
        <v>10</v>
      </c>
      <c r="AA8" t="n">
        <v>780.6813936279408</v>
      </c>
      <c r="AB8" t="n">
        <v>1068.162723994096</v>
      </c>
      <c r="AC8" t="n">
        <v>966.2187727918974</v>
      </c>
      <c r="AD8" t="n">
        <v>780681.3936279408</v>
      </c>
      <c r="AE8" t="n">
        <v>1068162.723994096</v>
      </c>
      <c r="AF8" t="n">
        <v>3.549502531637189e-06</v>
      </c>
      <c r="AG8" t="n">
        <v>52</v>
      </c>
      <c r="AH8" t="n">
        <v>966218.7727918974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5.1625</v>
      </c>
      <c r="E9" t="n">
        <v>19.37</v>
      </c>
      <c r="F9" t="n">
        <v>15.93</v>
      </c>
      <c r="G9" t="n">
        <v>22.76</v>
      </c>
      <c r="H9" t="n">
        <v>0.34</v>
      </c>
      <c r="I9" t="n">
        <v>42</v>
      </c>
      <c r="J9" t="n">
        <v>144.2</v>
      </c>
      <c r="K9" t="n">
        <v>47.83</v>
      </c>
      <c r="L9" t="n">
        <v>2.75</v>
      </c>
      <c r="M9" t="n">
        <v>40</v>
      </c>
      <c r="N9" t="n">
        <v>23.62</v>
      </c>
      <c r="O9" t="n">
        <v>18018.55</v>
      </c>
      <c r="P9" t="n">
        <v>156.19</v>
      </c>
      <c r="Q9" t="n">
        <v>1732.22</v>
      </c>
      <c r="R9" t="n">
        <v>69.01000000000001</v>
      </c>
      <c r="S9" t="n">
        <v>42.11</v>
      </c>
      <c r="T9" t="n">
        <v>12725.12</v>
      </c>
      <c r="U9" t="n">
        <v>0.61</v>
      </c>
      <c r="V9" t="n">
        <v>0.87</v>
      </c>
      <c r="W9" t="n">
        <v>3.79</v>
      </c>
      <c r="X9" t="n">
        <v>0.83</v>
      </c>
      <c r="Y9" t="n">
        <v>1</v>
      </c>
      <c r="Z9" t="n">
        <v>10</v>
      </c>
      <c r="AA9" t="n">
        <v>762.796683772443</v>
      </c>
      <c r="AB9" t="n">
        <v>1043.692074952091</v>
      </c>
      <c r="AC9" t="n">
        <v>944.08356814969</v>
      </c>
      <c r="AD9" t="n">
        <v>762796.683772443</v>
      </c>
      <c r="AE9" t="n">
        <v>1043692.074952091</v>
      </c>
      <c r="AF9" t="n">
        <v>3.592860440684088e-06</v>
      </c>
      <c r="AG9" t="n">
        <v>51</v>
      </c>
      <c r="AH9" t="n">
        <v>944083.5681496901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5.215</v>
      </c>
      <c r="E10" t="n">
        <v>19.18</v>
      </c>
      <c r="F10" t="n">
        <v>15.85</v>
      </c>
      <c r="G10" t="n">
        <v>25.03</v>
      </c>
      <c r="H10" t="n">
        <v>0.37</v>
      </c>
      <c r="I10" t="n">
        <v>38</v>
      </c>
      <c r="J10" t="n">
        <v>144.54</v>
      </c>
      <c r="K10" t="n">
        <v>47.83</v>
      </c>
      <c r="L10" t="n">
        <v>3</v>
      </c>
      <c r="M10" t="n">
        <v>36</v>
      </c>
      <c r="N10" t="n">
        <v>23.71</v>
      </c>
      <c r="O10" t="n">
        <v>18060.85</v>
      </c>
      <c r="P10" t="n">
        <v>152.35</v>
      </c>
      <c r="Q10" t="n">
        <v>1732.18</v>
      </c>
      <c r="R10" t="n">
        <v>66.91</v>
      </c>
      <c r="S10" t="n">
        <v>42.11</v>
      </c>
      <c r="T10" t="n">
        <v>11694.23</v>
      </c>
      <c r="U10" t="n">
        <v>0.63</v>
      </c>
      <c r="V10" t="n">
        <v>0.88</v>
      </c>
      <c r="W10" t="n">
        <v>3.77</v>
      </c>
      <c r="X10" t="n">
        <v>0.75</v>
      </c>
      <c r="Y10" t="n">
        <v>1</v>
      </c>
      <c r="Z10" t="n">
        <v>10</v>
      </c>
      <c r="AA10" t="n">
        <v>745.8845132828893</v>
      </c>
      <c r="AB10" t="n">
        <v>1020.55209717598</v>
      </c>
      <c r="AC10" t="n">
        <v>923.1520373753679</v>
      </c>
      <c r="AD10" t="n">
        <v>745884.5132828893</v>
      </c>
      <c r="AE10" t="n">
        <v>1020552.09717598</v>
      </c>
      <c r="AF10" t="n">
        <v>3.629398004487655e-06</v>
      </c>
      <c r="AG10" t="n">
        <v>50</v>
      </c>
      <c r="AH10" t="n">
        <v>923152.0373753678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5.2738</v>
      </c>
      <c r="E11" t="n">
        <v>18.96</v>
      </c>
      <c r="F11" t="n">
        <v>15.75</v>
      </c>
      <c r="G11" t="n">
        <v>27.8</v>
      </c>
      <c r="H11" t="n">
        <v>0.4</v>
      </c>
      <c r="I11" t="n">
        <v>34</v>
      </c>
      <c r="J11" t="n">
        <v>144.89</v>
      </c>
      <c r="K11" t="n">
        <v>47.83</v>
      </c>
      <c r="L11" t="n">
        <v>3.25</v>
      </c>
      <c r="M11" t="n">
        <v>32</v>
      </c>
      <c r="N11" t="n">
        <v>23.81</v>
      </c>
      <c r="O11" t="n">
        <v>18103.18</v>
      </c>
      <c r="P11" t="n">
        <v>147.8</v>
      </c>
      <c r="Q11" t="n">
        <v>1732.01</v>
      </c>
      <c r="R11" t="n">
        <v>63.96</v>
      </c>
      <c r="S11" t="n">
        <v>42.11</v>
      </c>
      <c r="T11" t="n">
        <v>10236.12</v>
      </c>
      <c r="U11" t="n">
        <v>0.66</v>
      </c>
      <c r="V11" t="n">
        <v>0.88</v>
      </c>
      <c r="W11" t="n">
        <v>3.76</v>
      </c>
      <c r="X11" t="n">
        <v>0.65</v>
      </c>
      <c r="Y11" t="n">
        <v>1</v>
      </c>
      <c r="Z11" t="n">
        <v>10</v>
      </c>
      <c r="AA11" t="n">
        <v>737.6782573459358</v>
      </c>
      <c r="AB11" t="n">
        <v>1009.323935768579</v>
      </c>
      <c r="AC11" t="n">
        <v>912.9954759338659</v>
      </c>
      <c r="AD11" t="n">
        <v>737678.2573459358</v>
      </c>
      <c r="AE11" t="n">
        <v>1009323.935768579</v>
      </c>
      <c r="AF11" t="n">
        <v>3.67032007594765e-06</v>
      </c>
      <c r="AG11" t="n">
        <v>50</v>
      </c>
      <c r="AH11" t="n">
        <v>912995.4759338659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5.3149</v>
      </c>
      <c r="E12" t="n">
        <v>18.82</v>
      </c>
      <c r="F12" t="n">
        <v>15.69</v>
      </c>
      <c r="G12" t="n">
        <v>30.37</v>
      </c>
      <c r="H12" t="n">
        <v>0.43</v>
      </c>
      <c r="I12" t="n">
        <v>31</v>
      </c>
      <c r="J12" t="n">
        <v>145.23</v>
      </c>
      <c r="K12" t="n">
        <v>47.83</v>
      </c>
      <c r="L12" t="n">
        <v>3.5</v>
      </c>
      <c r="M12" t="n">
        <v>29</v>
      </c>
      <c r="N12" t="n">
        <v>23.9</v>
      </c>
      <c r="O12" t="n">
        <v>18145.54</v>
      </c>
      <c r="P12" t="n">
        <v>144.16</v>
      </c>
      <c r="Q12" t="n">
        <v>1731.94</v>
      </c>
      <c r="R12" t="n">
        <v>61.88</v>
      </c>
      <c r="S12" t="n">
        <v>42.11</v>
      </c>
      <c r="T12" t="n">
        <v>9212.200000000001</v>
      </c>
      <c r="U12" t="n">
        <v>0.68</v>
      </c>
      <c r="V12" t="n">
        <v>0.89</v>
      </c>
      <c r="W12" t="n">
        <v>3.76</v>
      </c>
      <c r="X12" t="n">
        <v>0.59</v>
      </c>
      <c r="Y12" t="n">
        <v>1</v>
      </c>
      <c r="Z12" t="n">
        <v>10</v>
      </c>
      <c r="AA12" t="n">
        <v>731.6407030579441</v>
      </c>
      <c r="AB12" t="n">
        <v>1001.063087633652</v>
      </c>
      <c r="AC12" t="n">
        <v>905.5230315507634</v>
      </c>
      <c r="AD12" t="n">
        <v>731640.7030579441</v>
      </c>
      <c r="AE12" t="n">
        <v>1001063.087633652</v>
      </c>
      <c r="AF12" t="n">
        <v>3.698923768753871e-06</v>
      </c>
      <c r="AG12" t="n">
        <v>50</v>
      </c>
      <c r="AH12" t="n">
        <v>905523.0315507634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5.3495</v>
      </c>
      <c r="E13" t="n">
        <v>18.69</v>
      </c>
      <c r="F13" t="n">
        <v>15.66</v>
      </c>
      <c r="G13" t="n">
        <v>33.55</v>
      </c>
      <c r="H13" t="n">
        <v>0.46</v>
      </c>
      <c r="I13" t="n">
        <v>28</v>
      </c>
      <c r="J13" t="n">
        <v>145.57</v>
      </c>
      <c r="K13" t="n">
        <v>47.83</v>
      </c>
      <c r="L13" t="n">
        <v>3.75</v>
      </c>
      <c r="M13" t="n">
        <v>16</v>
      </c>
      <c r="N13" t="n">
        <v>23.99</v>
      </c>
      <c r="O13" t="n">
        <v>18187.93</v>
      </c>
      <c r="P13" t="n">
        <v>139.67</v>
      </c>
      <c r="Q13" t="n">
        <v>1732</v>
      </c>
      <c r="R13" t="n">
        <v>60.44</v>
      </c>
      <c r="S13" t="n">
        <v>42.11</v>
      </c>
      <c r="T13" t="n">
        <v>8509.48</v>
      </c>
      <c r="U13" t="n">
        <v>0.7</v>
      </c>
      <c r="V13" t="n">
        <v>0.89</v>
      </c>
      <c r="W13" t="n">
        <v>3.77</v>
      </c>
      <c r="X13" t="n">
        <v>0.5600000000000001</v>
      </c>
      <c r="Y13" t="n">
        <v>1</v>
      </c>
      <c r="Z13" t="n">
        <v>10</v>
      </c>
      <c r="AA13" t="n">
        <v>715.5848375821303</v>
      </c>
      <c r="AB13" t="n">
        <v>979.0947441548506</v>
      </c>
      <c r="AC13" t="n">
        <v>885.6513159408152</v>
      </c>
      <c r="AD13" t="n">
        <v>715584.8375821302</v>
      </c>
      <c r="AE13" t="n">
        <v>979094.7441548506</v>
      </c>
      <c r="AF13" t="n">
        <v>3.723003763184413e-06</v>
      </c>
      <c r="AG13" t="n">
        <v>49</v>
      </c>
      <c r="AH13" t="n">
        <v>885651.3159408151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5.3636</v>
      </c>
      <c r="E14" t="n">
        <v>18.64</v>
      </c>
      <c r="F14" t="n">
        <v>15.64</v>
      </c>
      <c r="G14" t="n">
        <v>34.75</v>
      </c>
      <c r="H14" t="n">
        <v>0.49</v>
      </c>
      <c r="I14" t="n">
        <v>27</v>
      </c>
      <c r="J14" t="n">
        <v>145.92</v>
      </c>
      <c r="K14" t="n">
        <v>47.83</v>
      </c>
      <c r="L14" t="n">
        <v>4</v>
      </c>
      <c r="M14" t="n">
        <v>9</v>
      </c>
      <c r="N14" t="n">
        <v>24.09</v>
      </c>
      <c r="O14" t="n">
        <v>18230.35</v>
      </c>
      <c r="P14" t="n">
        <v>139.31</v>
      </c>
      <c r="Q14" t="n">
        <v>1731.96</v>
      </c>
      <c r="R14" t="n">
        <v>59.65</v>
      </c>
      <c r="S14" t="n">
        <v>42.11</v>
      </c>
      <c r="T14" t="n">
        <v>8118.48</v>
      </c>
      <c r="U14" t="n">
        <v>0.71</v>
      </c>
      <c r="V14" t="n">
        <v>0.89</v>
      </c>
      <c r="W14" t="n">
        <v>3.77</v>
      </c>
      <c r="X14" t="n">
        <v>0.54</v>
      </c>
      <c r="Y14" t="n">
        <v>1</v>
      </c>
      <c r="Z14" t="n">
        <v>10</v>
      </c>
      <c r="AA14" t="n">
        <v>714.4702167017257</v>
      </c>
      <c r="AB14" t="n">
        <v>977.5696706926785</v>
      </c>
      <c r="AC14" t="n">
        <v>884.2717933494185</v>
      </c>
      <c r="AD14" t="n">
        <v>714470.2167017257</v>
      </c>
      <c r="AE14" t="n">
        <v>977569.6706926785</v>
      </c>
      <c r="AF14" t="n">
        <v>3.732816708891656e-06</v>
      </c>
      <c r="AG14" t="n">
        <v>49</v>
      </c>
      <c r="AH14" t="n">
        <v>884271.7933494186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5.3734</v>
      </c>
      <c r="E15" t="n">
        <v>18.61</v>
      </c>
      <c r="F15" t="n">
        <v>15.63</v>
      </c>
      <c r="G15" t="n">
        <v>36.07</v>
      </c>
      <c r="H15" t="n">
        <v>0.51</v>
      </c>
      <c r="I15" t="n">
        <v>26</v>
      </c>
      <c r="J15" t="n">
        <v>146.26</v>
      </c>
      <c r="K15" t="n">
        <v>47.83</v>
      </c>
      <c r="L15" t="n">
        <v>4.25</v>
      </c>
      <c r="M15" t="n">
        <v>2</v>
      </c>
      <c r="N15" t="n">
        <v>24.18</v>
      </c>
      <c r="O15" t="n">
        <v>18272.81</v>
      </c>
      <c r="P15" t="n">
        <v>137.97</v>
      </c>
      <c r="Q15" t="n">
        <v>1731.9</v>
      </c>
      <c r="R15" t="n">
        <v>59.23</v>
      </c>
      <c r="S15" t="n">
        <v>42.11</v>
      </c>
      <c r="T15" t="n">
        <v>7914.98</v>
      </c>
      <c r="U15" t="n">
        <v>0.71</v>
      </c>
      <c r="V15" t="n">
        <v>0.89</v>
      </c>
      <c r="W15" t="n">
        <v>3.78</v>
      </c>
      <c r="X15" t="n">
        <v>0.53</v>
      </c>
      <c r="Y15" t="n">
        <v>1</v>
      </c>
      <c r="Z15" t="n">
        <v>10</v>
      </c>
      <c r="AA15" t="n">
        <v>712.6191517258168</v>
      </c>
      <c r="AB15" t="n">
        <v>975.0369619294165</v>
      </c>
      <c r="AC15" t="n">
        <v>881.9808027558432</v>
      </c>
      <c r="AD15" t="n">
        <v>712619.1517258168</v>
      </c>
      <c r="AE15" t="n">
        <v>975036.9619294165</v>
      </c>
      <c r="AF15" t="n">
        <v>3.739637054134989e-06</v>
      </c>
      <c r="AG15" t="n">
        <v>49</v>
      </c>
      <c r="AH15" t="n">
        <v>881980.8027558433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5.3731</v>
      </c>
      <c r="E16" t="n">
        <v>18.61</v>
      </c>
      <c r="F16" t="n">
        <v>15.63</v>
      </c>
      <c r="G16" t="n">
        <v>36.07</v>
      </c>
      <c r="H16" t="n">
        <v>0.54</v>
      </c>
      <c r="I16" t="n">
        <v>26</v>
      </c>
      <c r="J16" t="n">
        <v>146.61</v>
      </c>
      <c r="K16" t="n">
        <v>47.83</v>
      </c>
      <c r="L16" t="n">
        <v>4.5</v>
      </c>
      <c r="M16" t="n">
        <v>0</v>
      </c>
      <c r="N16" t="n">
        <v>24.28</v>
      </c>
      <c r="O16" t="n">
        <v>18315.3</v>
      </c>
      <c r="P16" t="n">
        <v>137.8</v>
      </c>
      <c r="Q16" t="n">
        <v>1732.05</v>
      </c>
      <c r="R16" t="n">
        <v>59.18</v>
      </c>
      <c r="S16" t="n">
        <v>42.11</v>
      </c>
      <c r="T16" t="n">
        <v>7889.51</v>
      </c>
      <c r="U16" t="n">
        <v>0.71</v>
      </c>
      <c r="V16" t="n">
        <v>0.89</v>
      </c>
      <c r="W16" t="n">
        <v>3.78</v>
      </c>
      <c r="X16" t="n">
        <v>0.53</v>
      </c>
      <c r="Y16" t="n">
        <v>1</v>
      </c>
      <c r="Z16" t="n">
        <v>10</v>
      </c>
      <c r="AA16" t="n">
        <v>712.4601177341002</v>
      </c>
      <c r="AB16" t="n">
        <v>974.8193646058654</v>
      </c>
      <c r="AC16" t="n">
        <v>881.7839726154522</v>
      </c>
      <c r="AD16" t="n">
        <v>712460.1177341002</v>
      </c>
      <c r="AE16" t="n">
        <v>974819.3646058654</v>
      </c>
      <c r="AF16" t="n">
        <v>3.739428268056111e-06</v>
      </c>
      <c r="AG16" t="n">
        <v>49</v>
      </c>
      <c r="AH16" t="n">
        <v>881783.9726154521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3.6757</v>
      </c>
      <c r="E2" t="n">
        <v>27.21</v>
      </c>
      <c r="F2" t="n">
        <v>18.63</v>
      </c>
      <c r="G2" t="n">
        <v>6.46</v>
      </c>
      <c r="H2" t="n">
        <v>0.1</v>
      </c>
      <c r="I2" t="n">
        <v>173</v>
      </c>
      <c r="J2" t="n">
        <v>176.73</v>
      </c>
      <c r="K2" t="n">
        <v>52.44</v>
      </c>
      <c r="L2" t="n">
        <v>1</v>
      </c>
      <c r="M2" t="n">
        <v>171</v>
      </c>
      <c r="N2" t="n">
        <v>33.29</v>
      </c>
      <c r="O2" t="n">
        <v>22031.19</v>
      </c>
      <c r="P2" t="n">
        <v>240.11</v>
      </c>
      <c r="Q2" t="n">
        <v>1732.92</v>
      </c>
      <c r="R2" t="n">
        <v>153.47</v>
      </c>
      <c r="S2" t="n">
        <v>42.11</v>
      </c>
      <c r="T2" t="n">
        <v>54295.92</v>
      </c>
      <c r="U2" t="n">
        <v>0.27</v>
      </c>
      <c r="V2" t="n">
        <v>0.75</v>
      </c>
      <c r="W2" t="n">
        <v>4</v>
      </c>
      <c r="X2" t="n">
        <v>3.53</v>
      </c>
      <c r="Y2" t="n">
        <v>1</v>
      </c>
      <c r="Z2" t="n">
        <v>10</v>
      </c>
      <c r="AA2" t="n">
        <v>1239.304592409989</v>
      </c>
      <c r="AB2" t="n">
        <v>1695.671217595249</v>
      </c>
      <c r="AC2" t="n">
        <v>1533.838736477459</v>
      </c>
      <c r="AD2" t="n">
        <v>1239304.59240999</v>
      </c>
      <c r="AE2" t="n">
        <v>1695671.217595249</v>
      </c>
      <c r="AF2" t="n">
        <v>2.31150562252795e-06</v>
      </c>
      <c r="AG2" t="n">
        <v>71</v>
      </c>
      <c r="AH2" t="n">
        <v>1533838.736477459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4.0213</v>
      </c>
      <c r="E3" t="n">
        <v>24.87</v>
      </c>
      <c r="F3" t="n">
        <v>17.79</v>
      </c>
      <c r="G3" t="n">
        <v>8.15</v>
      </c>
      <c r="H3" t="n">
        <v>0.13</v>
      </c>
      <c r="I3" t="n">
        <v>131</v>
      </c>
      <c r="J3" t="n">
        <v>177.1</v>
      </c>
      <c r="K3" t="n">
        <v>52.44</v>
      </c>
      <c r="L3" t="n">
        <v>1.25</v>
      </c>
      <c r="M3" t="n">
        <v>129</v>
      </c>
      <c r="N3" t="n">
        <v>33.41</v>
      </c>
      <c r="O3" t="n">
        <v>22076.81</v>
      </c>
      <c r="P3" t="n">
        <v>227.14</v>
      </c>
      <c r="Q3" t="n">
        <v>1732.38</v>
      </c>
      <c r="R3" t="n">
        <v>126.62</v>
      </c>
      <c r="S3" t="n">
        <v>42.11</v>
      </c>
      <c r="T3" t="n">
        <v>41084.86</v>
      </c>
      <c r="U3" t="n">
        <v>0.33</v>
      </c>
      <c r="V3" t="n">
        <v>0.78</v>
      </c>
      <c r="W3" t="n">
        <v>3.94</v>
      </c>
      <c r="X3" t="n">
        <v>2.69</v>
      </c>
      <c r="Y3" t="n">
        <v>1</v>
      </c>
      <c r="Z3" t="n">
        <v>10</v>
      </c>
      <c r="AA3" t="n">
        <v>1108.71567743518</v>
      </c>
      <c r="AB3" t="n">
        <v>1516.99370295039</v>
      </c>
      <c r="AC3" t="n">
        <v>1372.213953054838</v>
      </c>
      <c r="AD3" t="n">
        <v>1108715.67743518</v>
      </c>
      <c r="AE3" t="n">
        <v>1516993.70295039</v>
      </c>
      <c r="AF3" t="n">
        <v>2.528840101170293e-06</v>
      </c>
      <c r="AG3" t="n">
        <v>65</v>
      </c>
      <c r="AH3" t="n">
        <v>1372213.953054838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4.2784</v>
      </c>
      <c r="E4" t="n">
        <v>23.37</v>
      </c>
      <c r="F4" t="n">
        <v>17.22</v>
      </c>
      <c r="G4" t="n">
        <v>9.84</v>
      </c>
      <c r="H4" t="n">
        <v>0.15</v>
      </c>
      <c r="I4" t="n">
        <v>105</v>
      </c>
      <c r="J4" t="n">
        <v>177.47</v>
      </c>
      <c r="K4" t="n">
        <v>52.44</v>
      </c>
      <c r="L4" t="n">
        <v>1.5</v>
      </c>
      <c r="M4" t="n">
        <v>103</v>
      </c>
      <c r="N4" t="n">
        <v>33.53</v>
      </c>
      <c r="O4" t="n">
        <v>22122.46</v>
      </c>
      <c r="P4" t="n">
        <v>217.76</v>
      </c>
      <c r="Q4" t="n">
        <v>1732.57</v>
      </c>
      <c r="R4" t="n">
        <v>109.49</v>
      </c>
      <c r="S4" t="n">
        <v>42.11</v>
      </c>
      <c r="T4" t="n">
        <v>32647.31</v>
      </c>
      <c r="U4" t="n">
        <v>0.38</v>
      </c>
      <c r="V4" t="n">
        <v>0.8100000000000001</v>
      </c>
      <c r="W4" t="n">
        <v>3.88</v>
      </c>
      <c r="X4" t="n">
        <v>2.12</v>
      </c>
      <c r="Y4" t="n">
        <v>1</v>
      </c>
      <c r="Z4" t="n">
        <v>10</v>
      </c>
      <c r="AA4" t="n">
        <v>1024.436294217128</v>
      </c>
      <c r="AB4" t="n">
        <v>1401.678932687477</v>
      </c>
      <c r="AC4" t="n">
        <v>1267.904662620521</v>
      </c>
      <c r="AD4" t="n">
        <v>1024436.294217128</v>
      </c>
      <c r="AE4" t="n">
        <v>1401678.932687477</v>
      </c>
      <c r="AF4" t="n">
        <v>2.690520351340855e-06</v>
      </c>
      <c r="AG4" t="n">
        <v>61</v>
      </c>
      <c r="AH4" t="n">
        <v>1267904.662620521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4.4609</v>
      </c>
      <c r="E5" t="n">
        <v>22.42</v>
      </c>
      <c r="F5" t="n">
        <v>16.87</v>
      </c>
      <c r="G5" t="n">
        <v>11.5</v>
      </c>
      <c r="H5" t="n">
        <v>0.17</v>
      </c>
      <c r="I5" t="n">
        <v>88</v>
      </c>
      <c r="J5" t="n">
        <v>177.84</v>
      </c>
      <c r="K5" t="n">
        <v>52.44</v>
      </c>
      <c r="L5" t="n">
        <v>1.75</v>
      </c>
      <c r="M5" t="n">
        <v>86</v>
      </c>
      <c r="N5" t="n">
        <v>33.65</v>
      </c>
      <c r="O5" t="n">
        <v>22168.15</v>
      </c>
      <c r="P5" t="n">
        <v>211.34</v>
      </c>
      <c r="Q5" t="n">
        <v>1732.38</v>
      </c>
      <c r="R5" t="n">
        <v>98.55</v>
      </c>
      <c r="S5" t="n">
        <v>42.11</v>
      </c>
      <c r="T5" t="n">
        <v>27260.91</v>
      </c>
      <c r="U5" t="n">
        <v>0.43</v>
      </c>
      <c r="V5" t="n">
        <v>0.83</v>
      </c>
      <c r="W5" t="n">
        <v>3.85</v>
      </c>
      <c r="X5" t="n">
        <v>1.77</v>
      </c>
      <c r="Y5" t="n">
        <v>1</v>
      </c>
      <c r="Z5" t="n">
        <v>10</v>
      </c>
      <c r="AA5" t="n">
        <v>976.7474921457394</v>
      </c>
      <c r="AB5" t="n">
        <v>1336.42900981194</v>
      </c>
      <c r="AC5" t="n">
        <v>1208.882100805384</v>
      </c>
      <c r="AD5" t="n">
        <v>976747.4921457395</v>
      </c>
      <c r="AE5" t="n">
        <v>1336429.00981194</v>
      </c>
      <c r="AF5" t="n">
        <v>2.805287545647068e-06</v>
      </c>
      <c r="AG5" t="n">
        <v>59</v>
      </c>
      <c r="AH5" t="n">
        <v>1208882.100805384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4.6124</v>
      </c>
      <c r="E6" t="n">
        <v>21.68</v>
      </c>
      <c r="F6" t="n">
        <v>16.59</v>
      </c>
      <c r="G6" t="n">
        <v>13.27</v>
      </c>
      <c r="H6" t="n">
        <v>0.2</v>
      </c>
      <c r="I6" t="n">
        <v>75</v>
      </c>
      <c r="J6" t="n">
        <v>178.21</v>
      </c>
      <c r="K6" t="n">
        <v>52.44</v>
      </c>
      <c r="L6" t="n">
        <v>2</v>
      </c>
      <c r="M6" t="n">
        <v>73</v>
      </c>
      <c r="N6" t="n">
        <v>33.77</v>
      </c>
      <c r="O6" t="n">
        <v>22213.89</v>
      </c>
      <c r="P6" t="n">
        <v>205.68</v>
      </c>
      <c r="Q6" t="n">
        <v>1732.42</v>
      </c>
      <c r="R6" t="n">
        <v>90</v>
      </c>
      <c r="S6" t="n">
        <v>42.11</v>
      </c>
      <c r="T6" t="n">
        <v>23052.78</v>
      </c>
      <c r="U6" t="n">
        <v>0.47</v>
      </c>
      <c r="V6" t="n">
        <v>0.84</v>
      </c>
      <c r="W6" t="n">
        <v>3.83</v>
      </c>
      <c r="X6" t="n">
        <v>1.49</v>
      </c>
      <c r="Y6" t="n">
        <v>1</v>
      </c>
      <c r="Z6" t="n">
        <v>10</v>
      </c>
      <c r="AA6" t="n">
        <v>935.1948118037653</v>
      </c>
      <c r="AB6" t="n">
        <v>1279.574799393174</v>
      </c>
      <c r="AC6" t="n">
        <v>1157.453976433599</v>
      </c>
      <c r="AD6" t="n">
        <v>935194.8118037654</v>
      </c>
      <c r="AE6" t="n">
        <v>1279574.799393174</v>
      </c>
      <c r="AF6" t="n">
        <v>2.900560038454693e-06</v>
      </c>
      <c r="AG6" t="n">
        <v>57</v>
      </c>
      <c r="AH6" t="n">
        <v>1157453.976433599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4.7381</v>
      </c>
      <c r="E7" t="n">
        <v>21.11</v>
      </c>
      <c r="F7" t="n">
        <v>16.37</v>
      </c>
      <c r="G7" t="n">
        <v>15.11</v>
      </c>
      <c r="H7" t="n">
        <v>0.22</v>
      </c>
      <c r="I7" t="n">
        <v>65</v>
      </c>
      <c r="J7" t="n">
        <v>178.59</v>
      </c>
      <c r="K7" t="n">
        <v>52.44</v>
      </c>
      <c r="L7" t="n">
        <v>2.25</v>
      </c>
      <c r="M7" t="n">
        <v>63</v>
      </c>
      <c r="N7" t="n">
        <v>33.89</v>
      </c>
      <c r="O7" t="n">
        <v>22259.66</v>
      </c>
      <c r="P7" t="n">
        <v>200.8</v>
      </c>
      <c r="Q7" t="n">
        <v>1732.23</v>
      </c>
      <c r="R7" t="n">
        <v>83.31</v>
      </c>
      <c r="S7" t="n">
        <v>42.11</v>
      </c>
      <c r="T7" t="n">
        <v>19757.06</v>
      </c>
      <c r="U7" t="n">
        <v>0.51</v>
      </c>
      <c r="V7" t="n">
        <v>0.85</v>
      </c>
      <c r="W7" t="n">
        <v>3.81</v>
      </c>
      <c r="X7" t="n">
        <v>1.27</v>
      </c>
      <c r="Y7" t="n">
        <v>1</v>
      </c>
      <c r="Z7" t="n">
        <v>10</v>
      </c>
      <c r="AA7" t="n">
        <v>898.3135596799957</v>
      </c>
      <c r="AB7" t="n">
        <v>1229.112243151422</v>
      </c>
      <c r="AC7" t="n">
        <v>1111.807495734918</v>
      </c>
      <c r="AD7" t="n">
        <v>898313.5596799958</v>
      </c>
      <c r="AE7" t="n">
        <v>1229112.243151423</v>
      </c>
      <c r="AF7" t="n">
        <v>2.979607908724782e-06</v>
      </c>
      <c r="AG7" t="n">
        <v>55</v>
      </c>
      <c r="AH7" t="n">
        <v>1111807.495734918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4.8184</v>
      </c>
      <c r="E8" t="n">
        <v>20.75</v>
      </c>
      <c r="F8" t="n">
        <v>16.27</v>
      </c>
      <c r="G8" t="n">
        <v>16.83</v>
      </c>
      <c r="H8" t="n">
        <v>0.25</v>
      </c>
      <c r="I8" t="n">
        <v>58</v>
      </c>
      <c r="J8" t="n">
        <v>178.96</v>
      </c>
      <c r="K8" t="n">
        <v>52.44</v>
      </c>
      <c r="L8" t="n">
        <v>2.5</v>
      </c>
      <c r="M8" t="n">
        <v>56</v>
      </c>
      <c r="N8" t="n">
        <v>34.02</v>
      </c>
      <c r="O8" t="n">
        <v>22305.48</v>
      </c>
      <c r="P8" t="n">
        <v>197.49</v>
      </c>
      <c r="Q8" t="n">
        <v>1732.08</v>
      </c>
      <c r="R8" t="n">
        <v>79.47</v>
      </c>
      <c r="S8" t="n">
        <v>42.11</v>
      </c>
      <c r="T8" t="n">
        <v>17872.55</v>
      </c>
      <c r="U8" t="n">
        <v>0.53</v>
      </c>
      <c r="V8" t="n">
        <v>0.86</v>
      </c>
      <c r="W8" t="n">
        <v>3.82</v>
      </c>
      <c r="X8" t="n">
        <v>1.17</v>
      </c>
      <c r="Y8" t="n">
        <v>1</v>
      </c>
      <c r="Z8" t="n">
        <v>10</v>
      </c>
      <c r="AA8" t="n">
        <v>887.8797613623437</v>
      </c>
      <c r="AB8" t="n">
        <v>1214.836259986516</v>
      </c>
      <c r="AC8" t="n">
        <v>1098.893992366802</v>
      </c>
      <c r="AD8" t="n">
        <v>887879.7613623438</v>
      </c>
      <c r="AE8" t="n">
        <v>1214836.259986516</v>
      </c>
      <c r="AF8" t="n">
        <v>3.030105474219515e-06</v>
      </c>
      <c r="AG8" t="n">
        <v>55</v>
      </c>
      <c r="AH8" t="n">
        <v>1098893.992366802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4.9034</v>
      </c>
      <c r="E9" t="n">
        <v>20.39</v>
      </c>
      <c r="F9" t="n">
        <v>16.12</v>
      </c>
      <c r="G9" t="n">
        <v>18.61</v>
      </c>
      <c r="H9" t="n">
        <v>0.27</v>
      </c>
      <c r="I9" t="n">
        <v>52</v>
      </c>
      <c r="J9" t="n">
        <v>179.33</v>
      </c>
      <c r="K9" t="n">
        <v>52.44</v>
      </c>
      <c r="L9" t="n">
        <v>2.75</v>
      </c>
      <c r="M9" t="n">
        <v>50</v>
      </c>
      <c r="N9" t="n">
        <v>34.14</v>
      </c>
      <c r="O9" t="n">
        <v>22351.34</v>
      </c>
      <c r="P9" t="n">
        <v>193.62</v>
      </c>
      <c r="Q9" t="n">
        <v>1732.26</v>
      </c>
      <c r="R9" t="n">
        <v>75.41</v>
      </c>
      <c r="S9" t="n">
        <v>42.11</v>
      </c>
      <c r="T9" t="n">
        <v>15874.42</v>
      </c>
      <c r="U9" t="n">
        <v>0.5600000000000001</v>
      </c>
      <c r="V9" t="n">
        <v>0.86</v>
      </c>
      <c r="W9" t="n">
        <v>3.79</v>
      </c>
      <c r="X9" t="n">
        <v>1.02</v>
      </c>
      <c r="Y9" t="n">
        <v>1</v>
      </c>
      <c r="Z9" t="n">
        <v>10</v>
      </c>
      <c r="AA9" t="n">
        <v>866.6364993479775</v>
      </c>
      <c r="AB9" t="n">
        <v>1185.770291711883</v>
      </c>
      <c r="AC9" t="n">
        <v>1072.602039309957</v>
      </c>
      <c r="AD9" t="n">
        <v>866636.4993479776</v>
      </c>
      <c r="AE9" t="n">
        <v>1185770.291711883</v>
      </c>
      <c r="AF9" t="n">
        <v>3.083558688005972e-06</v>
      </c>
      <c r="AG9" t="n">
        <v>54</v>
      </c>
      <c r="AH9" t="n">
        <v>1072602.039309958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4.9705</v>
      </c>
      <c r="E10" t="n">
        <v>20.12</v>
      </c>
      <c r="F10" t="n">
        <v>16.03</v>
      </c>
      <c r="G10" t="n">
        <v>20.46</v>
      </c>
      <c r="H10" t="n">
        <v>0.3</v>
      </c>
      <c r="I10" t="n">
        <v>47</v>
      </c>
      <c r="J10" t="n">
        <v>179.7</v>
      </c>
      <c r="K10" t="n">
        <v>52.44</v>
      </c>
      <c r="L10" t="n">
        <v>3</v>
      </c>
      <c r="M10" t="n">
        <v>45</v>
      </c>
      <c r="N10" t="n">
        <v>34.26</v>
      </c>
      <c r="O10" t="n">
        <v>22397.24</v>
      </c>
      <c r="P10" t="n">
        <v>190.3</v>
      </c>
      <c r="Q10" t="n">
        <v>1732.02</v>
      </c>
      <c r="R10" t="n">
        <v>72.38</v>
      </c>
      <c r="S10" t="n">
        <v>42.11</v>
      </c>
      <c r="T10" t="n">
        <v>14381.94</v>
      </c>
      <c r="U10" t="n">
        <v>0.58</v>
      </c>
      <c r="V10" t="n">
        <v>0.87</v>
      </c>
      <c r="W10" t="n">
        <v>3.79</v>
      </c>
      <c r="X10" t="n">
        <v>0.93</v>
      </c>
      <c r="Y10" t="n">
        <v>1</v>
      </c>
      <c r="Z10" t="n">
        <v>10</v>
      </c>
      <c r="AA10" t="n">
        <v>847.9888463215887</v>
      </c>
      <c r="AB10" t="n">
        <v>1160.255750164788</v>
      </c>
      <c r="AC10" t="n">
        <v>1049.522569798233</v>
      </c>
      <c r="AD10" t="n">
        <v>847988.8463215886</v>
      </c>
      <c r="AE10" t="n">
        <v>1160255.750164788</v>
      </c>
      <c r="AF10" t="n">
        <v>3.125755283830339e-06</v>
      </c>
      <c r="AG10" t="n">
        <v>53</v>
      </c>
      <c r="AH10" t="n">
        <v>1049522.569798233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5.0271</v>
      </c>
      <c r="E11" t="n">
        <v>19.89</v>
      </c>
      <c r="F11" t="n">
        <v>15.94</v>
      </c>
      <c r="G11" t="n">
        <v>22.25</v>
      </c>
      <c r="H11" t="n">
        <v>0.32</v>
      </c>
      <c r="I11" t="n">
        <v>43</v>
      </c>
      <c r="J11" t="n">
        <v>180.07</v>
      </c>
      <c r="K11" t="n">
        <v>52.44</v>
      </c>
      <c r="L11" t="n">
        <v>3.25</v>
      </c>
      <c r="M11" t="n">
        <v>41</v>
      </c>
      <c r="N11" t="n">
        <v>34.38</v>
      </c>
      <c r="O11" t="n">
        <v>22443.18</v>
      </c>
      <c r="P11" t="n">
        <v>186.83</v>
      </c>
      <c r="Q11" t="n">
        <v>1731.95</v>
      </c>
      <c r="R11" t="n">
        <v>70.11</v>
      </c>
      <c r="S11" t="n">
        <v>42.11</v>
      </c>
      <c r="T11" t="n">
        <v>13266.61</v>
      </c>
      <c r="U11" t="n">
        <v>0.6</v>
      </c>
      <c r="V11" t="n">
        <v>0.87</v>
      </c>
      <c r="W11" t="n">
        <v>3.77</v>
      </c>
      <c r="X11" t="n">
        <v>0.84</v>
      </c>
      <c r="Y11" t="n">
        <v>1</v>
      </c>
      <c r="Z11" t="n">
        <v>10</v>
      </c>
      <c r="AA11" t="n">
        <v>830.0760457383171</v>
      </c>
      <c r="AB11" t="n">
        <v>1135.746666149768</v>
      </c>
      <c r="AC11" t="n">
        <v>1027.352598362891</v>
      </c>
      <c r="AD11" t="n">
        <v>830076.0457383172</v>
      </c>
      <c r="AE11" t="n">
        <v>1135746.666149768</v>
      </c>
      <c r="AF11" t="n">
        <v>3.161348835598732e-06</v>
      </c>
      <c r="AG11" t="n">
        <v>52</v>
      </c>
      <c r="AH11" t="n">
        <v>1027352.598362891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5.0815</v>
      </c>
      <c r="E12" t="n">
        <v>19.68</v>
      </c>
      <c r="F12" t="n">
        <v>15.87</v>
      </c>
      <c r="G12" t="n">
        <v>24.42</v>
      </c>
      <c r="H12" t="n">
        <v>0.34</v>
      </c>
      <c r="I12" t="n">
        <v>39</v>
      </c>
      <c r="J12" t="n">
        <v>180.45</v>
      </c>
      <c r="K12" t="n">
        <v>52.44</v>
      </c>
      <c r="L12" t="n">
        <v>3.5</v>
      </c>
      <c r="M12" t="n">
        <v>37</v>
      </c>
      <c r="N12" t="n">
        <v>34.51</v>
      </c>
      <c r="O12" t="n">
        <v>22489.16</v>
      </c>
      <c r="P12" t="n">
        <v>183.88</v>
      </c>
      <c r="Q12" t="n">
        <v>1732.04</v>
      </c>
      <c r="R12" t="n">
        <v>67.40000000000001</v>
      </c>
      <c r="S12" t="n">
        <v>42.11</v>
      </c>
      <c r="T12" t="n">
        <v>11935.5</v>
      </c>
      <c r="U12" t="n">
        <v>0.62</v>
      </c>
      <c r="V12" t="n">
        <v>0.88</v>
      </c>
      <c r="W12" t="n">
        <v>3.78</v>
      </c>
      <c r="X12" t="n">
        <v>0.77</v>
      </c>
      <c r="Y12" t="n">
        <v>1</v>
      </c>
      <c r="Z12" t="n">
        <v>10</v>
      </c>
      <c r="AA12" t="n">
        <v>823.014186917616</v>
      </c>
      <c r="AB12" t="n">
        <v>1126.084319364062</v>
      </c>
      <c r="AC12" t="n">
        <v>1018.612412393224</v>
      </c>
      <c r="AD12" t="n">
        <v>823014.1869176161</v>
      </c>
      <c r="AE12" t="n">
        <v>1126084.319364062</v>
      </c>
      <c r="AF12" t="n">
        <v>3.195558892422063e-06</v>
      </c>
      <c r="AG12" t="n">
        <v>52</v>
      </c>
      <c r="AH12" t="n">
        <v>1018612.412393223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5.129</v>
      </c>
      <c r="E13" t="n">
        <v>19.5</v>
      </c>
      <c r="F13" t="n">
        <v>15.8</v>
      </c>
      <c r="G13" t="n">
        <v>26.33</v>
      </c>
      <c r="H13" t="n">
        <v>0.37</v>
      </c>
      <c r="I13" t="n">
        <v>36</v>
      </c>
      <c r="J13" t="n">
        <v>180.82</v>
      </c>
      <c r="K13" t="n">
        <v>52.44</v>
      </c>
      <c r="L13" t="n">
        <v>3.75</v>
      </c>
      <c r="M13" t="n">
        <v>34</v>
      </c>
      <c r="N13" t="n">
        <v>34.63</v>
      </c>
      <c r="O13" t="n">
        <v>22535.19</v>
      </c>
      <c r="P13" t="n">
        <v>180.65</v>
      </c>
      <c r="Q13" t="n">
        <v>1732.18</v>
      </c>
      <c r="R13" t="n">
        <v>65.23999999999999</v>
      </c>
      <c r="S13" t="n">
        <v>42.11</v>
      </c>
      <c r="T13" t="n">
        <v>10865.55</v>
      </c>
      <c r="U13" t="n">
        <v>0.65</v>
      </c>
      <c r="V13" t="n">
        <v>0.88</v>
      </c>
      <c r="W13" t="n">
        <v>3.76</v>
      </c>
      <c r="X13" t="n">
        <v>0.7</v>
      </c>
      <c r="Y13" t="n">
        <v>1</v>
      </c>
      <c r="Z13" t="n">
        <v>10</v>
      </c>
      <c r="AA13" t="n">
        <v>806.3766297799526</v>
      </c>
      <c r="AB13" t="n">
        <v>1103.320079691093</v>
      </c>
      <c r="AC13" t="n">
        <v>998.0207598048313</v>
      </c>
      <c r="AD13" t="n">
        <v>806376.6297799526</v>
      </c>
      <c r="AE13" t="n">
        <v>1103320.079691092</v>
      </c>
      <c r="AF13" t="n">
        <v>3.225429806008611e-06</v>
      </c>
      <c r="AG13" t="n">
        <v>51</v>
      </c>
      <c r="AH13" t="n">
        <v>998020.7598048314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5.1711</v>
      </c>
      <c r="E14" t="n">
        <v>19.34</v>
      </c>
      <c r="F14" t="n">
        <v>15.74</v>
      </c>
      <c r="G14" t="n">
        <v>28.63</v>
      </c>
      <c r="H14" t="n">
        <v>0.39</v>
      </c>
      <c r="I14" t="n">
        <v>33</v>
      </c>
      <c r="J14" t="n">
        <v>181.19</v>
      </c>
      <c r="K14" t="n">
        <v>52.44</v>
      </c>
      <c r="L14" t="n">
        <v>4</v>
      </c>
      <c r="M14" t="n">
        <v>31</v>
      </c>
      <c r="N14" t="n">
        <v>34.75</v>
      </c>
      <c r="O14" t="n">
        <v>22581.25</v>
      </c>
      <c r="P14" t="n">
        <v>177.58</v>
      </c>
      <c r="Q14" t="n">
        <v>1731.96</v>
      </c>
      <c r="R14" t="n">
        <v>63.67</v>
      </c>
      <c r="S14" t="n">
        <v>42.11</v>
      </c>
      <c r="T14" t="n">
        <v>10098.83</v>
      </c>
      <c r="U14" t="n">
        <v>0.66</v>
      </c>
      <c r="V14" t="n">
        <v>0.88</v>
      </c>
      <c r="W14" t="n">
        <v>3.76</v>
      </c>
      <c r="X14" t="n">
        <v>0.65</v>
      </c>
      <c r="Y14" t="n">
        <v>1</v>
      </c>
      <c r="Z14" t="n">
        <v>10</v>
      </c>
      <c r="AA14" t="n">
        <v>800.2497798724945</v>
      </c>
      <c r="AB14" t="n">
        <v>1094.937053350167</v>
      </c>
      <c r="AC14" t="n">
        <v>990.4377977322326</v>
      </c>
      <c r="AD14" t="n">
        <v>800249.7798724945</v>
      </c>
      <c r="AE14" t="n">
        <v>1094937.053350167</v>
      </c>
      <c r="AF14" t="n">
        <v>3.251904868366374e-06</v>
      </c>
      <c r="AG14" t="n">
        <v>51</v>
      </c>
      <c r="AH14" t="n">
        <v>990437.7977322326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5.2043</v>
      </c>
      <c r="E15" t="n">
        <v>19.21</v>
      </c>
      <c r="F15" t="n">
        <v>15.69</v>
      </c>
      <c r="G15" t="n">
        <v>30.37</v>
      </c>
      <c r="H15" t="n">
        <v>0.42</v>
      </c>
      <c r="I15" t="n">
        <v>31</v>
      </c>
      <c r="J15" t="n">
        <v>181.57</v>
      </c>
      <c r="K15" t="n">
        <v>52.44</v>
      </c>
      <c r="L15" t="n">
        <v>4.25</v>
      </c>
      <c r="M15" t="n">
        <v>29</v>
      </c>
      <c r="N15" t="n">
        <v>34.88</v>
      </c>
      <c r="O15" t="n">
        <v>22627.36</v>
      </c>
      <c r="P15" t="n">
        <v>174.62</v>
      </c>
      <c r="Q15" t="n">
        <v>1731.91</v>
      </c>
      <c r="R15" t="n">
        <v>61.91</v>
      </c>
      <c r="S15" t="n">
        <v>42.11</v>
      </c>
      <c r="T15" t="n">
        <v>9229.32</v>
      </c>
      <c r="U15" t="n">
        <v>0.68</v>
      </c>
      <c r="V15" t="n">
        <v>0.89</v>
      </c>
      <c r="W15" t="n">
        <v>3.76</v>
      </c>
      <c r="X15" t="n">
        <v>0.59</v>
      </c>
      <c r="Y15" t="n">
        <v>1</v>
      </c>
      <c r="Z15" t="n">
        <v>10</v>
      </c>
      <c r="AA15" t="n">
        <v>794.9056688283405</v>
      </c>
      <c r="AB15" t="n">
        <v>1087.625004854016</v>
      </c>
      <c r="AC15" t="n">
        <v>983.8236008820295</v>
      </c>
      <c r="AD15" t="n">
        <v>794905.6688283405</v>
      </c>
      <c r="AE15" t="n">
        <v>1087625.004854016</v>
      </c>
      <c r="AF15" t="n">
        <v>3.272783064810025e-06</v>
      </c>
      <c r="AG15" t="n">
        <v>51</v>
      </c>
      <c r="AH15" t="n">
        <v>983823.6008820295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5.2351</v>
      </c>
      <c r="E16" t="n">
        <v>19.1</v>
      </c>
      <c r="F16" t="n">
        <v>15.65</v>
      </c>
      <c r="G16" t="n">
        <v>32.38</v>
      </c>
      <c r="H16" t="n">
        <v>0.44</v>
      </c>
      <c r="I16" t="n">
        <v>29</v>
      </c>
      <c r="J16" t="n">
        <v>181.94</v>
      </c>
      <c r="K16" t="n">
        <v>52.44</v>
      </c>
      <c r="L16" t="n">
        <v>4.5</v>
      </c>
      <c r="M16" t="n">
        <v>27</v>
      </c>
      <c r="N16" t="n">
        <v>35</v>
      </c>
      <c r="O16" t="n">
        <v>22673.63</v>
      </c>
      <c r="P16" t="n">
        <v>170.79</v>
      </c>
      <c r="Q16" t="n">
        <v>1731.99</v>
      </c>
      <c r="R16" t="n">
        <v>60.92</v>
      </c>
      <c r="S16" t="n">
        <v>42.11</v>
      </c>
      <c r="T16" t="n">
        <v>8742.030000000001</v>
      </c>
      <c r="U16" t="n">
        <v>0.6899999999999999</v>
      </c>
      <c r="V16" t="n">
        <v>0.89</v>
      </c>
      <c r="W16" t="n">
        <v>3.75</v>
      </c>
      <c r="X16" t="n">
        <v>0.55</v>
      </c>
      <c r="Y16" t="n">
        <v>1</v>
      </c>
      <c r="Z16" t="n">
        <v>10</v>
      </c>
      <c r="AA16" t="n">
        <v>779.0892874132193</v>
      </c>
      <c r="AB16" t="n">
        <v>1065.984334032345</v>
      </c>
      <c r="AC16" t="n">
        <v>964.2482853107066</v>
      </c>
      <c r="AD16" t="n">
        <v>779089.2874132192</v>
      </c>
      <c r="AE16" t="n">
        <v>1065984.334032345</v>
      </c>
      <c r="AF16" t="n">
        <v>3.292151994040882e-06</v>
      </c>
      <c r="AG16" t="n">
        <v>50</v>
      </c>
      <c r="AH16" t="n">
        <v>964248.2853107066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5.2638</v>
      </c>
      <c r="E17" t="n">
        <v>19</v>
      </c>
      <c r="F17" t="n">
        <v>15.62</v>
      </c>
      <c r="G17" t="n">
        <v>34.7</v>
      </c>
      <c r="H17" t="n">
        <v>0.46</v>
      </c>
      <c r="I17" t="n">
        <v>27</v>
      </c>
      <c r="J17" t="n">
        <v>182.32</v>
      </c>
      <c r="K17" t="n">
        <v>52.44</v>
      </c>
      <c r="L17" t="n">
        <v>4.75</v>
      </c>
      <c r="M17" t="n">
        <v>25</v>
      </c>
      <c r="N17" t="n">
        <v>35.12</v>
      </c>
      <c r="O17" t="n">
        <v>22719.83</v>
      </c>
      <c r="P17" t="n">
        <v>168.19</v>
      </c>
      <c r="Q17" t="n">
        <v>1731.96</v>
      </c>
      <c r="R17" t="n">
        <v>59.66</v>
      </c>
      <c r="S17" t="n">
        <v>42.11</v>
      </c>
      <c r="T17" t="n">
        <v>8121.32</v>
      </c>
      <c r="U17" t="n">
        <v>0.71</v>
      </c>
      <c r="V17" t="n">
        <v>0.89</v>
      </c>
      <c r="W17" t="n">
        <v>3.75</v>
      </c>
      <c r="X17" t="n">
        <v>0.52</v>
      </c>
      <c r="Y17" t="n">
        <v>1</v>
      </c>
      <c r="Z17" t="n">
        <v>10</v>
      </c>
      <c r="AA17" t="n">
        <v>774.6323494269614</v>
      </c>
      <c r="AB17" t="n">
        <v>1059.88615485332</v>
      </c>
      <c r="AC17" t="n">
        <v>958.7321077936797</v>
      </c>
      <c r="AD17" t="n">
        <v>774632.3494269614</v>
      </c>
      <c r="AE17" t="n">
        <v>1059886.15485332</v>
      </c>
      <c r="AF17" t="n">
        <v>3.310200314460544e-06</v>
      </c>
      <c r="AG17" t="n">
        <v>50</v>
      </c>
      <c r="AH17" t="n">
        <v>958732.1077936797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5.2919</v>
      </c>
      <c r="E18" t="n">
        <v>18.9</v>
      </c>
      <c r="F18" t="n">
        <v>15.59</v>
      </c>
      <c r="G18" t="n">
        <v>37.41</v>
      </c>
      <c r="H18" t="n">
        <v>0.49</v>
      </c>
      <c r="I18" t="n">
        <v>25</v>
      </c>
      <c r="J18" t="n">
        <v>182.69</v>
      </c>
      <c r="K18" t="n">
        <v>52.44</v>
      </c>
      <c r="L18" t="n">
        <v>5</v>
      </c>
      <c r="M18" t="n">
        <v>23</v>
      </c>
      <c r="N18" t="n">
        <v>35.25</v>
      </c>
      <c r="O18" t="n">
        <v>22766.06</v>
      </c>
      <c r="P18" t="n">
        <v>166.05</v>
      </c>
      <c r="Q18" t="n">
        <v>1731.84</v>
      </c>
      <c r="R18" t="n">
        <v>58.74</v>
      </c>
      <c r="S18" t="n">
        <v>42.11</v>
      </c>
      <c r="T18" t="n">
        <v>7674.77</v>
      </c>
      <c r="U18" t="n">
        <v>0.72</v>
      </c>
      <c r="V18" t="n">
        <v>0.89</v>
      </c>
      <c r="W18" t="n">
        <v>3.75</v>
      </c>
      <c r="X18" t="n">
        <v>0.49</v>
      </c>
      <c r="Y18" t="n">
        <v>1</v>
      </c>
      <c r="Z18" t="n">
        <v>10</v>
      </c>
      <c r="AA18" t="n">
        <v>770.7282579446752</v>
      </c>
      <c r="AB18" t="n">
        <v>1054.544404650896</v>
      </c>
      <c r="AC18" t="n">
        <v>953.9001667333812</v>
      </c>
      <c r="AD18" t="n">
        <v>770728.2579446752</v>
      </c>
      <c r="AE18" t="n">
        <v>1054544.404650896</v>
      </c>
      <c r="AF18" t="n">
        <v>3.327871318077008e-06</v>
      </c>
      <c r="AG18" t="n">
        <v>50</v>
      </c>
      <c r="AH18" t="n">
        <v>953900.1667333812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5.3217</v>
      </c>
      <c r="E19" t="n">
        <v>18.79</v>
      </c>
      <c r="F19" t="n">
        <v>15.55</v>
      </c>
      <c r="G19" t="n">
        <v>40.57</v>
      </c>
      <c r="H19" t="n">
        <v>0.51</v>
      </c>
      <c r="I19" t="n">
        <v>23</v>
      </c>
      <c r="J19" t="n">
        <v>183.07</v>
      </c>
      <c r="K19" t="n">
        <v>52.44</v>
      </c>
      <c r="L19" t="n">
        <v>5.25</v>
      </c>
      <c r="M19" t="n">
        <v>21</v>
      </c>
      <c r="N19" t="n">
        <v>35.37</v>
      </c>
      <c r="O19" t="n">
        <v>22812.34</v>
      </c>
      <c r="P19" t="n">
        <v>161.04</v>
      </c>
      <c r="Q19" t="n">
        <v>1731.92</v>
      </c>
      <c r="R19" t="n">
        <v>57.67</v>
      </c>
      <c r="S19" t="n">
        <v>42.11</v>
      </c>
      <c r="T19" t="n">
        <v>7147.13</v>
      </c>
      <c r="U19" t="n">
        <v>0.73</v>
      </c>
      <c r="V19" t="n">
        <v>0.9</v>
      </c>
      <c r="W19" t="n">
        <v>3.75</v>
      </c>
      <c r="X19" t="n">
        <v>0.45</v>
      </c>
      <c r="Y19" t="n">
        <v>1</v>
      </c>
      <c r="Z19" t="n">
        <v>10</v>
      </c>
      <c r="AA19" t="n">
        <v>753.9377572332527</v>
      </c>
      <c r="AB19" t="n">
        <v>1031.570900832915</v>
      </c>
      <c r="AC19" t="n">
        <v>933.1192218762736</v>
      </c>
      <c r="AD19" t="n">
        <v>753937.7572332526</v>
      </c>
      <c r="AE19" t="n">
        <v>1031570.900832915</v>
      </c>
      <c r="AF19" t="n">
        <v>3.3466113859692e-06</v>
      </c>
      <c r="AG19" t="n">
        <v>49</v>
      </c>
      <c r="AH19" t="n">
        <v>933119.2218762736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5.3402</v>
      </c>
      <c r="E20" t="n">
        <v>18.73</v>
      </c>
      <c r="F20" t="n">
        <v>15.52</v>
      </c>
      <c r="G20" t="n">
        <v>42.34</v>
      </c>
      <c r="H20" t="n">
        <v>0.53</v>
      </c>
      <c r="I20" t="n">
        <v>22</v>
      </c>
      <c r="J20" t="n">
        <v>183.44</v>
      </c>
      <c r="K20" t="n">
        <v>52.44</v>
      </c>
      <c r="L20" t="n">
        <v>5.5</v>
      </c>
      <c r="M20" t="n">
        <v>15</v>
      </c>
      <c r="N20" t="n">
        <v>35.5</v>
      </c>
      <c r="O20" t="n">
        <v>22858.66</v>
      </c>
      <c r="P20" t="n">
        <v>159.61</v>
      </c>
      <c r="Q20" t="n">
        <v>1731.97</v>
      </c>
      <c r="R20" t="n">
        <v>56.6</v>
      </c>
      <c r="S20" t="n">
        <v>42.11</v>
      </c>
      <c r="T20" t="n">
        <v>6615.62</v>
      </c>
      <c r="U20" t="n">
        <v>0.74</v>
      </c>
      <c r="V20" t="n">
        <v>0.9</v>
      </c>
      <c r="W20" t="n">
        <v>3.75</v>
      </c>
      <c r="X20" t="n">
        <v>0.42</v>
      </c>
      <c r="Y20" t="n">
        <v>1</v>
      </c>
      <c r="Z20" t="n">
        <v>10</v>
      </c>
      <c r="AA20" t="n">
        <v>751.3369281075367</v>
      </c>
      <c r="AB20" t="n">
        <v>1028.012331682628</v>
      </c>
      <c r="AC20" t="n">
        <v>929.9002775712062</v>
      </c>
      <c r="AD20" t="n">
        <v>751336.9281075366</v>
      </c>
      <c r="AE20" t="n">
        <v>1028012.331682628</v>
      </c>
      <c r="AF20" t="n">
        <v>3.358245320734488e-06</v>
      </c>
      <c r="AG20" t="n">
        <v>49</v>
      </c>
      <c r="AH20" t="n">
        <v>929900.2775712062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5.3359</v>
      </c>
      <c r="E21" t="n">
        <v>18.74</v>
      </c>
      <c r="F21" t="n">
        <v>15.54</v>
      </c>
      <c r="G21" t="n">
        <v>42.38</v>
      </c>
      <c r="H21" t="n">
        <v>0.55</v>
      </c>
      <c r="I21" t="n">
        <v>22</v>
      </c>
      <c r="J21" t="n">
        <v>183.82</v>
      </c>
      <c r="K21" t="n">
        <v>52.44</v>
      </c>
      <c r="L21" t="n">
        <v>5.75</v>
      </c>
      <c r="M21" t="n">
        <v>9</v>
      </c>
      <c r="N21" t="n">
        <v>35.63</v>
      </c>
      <c r="O21" t="n">
        <v>22905.03</v>
      </c>
      <c r="P21" t="n">
        <v>157.38</v>
      </c>
      <c r="Q21" t="n">
        <v>1731.87</v>
      </c>
      <c r="R21" t="n">
        <v>56.86</v>
      </c>
      <c r="S21" t="n">
        <v>42.11</v>
      </c>
      <c r="T21" t="n">
        <v>6750.26</v>
      </c>
      <c r="U21" t="n">
        <v>0.74</v>
      </c>
      <c r="V21" t="n">
        <v>0.9</v>
      </c>
      <c r="W21" t="n">
        <v>3.76</v>
      </c>
      <c r="X21" t="n">
        <v>0.44</v>
      </c>
      <c r="Y21" t="n">
        <v>1</v>
      </c>
      <c r="Z21" t="n">
        <v>10</v>
      </c>
      <c r="AA21" t="n">
        <v>749.4154144005968</v>
      </c>
      <c r="AB21" t="n">
        <v>1025.38323185759</v>
      </c>
      <c r="AC21" t="n">
        <v>927.522095343506</v>
      </c>
      <c r="AD21" t="n">
        <v>749415.4144005968</v>
      </c>
      <c r="AE21" t="n">
        <v>1025383.23185759</v>
      </c>
      <c r="AF21" t="n">
        <v>3.355541216978231e-06</v>
      </c>
      <c r="AG21" t="n">
        <v>49</v>
      </c>
      <c r="AH21" t="n">
        <v>927522.095343506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5.3478</v>
      </c>
      <c r="E22" t="n">
        <v>18.7</v>
      </c>
      <c r="F22" t="n">
        <v>15.53</v>
      </c>
      <c r="G22" t="n">
        <v>44.38</v>
      </c>
      <c r="H22" t="n">
        <v>0.58</v>
      </c>
      <c r="I22" t="n">
        <v>21</v>
      </c>
      <c r="J22" t="n">
        <v>184.19</v>
      </c>
      <c r="K22" t="n">
        <v>52.44</v>
      </c>
      <c r="L22" t="n">
        <v>6</v>
      </c>
      <c r="M22" t="n">
        <v>2</v>
      </c>
      <c r="N22" t="n">
        <v>35.75</v>
      </c>
      <c r="O22" t="n">
        <v>22951.43</v>
      </c>
      <c r="P22" t="n">
        <v>157.14</v>
      </c>
      <c r="Q22" t="n">
        <v>1732</v>
      </c>
      <c r="R22" t="n">
        <v>56.25</v>
      </c>
      <c r="S22" t="n">
        <v>42.11</v>
      </c>
      <c r="T22" t="n">
        <v>6446.79</v>
      </c>
      <c r="U22" t="n">
        <v>0.75</v>
      </c>
      <c r="V22" t="n">
        <v>0.9</v>
      </c>
      <c r="W22" t="n">
        <v>3.77</v>
      </c>
      <c r="X22" t="n">
        <v>0.43</v>
      </c>
      <c r="Y22" t="n">
        <v>1</v>
      </c>
      <c r="Z22" t="n">
        <v>10</v>
      </c>
      <c r="AA22" t="n">
        <v>748.5099941331779</v>
      </c>
      <c r="AB22" t="n">
        <v>1024.144395903385</v>
      </c>
      <c r="AC22" t="n">
        <v>926.4014921540524</v>
      </c>
      <c r="AD22" t="n">
        <v>748509.9941331779</v>
      </c>
      <c r="AE22" t="n">
        <v>1024144.395903385</v>
      </c>
      <c r="AF22" t="n">
        <v>3.363024666908336e-06</v>
      </c>
      <c r="AG22" t="n">
        <v>49</v>
      </c>
      <c r="AH22" t="n">
        <v>926401.4921540525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5.3493</v>
      </c>
      <c r="E23" t="n">
        <v>18.69</v>
      </c>
      <c r="F23" t="n">
        <v>15.53</v>
      </c>
      <c r="G23" t="n">
        <v>44.36</v>
      </c>
      <c r="H23" t="n">
        <v>0.6</v>
      </c>
      <c r="I23" t="n">
        <v>21</v>
      </c>
      <c r="J23" t="n">
        <v>184.57</v>
      </c>
      <c r="K23" t="n">
        <v>52.44</v>
      </c>
      <c r="L23" t="n">
        <v>6.25</v>
      </c>
      <c r="M23" t="n">
        <v>1</v>
      </c>
      <c r="N23" t="n">
        <v>35.88</v>
      </c>
      <c r="O23" t="n">
        <v>22997.88</v>
      </c>
      <c r="P23" t="n">
        <v>157.17</v>
      </c>
      <c r="Q23" t="n">
        <v>1731.97</v>
      </c>
      <c r="R23" t="n">
        <v>56.32</v>
      </c>
      <c r="S23" t="n">
        <v>42.11</v>
      </c>
      <c r="T23" t="n">
        <v>6481.71</v>
      </c>
      <c r="U23" t="n">
        <v>0.75</v>
      </c>
      <c r="V23" t="n">
        <v>0.9</v>
      </c>
      <c r="W23" t="n">
        <v>3.76</v>
      </c>
      <c r="X23" t="n">
        <v>0.43</v>
      </c>
      <c r="Y23" t="n">
        <v>1</v>
      </c>
      <c r="Z23" t="n">
        <v>10</v>
      </c>
      <c r="AA23" t="n">
        <v>748.466026435647</v>
      </c>
      <c r="AB23" t="n">
        <v>1024.084237359905</v>
      </c>
      <c r="AC23" t="n">
        <v>926.3470750575298</v>
      </c>
      <c r="AD23" t="n">
        <v>748466.026435647</v>
      </c>
      <c r="AE23" t="n">
        <v>1024084.237359905</v>
      </c>
      <c r="AF23" t="n">
        <v>3.363967958916332e-06</v>
      </c>
      <c r="AG23" t="n">
        <v>49</v>
      </c>
      <c r="AH23" t="n">
        <v>926347.0750575297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5.3474</v>
      </c>
      <c r="E24" t="n">
        <v>18.7</v>
      </c>
      <c r="F24" t="n">
        <v>15.53</v>
      </c>
      <c r="G24" t="n">
        <v>44.38</v>
      </c>
      <c r="H24" t="n">
        <v>0.62</v>
      </c>
      <c r="I24" t="n">
        <v>21</v>
      </c>
      <c r="J24" t="n">
        <v>184.95</v>
      </c>
      <c r="K24" t="n">
        <v>52.44</v>
      </c>
      <c r="L24" t="n">
        <v>6.5</v>
      </c>
      <c r="M24" t="n">
        <v>0</v>
      </c>
      <c r="N24" t="n">
        <v>36.01</v>
      </c>
      <c r="O24" t="n">
        <v>23044.38</v>
      </c>
      <c r="P24" t="n">
        <v>157.45</v>
      </c>
      <c r="Q24" t="n">
        <v>1732.17</v>
      </c>
      <c r="R24" t="n">
        <v>56.45</v>
      </c>
      <c r="S24" t="n">
        <v>42.11</v>
      </c>
      <c r="T24" t="n">
        <v>6548.42</v>
      </c>
      <c r="U24" t="n">
        <v>0.75</v>
      </c>
      <c r="V24" t="n">
        <v>0.9</v>
      </c>
      <c r="W24" t="n">
        <v>3.76</v>
      </c>
      <c r="X24" t="n">
        <v>0.43</v>
      </c>
      <c r="Y24" t="n">
        <v>1</v>
      </c>
      <c r="Z24" t="n">
        <v>10</v>
      </c>
      <c r="AA24" t="n">
        <v>748.8453462417666</v>
      </c>
      <c r="AB24" t="n">
        <v>1024.603239453047</v>
      </c>
      <c r="AC24" t="n">
        <v>926.8165443193255</v>
      </c>
      <c r="AD24" t="n">
        <v>748845.3462417666</v>
      </c>
      <c r="AE24" t="n">
        <v>1024603.239453047</v>
      </c>
      <c r="AF24" t="n">
        <v>3.362773122372871e-06</v>
      </c>
      <c r="AG24" t="n">
        <v>49</v>
      </c>
      <c r="AH24" t="n">
        <v>926816.5443193256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3.2761</v>
      </c>
      <c r="E2" t="n">
        <v>30.52</v>
      </c>
      <c r="F2" t="n">
        <v>19.3</v>
      </c>
      <c r="G2" t="n">
        <v>5.68</v>
      </c>
      <c r="H2" t="n">
        <v>0.08</v>
      </c>
      <c r="I2" t="n">
        <v>204</v>
      </c>
      <c r="J2" t="n">
        <v>213.37</v>
      </c>
      <c r="K2" t="n">
        <v>56.13</v>
      </c>
      <c r="L2" t="n">
        <v>1</v>
      </c>
      <c r="M2" t="n">
        <v>202</v>
      </c>
      <c r="N2" t="n">
        <v>46.25</v>
      </c>
      <c r="O2" t="n">
        <v>26550.29</v>
      </c>
      <c r="P2" t="n">
        <v>282.47</v>
      </c>
      <c r="Q2" t="n">
        <v>1732.9</v>
      </c>
      <c r="R2" t="n">
        <v>174.71</v>
      </c>
      <c r="S2" t="n">
        <v>42.11</v>
      </c>
      <c r="T2" t="n">
        <v>64761.58</v>
      </c>
      <c r="U2" t="n">
        <v>0.24</v>
      </c>
      <c r="V2" t="n">
        <v>0.72</v>
      </c>
      <c r="W2" t="n">
        <v>4.03</v>
      </c>
      <c r="X2" t="n">
        <v>4.19</v>
      </c>
      <c r="Y2" t="n">
        <v>1</v>
      </c>
      <c r="Z2" t="n">
        <v>10</v>
      </c>
      <c r="AA2" t="n">
        <v>1497.707071418566</v>
      </c>
      <c r="AB2" t="n">
        <v>2049.228889287592</v>
      </c>
      <c r="AC2" t="n">
        <v>1853.653360204793</v>
      </c>
      <c r="AD2" t="n">
        <v>1497707.071418566</v>
      </c>
      <c r="AE2" t="n">
        <v>2049228.889287592</v>
      </c>
      <c r="AF2" t="n">
        <v>1.90002122564621e-06</v>
      </c>
      <c r="AG2" t="n">
        <v>80</v>
      </c>
      <c r="AH2" t="n">
        <v>1853653.360204794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3.668</v>
      </c>
      <c r="E3" t="n">
        <v>27.26</v>
      </c>
      <c r="F3" t="n">
        <v>18.19</v>
      </c>
      <c r="G3" t="n">
        <v>7.13</v>
      </c>
      <c r="H3" t="n">
        <v>0.1</v>
      </c>
      <c r="I3" t="n">
        <v>153</v>
      </c>
      <c r="J3" t="n">
        <v>213.78</v>
      </c>
      <c r="K3" t="n">
        <v>56.13</v>
      </c>
      <c r="L3" t="n">
        <v>1.25</v>
      </c>
      <c r="M3" t="n">
        <v>151</v>
      </c>
      <c r="N3" t="n">
        <v>46.4</v>
      </c>
      <c r="O3" t="n">
        <v>26600.32</v>
      </c>
      <c r="P3" t="n">
        <v>264.6</v>
      </c>
      <c r="Q3" t="n">
        <v>1732.62</v>
      </c>
      <c r="R3" t="n">
        <v>140.35</v>
      </c>
      <c r="S3" t="n">
        <v>42.11</v>
      </c>
      <c r="T3" t="n">
        <v>47838.02</v>
      </c>
      <c r="U3" t="n">
        <v>0.3</v>
      </c>
      <c r="V3" t="n">
        <v>0.77</v>
      </c>
      <c r="W3" t="n">
        <v>3.94</v>
      </c>
      <c r="X3" t="n">
        <v>3.09</v>
      </c>
      <c r="Y3" t="n">
        <v>1</v>
      </c>
      <c r="Z3" t="n">
        <v>10</v>
      </c>
      <c r="AA3" t="n">
        <v>1294.823683829545</v>
      </c>
      <c r="AB3" t="n">
        <v>1771.634887804934</v>
      </c>
      <c r="AC3" t="n">
        <v>1602.552540618012</v>
      </c>
      <c r="AD3" t="n">
        <v>1294823.683829546</v>
      </c>
      <c r="AE3" t="n">
        <v>1771634.887804934</v>
      </c>
      <c r="AF3" t="n">
        <v>2.127309256637556e-06</v>
      </c>
      <c r="AG3" t="n">
        <v>71</v>
      </c>
      <c r="AH3" t="n">
        <v>1602552.540618012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3.9374</v>
      </c>
      <c r="E4" t="n">
        <v>25.4</v>
      </c>
      <c r="F4" t="n">
        <v>17.59</v>
      </c>
      <c r="G4" t="n">
        <v>8.58</v>
      </c>
      <c r="H4" t="n">
        <v>0.12</v>
      </c>
      <c r="I4" t="n">
        <v>123</v>
      </c>
      <c r="J4" t="n">
        <v>214.19</v>
      </c>
      <c r="K4" t="n">
        <v>56.13</v>
      </c>
      <c r="L4" t="n">
        <v>1.5</v>
      </c>
      <c r="M4" t="n">
        <v>121</v>
      </c>
      <c r="N4" t="n">
        <v>46.56</v>
      </c>
      <c r="O4" t="n">
        <v>26650.41</v>
      </c>
      <c r="P4" t="n">
        <v>254.19</v>
      </c>
      <c r="Q4" t="n">
        <v>1732.77</v>
      </c>
      <c r="R4" t="n">
        <v>120.92</v>
      </c>
      <c r="S4" t="n">
        <v>42.11</v>
      </c>
      <c r="T4" t="n">
        <v>38272.77</v>
      </c>
      <c r="U4" t="n">
        <v>0.35</v>
      </c>
      <c r="V4" t="n">
        <v>0.79</v>
      </c>
      <c r="W4" t="n">
        <v>3.91</v>
      </c>
      <c r="X4" t="n">
        <v>2.49</v>
      </c>
      <c r="Y4" t="n">
        <v>1</v>
      </c>
      <c r="Z4" t="n">
        <v>10</v>
      </c>
      <c r="AA4" t="n">
        <v>1194.412331905065</v>
      </c>
      <c r="AB4" t="n">
        <v>1634.247646265656</v>
      </c>
      <c r="AC4" t="n">
        <v>1478.277344587038</v>
      </c>
      <c r="AD4" t="n">
        <v>1194412.331905065</v>
      </c>
      <c r="AE4" t="n">
        <v>1634247.646265656</v>
      </c>
      <c r="AF4" t="n">
        <v>2.283551654057991e-06</v>
      </c>
      <c r="AG4" t="n">
        <v>67</v>
      </c>
      <c r="AH4" t="n">
        <v>1478277.344587038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4.1547</v>
      </c>
      <c r="E5" t="n">
        <v>24.07</v>
      </c>
      <c r="F5" t="n">
        <v>17.15</v>
      </c>
      <c r="G5" t="n">
        <v>10.09</v>
      </c>
      <c r="H5" t="n">
        <v>0.14</v>
      </c>
      <c r="I5" t="n">
        <v>102</v>
      </c>
      <c r="J5" t="n">
        <v>214.59</v>
      </c>
      <c r="K5" t="n">
        <v>56.13</v>
      </c>
      <c r="L5" t="n">
        <v>1.75</v>
      </c>
      <c r="M5" t="n">
        <v>100</v>
      </c>
      <c r="N5" t="n">
        <v>46.72</v>
      </c>
      <c r="O5" t="n">
        <v>26700.55</v>
      </c>
      <c r="P5" t="n">
        <v>246.19</v>
      </c>
      <c r="Q5" t="n">
        <v>1732.27</v>
      </c>
      <c r="R5" t="n">
        <v>107.46</v>
      </c>
      <c r="S5" t="n">
        <v>42.11</v>
      </c>
      <c r="T5" t="n">
        <v>31646.7</v>
      </c>
      <c r="U5" t="n">
        <v>0.39</v>
      </c>
      <c r="V5" t="n">
        <v>0.8100000000000001</v>
      </c>
      <c r="W5" t="n">
        <v>3.87</v>
      </c>
      <c r="X5" t="n">
        <v>2.05</v>
      </c>
      <c r="Y5" t="n">
        <v>1</v>
      </c>
      <c r="Z5" t="n">
        <v>10</v>
      </c>
      <c r="AA5" t="n">
        <v>1112.401017505009</v>
      </c>
      <c r="AB5" t="n">
        <v>1522.036147819659</v>
      </c>
      <c r="AC5" t="n">
        <v>1376.7751540629</v>
      </c>
      <c r="AD5" t="n">
        <v>1112401.017505009</v>
      </c>
      <c r="AE5" t="n">
        <v>1522036.147819659</v>
      </c>
      <c r="AF5" t="n">
        <v>2.409577908547452e-06</v>
      </c>
      <c r="AG5" t="n">
        <v>63</v>
      </c>
      <c r="AH5" t="n">
        <v>1376775.1540629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4.3267</v>
      </c>
      <c r="E6" t="n">
        <v>23.11</v>
      </c>
      <c r="F6" t="n">
        <v>16.83</v>
      </c>
      <c r="G6" t="n">
        <v>11.6</v>
      </c>
      <c r="H6" t="n">
        <v>0.17</v>
      </c>
      <c r="I6" t="n">
        <v>87</v>
      </c>
      <c r="J6" t="n">
        <v>215</v>
      </c>
      <c r="K6" t="n">
        <v>56.13</v>
      </c>
      <c r="L6" t="n">
        <v>2</v>
      </c>
      <c r="M6" t="n">
        <v>85</v>
      </c>
      <c r="N6" t="n">
        <v>46.87</v>
      </c>
      <c r="O6" t="n">
        <v>26750.75</v>
      </c>
      <c r="P6" t="n">
        <v>239.81</v>
      </c>
      <c r="Q6" t="n">
        <v>1731.91</v>
      </c>
      <c r="R6" t="n">
        <v>97.72</v>
      </c>
      <c r="S6" t="n">
        <v>42.11</v>
      </c>
      <c r="T6" t="n">
        <v>26851.99</v>
      </c>
      <c r="U6" t="n">
        <v>0.43</v>
      </c>
      <c r="V6" t="n">
        <v>0.83</v>
      </c>
      <c r="W6" t="n">
        <v>3.84</v>
      </c>
      <c r="X6" t="n">
        <v>1.73</v>
      </c>
      <c r="Y6" t="n">
        <v>1</v>
      </c>
      <c r="Z6" t="n">
        <v>10</v>
      </c>
      <c r="AA6" t="n">
        <v>1062.283144705061</v>
      </c>
      <c r="AB6" t="n">
        <v>1453.462663210271</v>
      </c>
      <c r="AC6" t="n">
        <v>1314.746226581142</v>
      </c>
      <c r="AD6" t="n">
        <v>1062283.144705061</v>
      </c>
      <c r="AE6" t="n">
        <v>1453462.663210271</v>
      </c>
      <c r="AF6" t="n">
        <v>2.509331777724567e-06</v>
      </c>
      <c r="AG6" t="n">
        <v>61</v>
      </c>
      <c r="AH6" t="n">
        <v>1314746.226581142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4.453</v>
      </c>
      <c r="E7" t="n">
        <v>22.46</v>
      </c>
      <c r="F7" t="n">
        <v>16.64</v>
      </c>
      <c r="G7" t="n">
        <v>13.13</v>
      </c>
      <c r="H7" t="n">
        <v>0.19</v>
      </c>
      <c r="I7" t="n">
        <v>76</v>
      </c>
      <c r="J7" t="n">
        <v>215.41</v>
      </c>
      <c r="K7" t="n">
        <v>56.13</v>
      </c>
      <c r="L7" t="n">
        <v>2.25</v>
      </c>
      <c r="M7" t="n">
        <v>74</v>
      </c>
      <c r="N7" t="n">
        <v>47.03</v>
      </c>
      <c r="O7" t="n">
        <v>26801</v>
      </c>
      <c r="P7" t="n">
        <v>235.49</v>
      </c>
      <c r="Q7" t="n">
        <v>1732.19</v>
      </c>
      <c r="R7" t="n">
        <v>91.23999999999999</v>
      </c>
      <c r="S7" t="n">
        <v>42.11</v>
      </c>
      <c r="T7" t="n">
        <v>23669.64</v>
      </c>
      <c r="U7" t="n">
        <v>0.46</v>
      </c>
      <c r="V7" t="n">
        <v>0.84</v>
      </c>
      <c r="W7" t="n">
        <v>3.84</v>
      </c>
      <c r="X7" t="n">
        <v>1.53</v>
      </c>
      <c r="Y7" t="n">
        <v>1</v>
      </c>
      <c r="Z7" t="n">
        <v>10</v>
      </c>
      <c r="AA7" t="n">
        <v>1022.532578768063</v>
      </c>
      <c r="AB7" t="n">
        <v>1399.074185224068</v>
      </c>
      <c r="AC7" t="n">
        <v>1265.548508599234</v>
      </c>
      <c r="AD7" t="n">
        <v>1022532.578768063</v>
      </c>
      <c r="AE7" t="n">
        <v>1399074.185224068</v>
      </c>
      <c r="AF7" t="n">
        <v>2.582581275847066e-06</v>
      </c>
      <c r="AG7" t="n">
        <v>59</v>
      </c>
      <c r="AH7" t="n">
        <v>1265548.508599234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4.5585</v>
      </c>
      <c r="E8" t="n">
        <v>21.94</v>
      </c>
      <c r="F8" t="n">
        <v>16.45</v>
      </c>
      <c r="G8" t="n">
        <v>14.52</v>
      </c>
      <c r="H8" t="n">
        <v>0.21</v>
      </c>
      <c r="I8" t="n">
        <v>68</v>
      </c>
      <c r="J8" t="n">
        <v>215.82</v>
      </c>
      <c r="K8" t="n">
        <v>56.13</v>
      </c>
      <c r="L8" t="n">
        <v>2.5</v>
      </c>
      <c r="M8" t="n">
        <v>66</v>
      </c>
      <c r="N8" t="n">
        <v>47.19</v>
      </c>
      <c r="O8" t="n">
        <v>26851.31</v>
      </c>
      <c r="P8" t="n">
        <v>231.16</v>
      </c>
      <c r="Q8" t="n">
        <v>1732.06</v>
      </c>
      <c r="R8" t="n">
        <v>85.79000000000001</v>
      </c>
      <c r="S8" t="n">
        <v>42.11</v>
      </c>
      <c r="T8" t="n">
        <v>20981.65</v>
      </c>
      <c r="U8" t="n">
        <v>0.49</v>
      </c>
      <c r="V8" t="n">
        <v>0.85</v>
      </c>
      <c r="W8" t="n">
        <v>3.82</v>
      </c>
      <c r="X8" t="n">
        <v>1.35</v>
      </c>
      <c r="Y8" t="n">
        <v>1</v>
      </c>
      <c r="Z8" t="n">
        <v>10</v>
      </c>
      <c r="AA8" t="n">
        <v>995.7051242689068</v>
      </c>
      <c r="AB8" t="n">
        <v>1362.367678434561</v>
      </c>
      <c r="AC8" t="n">
        <v>1232.345219299811</v>
      </c>
      <c r="AD8" t="n">
        <v>995705.1242689069</v>
      </c>
      <c r="AE8" t="n">
        <v>1362367.678434561</v>
      </c>
      <c r="AF8" t="n">
        <v>2.643767515371401e-06</v>
      </c>
      <c r="AG8" t="n">
        <v>58</v>
      </c>
      <c r="AH8" t="n">
        <v>1232345.219299811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4.651</v>
      </c>
      <c r="E9" t="n">
        <v>21.5</v>
      </c>
      <c r="F9" t="n">
        <v>16.31</v>
      </c>
      <c r="G9" t="n">
        <v>16.04</v>
      </c>
      <c r="H9" t="n">
        <v>0.23</v>
      </c>
      <c r="I9" t="n">
        <v>61</v>
      </c>
      <c r="J9" t="n">
        <v>216.22</v>
      </c>
      <c r="K9" t="n">
        <v>56.13</v>
      </c>
      <c r="L9" t="n">
        <v>2.75</v>
      </c>
      <c r="M9" t="n">
        <v>59</v>
      </c>
      <c r="N9" t="n">
        <v>47.35</v>
      </c>
      <c r="O9" t="n">
        <v>26901.66</v>
      </c>
      <c r="P9" t="n">
        <v>227.45</v>
      </c>
      <c r="Q9" t="n">
        <v>1732.07</v>
      </c>
      <c r="R9" t="n">
        <v>81.34</v>
      </c>
      <c r="S9" t="n">
        <v>42.11</v>
      </c>
      <c r="T9" t="n">
        <v>18793.4</v>
      </c>
      <c r="U9" t="n">
        <v>0.52</v>
      </c>
      <c r="V9" t="n">
        <v>0.85</v>
      </c>
      <c r="W9" t="n">
        <v>3.8</v>
      </c>
      <c r="X9" t="n">
        <v>1.21</v>
      </c>
      <c r="Y9" t="n">
        <v>1</v>
      </c>
      <c r="Z9" t="n">
        <v>10</v>
      </c>
      <c r="AA9" t="n">
        <v>961.9778864009627</v>
      </c>
      <c r="AB9" t="n">
        <v>1316.220583642918</v>
      </c>
      <c r="AC9" t="n">
        <v>1190.602338467229</v>
      </c>
      <c r="AD9" t="n">
        <v>961977.8864009627</v>
      </c>
      <c r="AE9" t="n">
        <v>1316220.583642918</v>
      </c>
      <c r="AF9" t="n">
        <v>2.697414218271884e-06</v>
      </c>
      <c r="AG9" t="n">
        <v>56</v>
      </c>
      <c r="AH9" t="n">
        <v>1190602.338467229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4.7343</v>
      </c>
      <c r="E10" t="n">
        <v>21.12</v>
      </c>
      <c r="F10" t="n">
        <v>16.19</v>
      </c>
      <c r="G10" t="n">
        <v>17.66</v>
      </c>
      <c r="H10" t="n">
        <v>0.25</v>
      </c>
      <c r="I10" t="n">
        <v>55</v>
      </c>
      <c r="J10" t="n">
        <v>216.63</v>
      </c>
      <c r="K10" t="n">
        <v>56.13</v>
      </c>
      <c r="L10" t="n">
        <v>3</v>
      </c>
      <c r="M10" t="n">
        <v>53</v>
      </c>
      <c r="N10" t="n">
        <v>47.51</v>
      </c>
      <c r="O10" t="n">
        <v>26952.08</v>
      </c>
      <c r="P10" t="n">
        <v>224</v>
      </c>
      <c r="Q10" t="n">
        <v>1732.12</v>
      </c>
      <c r="R10" t="n">
        <v>77.45999999999999</v>
      </c>
      <c r="S10" t="n">
        <v>42.11</v>
      </c>
      <c r="T10" t="n">
        <v>16881.46</v>
      </c>
      <c r="U10" t="n">
        <v>0.54</v>
      </c>
      <c r="V10" t="n">
        <v>0.86</v>
      </c>
      <c r="W10" t="n">
        <v>3.8</v>
      </c>
      <c r="X10" t="n">
        <v>1.09</v>
      </c>
      <c r="Y10" t="n">
        <v>1</v>
      </c>
      <c r="Z10" t="n">
        <v>10</v>
      </c>
      <c r="AA10" t="n">
        <v>939.9549640238748</v>
      </c>
      <c r="AB10" t="n">
        <v>1286.087849663822</v>
      </c>
      <c r="AC10" t="n">
        <v>1163.34543032754</v>
      </c>
      <c r="AD10" t="n">
        <v>939954.9640238748</v>
      </c>
      <c r="AE10" t="n">
        <v>1286087.849663822</v>
      </c>
      <c r="AF10" t="n">
        <v>2.745725249100104e-06</v>
      </c>
      <c r="AG10" t="n">
        <v>55</v>
      </c>
      <c r="AH10" t="n">
        <v>1163345.43032754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4.8045</v>
      </c>
      <c r="E11" t="n">
        <v>20.81</v>
      </c>
      <c r="F11" t="n">
        <v>16.09</v>
      </c>
      <c r="G11" t="n">
        <v>19.31</v>
      </c>
      <c r="H11" t="n">
        <v>0.27</v>
      </c>
      <c r="I11" t="n">
        <v>50</v>
      </c>
      <c r="J11" t="n">
        <v>217.04</v>
      </c>
      <c r="K11" t="n">
        <v>56.13</v>
      </c>
      <c r="L11" t="n">
        <v>3.25</v>
      </c>
      <c r="M11" t="n">
        <v>48</v>
      </c>
      <c r="N11" t="n">
        <v>47.66</v>
      </c>
      <c r="O11" t="n">
        <v>27002.55</v>
      </c>
      <c r="P11" t="n">
        <v>220.8</v>
      </c>
      <c r="Q11" t="n">
        <v>1732.23</v>
      </c>
      <c r="R11" t="n">
        <v>74.48</v>
      </c>
      <c r="S11" t="n">
        <v>42.11</v>
      </c>
      <c r="T11" t="n">
        <v>15419.12</v>
      </c>
      <c r="U11" t="n">
        <v>0.57</v>
      </c>
      <c r="V11" t="n">
        <v>0.87</v>
      </c>
      <c r="W11" t="n">
        <v>3.79</v>
      </c>
      <c r="X11" t="n">
        <v>0.99</v>
      </c>
      <c r="Y11" t="n">
        <v>1</v>
      </c>
      <c r="Z11" t="n">
        <v>10</v>
      </c>
      <c r="AA11" t="n">
        <v>929.7739640891419</v>
      </c>
      <c r="AB11" t="n">
        <v>1272.157756399103</v>
      </c>
      <c r="AC11" t="n">
        <v>1150.744805612997</v>
      </c>
      <c r="AD11" t="n">
        <v>929773.9640891419</v>
      </c>
      <c r="AE11" t="n">
        <v>1272157.756399103</v>
      </c>
      <c r="AF11" t="n">
        <v>2.786438746868904e-06</v>
      </c>
      <c r="AG11" t="n">
        <v>55</v>
      </c>
      <c r="AH11" t="n">
        <v>1150744.805612997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4.8649</v>
      </c>
      <c r="E12" t="n">
        <v>20.56</v>
      </c>
      <c r="F12" t="n">
        <v>16</v>
      </c>
      <c r="G12" t="n">
        <v>20.87</v>
      </c>
      <c r="H12" t="n">
        <v>0.29</v>
      </c>
      <c r="I12" t="n">
        <v>46</v>
      </c>
      <c r="J12" t="n">
        <v>217.45</v>
      </c>
      <c r="K12" t="n">
        <v>56.13</v>
      </c>
      <c r="L12" t="n">
        <v>3.5</v>
      </c>
      <c r="M12" t="n">
        <v>44</v>
      </c>
      <c r="N12" t="n">
        <v>47.82</v>
      </c>
      <c r="O12" t="n">
        <v>27053.07</v>
      </c>
      <c r="P12" t="n">
        <v>218.2</v>
      </c>
      <c r="Q12" t="n">
        <v>1732.17</v>
      </c>
      <c r="R12" t="n">
        <v>71.55</v>
      </c>
      <c r="S12" t="n">
        <v>42.11</v>
      </c>
      <c r="T12" t="n">
        <v>13972.07</v>
      </c>
      <c r="U12" t="n">
        <v>0.59</v>
      </c>
      <c r="V12" t="n">
        <v>0.87</v>
      </c>
      <c r="W12" t="n">
        <v>3.78</v>
      </c>
      <c r="X12" t="n">
        <v>0.9</v>
      </c>
      <c r="Y12" t="n">
        <v>1</v>
      </c>
      <c r="Z12" t="n">
        <v>10</v>
      </c>
      <c r="AA12" t="n">
        <v>911.4505642255475</v>
      </c>
      <c r="AB12" t="n">
        <v>1247.086872334383</v>
      </c>
      <c r="AC12" t="n">
        <v>1128.066651536207</v>
      </c>
      <c r="AD12" t="n">
        <v>911450.5642255475</v>
      </c>
      <c r="AE12" t="n">
        <v>1247086.872334383</v>
      </c>
      <c r="AF12" t="n">
        <v>2.82146859395203e-06</v>
      </c>
      <c r="AG12" t="n">
        <v>54</v>
      </c>
      <c r="AH12" t="n">
        <v>1128066.651536207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4.9088</v>
      </c>
      <c r="E13" t="n">
        <v>20.37</v>
      </c>
      <c r="F13" t="n">
        <v>15.94</v>
      </c>
      <c r="G13" t="n">
        <v>22.25</v>
      </c>
      <c r="H13" t="n">
        <v>0.31</v>
      </c>
      <c r="I13" t="n">
        <v>43</v>
      </c>
      <c r="J13" t="n">
        <v>217.86</v>
      </c>
      <c r="K13" t="n">
        <v>56.13</v>
      </c>
      <c r="L13" t="n">
        <v>3.75</v>
      </c>
      <c r="M13" t="n">
        <v>41</v>
      </c>
      <c r="N13" t="n">
        <v>47.98</v>
      </c>
      <c r="O13" t="n">
        <v>27103.65</v>
      </c>
      <c r="P13" t="n">
        <v>215.49</v>
      </c>
      <c r="Q13" t="n">
        <v>1731.97</v>
      </c>
      <c r="R13" t="n">
        <v>70.13</v>
      </c>
      <c r="S13" t="n">
        <v>42.11</v>
      </c>
      <c r="T13" t="n">
        <v>13277.4</v>
      </c>
      <c r="U13" t="n">
        <v>0.6</v>
      </c>
      <c r="V13" t="n">
        <v>0.87</v>
      </c>
      <c r="W13" t="n">
        <v>3.77</v>
      </c>
      <c r="X13" t="n">
        <v>0.84</v>
      </c>
      <c r="Y13" t="n">
        <v>1</v>
      </c>
      <c r="Z13" t="n">
        <v>10</v>
      </c>
      <c r="AA13" t="n">
        <v>904.6196720478713</v>
      </c>
      <c r="AB13" t="n">
        <v>1237.740544299193</v>
      </c>
      <c r="AC13" t="n">
        <v>1119.612323931041</v>
      </c>
      <c r="AD13" t="n">
        <v>904619.6720478713</v>
      </c>
      <c r="AE13" t="n">
        <v>1237740.544299193</v>
      </c>
      <c r="AF13" t="n">
        <v>2.846929029166422e-06</v>
      </c>
      <c r="AG13" t="n">
        <v>54</v>
      </c>
      <c r="AH13" t="n">
        <v>1119612.323931041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4.9691</v>
      </c>
      <c r="E14" t="n">
        <v>20.12</v>
      </c>
      <c r="F14" t="n">
        <v>15.87</v>
      </c>
      <c r="G14" t="n">
        <v>24.41</v>
      </c>
      <c r="H14" t="n">
        <v>0.33</v>
      </c>
      <c r="I14" t="n">
        <v>39</v>
      </c>
      <c r="J14" t="n">
        <v>218.27</v>
      </c>
      <c r="K14" t="n">
        <v>56.13</v>
      </c>
      <c r="L14" t="n">
        <v>4</v>
      </c>
      <c r="M14" t="n">
        <v>37</v>
      </c>
      <c r="N14" t="n">
        <v>48.15</v>
      </c>
      <c r="O14" t="n">
        <v>27154.29</v>
      </c>
      <c r="P14" t="n">
        <v>212.35</v>
      </c>
      <c r="Q14" t="n">
        <v>1731.9</v>
      </c>
      <c r="R14" t="n">
        <v>67.16</v>
      </c>
      <c r="S14" t="n">
        <v>42.11</v>
      </c>
      <c r="T14" t="n">
        <v>11811.34</v>
      </c>
      <c r="U14" t="n">
        <v>0.63</v>
      </c>
      <c r="V14" t="n">
        <v>0.88</v>
      </c>
      <c r="W14" t="n">
        <v>3.78</v>
      </c>
      <c r="X14" t="n">
        <v>0.77</v>
      </c>
      <c r="Y14" t="n">
        <v>1</v>
      </c>
      <c r="Z14" t="n">
        <v>10</v>
      </c>
      <c r="AA14" t="n">
        <v>886.2319564513768</v>
      </c>
      <c r="AB14" t="n">
        <v>1212.581660611309</v>
      </c>
      <c r="AC14" t="n">
        <v>1096.854568791615</v>
      </c>
      <c r="AD14" t="n">
        <v>886231.9564513769</v>
      </c>
      <c r="AE14" t="n">
        <v>1212581.660611309</v>
      </c>
      <c r="AF14" t="n">
        <v>2.88190087981398e-06</v>
      </c>
      <c r="AG14" t="n">
        <v>53</v>
      </c>
      <c r="AH14" t="n">
        <v>1096854.568791615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5.0017</v>
      </c>
      <c r="E15" t="n">
        <v>19.99</v>
      </c>
      <c r="F15" t="n">
        <v>15.82</v>
      </c>
      <c r="G15" t="n">
        <v>25.65</v>
      </c>
      <c r="H15" t="n">
        <v>0.35</v>
      </c>
      <c r="I15" t="n">
        <v>37</v>
      </c>
      <c r="J15" t="n">
        <v>218.68</v>
      </c>
      <c r="K15" t="n">
        <v>56.13</v>
      </c>
      <c r="L15" t="n">
        <v>4.25</v>
      </c>
      <c r="M15" t="n">
        <v>35</v>
      </c>
      <c r="N15" t="n">
        <v>48.31</v>
      </c>
      <c r="O15" t="n">
        <v>27204.98</v>
      </c>
      <c r="P15" t="n">
        <v>210.39</v>
      </c>
      <c r="Q15" t="n">
        <v>1732.1</v>
      </c>
      <c r="R15" t="n">
        <v>65.98999999999999</v>
      </c>
      <c r="S15" t="n">
        <v>42.11</v>
      </c>
      <c r="T15" t="n">
        <v>11239.39</v>
      </c>
      <c r="U15" t="n">
        <v>0.64</v>
      </c>
      <c r="V15" t="n">
        <v>0.88</v>
      </c>
      <c r="W15" t="n">
        <v>3.77</v>
      </c>
      <c r="X15" t="n">
        <v>0.72</v>
      </c>
      <c r="Y15" t="n">
        <v>1</v>
      </c>
      <c r="Z15" t="n">
        <v>10</v>
      </c>
      <c r="AA15" t="n">
        <v>881.3672516177658</v>
      </c>
      <c r="AB15" t="n">
        <v>1205.925556842332</v>
      </c>
      <c r="AC15" t="n">
        <v>1090.833714224448</v>
      </c>
      <c r="AD15" t="n">
        <v>881367.2516177658</v>
      </c>
      <c r="AE15" t="n">
        <v>1205925.556842332</v>
      </c>
      <c r="AF15" t="n">
        <v>2.900807717809178e-06</v>
      </c>
      <c r="AG15" t="n">
        <v>53</v>
      </c>
      <c r="AH15" t="n">
        <v>1090833.714224448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5.0302</v>
      </c>
      <c r="E16" t="n">
        <v>19.88</v>
      </c>
      <c r="F16" t="n">
        <v>15.79</v>
      </c>
      <c r="G16" t="n">
        <v>27.07</v>
      </c>
      <c r="H16" t="n">
        <v>0.36</v>
      </c>
      <c r="I16" t="n">
        <v>35</v>
      </c>
      <c r="J16" t="n">
        <v>219.09</v>
      </c>
      <c r="K16" t="n">
        <v>56.13</v>
      </c>
      <c r="L16" t="n">
        <v>4.5</v>
      </c>
      <c r="M16" t="n">
        <v>33</v>
      </c>
      <c r="N16" t="n">
        <v>48.47</v>
      </c>
      <c r="O16" t="n">
        <v>27255.72</v>
      </c>
      <c r="P16" t="n">
        <v>208.12</v>
      </c>
      <c r="Q16" t="n">
        <v>1731.99</v>
      </c>
      <c r="R16" t="n">
        <v>65.34</v>
      </c>
      <c r="S16" t="n">
        <v>42.11</v>
      </c>
      <c r="T16" t="n">
        <v>10921.59</v>
      </c>
      <c r="U16" t="n">
        <v>0.64</v>
      </c>
      <c r="V16" t="n">
        <v>0.88</v>
      </c>
      <c r="W16" t="n">
        <v>3.76</v>
      </c>
      <c r="X16" t="n">
        <v>0.6899999999999999</v>
      </c>
      <c r="Y16" t="n">
        <v>1</v>
      </c>
      <c r="Z16" t="n">
        <v>10</v>
      </c>
      <c r="AA16" t="n">
        <v>866.7334200586157</v>
      </c>
      <c r="AB16" t="n">
        <v>1185.902902904019</v>
      </c>
      <c r="AC16" t="n">
        <v>1072.721994276036</v>
      </c>
      <c r="AD16" t="n">
        <v>866733.4200586157</v>
      </c>
      <c r="AE16" t="n">
        <v>1185902.902904019</v>
      </c>
      <c r="AF16" t="n">
        <v>2.917336701946083e-06</v>
      </c>
      <c r="AG16" t="n">
        <v>52</v>
      </c>
      <c r="AH16" t="n">
        <v>1072721.994276037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5.0814</v>
      </c>
      <c r="E17" t="n">
        <v>19.68</v>
      </c>
      <c r="F17" t="n">
        <v>15.72</v>
      </c>
      <c r="G17" t="n">
        <v>29.47</v>
      </c>
      <c r="H17" t="n">
        <v>0.38</v>
      </c>
      <c r="I17" t="n">
        <v>32</v>
      </c>
      <c r="J17" t="n">
        <v>219.51</v>
      </c>
      <c r="K17" t="n">
        <v>56.13</v>
      </c>
      <c r="L17" t="n">
        <v>4.75</v>
      </c>
      <c r="M17" t="n">
        <v>30</v>
      </c>
      <c r="N17" t="n">
        <v>48.63</v>
      </c>
      <c r="O17" t="n">
        <v>27306.53</v>
      </c>
      <c r="P17" t="n">
        <v>205.04</v>
      </c>
      <c r="Q17" t="n">
        <v>1732.09</v>
      </c>
      <c r="R17" t="n">
        <v>62.86</v>
      </c>
      <c r="S17" t="n">
        <v>42.11</v>
      </c>
      <c r="T17" t="n">
        <v>9698.34</v>
      </c>
      <c r="U17" t="n">
        <v>0.67</v>
      </c>
      <c r="V17" t="n">
        <v>0.89</v>
      </c>
      <c r="W17" t="n">
        <v>3.76</v>
      </c>
      <c r="X17" t="n">
        <v>0.62</v>
      </c>
      <c r="Y17" t="n">
        <v>1</v>
      </c>
      <c r="Z17" t="n">
        <v>10</v>
      </c>
      <c r="AA17" t="n">
        <v>859.3737248649924</v>
      </c>
      <c r="AB17" t="n">
        <v>1175.833043253266</v>
      </c>
      <c r="AC17" t="n">
        <v>1063.613187897215</v>
      </c>
      <c r="AD17" t="n">
        <v>859373.7248649923</v>
      </c>
      <c r="AE17" t="n">
        <v>1175833.043253266</v>
      </c>
      <c r="AF17" t="n">
        <v>2.947030876956946e-06</v>
      </c>
      <c r="AG17" t="n">
        <v>52</v>
      </c>
      <c r="AH17" t="n">
        <v>1063613.187897215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5.1119</v>
      </c>
      <c r="E18" t="n">
        <v>19.56</v>
      </c>
      <c r="F18" t="n">
        <v>15.68</v>
      </c>
      <c r="G18" t="n">
        <v>31.37</v>
      </c>
      <c r="H18" t="n">
        <v>0.4</v>
      </c>
      <c r="I18" t="n">
        <v>30</v>
      </c>
      <c r="J18" t="n">
        <v>219.92</v>
      </c>
      <c r="K18" t="n">
        <v>56.13</v>
      </c>
      <c r="L18" t="n">
        <v>5</v>
      </c>
      <c r="M18" t="n">
        <v>28</v>
      </c>
      <c r="N18" t="n">
        <v>48.79</v>
      </c>
      <c r="O18" t="n">
        <v>27357.39</v>
      </c>
      <c r="P18" t="n">
        <v>201.89</v>
      </c>
      <c r="Q18" t="n">
        <v>1731.87</v>
      </c>
      <c r="R18" t="n">
        <v>61.64</v>
      </c>
      <c r="S18" t="n">
        <v>42.11</v>
      </c>
      <c r="T18" t="n">
        <v>9099.48</v>
      </c>
      <c r="U18" t="n">
        <v>0.68</v>
      </c>
      <c r="V18" t="n">
        <v>0.89</v>
      </c>
      <c r="W18" t="n">
        <v>3.76</v>
      </c>
      <c r="X18" t="n">
        <v>0.58</v>
      </c>
      <c r="Y18" t="n">
        <v>1</v>
      </c>
      <c r="Z18" t="n">
        <v>10</v>
      </c>
      <c r="AA18" t="n">
        <v>843.7344102803078</v>
      </c>
      <c r="AB18" t="n">
        <v>1154.434643080636</v>
      </c>
      <c r="AC18" t="n">
        <v>1044.257021004218</v>
      </c>
      <c r="AD18" t="n">
        <v>843734.4102803078</v>
      </c>
      <c r="AE18" t="n">
        <v>1154434.643080636</v>
      </c>
      <c r="AF18" t="n">
        <v>2.964719789805214e-06</v>
      </c>
      <c r="AG18" t="n">
        <v>51</v>
      </c>
      <c r="AH18" t="n">
        <v>1044257.021004218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5.1304</v>
      </c>
      <c r="E19" t="n">
        <v>19.49</v>
      </c>
      <c r="F19" t="n">
        <v>15.65</v>
      </c>
      <c r="G19" t="n">
        <v>32.39</v>
      </c>
      <c r="H19" t="n">
        <v>0.42</v>
      </c>
      <c r="I19" t="n">
        <v>29</v>
      </c>
      <c r="J19" t="n">
        <v>220.33</v>
      </c>
      <c r="K19" t="n">
        <v>56.13</v>
      </c>
      <c r="L19" t="n">
        <v>5.25</v>
      </c>
      <c r="M19" t="n">
        <v>27</v>
      </c>
      <c r="N19" t="n">
        <v>48.95</v>
      </c>
      <c r="O19" t="n">
        <v>27408.3</v>
      </c>
      <c r="P19" t="n">
        <v>200.05</v>
      </c>
      <c r="Q19" t="n">
        <v>1731.95</v>
      </c>
      <c r="R19" t="n">
        <v>60.9</v>
      </c>
      <c r="S19" t="n">
        <v>42.11</v>
      </c>
      <c r="T19" t="n">
        <v>8734.969999999999</v>
      </c>
      <c r="U19" t="n">
        <v>0.6899999999999999</v>
      </c>
      <c r="V19" t="n">
        <v>0.89</v>
      </c>
      <c r="W19" t="n">
        <v>3.75</v>
      </c>
      <c r="X19" t="n">
        <v>0.5600000000000001</v>
      </c>
      <c r="Y19" t="n">
        <v>1</v>
      </c>
      <c r="Z19" t="n">
        <v>10</v>
      </c>
      <c r="AA19" t="n">
        <v>840.3401552123046</v>
      </c>
      <c r="AB19" t="n">
        <v>1149.790473552629</v>
      </c>
      <c r="AC19" t="n">
        <v>1040.056084497831</v>
      </c>
      <c r="AD19" t="n">
        <v>840340.1552123046</v>
      </c>
      <c r="AE19" t="n">
        <v>1149790.473552629</v>
      </c>
      <c r="AF19" t="n">
        <v>2.97544913038531e-06</v>
      </c>
      <c r="AG19" t="n">
        <v>51</v>
      </c>
      <c r="AH19" t="n">
        <v>1040056.084497831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5.1629</v>
      </c>
      <c r="E20" t="n">
        <v>19.37</v>
      </c>
      <c r="F20" t="n">
        <v>15.62</v>
      </c>
      <c r="G20" t="n">
        <v>34.7</v>
      </c>
      <c r="H20" t="n">
        <v>0.44</v>
      </c>
      <c r="I20" t="n">
        <v>27</v>
      </c>
      <c r="J20" t="n">
        <v>220.74</v>
      </c>
      <c r="K20" t="n">
        <v>56.13</v>
      </c>
      <c r="L20" t="n">
        <v>5.5</v>
      </c>
      <c r="M20" t="n">
        <v>25</v>
      </c>
      <c r="N20" t="n">
        <v>49.12</v>
      </c>
      <c r="O20" t="n">
        <v>27459.27</v>
      </c>
      <c r="P20" t="n">
        <v>198.28</v>
      </c>
      <c r="Q20" t="n">
        <v>1731.89</v>
      </c>
      <c r="R20" t="n">
        <v>59.53</v>
      </c>
      <c r="S20" t="n">
        <v>42.11</v>
      </c>
      <c r="T20" t="n">
        <v>8060.53</v>
      </c>
      <c r="U20" t="n">
        <v>0.71</v>
      </c>
      <c r="V20" t="n">
        <v>0.89</v>
      </c>
      <c r="W20" t="n">
        <v>3.75</v>
      </c>
      <c r="X20" t="n">
        <v>0.52</v>
      </c>
      <c r="Y20" t="n">
        <v>1</v>
      </c>
      <c r="Z20" t="n">
        <v>10</v>
      </c>
      <c r="AA20" t="n">
        <v>836.1512509070316</v>
      </c>
      <c r="AB20" t="n">
        <v>1144.059029880739</v>
      </c>
      <c r="AC20" t="n">
        <v>1034.871641765854</v>
      </c>
      <c r="AD20" t="n">
        <v>836151.2509070316</v>
      </c>
      <c r="AE20" t="n">
        <v>1144059.029880739</v>
      </c>
      <c r="AF20" t="n">
        <v>2.994297971944939e-06</v>
      </c>
      <c r="AG20" t="n">
        <v>51</v>
      </c>
      <c r="AH20" t="n">
        <v>1034871.641765854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5.1803</v>
      </c>
      <c r="E21" t="n">
        <v>19.3</v>
      </c>
      <c r="F21" t="n">
        <v>15.59</v>
      </c>
      <c r="G21" t="n">
        <v>35.98</v>
      </c>
      <c r="H21" t="n">
        <v>0.46</v>
      </c>
      <c r="I21" t="n">
        <v>26</v>
      </c>
      <c r="J21" t="n">
        <v>221.16</v>
      </c>
      <c r="K21" t="n">
        <v>56.13</v>
      </c>
      <c r="L21" t="n">
        <v>5.75</v>
      </c>
      <c r="M21" t="n">
        <v>24</v>
      </c>
      <c r="N21" t="n">
        <v>49.28</v>
      </c>
      <c r="O21" t="n">
        <v>27510.3</v>
      </c>
      <c r="P21" t="n">
        <v>195.11</v>
      </c>
      <c r="Q21" t="n">
        <v>1731.98</v>
      </c>
      <c r="R21" t="n">
        <v>59</v>
      </c>
      <c r="S21" t="n">
        <v>42.11</v>
      </c>
      <c r="T21" t="n">
        <v>7798.88</v>
      </c>
      <c r="U21" t="n">
        <v>0.71</v>
      </c>
      <c r="V21" t="n">
        <v>0.89</v>
      </c>
      <c r="W21" t="n">
        <v>3.75</v>
      </c>
      <c r="X21" t="n">
        <v>0.49</v>
      </c>
      <c r="Y21" t="n">
        <v>1</v>
      </c>
      <c r="Z21" t="n">
        <v>10</v>
      </c>
      <c r="AA21" t="n">
        <v>831.4893348340933</v>
      </c>
      <c r="AB21" t="n">
        <v>1137.680390640523</v>
      </c>
      <c r="AC21" t="n">
        <v>1029.101770902248</v>
      </c>
      <c r="AD21" t="n">
        <v>831489.3348340932</v>
      </c>
      <c r="AE21" t="n">
        <v>1137680.390640524</v>
      </c>
      <c r="AF21" t="n">
        <v>3.004389351733787e-06</v>
      </c>
      <c r="AG21" t="n">
        <v>51</v>
      </c>
      <c r="AH21" t="n">
        <v>1029101.770902248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5.214</v>
      </c>
      <c r="E22" t="n">
        <v>19.18</v>
      </c>
      <c r="F22" t="n">
        <v>15.55</v>
      </c>
      <c r="G22" t="n">
        <v>38.88</v>
      </c>
      <c r="H22" t="n">
        <v>0.48</v>
      </c>
      <c r="I22" t="n">
        <v>24</v>
      </c>
      <c r="J22" t="n">
        <v>221.57</v>
      </c>
      <c r="K22" t="n">
        <v>56.13</v>
      </c>
      <c r="L22" t="n">
        <v>6</v>
      </c>
      <c r="M22" t="n">
        <v>22</v>
      </c>
      <c r="N22" t="n">
        <v>49.45</v>
      </c>
      <c r="O22" t="n">
        <v>27561.39</v>
      </c>
      <c r="P22" t="n">
        <v>192.86</v>
      </c>
      <c r="Q22" t="n">
        <v>1732.15</v>
      </c>
      <c r="R22" t="n">
        <v>57.56</v>
      </c>
      <c r="S22" t="n">
        <v>42.11</v>
      </c>
      <c r="T22" t="n">
        <v>7086.87</v>
      </c>
      <c r="U22" t="n">
        <v>0.73</v>
      </c>
      <c r="V22" t="n">
        <v>0.9</v>
      </c>
      <c r="W22" t="n">
        <v>3.75</v>
      </c>
      <c r="X22" t="n">
        <v>0.45</v>
      </c>
      <c r="Y22" t="n">
        <v>1</v>
      </c>
      <c r="Z22" t="n">
        <v>10</v>
      </c>
      <c r="AA22" t="n">
        <v>816.8072768669624</v>
      </c>
      <c r="AB22" t="n">
        <v>1117.591751203212</v>
      </c>
      <c r="AC22" t="n">
        <v>1010.930363018251</v>
      </c>
      <c r="AD22" t="n">
        <v>816807.2768669624</v>
      </c>
      <c r="AE22" t="n">
        <v>1117591.751203212</v>
      </c>
      <c r="AF22" t="n">
        <v>3.023934150520234e-06</v>
      </c>
      <c r="AG22" t="n">
        <v>50</v>
      </c>
      <c r="AH22" t="n">
        <v>1010930.363018251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5.23</v>
      </c>
      <c r="E23" t="n">
        <v>19.12</v>
      </c>
      <c r="F23" t="n">
        <v>15.54</v>
      </c>
      <c r="G23" t="n">
        <v>40.53</v>
      </c>
      <c r="H23" t="n">
        <v>0.5</v>
      </c>
      <c r="I23" t="n">
        <v>23</v>
      </c>
      <c r="J23" t="n">
        <v>221.99</v>
      </c>
      <c r="K23" t="n">
        <v>56.13</v>
      </c>
      <c r="L23" t="n">
        <v>6.25</v>
      </c>
      <c r="M23" t="n">
        <v>21</v>
      </c>
      <c r="N23" t="n">
        <v>49.61</v>
      </c>
      <c r="O23" t="n">
        <v>27612.53</v>
      </c>
      <c r="P23" t="n">
        <v>190.38</v>
      </c>
      <c r="Q23" t="n">
        <v>1731.84</v>
      </c>
      <c r="R23" t="n">
        <v>57.33</v>
      </c>
      <c r="S23" t="n">
        <v>42.11</v>
      </c>
      <c r="T23" t="n">
        <v>6977.04</v>
      </c>
      <c r="U23" t="n">
        <v>0.73</v>
      </c>
      <c r="V23" t="n">
        <v>0.9</v>
      </c>
      <c r="W23" t="n">
        <v>3.74</v>
      </c>
      <c r="X23" t="n">
        <v>0.44</v>
      </c>
      <c r="Y23" t="n">
        <v>1</v>
      </c>
      <c r="Z23" t="n">
        <v>10</v>
      </c>
      <c r="AA23" t="n">
        <v>813.1752865860387</v>
      </c>
      <c r="AB23" t="n">
        <v>1112.622301868749</v>
      </c>
      <c r="AC23" t="n">
        <v>1006.435190953604</v>
      </c>
      <c r="AD23" t="n">
        <v>813175.2865860388</v>
      </c>
      <c r="AE23" t="n">
        <v>1112622.30186875</v>
      </c>
      <c r="AF23" t="n">
        <v>3.033213580211128e-06</v>
      </c>
      <c r="AG23" t="n">
        <v>50</v>
      </c>
      <c r="AH23" t="n">
        <v>1006435.190953604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5.2461</v>
      </c>
      <c r="E24" t="n">
        <v>19.06</v>
      </c>
      <c r="F24" t="n">
        <v>15.52</v>
      </c>
      <c r="G24" t="n">
        <v>42.33</v>
      </c>
      <c r="H24" t="n">
        <v>0.52</v>
      </c>
      <c r="I24" t="n">
        <v>22</v>
      </c>
      <c r="J24" t="n">
        <v>222.4</v>
      </c>
      <c r="K24" t="n">
        <v>56.13</v>
      </c>
      <c r="L24" t="n">
        <v>6.5</v>
      </c>
      <c r="M24" t="n">
        <v>20</v>
      </c>
      <c r="N24" t="n">
        <v>49.78</v>
      </c>
      <c r="O24" t="n">
        <v>27663.85</v>
      </c>
      <c r="P24" t="n">
        <v>189.49</v>
      </c>
      <c r="Q24" t="n">
        <v>1731.89</v>
      </c>
      <c r="R24" t="n">
        <v>56.62</v>
      </c>
      <c r="S24" t="n">
        <v>42.11</v>
      </c>
      <c r="T24" t="n">
        <v>6625.74</v>
      </c>
      <c r="U24" t="n">
        <v>0.74</v>
      </c>
      <c r="V24" t="n">
        <v>0.9</v>
      </c>
      <c r="W24" t="n">
        <v>3.75</v>
      </c>
      <c r="X24" t="n">
        <v>0.42</v>
      </c>
      <c r="Y24" t="n">
        <v>1</v>
      </c>
      <c r="Z24" t="n">
        <v>10</v>
      </c>
      <c r="AA24" t="n">
        <v>811.1336168971958</v>
      </c>
      <c r="AB24" t="n">
        <v>1109.828799328365</v>
      </c>
      <c r="AC24" t="n">
        <v>1003.908296374968</v>
      </c>
      <c r="AD24" t="n">
        <v>811133.6168971958</v>
      </c>
      <c r="AE24" t="n">
        <v>1109828.799328365</v>
      </c>
      <c r="AF24" t="n">
        <v>3.04255100633759e-06</v>
      </c>
      <c r="AG24" t="n">
        <v>50</v>
      </c>
      <c r="AH24" t="n">
        <v>1003908.296374968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5.2592</v>
      </c>
      <c r="E25" t="n">
        <v>19.01</v>
      </c>
      <c r="F25" t="n">
        <v>15.51</v>
      </c>
      <c r="G25" t="n">
        <v>44.33</v>
      </c>
      <c r="H25" t="n">
        <v>0.54</v>
      </c>
      <c r="I25" t="n">
        <v>21</v>
      </c>
      <c r="J25" t="n">
        <v>222.82</v>
      </c>
      <c r="K25" t="n">
        <v>56.13</v>
      </c>
      <c r="L25" t="n">
        <v>6.75</v>
      </c>
      <c r="M25" t="n">
        <v>19</v>
      </c>
      <c r="N25" t="n">
        <v>49.94</v>
      </c>
      <c r="O25" t="n">
        <v>27715.11</v>
      </c>
      <c r="P25" t="n">
        <v>186.94</v>
      </c>
      <c r="Q25" t="n">
        <v>1731.93</v>
      </c>
      <c r="R25" t="n">
        <v>56.5</v>
      </c>
      <c r="S25" t="n">
        <v>42.11</v>
      </c>
      <c r="T25" t="n">
        <v>6573.38</v>
      </c>
      <c r="U25" t="n">
        <v>0.75</v>
      </c>
      <c r="V25" t="n">
        <v>0.9</v>
      </c>
      <c r="W25" t="n">
        <v>3.75</v>
      </c>
      <c r="X25" t="n">
        <v>0.42</v>
      </c>
      <c r="Y25" t="n">
        <v>1</v>
      </c>
      <c r="Z25" t="n">
        <v>10</v>
      </c>
      <c r="AA25" t="n">
        <v>807.6394094397207</v>
      </c>
      <c r="AB25" t="n">
        <v>1105.047870531494</v>
      </c>
      <c r="AC25" t="n">
        <v>999.5836527123945</v>
      </c>
      <c r="AD25" t="n">
        <v>807639.4094397207</v>
      </c>
      <c r="AE25" t="n">
        <v>1105047.870531494</v>
      </c>
      <c r="AF25" t="n">
        <v>3.05014853939701e-06</v>
      </c>
      <c r="AG25" t="n">
        <v>50</v>
      </c>
      <c r="AH25" t="n">
        <v>999583.6527123945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5.2815</v>
      </c>
      <c r="E26" t="n">
        <v>18.93</v>
      </c>
      <c r="F26" t="n">
        <v>15.48</v>
      </c>
      <c r="G26" t="n">
        <v>46.43</v>
      </c>
      <c r="H26" t="n">
        <v>0.5600000000000001</v>
      </c>
      <c r="I26" t="n">
        <v>20</v>
      </c>
      <c r="J26" t="n">
        <v>223.23</v>
      </c>
      <c r="K26" t="n">
        <v>56.13</v>
      </c>
      <c r="L26" t="n">
        <v>7</v>
      </c>
      <c r="M26" t="n">
        <v>18</v>
      </c>
      <c r="N26" t="n">
        <v>50.11</v>
      </c>
      <c r="O26" t="n">
        <v>27766.43</v>
      </c>
      <c r="P26" t="n">
        <v>184.06</v>
      </c>
      <c r="Q26" t="n">
        <v>1731.92</v>
      </c>
      <c r="R26" t="n">
        <v>55.23</v>
      </c>
      <c r="S26" t="n">
        <v>42.11</v>
      </c>
      <c r="T26" t="n">
        <v>5940.9</v>
      </c>
      <c r="U26" t="n">
        <v>0.76</v>
      </c>
      <c r="V26" t="n">
        <v>0.9</v>
      </c>
      <c r="W26" t="n">
        <v>3.74</v>
      </c>
      <c r="X26" t="n">
        <v>0.38</v>
      </c>
      <c r="Y26" t="n">
        <v>1</v>
      </c>
      <c r="Z26" t="n">
        <v>10</v>
      </c>
      <c r="AA26" t="n">
        <v>803.1393439999605</v>
      </c>
      <c r="AB26" t="n">
        <v>1098.890682467938</v>
      </c>
      <c r="AC26" t="n">
        <v>994.014098035957</v>
      </c>
      <c r="AD26" t="n">
        <v>803139.3439999605</v>
      </c>
      <c r="AE26" t="n">
        <v>1098890.682467938</v>
      </c>
      <c r="AF26" t="n">
        <v>3.063081744528694e-06</v>
      </c>
      <c r="AG26" t="n">
        <v>50</v>
      </c>
      <c r="AH26" t="n">
        <v>994014.098035957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5.3011</v>
      </c>
      <c r="E27" t="n">
        <v>18.86</v>
      </c>
      <c r="F27" t="n">
        <v>15.45</v>
      </c>
      <c r="G27" t="n">
        <v>48.79</v>
      </c>
      <c r="H27" t="n">
        <v>0.58</v>
      </c>
      <c r="I27" t="n">
        <v>19</v>
      </c>
      <c r="J27" t="n">
        <v>223.65</v>
      </c>
      <c r="K27" t="n">
        <v>56.13</v>
      </c>
      <c r="L27" t="n">
        <v>7.25</v>
      </c>
      <c r="M27" t="n">
        <v>17</v>
      </c>
      <c r="N27" t="n">
        <v>50.27</v>
      </c>
      <c r="O27" t="n">
        <v>27817.81</v>
      </c>
      <c r="P27" t="n">
        <v>181.04</v>
      </c>
      <c r="Q27" t="n">
        <v>1731.88</v>
      </c>
      <c r="R27" t="n">
        <v>54.73</v>
      </c>
      <c r="S27" t="n">
        <v>42.11</v>
      </c>
      <c r="T27" t="n">
        <v>5700.33</v>
      </c>
      <c r="U27" t="n">
        <v>0.77</v>
      </c>
      <c r="V27" t="n">
        <v>0.9</v>
      </c>
      <c r="W27" t="n">
        <v>3.73</v>
      </c>
      <c r="X27" t="n">
        <v>0.35</v>
      </c>
      <c r="Y27" t="n">
        <v>1</v>
      </c>
      <c r="Z27" t="n">
        <v>10</v>
      </c>
      <c r="AA27" t="n">
        <v>798.6866564049446</v>
      </c>
      <c r="AB27" t="n">
        <v>1092.798318861725</v>
      </c>
      <c r="AC27" t="n">
        <v>988.5031810616346</v>
      </c>
      <c r="AD27" t="n">
        <v>798686.6564049446</v>
      </c>
      <c r="AE27" t="n">
        <v>1092798.318861725</v>
      </c>
      <c r="AF27" t="n">
        <v>3.07444904590004e-06</v>
      </c>
      <c r="AG27" t="n">
        <v>50</v>
      </c>
      <c r="AH27" t="n">
        <v>988503.1810616346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5.2989</v>
      </c>
      <c r="E28" t="n">
        <v>18.87</v>
      </c>
      <c r="F28" t="n">
        <v>15.46</v>
      </c>
      <c r="G28" t="n">
        <v>48.81</v>
      </c>
      <c r="H28" t="n">
        <v>0.59</v>
      </c>
      <c r="I28" t="n">
        <v>19</v>
      </c>
      <c r="J28" t="n">
        <v>224.07</v>
      </c>
      <c r="K28" t="n">
        <v>56.13</v>
      </c>
      <c r="L28" t="n">
        <v>7.5</v>
      </c>
      <c r="M28" t="n">
        <v>13</v>
      </c>
      <c r="N28" t="n">
        <v>50.44</v>
      </c>
      <c r="O28" t="n">
        <v>27869.24</v>
      </c>
      <c r="P28" t="n">
        <v>178.5</v>
      </c>
      <c r="Q28" t="n">
        <v>1732</v>
      </c>
      <c r="R28" t="n">
        <v>54.52</v>
      </c>
      <c r="S28" t="n">
        <v>42.11</v>
      </c>
      <c r="T28" t="n">
        <v>5593.89</v>
      </c>
      <c r="U28" t="n">
        <v>0.77</v>
      </c>
      <c r="V28" t="n">
        <v>0.9</v>
      </c>
      <c r="W28" t="n">
        <v>3.74</v>
      </c>
      <c r="X28" t="n">
        <v>0.36</v>
      </c>
      <c r="Y28" t="n">
        <v>1</v>
      </c>
      <c r="Z28" t="n">
        <v>10</v>
      </c>
      <c r="AA28" t="n">
        <v>796.2775158497871</v>
      </c>
      <c r="AB28" t="n">
        <v>1089.502026470378</v>
      </c>
      <c r="AC28" t="n">
        <v>985.5214821897425</v>
      </c>
      <c r="AD28" t="n">
        <v>796277.515849787</v>
      </c>
      <c r="AE28" t="n">
        <v>1089502.026470378</v>
      </c>
      <c r="AF28" t="n">
        <v>3.073173124317542e-06</v>
      </c>
      <c r="AG28" t="n">
        <v>50</v>
      </c>
      <c r="AH28" t="n">
        <v>985521.4821897425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5.3129</v>
      </c>
      <c r="E29" t="n">
        <v>18.82</v>
      </c>
      <c r="F29" t="n">
        <v>15.45</v>
      </c>
      <c r="G29" t="n">
        <v>51.5</v>
      </c>
      <c r="H29" t="n">
        <v>0.61</v>
      </c>
      <c r="I29" t="n">
        <v>18</v>
      </c>
      <c r="J29" t="n">
        <v>224.49</v>
      </c>
      <c r="K29" t="n">
        <v>56.13</v>
      </c>
      <c r="L29" t="n">
        <v>7.75</v>
      </c>
      <c r="M29" t="n">
        <v>9</v>
      </c>
      <c r="N29" t="n">
        <v>50.61</v>
      </c>
      <c r="O29" t="n">
        <v>27920.73</v>
      </c>
      <c r="P29" t="n">
        <v>178.43</v>
      </c>
      <c r="Q29" t="n">
        <v>1731.99</v>
      </c>
      <c r="R29" t="n">
        <v>54.24</v>
      </c>
      <c r="S29" t="n">
        <v>42.11</v>
      </c>
      <c r="T29" t="n">
        <v>5458.46</v>
      </c>
      <c r="U29" t="n">
        <v>0.78</v>
      </c>
      <c r="V29" t="n">
        <v>0.9</v>
      </c>
      <c r="W29" t="n">
        <v>3.74</v>
      </c>
      <c r="X29" t="n">
        <v>0.35</v>
      </c>
      <c r="Y29" t="n">
        <v>1</v>
      </c>
      <c r="Z29" t="n">
        <v>10</v>
      </c>
      <c r="AA29" t="n">
        <v>795.3449341281948</v>
      </c>
      <c r="AB29" t="n">
        <v>1088.226027016294</v>
      </c>
      <c r="AC29" t="n">
        <v>984.3672623326795</v>
      </c>
      <c r="AD29" t="n">
        <v>795344.9341281948</v>
      </c>
      <c r="AE29" t="n">
        <v>1088226.027016294</v>
      </c>
      <c r="AF29" t="n">
        <v>3.081292625297075e-06</v>
      </c>
      <c r="AG29" t="n">
        <v>50</v>
      </c>
      <c r="AH29" t="n">
        <v>984367.2623326795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5.3094</v>
      </c>
      <c r="E30" t="n">
        <v>18.83</v>
      </c>
      <c r="F30" t="n">
        <v>15.46</v>
      </c>
      <c r="G30" t="n">
        <v>51.54</v>
      </c>
      <c r="H30" t="n">
        <v>0.63</v>
      </c>
      <c r="I30" t="n">
        <v>18</v>
      </c>
      <c r="J30" t="n">
        <v>224.9</v>
      </c>
      <c r="K30" t="n">
        <v>56.13</v>
      </c>
      <c r="L30" t="n">
        <v>8</v>
      </c>
      <c r="M30" t="n">
        <v>6</v>
      </c>
      <c r="N30" t="n">
        <v>50.78</v>
      </c>
      <c r="O30" t="n">
        <v>27972.28</v>
      </c>
      <c r="P30" t="n">
        <v>176.13</v>
      </c>
      <c r="Q30" t="n">
        <v>1731.94</v>
      </c>
      <c r="R30" t="n">
        <v>54.35</v>
      </c>
      <c r="S30" t="n">
        <v>42.11</v>
      </c>
      <c r="T30" t="n">
        <v>5511.9</v>
      </c>
      <c r="U30" t="n">
        <v>0.77</v>
      </c>
      <c r="V30" t="n">
        <v>0.9</v>
      </c>
      <c r="W30" t="n">
        <v>3.75</v>
      </c>
      <c r="X30" t="n">
        <v>0.36</v>
      </c>
      <c r="Y30" t="n">
        <v>1</v>
      </c>
      <c r="Z30" t="n">
        <v>10</v>
      </c>
      <c r="AA30" t="n">
        <v>793.258024240968</v>
      </c>
      <c r="AB30" t="n">
        <v>1085.370624840624</v>
      </c>
      <c r="AC30" t="n">
        <v>981.7843757330731</v>
      </c>
      <c r="AD30" t="n">
        <v>793258.0242409679</v>
      </c>
      <c r="AE30" t="n">
        <v>1085370.624840623</v>
      </c>
      <c r="AF30" t="n">
        <v>3.079262750052192e-06</v>
      </c>
      <c r="AG30" t="n">
        <v>50</v>
      </c>
      <c r="AH30" t="n">
        <v>981784.3757330731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5.3276</v>
      </c>
      <c r="E31" t="n">
        <v>18.77</v>
      </c>
      <c r="F31" t="n">
        <v>15.44</v>
      </c>
      <c r="G31" t="n">
        <v>54.49</v>
      </c>
      <c r="H31" t="n">
        <v>0.65</v>
      </c>
      <c r="I31" t="n">
        <v>17</v>
      </c>
      <c r="J31" t="n">
        <v>225.32</v>
      </c>
      <c r="K31" t="n">
        <v>56.13</v>
      </c>
      <c r="L31" t="n">
        <v>8.25</v>
      </c>
      <c r="M31" t="n">
        <v>2</v>
      </c>
      <c r="N31" t="n">
        <v>50.95</v>
      </c>
      <c r="O31" t="n">
        <v>28023.89</v>
      </c>
      <c r="P31" t="n">
        <v>174.73</v>
      </c>
      <c r="Q31" t="n">
        <v>1732.22</v>
      </c>
      <c r="R31" t="n">
        <v>53.71</v>
      </c>
      <c r="S31" t="n">
        <v>42.11</v>
      </c>
      <c r="T31" t="n">
        <v>5199.09</v>
      </c>
      <c r="U31" t="n">
        <v>0.78</v>
      </c>
      <c r="V31" t="n">
        <v>0.9</v>
      </c>
      <c r="W31" t="n">
        <v>3.75</v>
      </c>
      <c r="X31" t="n">
        <v>0.34</v>
      </c>
      <c r="Y31" t="n">
        <v>1</v>
      </c>
      <c r="Z31" t="n">
        <v>10</v>
      </c>
      <c r="AA31" t="n">
        <v>780.7322008142905</v>
      </c>
      <c r="AB31" t="n">
        <v>1068.232240627915</v>
      </c>
      <c r="AC31" t="n">
        <v>966.2816548557516</v>
      </c>
      <c r="AD31" t="n">
        <v>780732.2008142906</v>
      </c>
      <c r="AE31" t="n">
        <v>1068232.240627914</v>
      </c>
      <c r="AF31" t="n">
        <v>3.089818101325584e-06</v>
      </c>
      <c r="AG31" t="n">
        <v>49</v>
      </c>
      <c r="AH31" t="n">
        <v>966281.6548557517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5.3254</v>
      </c>
      <c r="E32" t="n">
        <v>18.78</v>
      </c>
      <c r="F32" t="n">
        <v>15.45</v>
      </c>
      <c r="G32" t="n">
        <v>54.52</v>
      </c>
      <c r="H32" t="n">
        <v>0.67</v>
      </c>
      <c r="I32" t="n">
        <v>17</v>
      </c>
      <c r="J32" t="n">
        <v>225.74</v>
      </c>
      <c r="K32" t="n">
        <v>56.13</v>
      </c>
      <c r="L32" t="n">
        <v>8.5</v>
      </c>
      <c r="M32" t="n">
        <v>0</v>
      </c>
      <c r="N32" t="n">
        <v>51.11</v>
      </c>
      <c r="O32" t="n">
        <v>28075.56</v>
      </c>
      <c r="P32" t="n">
        <v>174.98</v>
      </c>
      <c r="Q32" t="n">
        <v>1732.07</v>
      </c>
      <c r="R32" t="n">
        <v>53.87</v>
      </c>
      <c r="S32" t="n">
        <v>42.11</v>
      </c>
      <c r="T32" t="n">
        <v>5277.77</v>
      </c>
      <c r="U32" t="n">
        <v>0.78</v>
      </c>
      <c r="V32" t="n">
        <v>0.9</v>
      </c>
      <c r="W32" t="n">
        <v>3.75</v>
      </c>
      <c r="X32" t="n">
        <v>0.35</v>
      </c>
      <c r="Y32" t="n">
        <v>1</v>
      </c>
      <c r="Z32" t="n">
        <v>10</v>
      </c>
      <c r="AA32" t="n">
        <v>781.1828023955547</v>
      </c>
      <c r="AB32" t="n">
        <v>1068.848773590539</v>
      </c>
      <c r="AC32" t="n">
        <v>966.839346777733</v>
      </c>
      <c r="AD32" t="n">
        <v>781182.8023955547</v>
      </c>
      <c r="AE32" t="n">
        <v>1068848.773590539</v>
      </c>
      <c r="AF32" t="n">
        <v>3.088542179743086e-06</v>
      </c>
      <c r="AG32" t="n">
        <v>49</v>
      </c>
      <c r="AH32" t="n">
        <v>966839.3467777329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2024-09-24T15:34:34Z</dcterms:created>
  <dcterms:modified xmlns:dcterms="http://purl.org/dc/terms/" xmlns:xsi="http://www.w3.org/2001/XMLSchema-instance" xsi:type="dcterms:W3CDTF">2024-09-24T15:34:34Z</dcterms:modified>
</cp:coreProperties>
</file>