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gráficos!$A$7:$A$406</f>
              <numCache>
                <formatCode>General</formatCode>
                <ptCount val="40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</numCache>
            </numRef>
          </xVal>
          <yVal>
            <numRef>
              <f>gráficos!$B$7:$B$406</f>
              <numCache>
                <formatCode>General</formatCode>
                <ptCount val="40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0.9698</v>
      </c>
      <c r="E2" t="n">
        <v>103.11</v>
      </c>
      <c r="F2" t="n">
        <v>71.86</v>
      </c>
      <c r="G2" t="n">
        <v>5.83</v>
      </c>
      <c r="H2" t="n">
        <v>0.09</v>
      </c>
      <c r="I2" t="n">
        <v>739</v>
      </c>
      <c r="J2" t="n">
        <v>194.77</v>
      </c>
      <c r="K2" t="n">
        <v>54.38</v>
      </c>
      <c r="L2" t="n">
        <v>1</v>
      </c>
      <c r="M2" t="n">
        <v>737</v>
      </c>
      <c r="N2" t="n">
        <v>39.4</v>
      </c>
      <c r="O2" t="n">
        <v>24256.19</v>
      </c>
      <c r="P2" t="n">
        <v>1011.69</v>
      </c>
      <c r="Q2" t="n">
        <v>798.63</v>
      </c>
      <c r="R2" t="n">
        <v>1102.58</v>
      </c>
      <c r="S2" t="n">
        <v>102.58</v>
      </c>
      <c r="T2" t="n">
        <v>492316.07</v>
      </c>
      <c r="U2" t="n">
        <v>0.09</v>
      </c>
      <c r="V2" t="n">
        <v>0.52</v>
      </c>
      <c r="W2" t="n">
        <v>13.51</v>
      </c>
      <c r="X2" t="n">
        <v>29.59</v>
      </c>
      <c r="Y2" t="n">
        <v>1</v>
      </c>
      <c r="Z2" t="n">
        <v>10</v>
      </c>
      <c r="AA2" t="n">
        <v>2796.303725342321</v>
      </c>
      <c r="AB2" t="n">
        <v>3826.026121227335</v>
      </c>
      <c r="AC2" t="n">
        <v>3460.875558078641</v>
      </c>
      <c r="AD2" t="n">
        <v>2796303.725342321</v>
      </c>
      <c r="AE2" t="n">
        <v>3826026.121227335</v>
      </c>
      <c r="AF2" t="n">
        <v>2.337975517327407e-06</v>
      </c>
      <c r="AG2" t="n">
        <v>68</v>
      </c>
      <c r="AH2" t="n">
        <v>3460875.558078641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1.5289</v>
      </c>
      <c r="E3" t="n">
        <v>65.41</v>
      </c>
      <c r="F3" t="n">
        <v>52.47</v>
      </c>
      <c r="G3" t="n">
        <v>11.75</v>
      </c>
      <c r="H3" t="n">
        <v>0.18</v>
      </c>
      <c r="I3" t="n">
        <v>268</v>
      </c>
      <c r="J3" t="n">
        <v>196.32</v>
      </c>
      <c r="K3" t="n">
        <v>54.38</v>
      </c>
      <c r="L3" t="n">
        <v>2</v>
      </c>
      <c r="M3" t="n">
        <v>266</v>
      </c>
      <c r="N3" t="n">
        <v>39.95</v>
      </c>
      <c r="O3" t="n">
        <v>24447.22</v>
      </c>
      <c r="P3" t="n">
        <v>738.24</v>
      </c>
      <c r="Q3" t="n">
        <v>796.92</v>
      </c>
      <c r="R3" t="n">
        <v>453.09</v>
      </c>
      <c r="S3" t="n">
        <v>102.58</v>
      </c>
      <c r="T3" t="n">
        <v>169926.66</v>
      </c>
      <c r="U3" t="n">
        <v>0.23</v>
      </c>
      <c r="V3" t="n">
        <v>0.72</v>
      </c>
      <c r="W3" t="n">
        <v>12.72</v>
      </c>
      <c r="X3" t="n">
        <v>10.24</v>
      </c>
      <c r="Y3" t="n">
        <v>1</v>
      </c>
      <c r="Z3" t="n">
        <v>10</v>
      </c>
      <c r="AA3" t="n">
        <v>1408.953636542609</v>
      </c>
      <c r="AB3" t="n">
        <v>1927.792524165105</v>
      </c>
      <c r="AC3" t="n">
        <v>1743.806711332588</v>
      </c>
      <c r="AD3" t="n">
        <v>1408953.636542609</v>
      </c>
      <c r="AE3" t="n">
        <v>1927792.524165105</v>
      </c>
      <c r="AF3" t="n">
        <v>3.685843234112056e-06</v>
      </c>
      <c r="AG3" t="n">
        <v>43</v>
      </c>
      <c r="AH3" t="n">
        <v>1743806.711332588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1.7452</v>
      </c>
      <c r="E4" t="n">
        <v>57.3</v>
      </c>
      <c r="F4" t="n">
        <v>48.41</v>
      </c>
      <c r="G4" t="n">
        <v>17.71</v>
      </c>
      <c r="H4" t="n">
        <v>0.27</v>
      </c>
      <c r="I4" t="n">
        <v>164</v>
      </c>
      <c r="J4" t="n">
        <v>197.88</v>
      </c>
      <c r="K4" t="n">
        <v>54.38</v>
      </c>
      <c r="L4" t="n">
        <v>3</v>
      </c>
      <c r="M4" t="n">
        <v>162</v>
      </c>
      <c r="N4" t="n">
        <v>40.5</v>
      </c>
      <c r="O4" t="n">
        <v>24639</v>
      </c>
      <c r="P4" t="n">
        <v>679.65</v>
      </c>
      <c r="Q4" t="n">
        <v>796.99</v>
      </c>
      <c r="R4" t="n">
        <v>317.43</v>
      </c>
      <c r="S4" t="n">
        <v>102.58</v>
      </c>
      <c r="T4" t="n">
        <v>102617.47</v>
      </c>
      <c r="U4" t="n">
        <v>0.32</v>
      </c>
      <c r="V4" t="n">
        <v>0.78</v>
      </c>
      <c r="W4" t="n">
        <v>12.54</v>
      </c>
      <c r="X4" t="n">
        <v>6.18</v>
      </c>
      <c r="Y4" t="n">
        <v>1</v>
      </c>
      <c r="Z4" t="n">
        <v>10</v>
      </c>
      <c r="AA4" t="n">
        <v>1169.924661257307</v>
      </c>
      <c r="AB4" t="n">
        <v>1600.742534965609</v>
      </c>
      <c r="AC4" t="n">
        <v>1447.969914084749</v>
      </c>
      <c r="AD4" t="n">
        <v>1169924.661257307</v>
      </c>
      <c r="AE4" t="n">
        <v>1600742.534965609</v>
      </c>
      <c r="AF4" t="n">
        <v>4.207295187502362e-06</v>
      </c>
      <c r="AG4" t="n">
        <v>38</v>
      </c>
      <c r="AH4" t="n">
        <v>1447969.914084749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1.8579</v>
      </c>
      <c r="E5" t="n">
        <v>53.82</v>
      </c>
      <c r="F5" t="n">
        <v>46.68</v>
      </c>
      <c r="G5" t="n">
        <v>23.54</v>
      </c>
      <c r="H5" t="n">
        <v>0.36</v>
      </c>
      <c r="I5" t="n">
        <v>119</v>
      </c>
      <c r="J5" t="n">
        <v>199.44</v>
      </c>
      <c r="K5" t="n">
        <v>54.38</v>
      </c>
      <c r="L5" t="n">
        <v>4</v>
      </c>
      <c r="M5" t="n">
        <v>117</v>
      </c>
      <c r="N5" t="n">
        <v>41.06</v>
      </c>
      <c r="O5" t="n">
        <v>24831.54</v>
      </c>
      <c r="P5" t="n">
        <v>653.87</v>
      </c>
      <c r="Q5" t="n">
        <v>796.73</v>
      </c>
      <c r="R5" t="n">
        <v>259.71</v>
      </c>
      <c r="S5" t="n">
        <v>102.58</v>
      </c>
      <c r="T5" t="n">
        <v>73984.2</v>
      </c>
      <c r="U5" t="n">
        <v>0.39</v>
      </c>
      <c r="V5" t="n">
        <v>0.8100000000000001</v>
      </c>
      <c r="W5" t="n">
        <v>12.48</v>
      </c>
      <c r="X5" t="n">
        <v>4.46</v>
      </c>
      <c r="Y5" t="n">
        <v>1</v>
      </c>
      <c r="Z5" t="n">
        <v>10</v>
      </c>
      <c r="AA5" t="n">
        <v>1074.305357563097</v>
      </c>
      <c r="AB5" t="n">
        <v>1469.911985225233</v>
      </c>
      <c r="AC5" t="n">
        <v>1329.625648389765</v>
      </c>
      <c r="AD5" t="n">
        <v>1074305.357563097</v>
      </c>
      <c r="AE5" t="n">
        <v>1469911.985225233</v>
      </c>
      <c r="AF5" t="n">
        <v>4.478990218233234e-06</v>
      </c>
      <c r="AG5" t="n">
        <v>36</v>
      </c>
      <c r="AH5" t="n">
        <v>1329625.648389765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1.931</v>
      </c>
      <c r="E6" t="n">
        <v>51.79</v>
      </c>
      <c r="F6" t="n">
        <v>45.65</v>
      </c>
      <c r="G6" t="n">
        <v>29.45</v>
      </c>
      <c r="H6" t="n">
        <v>0.44</v>
      </c>
      <c r="I6" t="n">
        <v>93</v>
      </c>
      <c r="J6" t="n">
        <v>201.01</v>
      </c>
      <c r="K6" t="n">
        <v>54.38</v>
      </c>
      <c r="L6" t="n">
        <v>5</v>
      </c>
      <c r="M6" t="n">
        <v>91</v>
      </c>
      <c r="N6" t="n">
        <v>41.63</v>
      </c>
      <c r="O6" t="n">
        <v>25024.84</v>
      </c>
      <c r="P6" t="n">
        <v>637.9299999999999</v>
      </c>
      <c r="Q6" t="n">
        <v>796.58</v>
      </c>
      <c r="R6" t="n">
        <v>226.2</v>
      </c>
      <c r="S6" t="n">
        <v>102.58</v>
      </c>
      <c r="T6" t="n">
        <v>57358.47</v>
      </c>
      <c r="U6" t="n">
        <v>0.45</v>
      </c>
      <c r="V6" t="n">
        <v>0.82</v>
      </c>
      <c r="W6" t="n">
        <v>12.42</v>
      </c>
      <c r="X6" t="n">
        <v>3.43</v>
      </c>
      <c r="Y6" t="n">
        <v>1</v>
      </c>
      <c r="Z6" t="n">
        <v>10</v>
      </c>
      <c r="AA6" t="n">
        <v>1011.071823522374</v>
      </c>
      <c r="AB6" t="n">
        <v>1383.393074284079</v>
      </c>
      <c r="AC6" t="n">
        <v>1251.36398087878</v>
      </c>
      <c r="AD6" t="n">
        <v>1011071.823522374</v>
      </c>
      <c r="AE6" t="n">
        <v>1383393.074284079</v>
      </c>
      <c r="AF6" t="n">
        <v>4.655218317136753e-06</v>
      </c>
      <c r="AG6" t="n">
        <v>34</v>
      </c>
      <c r="AH6" t="n">
        <v>1251363.98087878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1.9796</v>
      </c>
      <c r="E7" t="n">
        <v>50.51</v>
      </c>
      <c r="F7" t="n">
        <v>45.04</v>
      </c>
      <c r="G7" t="n">
        <v>35.56</v>
      </c>
      <c r="H7" t="n">
        <v>0.53</v>
      </c>
      <c r="I7" t="n">
        <v>76</v>
      </c>
      <c r="J7" t="n">
        <v>202.58</v>
      </c>
      <c r="K7" t="n">
        <v>54.38</v>
      </c>
      <c r="L7" t="n">
        <v>6</v>
      </c>
      <c r="M7" t="n">
        <v>74</v>
      </c>
      <c r="N7" t="n">
        <v>42.2</v>
      </c>
      <c r="O7" t="n">
        <v>25218.93</v>
      </c>
      <c r="P7" t="n">
        <v>627.6</v>
      </c>
      <c r="Q7" t="n">
        <v>796.5</v>
      </c>
      <c r="R7" t="n">
        <v>205.31</v>
      </c>
      <c r="S7" t="n">
        <v>102.58</v>
      </c>
      <c r="T7" t="n">
        <v>46994.8</v>
      </c>
      <c r="U7" t="n">
        <v>0.5</v>
      </c>
      <c r="V7" t="n">
        <v>0.84</v>
      </c>
      <c r="W7" t="n">
        <v>12.4</v>
      </c>
      <c r="X7" t="n">
        <v>2.82</v>
      </c>
      <c r="Y7" t="n">
        <v>1</v>
      </c>
      <c r="Z7" t="n">
        <v>10</v>
      </c>
      <c r="AA7" t="n">
        <v>974.610573203015</v>
      </c>
      <c r="AB7" t="n">
        <v>1333.505183040294</v>
      </c>
      <c r="AC7" t="n">
        <v>1206.237319957207</v>
      </c>
      <c r="AD7" t="n">
        <v>974610.5732030149</v>
      </c>
      <c r="AE7" t="n">
        <v>1333505.183040295</v>
      </c>
      <c r="AF7" t="n">
        <v>4.772382278924866e-06</v>
      </c>
      <c r="AG7" t="n">
        <v>33</v>
      </c>
      <c r="AH7" t="n">
        <v>1206237.319957207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2.014</v>
      </c>
      <c r="E8" t="n">
        <v>49.65</v>
      </c>
      <c r="F8" t="n">
        <v>44.61</v>
      </c>
      <c r="G8" t="n">
        <v>41.18</v>
      </c>
      <c r="H8" t="n">
        <v>0.61</v>
      </c>
      <c r="I8" t="n">
        <v>65</v>
      </c>
      <c r="J8" t="n">
        <v>204.16</v>
      </c>
      <c r="K8" t="n">
        <v>54.38</v>
      </c>
      <c r="L8" t="n">
        <v>7</v>
      </c>
      <c r="M8" t="n">
        <v>63</v>
      </c>
      <c r="N8" t="n">
        <v>42.78</v>
      </c>
      <c r="O8" t="n">
        <v>25413.94</v>
      </c>
      <c r="P8" t="n">
        <v>620.13</v>
      </c>
      <c r="Q8" t="n">
        <v>796.48</v>
      </c>
      <c r="R8" t="n">
        <v>191.55</v>
      </c>
      <c r="S8" t="n">
        <v>102.58</v>
      </c>
      <c r="T8" t="n">
        <v>40173.68</v>
      </c>
      <c r="U8" t="n">
        <v>0.54</v>
      </c>
      <c r="V8" t="n">
        <v>0.84</v>
      </c>
      <c r="W8" t="n">
        <v>12.37</v>
      </c>
      <c r="X8" t="n">
        <v>2.39</v>
      </c>
      <c r="Y8" t="n">
        <v>1</v>
      </c>
      <c r="Z8" t="n">
        <v>10</v>
      </c>
      <c r="AA8" t="n">
        <v>956.4788059723994</v>
      </c>
      <c r="AB8" t="n">
        <v>1308.696499198251</v>
      </c>
      <c r="AC8" t="n">
        <v>1183.796342081842</v>
      </c>
      <c r="AD8" t="n">
        <v>956478.8059723994</v>
      </c>
      <c r="AE8" t="n">
        <v>1308696.499198251</v>
      </c>
      <c r="AF8" t="n">
        <v>4.85531314899711e-06</v>
      </c>
      <c r="AG8" t="n">
        <v>33</v>
      </c>
      <c r="AH8" t="n">
        <v>1183796.342081842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2.0427</v>
      </c>
      <c r="E9" t="n">
        <v>48.95</v>
      </c>
      <c r="F9" t="n">
        <v>44.26</v>
      </c>
      <c r="G9" t="n">
        <v>47.42</v>
      </c>
      <c r="H9" t="n">
        <v>0.6899999999999999</v>
      </c>
      <c r="I9" t="n">
        <v>56</v>
      </c>
      <c r="J9" t="n">
        <v>205.75</v>
      </c>
      <c r="K9" t="n">
        <v>54.38</v>
      </c>
      <c r="L9" t="n">
        <v>8</v>
      </c>
      <c r="M9" t="n">
        <v>54</v>
      </c>
      <c r="N9" t="n">
        <v>43.37</v>
      </c>
      <c r="O9" t="n">
        <v>25609.61</v>
      </c>
      <c r="P9" t="n">
        <v>613.63</v>
      </c>
      <c r="Q9" t="n">
        <v>796.42</v>
      </c>
      <c r="R9" t="n">
        <v>179.16</v>
      </c>
      <c r="S9" t="n">
        <v>102.58</v>
      </c>
      <c r="T9" t="n">
        <v>34020.37</v>
      </c>
      <c r="U9" t="n">
        <v>0.57</v>
      </c>
      <c r="V9" t="n">
        <v>0.85</v>
      </c>
      <c r="W9" t="n">
        <v>12.37</v>
      </c>
      <c r="X9" t="n">
        <v>2.04</v>
      </c>
      <c r="Y9" t="n">
        <v>1</v>
      </c>
      <c r="Z9" t="n">
        <v>10</v>
      </c>
      <c r="AA9" t="n">
        <v>931.792072991487</v>
      </c>
      <c r="AB9" t="n">
        <v>1274.919022031973</v>
      </c>
      <c r="AC9" t="n">
        <v>1153.242539929327</v>
      </c>
      <c r="AD9" t="n">
        <v>931792.072991487</v>
      </c>
      <c r="AE9" t="n">
        <v>1274919.022031973</v>
      </c>
      <c r="AF9" t="n">
        <v>4.924502566760872e-06</v>
      </c>
      <c r="AG9" t="n">
        <v>32</v>
      </c>
      <c r="AH9" t="n">
        <v>1153242.539929327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2.0608</v>
      </c>
      <c r="E10" t="n">
        <v>48.52</v>
      </c>
      <c r="F10" t="n">
        <v>44.06</v>
      </c>
      <c r="G10" t="n">
        <v>52.88</v>
      </c>
      <c r="H10" t="n">
        <v>0.77</v>
      </c>
      <c r="I10" t="n">
        <v>50</v>
      </c>
      <c r="J10" t="n">
        <v>207.34</v>
      </c>
      <c r="K10" t="n">
        <v>54.38</v>
      </c>
      <c r="L10" t="n">
        <v>9</v>
      </c>
      <c r="M10" t="n">
        <v>48</v>
      </c>
      <c r="N10" t="n">
        <v>43.96</v>
      </c>
      <c r="O10" t="n">
        <v>25806.1</v>
      </c>
      <c r="P10" t="n">
        <v>609.4299999999999</v>
      </c>
      <c r="Q10" t="n">
        <v>796.45</v>
      </c>
      <c r="R10" t="n">
        <v>173.28</v>
      </c>
      <c r="S10" t="n">
        <v>102.58</v>
      </c>
      <c r="T10" t="n">
        <v>31110.98</v>
      </c>
      <c r="U10" t="n">
        <v>0.59</v>
      </c>
      <c r="V10" t="n">
        <v>0.85</v>
      </c>
      <c r="W10" t="n">
        <v>12.35</v>
      </c>
      <c r="X10" t="n">
        <v>1.85</v>
      </c>
      <c r="Y10" t="n">
        <v>1</v>
      </c>
      <c r="Z10" t="n">
        <v>10</v>
      </c>
      <c r="AA10" t="n">
        <v>922.7007018945582</v>
      </c>
      <c r="AB10" t="n">
        <v>1262.479807014169</v>
      </c>
      <c r="AC10" t="n">
        <v>1141.990506134274</v>
      </c>
      <c r="AD10" t="n">
        <v>922700.7018945582</v>
      </c>
      <c r="AE10" t="n">
        <v>1262479.807014169</v>
      </c>
      <c r="AF10" t="n">
        <v>4.968137704793071e-06</v>
      </c>
      <c r="AG10" t="n">
        <v>32</v>
      </c>
      <c r="AH10" t="n">
        <v>1141990.506134274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2.0784</v>
      </c>
      <c r="E11" t="n">
        <v>48.11</v>
      </c>
      <c r="F11" t="n">
        <v>43.85</v>
      </c>
      <c r="G11" t="n">
        <v>58.46</v>
      </c>
      <c r="H11" t="n">
        <v>0.85</v>
      </c>
      <c r="I11" t="n">
        <v>45</v>
      </c>
      <c r="J11" t="n">
        <v>208.94</v>
      </c>
      <c r="K11" t="n">
        <v>54.38</v>
      </c>
      <c r="L11" t="n">
        <v>10</v>
      </c>
      <c r="M11" t="n">
        <v>43</v>
      </c>
      <c r="N11" t="n">
        <v>44.56</v>
      </c>
      <c r="O11" t="n">
        <v>26003.41</v>
      </c>
      <c r="P11" t="n">
        <v>604.85</v>
      </c>
      <c r="Q11" t="n">
        <v>796.51</v>
      </c>
      <c r="R11" t="n">
        <v>166.06</v>
      </c>
      <c r="S11" t="n">
        <v>102.58</v>
      </c>
      <c r="T11" t="n">
        <v>27526.25</v>
      </c>
      <c r="U11" t="n">
        <v>0.62</v>
      </c>
      <c r="V11" t="n">
        <v>0.86</v>
      </c>
      <c r="W11" t="n">
        <v>12.34</v>
      </c>
      <c r="X11" t="n">
        <v>1.63</v>
      </c>
      <c r="Y11" t="n">
        <v>1</v>
      </c>
      <c r="Z11" t="n">
        <v>10</v>
      </c>
      <c r="AA11" t="n">
        <v>913.6166896313293</v>
      </c>
      <c r="AB11" t="n">
        <v>1250.050660677283</v>
      </c>
      <c r="AC11" t="n">
        <v>1130.747580079363</v>
      </c>
      <c r="AD11" t="n">
        <v>913616.6896313294</v>
      </c>
      <c r="AE11" t="n">
        <v>1250050.660677283</v>
      </c>
      <c r="AF11" t="n">
        <v>5.010567452271893e-06</v>
      </c>
      <c r="AG11" t="n">
        <v>32</v>
      </c>
      <c r="AH11" t="n">
        <v>1130747.580079363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2.0914</v>
      </c>
      <c r="E12" t="n">
        <v>47.82</v>
      </c>
      <c r="F12" t="n">
        <v>43.7</v>
      </c>
      <c r="G12" t="n">
        <v>63.96</v>
      </c>
      <c r="H12" t="n">
        <v>0.93</v>
      </c>
      <c r="I12" t="n">
        <v>41</v>
      </c>
      <c r="J12" t="n">
        <v>210.55</v>
      </c>
      <c r="K12" t="n">
        <v>54.38</v>
      </c>
      <c r="L12" t="n">
        <v>11</v>
      </c>
      <c r="M12" t="n">
        <v>39</v>
      </c>
      <c r="N12" t="n">
        <v>45.17</v>
      </c>
      <c r="O12" t="n">
        <v>26201.54</v>
      </c>
      <c r="P12" t="n">
        <v>600.86</v>
      </c>
      <c r="Q12" t="n">
        <v>796.4299999999999</v>
      </c>
      <c r="R12" t="n">
        <v>160.94</v>
      </c>
      <c r="S12" t="n">
        <v>102.58</v>
      </c>
      <c r="T12" t="n">
        <v>24986.6</v>
      </c>
      <c r="U12" t="n">
        <v>0.64</v>
      </c>
      <c r="V12" t="n">
        <v>0.86</v>
      </c>
      <c r="W12" t="n">
        <v>12.34</v>
      </c>
      <c r="X12" t="n">
        <v>1.49</v>
      </c>
      <c r="Y12" t="n">
        <v>1</v>
      </c>
      <c r="Z12" t="n">
        <v>10</v>
      </c>
      <c r="AA12" t="n">
        <v>906.633409658774</v>
      </c>
      <c r="AB12" t="n">
        <v>1240.495828938263</v>
      </c>
      <c r="AC12" t="n">
        <v>1122.104648071225</v>
      </c>
      <c r="AD12" t="n">
        <v>906633.409658774</v>
      </c>
      <c r="AE12" t="n">
        <v>1240495.828938263</v>
      </c>
      <c r="AF12" t="n">
        <v>5.041907606659661e-06</v>
      </c>
      <c r="AG12" t="n">
        <v>32</v>
      </c>
      <c r="AH12" t="n">
        <v>1122104.648071225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2.1052</v>
      </c>
      <c r="E13" t="n">
        <v>47.5</v>
      </c>
      <c r="F13" t="n">
        <v>43.55</v>
      </c>
      <c r="G13" t="n">
        <v>70.61</v>
      </c>
      <c r="H13" t="n">
        <v>1</v>
      </c>
      <c r="I13" t="n">
        <v>37</v>
      </c>
      <c r="J13" t="n">
        <v>212.16</v>
      </c>
      <c r="K13" t="n">
        <v>54.38</v>
      </c>
      <c r="L13" t="n">
        <v>12</v>
      </c>
      <c r="M13" t="n">
        <v>35</v>
      </c>
      <c r="N13" t="n">
        <v>45.78</v>
      </c>
      <c r="O13" t="n">
        <v>26400.51</v>
      </c>
      <c r="P13" t="n">
        <v>597.59</v>
      </c>
      <c r="Q13" t="n">
        <v>796.4299999999999</v>
      </c>
      <c r="R13" t="n">
        <v>155.46</v>
      </c>
      <c r="S13" t="n">
        <v>102.58</v>
      </c>
      <c r="T13" t="n">
        <v>22267.51</v>
      </c>
      <c r="U13" t="n">
        <v>0.66</v>
      </c>
      <c r="V13" t="n">
        <v>0.86</v>
      </c>
      <c r="W13" t="n">
        <v>12.34</v>
      </c>
      <c r="X13" t="n">
        <v>1.33</v>
      </c>
      <c r="Y13" t="n">
        <v>1</v>
      </c>
      <c r="Z13" t="n">
        <v>10</v>
      </c>
      <c r="AA13" t="n">
        <v>890.0913887794933</v>
      </c>
      <c r="AB13" t="n">
        <v>1217.862306188776</v>
      </c>
      <c r="AC13" t="n">
        <v>1101.6312369666</v>
      </c>
      <c r="AD13" t="n">
        <v>890091.3887794933</v>
      </c>
      <c r="AE13" t="n">
        <v>1217862.306188776</v>
      </c>
      <c r="AF13" t="n">
        <v>5.075176385932828e-06</v>
      </c>
      <c r="AG13" t="n">
        <v>31</v>
      </c>
      <c r="AH13" t="n">
        <v>1101631.2369666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2.1153</v>
      </c>
      <c r="E14" t="n">
        <v>47.28</v>
      </c>
      <c r="F14" t="n">
        <v>43.44</v>
      </c>
      <c r="G14" t="n">
        <v>76.65000000000001</v>
      </c>
      <c r="H14" t="n">
        <v>1.08</v>
      </c>
      <c r="I14" t="n">
        <v>34</v>
      </c>
      <c r="J14" t="n">
        <v>213.78</v>
      </c>
      <c r="K14" t="n">
        <v>54.38</v>
      </c>
      <c r="L14" t="n">
        <v>13</v>
      </c>
      <c r="M14" t="n">
        <v>32</v>
      </c>
      <c r="N14" t="n">
        <v>46.4</v>
      </c>
      <c r="O14" t="n">
        <v>26600.32</v>
      </c>
      <c r="P14" t="n">
        <v>594.51</v>
      </c>
      <c r="Q14" t="n">
        <v>796.35</v>
      </c>
      <c r="R14" t="n">
        <v>152.12</v>
      </c>
      <c r="S14" t="n">
        <v>102.58</v>
      </c>
      <c r="T14" t="n">
        <v>20610.98</v>
      </c>
      <c r="U14" t="n">
        <v>0.67</v>
      </c>
      <c r="V14" t="n">
        <v>0.87</v>
      </c>
      <c r="W14" t="n">
        <v>12.33</v>
      </c>
      <c r="X14" t="n">
        <v>1.22</v>
      </c>
      <c r="Y14" t="n">
        <v>1</v>
      </c>
      <c r="Z14" t="n">
        <v>10</v>
      </c>
      <c r="AA14" t="n">
        <v>884.8344978401957</v>
      </c>
      <c r="AB14" t="n">
        <v>1210.669596087968</v>
      </c>
      <c r="AC14" t="n">
        <v>1095.124989022782</v>
      </c>
      <c r="AD14" t="n">
        <v>884834.4978401957</v>
      </c>
      <c r="AE14" t="n">
        <v>1210669.596087968</v>
      </c>
      <c r="AF14" t="n">
        <v>5.099525275111017e-06</v>
      </c>
      <c r="AG14" t="n">
        <v>31</v>
      </c>
      <c r="AH14" t="n">
        <v>1095124.989022782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2.1219</v>
      </c>
      <c r="E15" t="n">
        <v>47.13</v>
      </c>
      <c r="F15" t="n">
        <v>43.37</v>
      </c>
      <c r="G15" t="n">
        <v>81.31</v>
      </c>
      <c r="H15" t="n">
        <v>1.15</v>
      </c>
      <c r="I15" t="n">
        <v>32</v>
      </c>
      <c r="J15" t="n">
        <v>215.41</v>
      </c>
      <c r="K15" t="n">
        <v>54.38</v>
      </c>
      <c r="L15" t="n">
        <v>14</v>
      </c>
      <c r="M15" t="n">
        <v>30</v>
      </c>
      <c r="N15" t="n">
        <v>47.03</v>
      </c>
      <c r="O15" t="n">
        <v>26801</v>
      </c>
      <c r="P15" t="n">
        <v>591.46</v>
      </c>
      <c r="Q15" t="n">
        <v>796.42</v>
      </c>
      <c r="R15" t="n">
        <v>149.74</v>
      </c>
      <c r="S15" t="n">
        <v>102.58</v>
      </c>
      <c r="T15" t="n">
        <v>19430.03</v>
      </c>
      <c r="U15" t="n">
        <v>0.6899999999999999</v>
      </c>
      <c r="V15" t="n">
        <v>0.87</v>
      </c>
      <c r="W15" t="n">
        <v>12.32</v>
      </c>
      <c r="X15" t="n">
        <v>1.15</v>
      </c>
      <c r="Y15" t="n">
        <v>1</v>
      </c>
      <c r="Z15" t="n">
        <v>10</v>
      </c>
      <c r="AA15" t="n">
        <v>880.7696593208667</v>
      </c>
      <c r="AB15" t="n">
        <v>1205.107904697803</v>
      </c>
      <c r="AC15" t="n">
        <v>1090.094097653011</v>
      </c>
      <c r="AD15" t="n">
        <v>880769.6593208667</v>
      </c>
      <c r="AE15" t="n">
        <v>1205107.904697803</v>
      </c>
      <c r="AF15" t="n">
        <v>5.115436430415575e-06</v>
      </c>
      <c r="AG15" t="n">
        <v>31</v>
      </c>
      <c r="AH15" t="n">
        <v>1090094.097653011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2.1287</v>
      </c>
      <c r="E16" t="n">
        <v>46.98</v>
      </c>
      <c r="F16" t="n">
        <v>43.29</v>
      </c>
      <c r="G16" t="n">
        <v>86.59</v>
      </c>
      <c r="H16" t="n">
        <v>1.23</v>
      </c>
      <c r="I16" t="n">
        <v>30</v>
      </c>
      <c r="J16" t="n">
        <v>217.04</v>
      </c>
      <c r="K16" t="n">
        <v>54.38</v>
      </c>
      <c r="L16" t="n">
        <v>15</v>
      </c>
      <c r="M16" t="n">
        <v>28</v>
      </c>
      <c r="N16" t="n">
        <v>47.66</v>
      </c>
      <c r="O16" t="n">
        <v>27002.55</v>
      </c>
      <c r="P16" t="n">
        <v>589.05</v>
      </c>
      <c r="Q16" t="n">
        <v>796.36</v>
      </c>
      <c r="R16" t="n">
        <v>147.62</v>
      </c>
      <c r="S16" t="n">
        <v>102.58</v>
      </c>
      <c r="T16" t="n">
        <v>18380.75</v>
      </c>
      <c r="U16" t="n">
        <v>0.6899999999999999</v>
      </c>
      <c r="V16" t="n">
        <v>0.87</v>
      </c>
      <c r="W16" t="n">
        <v>12.31</v>
      </c>
      <c r="X16" t="n">
        <v>1.08</v>
      </c>
      <c r="Y16" t="n">
        <v>1</v>
      </c>
      <c r="Z16" t="n">
        <v>10</v>
      </c>
      <c r="AA16" t="n">
        <v>877.0409608167811</v>
      </c>
      <c r="AB16" t="n">
        <v>1200.006134905945</v>
      </c>
      <c r="AC16" t="n">
        <v>1085.479233609709</v>
      </c>
      <c r="AD16" t="n">
        <v>877040.960816781</v>
      </c>
      <c r="AE16" t="n">
        <v>1200006.134905945</v>
      </c>
      <c r="AF16" t="n">
        <v>5.131829741941483e-06</v>
      </c>
      <c r="AG16" t="n">
        <v>31</v>
      </c>
      <c r="AH16" t="n">
        <v>1085479.233609709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2.1349</v>
      </c>
      <c r="E17" t="n">
        <v>46.84</v>
      </c>
      <c r="F17" t="n">
        <v>43.23</v>
      </c>
      <c r="G17" t="n">
        <v>92.65000000000001</v>
      </c>
      <c r="H17" t="n">
        <v>1.3</v>
      </c>
      <c r="I17" t="n">
        <v>28</v>
      </c>
      <c r="J17" t="n">
        <v>218.68</v>
      </c>
      <c r="K17" t="n">
        <v>54.38</v>
      </c>
      <c r="L17" t="n">
        <v>16</v>
      </c>
      <c r="M17" t="n">
        <v>26</v>
      </c>
      <c r="N17" t="n">
        <v>48.31</v>
      </c>
      <c r="O17" t="n">
        <v>27204.98</v>
      </c>
      <c r="P17" t="n">
        <v>586.87</v>
      </c>
      <c r="Q17" t="n">
        <v>796.38</v>
      </c>
      <c r="R17" t="n">
        <v>145.48</v>
      </c>
      <c r="S17" t="n">
        <v>102.58</v>
      </c>
      <c r="T17" t="n">
        <v>17322.37</v>
      </c>
      <c r="U17" t="n">
        <v>0.71</v>
      </c>
      <c r="V17" t="n">
        <v>0.87</v>
      </c>
      <c r="W17" t="n">
        <v>12.32</v>
      </c>
      <c r="X17" t="n">
        <v>1.02</v>
      </c>
      <c r="Y17" t="n">
        <v>1</v>
      </c>
      <c r="Z17" t="n">
        <v>10</v>
      </c>
      <c r="AA17" t="n">
        <v>873.7305950576447</v>
      </c>
      <c r="AB17" t="n">
        <v>1195.476746431264</v>
      </c>
      <c r="AC17" t="n">
        <v>1081.382123614015</v>
      </c>
      <c r="AD17" t="n">
        <v>873730.5950576446</v>
      </c>
      <c r="AE17" t="n">
        <v>1195476.746431265</v>
      </c>
      <c r="AF17" t="n">
        <v>5.146776584803341e-06</v>
      </c>
      <c r="AG17" t="n">
        <v>31</v>
      </c>
      <c r="AH17" t="n">
        <v>1081382.123614016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2.1423</v>
      </c>
      <c r="E18" t="n">
        <v>46.68</v>
      </c>
      <c r="F18" t="n">
        <v>43.15</v>
      </c>
      <c r="G18" t="n">
        <v>99.58</v>
      </c>
      <c r="H18" t="n">
        <v>1.37</v>
      </c>
      <c r="I18" t="n">
        <v>26</v>
      </c>
      <c r="J18" t="n">
        <v>220.33</v>
      </c>
      <c r="K18" t="n">
        <v>54.38</v>
      </c>
      <c r="L18" t="n">
        <v>17</v>
      </c>
      <c r="M18" t="n">
        <v>24</v>
      </c>
      <c r="N18" t="n">
        <v>48.95</v>
      </c>
      <c r="O18" t="n">
        <v>27408.3</v>
      </c>
      <c r="P18" t="n">
        <v>584.26</v>
      </c>
      <c r="Q18" t="n">
        <v>796.46</v>
      </c>
      <c r="R18" t="n">
        <v>142.6</v>
      </c>
      <c r="S18" t="n">
        <v>102.58</v>
      </c>
      <c r="T18" t="n">
        <v>15893.81</v>
      </c>
      <c r="U18" t="n">
        <v>0.72</v>
      </c>
      <c r="V18" t="n">
        <v>0.87</v>
      </c>
      <c r="W18" t="n">
        <v>12.31</v>
      </c>
      <c r="X18" t="n">
        <v>0.9399999999999999</v>
      </c>
      <c r="Y18" t="n">
        <v>1</v>
      </c>
      <c r="Z18" t="n">
        <v>10</v>
      </c>
      <c r="AA18" t="n">
        <v>869.7622928057041</v>
      </c>
      <c r="AB18" t="n">
        <v>1190.04714022102</v>
      </c>
      <c r="AC18" t="n">
        <v>1076.470711399977</v>
      </c>
      <c r="AD18" t="n">
        <v>869762.2928057041</v>
      </c>
      <c r="AE18" t="n">
        <v>1190047.14022102</v>
      </c>
      <c r="AF18" t="n">
        <v>5.164616364993301e-06</v>
      </c>
      <c r="AG18" t="n">
        <v>31</v>
      </c>
      <c r="AH18" t="n">
        <v>1076470.711399977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2.1456</v>
      </c>
      <c r="E19" t="n">
        <v>46.61</v>
      </c>
      <c r="F19" t="n">
        <v>43.12</v>
      </c>
      <c r="G19" t="n">
        <v>103.49</v>
      </c>
      <c r="H19" t="n">
        <v>1.44</v>
      </c>
      <c r="I19" t="n">
        <v>25</v>
      </c>
      <c r="J19" t="n">
        <v>221.99</v>
      </c>
      <c r="K19" t="n">
        <v>54.38</v>
      </c>
      <c r="L19" t="n">
        <v>18</v>
      </c>
      <c r="M19" t="n">
        <v>23</v>
      </c>
      <c r="N19" t="n">
        <v>49.61</v>
      </c>
      <c r="O19" t="n">
        <v>27612.53</v>
      </c>
      <c r="P19" t="n">
        <v>582.61</v>
      </c>
      <c r="Q19" t="n">
        <v>796.47</v>
      </c>
      <c r="R19" t="n">
        <v>141.5</v>
      </c>
      <c r="S19" t="n">
        <v>102.58</v>
      </c>
      <c r="T19" t="n">
        <v>15346.9</v>
      </c>
      <c r="U19" t="n">
        <v>0.72</v>
      </c>
      <c r="V19" t="n">
        <v>0.87</v>
      </c>
      <c r="W19" t="n">
        <v>12.31</v>
      </c>
      <c r="X19" t="n">
        <v>0.9</v>
      </c>
      <c r="Y19" t="n">
        <v>1</v>
      </c>
      <c r="Z19" t="n">
        <v>10</v>
      </c>
      <c r="AA19" t="n">
        <v>867.7183764326051</v>
      </c>
      <c r="AB19" t="n">
        <v>1187.250563668119</v>
      </c>
      <c r="AC19" t="n">
        <v>1073.941036188265</v>
      </c>
      <c r="AD19" t="n">
        <v>867718.3764326051</v>
      </c>
      <c r="AE19" t="n">
        <v>1187250.563668119</v>
      </c>
      <c r="AF19" t="n">
        <v>5.17257194264558e-06</v>
      </c>
      <c r="AG19" t="n">
        <v>31</v>
      </c>
      <c r="AH19" t="n">
        <v>1073941.036188265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2.1535</v>
      </c>
      <c r="E20" t="n">
        <v>46.44</v>
      </c>
      <c r="F20" t="n">
        <v>43.02</v>
      </c>
      <c r="G20" t="n">
        <v>112.24</v>
      </c>
      <c r="H20" t="n">
        <v>1.51</v>
      </c>
      <c r="I20" t="n">
        <v>23</v>
      </c>
      <c r="J20" t="n">
        <v>223.65</v>
      </c>
      <c r="K20" t="n">
        <v>54.38</v>
      </c>
      <c r="L20" t="n">
        <v>19</v>
      </c>
      <c r="M20" t="n">
        <v>21</v>
      </c>
      <c r="N20" t="n">
        <v>50.27</v>
      </c>
      <c r="O20" t="n">
        <v>27817.81</v>
      </c>
      <c r="P20" t="n">
        <v>579.3099999999999</v>
      </c>
      <c r="Q20" t="n">
        <v>796.34</v>
      </c>
      <c r="R20" t="n">
        <v>138.25</v>
      </c>
      <c r="S20" t="n">
        <v>102.58</v>
      </c>
      <c r="T20" t="n">
        <v>13730.48</v>
      </c>
      <c r="U20" t="n">
        <v>0.74</v>
      </c>
      <c r="V20" t="n">
        <v>0.87</v>
      </c>
      <c r="W20" t="n">
        <v>12.31</v>
      </c>
      <c r="X20" t="n">
        <v>0.8100000000000001</v>
      </c>
      <c r="Y20" t="n">
        <v>1</v>
      </c>
      <c r="Z20" t="n">
        <v>10</v>
      </c>
      <c r="AA20" t="n">
        <v>863.1371683000964</v>
      </c>
      <c r="AB20" t="n">
        <v>1180.982352592582</v>
      </c>
      <c r="AC20" t="n">
        <v>1068.271054380288</v>
      </c>
      <c r="AD20" t="n">
        <v>863137.1683000964</v>
      </c>
      <c r="AE20" t="n">
        <v>1180982.352592582</v>
      </c>
      <c r="AF20" t="n">
        <v>5.191617113388916e-06</v>
      </c>
      <c r="AG20" t="n">
        <v>31</v>
      </c>
      <c r="AH20" t="n">
        <v>1068271.054380288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2.157</v>
      </c>
      <c r="E21" t="n">
        <v>46.36</v>
      </c>
      <c r="F21" t="n">
        <v>42.99</v>
      </c>
      <c r="G21" t="n">
        <v>117.24</v>
      </c>
      <c r="H21" t="n">
        <v>1.58</v>
      </c>
      <c r="I21" t="n">
        <v>22</v>
      </c>
      <c r="J21" t="n">
        <v>225.32</v>
      </c>
      <c r="K21" t="n">
        <v>54.38</v>
      </c>
      <c r="L21" t="n">
        <v>20</v>
      </c>
      <c r="M21" t="n">
        <v>20</v>
      </c>
      <c r="N21" t="n">
        <v>50.95</v>
      </c>
      <c r="O21" t="n">
        <v>28023.89</v>
      </c>
      <c r="P21" t="n">
        <v>578.17</v>
      </c>
      <c r="Q21" t="n">
        <v>796.36</v>
      </c>
      <c r="R21" t="n">
        <v>137.29</v>
      </c>
      <c r="S21" t="n">
        <v>102.58</v>
      </c>
      <c r="T21" t="n">
        <v>13255.55</v>
      </c>
      <c r="U21" t="n">
        <v>0.75</v>
      </c>
      <c r="V21" t="n">
        <v>0.88</v>
      </c>
      <c r="W21" t="n">
        <v>12.3</v>
      </c>
      <c r="X21" t="n">
        <v>0.77</v>
      </c>
      <c r="Y21" t="n">
        <v>1</v>
      </c>
      <c r="Z21" t="n">
        <v>10</v>
      </c>
      <c r="AA21" t="n">
        <v>861.3843375031298</v>
      </c>
      <c r="AB21" t="n">
        <v>1178.584052166736</v>
      </c>
      <c r="AC21" t="n">
        <v>1066.101644381048</v>
      </c>
      <c r="AD21" t="n">
        <v>861384.3375031298</v>
      </c>
      <c r="AE21" t="n">
        <v>1178584.052166736</v>
      </c>
      <c r="AF21" t="n">
        <v>5.200054847262546e-06</v>
      </c>
      <c r="AG21" t="n">
        <v>31</v>
      </c>
      <c r="AH21" t="n">
        <v>1066101.644381048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2.1597</v>
      </c>
      <c r="E22" t="n">
        <v>46.3</v>
      </c>
      <c r="F22" t="n">
        <v>42.97</v>
      </c>
      <c r="G22" t="n">
        <v>122.77</v>
      </c>
      <c r="H22" t="n">
        <v>1.64</v>
      </c>
      <c r="I22" t="n">
        <v>21</v>
      </c>
      <c r="J22" t="n">
        <v>227</v>
      </c>
      <c r="K22" t="n">
        <v>54.38</v>
      </c>
      <c r="L22" t="n">
        <v>21</v>
      </c>
      <c r="M22" t="n">
        <v>19</v>
      </c>
      <c r="N22" t="n">
        <v>51.62</v>
      </c>
      <c r="O22" t="n">
        <v>28230.92</v>
      </c>
      <c r="P22" t="n">
        <v>576.6</v>
      </c>
      <c r="Q22" t="n">
        <v>796.4</v>
      </c>
      <c r="R22" t="n">
        <v>136.59</v>
      </c>
      <c r="S22" t="n">
        <v>102.58</v>
      </c>
      <c r="T22" t="n">
        <v>12911.54</v>
      </c>
      <c r="U22" t="n">
        <v>0.75</v>
      </c>
      <c r="V22" t="n">
        <v>0.88</v>
      </c>
      <c r="W22" t="n">
        <v>12.31</v>
      </c>
      <c r="X22" t="n">
        <v>0.76</v>
      </c>
      <c r="Y22" t="n">
        <v>1</v>
      </c>
      <c r="Z22" t="n">
        <v>10</v>
      </c>
      <c r="AA22" t="n">
        <v>859.6148350665131</v>
      </c>
      <c r="AB22" t="n">
        <v>1176.162940868018</v>
      </c>
      <c r="AC22" t="n">
        <v>1063.911600546629</v>
      </c>
      <c r="AD22" t="n">
        <v>859614.8350665132</v>
      </c>
      <c r="AE22" t="n">
        <v>1176162.940868018</v>
      </c>
      <c r="AF22" t="n">
        <v>5.206563956250775e-06</v>
      </c>
      <c r="AG22" t="n">
        <v>31</v>
      </c>
      <c r="AH22" t="n">
        <v>1063911.600546629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2.1645</v>
      </c>
      <c r="E23" t="n">
        <v>46.2</v>
      </c>
      <c r="F23" t="n">
        <v>42.91</v>
      </c>
      <c r="G23" t="n">
        <v>128.72</v>
      </c>
      <c r="H23" t="n">
        <v>1.71</v>
      </c>
      <c r="I23" t="n">
        <v>20</v>
      </c>
      <c r="J23" t="n">
        <v>228.69</v>
      </c>
      <c r="K23" t="n">
        <v>54.38</v>
      </c>
      <c r="L23" t="n">
        <v>22</v>
      </c>
      <c r="M23" t="n">
        <v>18</v>
      </c>
      <c r="N23" t="n">
        <v>52.31</v>
      </c>
      <c r="O23" t="n">
        <v>28438.91</v>
      </c>
      <c r="P23" t="n">
        <v>573.86</v>
      </c>
      <c r="Q23" t="n">
        <v>796.34</v>
      </c>
      <c r="R23" t="n">
        <v>134.66</v>
      </c>
      <c r="S23" t="n">
        <v>102.58</v>
      </c>
      <c r="T23" t="n">
        <v>11951.88</v>
      </c>
      <c r="U23" t="n">
        <v>0.76</v>
      </c>
      <c r="V23" t="n">
        <v>0.88</v>
      </c>
      <c r="W23" t="n">
        <v>12.3</v>
      </c>
      <c r="X23" t="n">
        <v>0.6899999999999999</v>
      </c>
      <c r="Y23" t="n">
        <v>1</v>
      </c>
      <c r="Z23" t="n">
        <v>10</v>
      </c>
      <c r="AA23" t="n">
        <v>856.4048228069637</v>
      </c>
      <c r="AB23" t="n">
        <v>1171.770860478757</v>
      </c>
      <c r="AC23" t="n">
        <v>1059.938694145396</v>
      </c>
      <c r="AD23" t="n">
        <v>856404.8228069637</v>
      </c>
      <c r="AE23" t="n">
        <v>1171770.860478757</v>
      </c>
      <c r="AF23" t="n">
        <v>5.21813570556318e-06</v>
      </c>
      <c r="AG23" t="n">
        <v>31</v>
      </c>
      <c r="AH23" t="n">
        <v>1059938.694145396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2.1674</v>
      </c>
      <c r="E24" t="n">
        <v>46.14</v>
      </c>
      <c r="F24" t="n">
        <v>42.88</v>
      </c>
      <c r="G24" t="n">
        <v>135.42</v>
      </c>
      <c r="H24" t="n">
        <v>1.77</v>
      </c>
      <c r="I24" t="n">
        <v>19</v>
      </c>
      <c r="J24" t="n">
        <v>230.38</v>
      </c>
      <c r="K24" t="n">
        <v>54.38</v>
      </c>
      <c r="L24" t="n">
        <v>23</v>
      </c>
      <c r="M24" t="n">
        <v>17</v>
      </c>
      <c r="N24" t="n">
        <v>53</v>
      </c>
      <c r="O24" t="n">
        <v>28647.87</v>
      </c>
      <c r="P24" t="n">
        <v>572.62</v>
      </c>
      <c r="Q24" t="n">
        <v>796.42</v>
      </c>
      <c r="R24" t="n">
        <v>133.69</v>
      </c>
      <c r="S24" t="n">
        <v>102.58</v>
      </c>
      <c r="T24" t="n">
        <v>11473.54</v>
      </c>
      <c r="U24" t="n">
        <v>0.77</v>
      </c>
      <c r="V24" t="n">
        <v>0.88</v>
      </c>
      <c r="W24" t="n">
        <v>12.3</v>
      </c>
      <c r="X24" t="n">
        <v>0.67</v>
      </c>
      <c r="Y24" t="n">
        <v>1</v>
      </c>
      <c r="Z24" t="n">
        <v>10</v>
      </c>
      <c r="AA24" t="n">
        <v>854.7604765256923</v>
      </c>
      <c r="AB24" t="n">
        <v>1169.520993353283</v>
      </c>
      <c r="AC24" t="n">
        <v>1057.903551180669</v>
      </c>
      <c r="AD24" t="n">
        <v>854760.4765256923</v>
      </c>
      <c r="AE24" t="n">
        <v>1169520.993353283</v>
      </c>
      <c r="AF24" t="n">
        <v>5.22512697077276e-06</v>
      </c>
      <c r="AG24" t="n">
        <v>31</v>
      </c>
      <c r="AH24" t="n">
        <v>1057903.551180668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2.1711</v>
      </c>
      <c r="E25" t="n">
        <v>46.06</v>
      </c>
      <c r="F25" t="n">
        <v>42.84</v>
      </c>
      <c r="G25" t="n">
        <v>142.81</v>
      </c>
      <c r="H25" t="n">
        <v>1.84</v>
      </c>
      <c r="I25" t="n">
        <v>18</v>
      </c>
      <c r="J25" t="n">
        <v>232.08</v>
      </c>
      <c r="K25" t="n">
        <v>54.38</v>
      </c>
      <c r="L25" t="n">
        <v>24</v>
      </c>
      <c r="M25" t="n">
        <v>16</v>
      </c>
      <c r="N25" t="n">
        <v>53.71</v>
      </c>
      <c r="O25" t="n">
        <v>28857.81</v>
      </c>
      <c r="P25" t="n">
        <v>568.97</v>
      </c>
      <c r="Q25" t="n">
        <v>796.36</v>
      </c>
      <c r="R25" t="n">
        <v>132.47</v>
      </c>
      <c r="S25" t="n">
        <v>102.58</v>
      </c>
      <c r="T25" t="n">
        <v>10867.26</v>
      </c>
      <c r="U25" t="n">
        <v>0.77</v>
      </c>
      <c r="V25" t="n">
        <v>0.88</v>
      </c>
      <c r="W25" t="n">
        <v>12.3</v>
      </c>
      <c r="X25" t="n">
        <v>0.63</v>
      </c>
      <c r="Y25" t="n">
        <v>1</v>
      </c>
      <c r="Z25" t="n">
        <v>10</v>
      </c>
      <c r="AA25" t="n">
        <v>841.476517340565</v>
      </c>
      <c r="AB25" t="n">
        <v>1151.345294349274</v>
      </c>
      <c r="AC25" t="n">
        <v>1041.462515379848</v>
      </c>
      <c r="AD25" t="n">
        <v>841476.517340565</v>
      </c>
      <c r="AE25" t="n">
        <v>1151345.294349274</v>
      </c>
      <c r="AF25" t="n">
        <v>5.234046860867739e-06</v>
      </c>
      <c r="AG25" t="n">
        <v>30</v>
      </c>
      <c r="AH25" t="n">
        <v>1041462.515379848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2.1708</v>
      </c>
      <c r="E26" t="n">
        <v>46.07</v>
      </c>
      <c r="F26" t="n">
        <v>42.85</v>
      </c>
      <c r="G26" t="n">
        <v>142.83</v>
      </c>
      <c r="H26" t="n">
        <v>1.9</v>
      </c>
      <c r="I26" t="n">
        <v>18</v>
      </c>
      <c r="J26" t="n">
        <v>233.79</v>
      </c>
      <c r="K26" t="n">
        <v>54.38</v>
      </c>
      <c r="L26" t="n">
        <v>25</v>
      </c>
      <c r="M26" t="n">
        <v>16</v>
      </c>
      <c r="N26" t="n">
        <v>54.42</v>
      </c>
      <c r="O26" t="n">
        <v>29068.74</v>
      </c>
      <c r="P26" t="n">
        <v>569.84</v>
      </c>
      <c r="Q26" t="n">
        <v>796.42</v>
      </c>
      <c r="R26" t="n">
        <v>132.55</v>
      </c>
      <c r="S26" t="n">
        <v>102.58</v>
      </c>
      <c r="T26" t="n">
        <v>10905.74</v>
      </c>
      <c r="U26" t="n">
        <v>0.77</v>
      </c>
      <c r="V26" t="n">
        <v>0.88</v>
      </c>
      <c r="W26" t="n">
        <v>12.3</v>
      </c>
      <c r="X26" t="n">
        <v>0.64</v>
      </c>
      <c r="Y26" t="n">
        <v>1</v>
      </c>
      <c r="Z26" t="n">
        <v>10</v>
      </c>
      <c r="AA26" t="n">
        <v>842.1406871366911</v>
      </c>
      <c r="AB26" t="n">
        <v>1152.254040765437</v>
      </c>
      <c r="AC26" t="n">
        <v>1042.284532313486</v>
      </c>
      <c r="AD26" t="n">
        <v>842140.6871366911</v>
      </c>
      <c r="AE26" t="n">
        <v>1152254.040765437</v>
      </c>
      <c r="AF26" t="n">
        <v>5.233323626535713e-06</v>
      </c>
      <c r="AG26" t="n">
        <v>30</v>
      </c>
      <c r="AH26" t="n">
        <v>1042284.532313486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2.1747</v>
      </c>
      <c r="E27" t="n">
        <v>45.98</v>
      </c>
      <c r="F27" t="n">
        <v>42.81</v>
      </c>
      <c r="G27" t="n">
        <v>151.08</v>
      </c>
      <c r="H27" t="n">
        <v>1.96</v>
      </c>
      <c r="I27" t="n">
        <v>17</v>
      </c>
      <c r="J27" t="n">
        <v>235.51</v>
      </c>
      <c r="K27" t="n">
        <v>54.38</v>
      </c>
      <c r="L27" t="n">
        <v>26</v>
      </c>
      <c r="M27" t="n">
        <v>15</v>
      </c>
      <c r="N27" t="n">
        <v>55.14</v>
      </c>
      <c r="O27" t="n">
        <v>29280.69</v>
      </c>
      <c r="P27" t="n">
        <v>567.1</v>
      </c>
      <c r="Q27" t="n">
        <v>796.35</v>
      </c>
      <c r="R27" t="n">
        <v>131.24</v>
      </c>
      <c r="S27" t="n">
        <v>102.58</v>
      </c>
      <c r="T27" t="n">
        <v>10255.54</v>
      </c>
      <c r="U27" t="n">
        <v>0.78</v>
      </c>
      <c r="V27" t="n">
        <v>0.88</v>
      </c>
      <c r="W27" t="n">
        <v>12.3</v>
      </c>
      <c r="X27" t="n">
        <v>0.59</v>
      </c>
      <c r="Y27" t="n">
        <v>1</v>
      </c>
      <c r="Z27" t="n">
        <v>10</v>
      </c>
      <c r="AA27" t="n">
        <v>839.2751992960993</v>
      </c>
      <c r="AB27" t="n">
        <v>1148.333353885538</v>
      </c>
      <c r="AC27" t="n">
        <v>1038.738030286686</v>
      </c>
      <c r="AD27" t="n">
        <v>839275.1992960994</v>
      </c>
      <c r="AE27" t="n">
        <v>1148333.353885538</v>
      </c>
      <c r="AF27" t="n">
        <v>5.242725672852044e-06</v>
      </c>
      <c r="AG27" t="n">
        <v>30</v>
      </c>
      <c r="AH27" t="n">
        <v>1038738.030286686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2.1787</v>
      </c>
      <c r="E28" t="n">
        <v>45.9</v>
      </c>
      <c r="F28" t="n">
        <v>42.76</v>
      </c>
      <c r="G28" t="n">
        <v>160.35</v>
      </c>
      <c r="H28" t="n">
        <v>2.02</v>
      </c>
      <c r="I28" t="n">
        <v>16</v>
      </c>
      <c r="J28" t="n">
        <v>237.24</v>
      </c>
      <c r="K28" t="n">
        <v>54.38</v>
      </c>
      <c r="L28" t="n">
        <v>27</v>
      </c>
      <c r="M28" t="n">
        <v>14</v>
      </c>
      <c r="N28" t="n">
        <v>55.86</v>
      </c>
      <c r="O28" t="n">
        <v>29493.67</v>
      </c>
      <c r="P28" t="n">
        <v>563.76</v>
      </c>
      <c r="Q28" t="n">
        <v>796.35</v>
      </c>
      <c r="R28" t="n">
        <v>129.61</v>
      </c>
      <c r="S28" t="n">
        <v>102.58</v>
      </c>
      <c r="T28" t="n">
        <v>9444.73</v>
      </c>
      <c r="U28" t="n">
        <v>0.79</v>
      </c>
      <c r="V28" t="n">
        <v>0.88</v>
      </c>
      <c r="W28" t="n">
        <v>12.3</v>
      </c>
      <c r="X28" t="n">
        <v>0.55</v>
      </c>
      <c r="Y28" t="n">
        <v>1</v>
      </c>
      <c r="Z28" t="n">
        <v>10</v>
      </c>
      <c r="AA28" t="n">
        <v>835.9769750767394</v>
      </c>
      <c r="AB28" t="n">
        <v>1143.820578001227</v>
      </c>
      <c r="AC28" t="n">
        <v>1034.655947399053</v>
      </c>
      <c r="AD28" t="n">
        <v>835976.9750767394</v>
      </c>
      <c r="AE28" t="n">
        <v>1143820.578001227</v>
      </c>
      <c r="AF28" t="n">
        <v>5.252368797279048e-06</v>
      </c>
      <c r="AG28" t="n">
        <v>30</v>
      </c>
      <c r="AH28" t="n">
        <v>1034655.947399053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2.1783</v>
      </c>
      <c r="E29" t="n">
        <v>45.91</v>
      </c>
      <c r="F29" t="n">
        <v>42.77</v>
      </c>
      <c r="G29" t="n">
        <v>160.38</v>
      </c>
      <c r="H29" t="n">
        <v>2.08</v>
      </c>
      <c r="I29" t="n">
        <v>16</v>
      </c>
      <c r="J29" t="n">
        <v>238.97</v>
      </c>
      <c r="K29" t="n">
        <v>54.38</v>
      </c>
      <c r="L29" t="n">
        <v>28</v>
      </c>
      <c r="M29" t="n">
        <v>14</v>
      </c>
      <c r="N29" t="n">
        <v>56.6</v>
      </c>
      <c r="O29" t="n">
        <v>29707.68</v>
      </c>
      <c r="P29" t="n">
        <v>563.64</v>
      </c>
      <c r="Q29" t="n">
        <v>796.34</v>
      </c>
      <c r="R29" t="n">
        <v>129.83</v>
      </c>
      <c r="S29" t="n">
        <v>102.58</v>
      </c>
      <c r="T29" t="n">
        <v>9559.25</v>
      </c>
      <c r="U29" t="n">
        <v>0.79</v>
      </c>
      <c r="V29" t="n">
        <v>0.88</v>
      </c>
      <c r="W29" t="n">
        <v>12.3</v>
      </c>
      <c r="X29" t="n">
        <v>0.5600000000000001</v>
      </c>
      <c r="Y29" t="n">
        <v>1</v>
      </c>
      <c r="Z29" t="n">
        <v>10</v>
      </c>
      <c r="AA29" t="n">
        <v>836.0444997102604</v>
      </c>
      <c r="AB29" t="n">
        <v>1143.912968183787</v>
      </c>
      <c r="AC29" t="n">
        <v>1034.739519992259</v>
      </c>
      <c r="AD29" t="n">
        <v>836044.4997102604</v>
      </c>
      <c r="AE29" t="n">
        <v>1143912.968183787</v>
      </c>
      <c r="AF29" t="n">
        <v>5.251404484836348e-06</v>
      </c>
      <c r="AG29" t="n">
        <v>30</v>
      </c>
      <c r="AH29" t="n">
        <v>1034739.519992259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2.1823</v>
      </c>
      <c r="E30" t="n">
        <v>45.82</v>
      </c>
      <c r="F30" t="n">
        <v>42.72</v>
      </c>
      <c r="G30" t="n">
        <v>170.89</v>
      </c>
      <c r="H30" t="n">
        <v>2.14</v>
      </c>
      <c r="I30" t="n">
        <v>15</v>
      </c>
      <c r="J30" t="n">
        <v>240.72</v>
      </c>
      <c r="K30" t="n">
        <v>54.38</v>
      </c>
      <c r="L30" t="n">
        <v>29</v>
      </c>
      <c r="M30" t="n">
        <v>13</v>
      </c>
      <c r="N30" t="n">
        <v>57.34</v>
      </c>
      <c r="O30" t="n">
        <v>29922.88</v>
      </c>
      <c r="P30" t="n">
        <v>561.55</v>
      </c>
      <c r="Q30" t="n">
        <v>796.37</v>
      </c>
      <c r="R30" t="n">
        <v>128.46</v>
      </c>
      <c r="S30" t="n">
        <v>102.58</v>
      </c>
      <c r="T30" t="n">
        <v>8876.790000000001</v>
      </c>
      <c r="U30" t="n">
        <v>0.8</v>
      </c>
      <c r="V30" t="n">
        <v>0.88</v>
      </c>
      <c r="W30" t="n">
        <v>12.29</v>
      </c>
      <c r="X30" t="n">
        <v>0.51</v>
      </c>
      <c r="Y30" t="n">
        <v>1</v>
      </c>
      <c r="Z30" t="n">
        <v>10</v>
      </c>
      <c r="AA30" t="n">
        <v>833.536913101544</v>
      </c>
      <c r="AB30" t="n">
        <v>1140.481977558827</v>
      </c>
      <c r="AC30" t="n">
        <v>1031.635978297121</v>
      </c>
      <c r="AD30" t="n">
        <v>833536.913101544</v>
      </c>
      <c r="AE30" t="n">
        <v>1140481.977558827</v>
      </c>
      <c r="AF30" t="n">
        <v>5.261047609263354e-06</v>
      </c>
      <c r="AG30" t="n">
        <v>30</v>
      </c>
      <c r="AH30" t="n">
        <v>1031635.978297121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2.1815</v>
      </c>
      <c r="E31" t="n">
        <v>45.84</v>
      </c>
      <c r="F31" t="n">
        <v>42.74</v>
      </c>
      <c r="G31" t="n">
        <v>170.96</v>
      </c>
      <c r="H31" t="n">
        <v>2.2</v>
      </c>
      <c r="I31" t="n">
        <v>15</v>
      </c>
      <c r="J31" t="n">
        <v>242.47</v>
      </c>
      <c r="K31" t="n">
        <v>54.38</v>
      </c>
      <c r="L31" t="n">
        <v>30</v>
      </c>
      <c r="M31" t="n">
        <v>13</v>
      </c>
      <c r="N31" t="n">
        <v>58.1</v>
      </c>
      <c r="O31" t="n">
        <v>30139.04</v>
      </c>
      <c r="P31" t="n">
        <v>560.87</v>
      </c>
      <c r="Q31" t="n">
        <v>796.35</v>
      </c>
      <c r="R31" t="n">
        <v>128.83</v>
      </c>
      <c r="S31" t="n">
        <v>102.58</v>
      </c>
      <c r="T31" t="n">
        <v>9060.540000000001</v>
      </c>
      <c r="U31" t="n">
        <v>0.8</v>
      </c>
      <c r="V31" t="n">
        <v>0.88</v>
      </c>
      <c r="W31" t="n">
        <v>12.3</v>
      </c>
      <c r="X31" t="n">
        <v>0.53</v>
      </c>
      <c r="Y31" t="n">
        <v>1</v>
      </c>
      <c r="Z31" t="n">
        <v>10</v>
      </c>
      <c r="AA31" t="n">
        <v>833.3964640190097</v>
      </c>
      <c r="AB31" t="n">
        <v>1140.289808927928</v>
      </c>
      <c r="AC31" t="n">
        <v>1031.462149970644</v>
      </c>
      <c r="AD31" t="n">
        <v>833396.4640190097</v>
      </c>
      <c r="AE31" t="n">
        <v>1140289.808927928</v>
      </c>
      <c r="AF31" t="n">
        <v>5.259118984377952e-06</v>
      </c>
      <c r="AG31" t="n">
        <v>30</v>
      </c>
      <c r="AH31" t="n">
        <v>1031462.149970644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2.1855</v>
      </c>
      <c r="E32" t="n">
        <v>45.76</v>
      </c>
      <c r="F32" t="n">
        <v>42.69</v>
      </c>
      <c r="G32" t="n">
        <v>182.97</v>
      </c>
      <c r="H32" t="n">
        <v>2.26</v>
      </c>
      <c r="I32" t="n">
        <v>14</v>
      </c>
      <c r="J32" t="n">
        <v>244.23</v>
      </c>
      <c r="K32" t="n">
        <v>54.38</v>
      </c>
      <c r="L32" t="n">
        <v>31</v>
      </c>
      <c r="M32" t="n">
        <v>12</v>
      </c>
      <c r="N32" t="n">
        <v>58.86</v>
      </c>
      <c r="O32" t="n">
        <v>30356.28</v>
      </c>
      <c r="P32" t="n">
        <v>559.09</v>
      </c>
      <c r="Q32" t="n">
        <v>796.39</v>
      </c>
      <c r="R32" t="n">
        <v>127.53</v>
      </c>
      <c r="S32" t="n">
        <v>102.58</v>
      </c>
      <c r="T32" t="n">
        <v>8419.629999999999</v>
      </c>
      <c r="U32" t="n">
        <v>0.8</v>
      </c>
      <c r="V32" t="n">
        <v>0.88</v>
      </c>
      <c r="W32" t="n">
        <v>12.29</v>
      </c>
      <c r="X32" t="n">
        <v>0.48</v>
      </c>
      <c r="Y32" t="n">
        <v>1</v>
      </c>
      <c r="Z32" t="n">
        <v>10</v>
      </c>
      <c r="AA32" t="n">
        <v>831.0903728158538</v>
      </c>
      <c r="AB32" t="n">
        <v>1137.134513206206</v>
      </c>
      <c r="AC32" t="n">
        <v>1028.607991244118</v>
      </c>
      <c r="AD32" t="n">
        <v>831090.3728158538</v>
      </c>
      <c r="AE32" t="n">
        <v>1137134.513206206</v>
      </c>
      <c r="AF32" t="n">
        <v>5.268762108804958e-06</v>
      </c>
      <c r="AG32" t="n">
        <v>30</v>
      </c>
      <c r="AH32" t="n">
        <v>1028607.991244118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2.1857</v>
      </c>
      <c r="E33" t="n">
        <v>45.75</v>
      </c>
      <c r="F33" t="n">
        <v>42.69</v>
      </c>
      <c r="G33" t="n">
        <v>182.96</v>
      </c>
      <c r="H33" t="n">
        <v>2.31</v>
      </c>
      <c r="I33" t="n">
        <v>14</v>
      </c>
      <c r="J33" t="n">
        <v>246</v>
      </c>
      <c r="K33" t="n">
        <v>54.38</v>
      </c>
      <c r="L33" t="n">
        <v>32</v>
      </c>
      <c r="M33" t="n">
        <v>12</v>
      </c>
      <c r="N33" t="n">
        <v>59.63</v>
      </c>
      <c r="O33" t="n">
        <v>30574.64</v>
      </c>
      <c r="P33" t="n">
        <v>558.9</v>
      </c>
      <c r="Q33" t="n">
        <v>796.38</v>
      </c>
      <c r="R33" t="n">
        <v>127.25</v>
      </c>
      <c r="S33" t="n">
        <v>102.58</v>
      </c>
      <c r="T33" t="n">
        <v>8279.450000000001</v>
      </c>
      <c r="U33" t="n">
        <v>0.8100000000000001</v>
      </c>
      <c r="V33" t="n">
        <v>0.88</v>
      </c>
      <c r="W33" t="n">
        <v>12.29</v>
      </c>
      <c r="X33" t="n">
        <v>0.48</v>
      </c>
      <c r="Y33" t="n">
        <v>1</v>
      </c>
      <c r="Z33" t="n">
        <v>10</v>
      </c>
      <c r="AA33" t="n">
        <v>830.9232853111561</v>
      </c>
      <c r="AB33" t="n">
        <v>1136.905896710898</v>
      </c>
      <c r="AC33" t="n">
        <v>1028.401193586257</v>
      </c>
      <c r="AD33" t="n">
        <v>830923.2853111561</v>
      </c>
      <c r="AE33" t="n">
        <v>1136905.896710898</v>
      </c>
      <c r="AF33" t="n">
        <v>5.269244265026308e-06</v>
      </c>
      <c r="AG33" t="n">
        <v>30</v>
      </c>
      <c r="AH33" t="n">
        <v>1028401.193586257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2.1894</v>
      </c>
      <c r="E34" t="n">
        <v>45.68</v>
      </c>
      <c r="F34" t="n">
        <v>42.65</v>
      </c>
      <c r="G34" t="n">
        <v>196.86</v>
      </c>
      <c r="H34" t="n">
        <v>2.37</v>
      </c>
      <c r="I34" t="n">
        <v>13</v>
      </c>
      <c r="J34" t="n">
        <v>247.78</v>
      </c>
      <c r="K34" t="n">
        <v>54.38</v>
      </c>
      <c r="L34" t="n">
        <v>33</v>
      </c>
      <c r="M34" t="n">
        <v>11</v>
      </c>
      <c r="N34" t="n">
        <v>60.41</v>
      </c>
      <c r="O34" t="n">
        <v>30794.11</v>
      </c>
      <c r="P34" t="n">
        <v>552.8</v>
      </c>
      <c r="Q34" t="n">
        <v>796.36</v>
      </c>
      <c r="R34" t="n">
        <v>125.88</v>
      </c>
      <c r="S34" t="n">
        <v>102.58</v>
      </c>
      <c r="T34" t="n">
        <v>7597.45</v>
      </c>
      <c r="U34" t="n">
        <v>0.8100000000000001</v>
      </c>
      <c r="V34" t="n">
        <v>0.88</v>
      </c>
      <c r="W34" t="n">
        <v>12.3</v>
      </c>
      <c r="X34" t="n">
        <v>0.44</v>
      </c>
      <c r="Y34" t="n">
        <v>1</v>
      </c>
      <c r="Z34" t="n">
        <v>10</v>
      </c>
      <c r="AA34" t="n">
        <v>826.0578440822926</v>
      </c>
      <c r="AB34" t="n">
        <v>1130.248785373449</v>
      </c>
      <c r="AC34" t="n">
        <v>1022.37942761154</v>
      </c>
      <c r="AD34" t="n">
        <v>826057.8440822926</v>
      </c>
      <c r="AE34" t="n">
        <v>1130248.785373449</v>
      </c>
      <c r="AF34" t="n">
        <v>5.278164155121288e-06</v>
      </c>
      <c r="AG34" t="n">
        <v>30</v>
      </c>
      <c r="AH34" t="n">
        <v>1022379.42761154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2.1889</v>
      </c>
      <c r="E35" t="n">
        <v>45.68</v>
      </c>
      <c r="F35" t="n">
        <v>42.66</v>
      </c>
      <c r="G35" t="n">
        <v>196.9</v>
      </c>
      <c r="H35" t="n">
        <v>2.42</v>
      </c>
      <c r="I35" t="n">
        <v>13</v>
      </c>
      <c r="J35" t="n">
        <v>249.57</v>
      </c>
      <c r="K35" t="n">
        <v>54.38</v>
      </c>
      <c r="L35" t="n">
        <v>34</v>
      </c>
      <c r="M35" t="n">
        <v>11</v>
      </c>
      <c r="N35" t="n">
        <v>61.2</v>
      </c>
      <c r="O35" t="n">
        <v>31014.73</v>
      </c>
      <c r="P35" t="n">
        <v>556.36</v>
      </c>
      <c r="Q35" t="n">
        <v>796.35</v>
      </c>
      <c r="R35" t="n">
        <v>126.44</v>
      </c>
      <c r="S35" t="n">
        <v>102.58</v>
      </c>
      <c r="T35" t="n">
        <v>7877.08</v>
      </c>
      <c r="U35" t="n">
        <v>0.8100000000000001</v>
      </c>
      <c r="V35" t="n">
        <v>0.88</v>
      </c>
      <c r="W35" t="n">
        <v>12.29</v>
      </c>
      <c r="X35" t="n">
        <v>0.45</v>
      </c>
      <c r="Y35" t="n">
        <v>1</v>
      </c>
      <c r="Z35" t="n">
        <v>10</v>
      </c>
      <c r="AA35" t="n">
        <v>828.4346429077636</v>
      </c>
      <c r="AB35" t="n">
        <v>1133.500826383422</v>
      </c>
      <c r="AC35" t="n">
        <v>1025.321098391789</v>
      </c>
      <c r="AD35" t="n">
        <v>828434.6429077636</v>
      </c>
      <c r="AE35" t="n">
        <v>1133500.826383422</v>
      </c>
      <c r="AF35" t="n">
        <v>5.276958764567911e-06</v>
      </c>
      <c r="AG35" t="n">
        <v>30</v>
      </c>
      <c r="AH35" t="n">
        <v>1025321.098391789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2.1884</v>
      </c>
      <c r="E36" t="n">
        <v>45.7</v>
      </c>
      <c r="F36" t="n">
        <v>42.67</v>
      </c>
      <c r="G36" t="n">
        <v>196.96</v>
      </c>
      <c r="H36" t="n">
        <v>2.48</v>
      </c>
      <c r="I36" t="n">
        <v>13</v>
      </c>
      <c r="J36" t="n">
        <v>251.37</v>
      </c>
      <c r="K36" t="n">
        <v>54.38</v>
      </c>
      <c r="L36" t="n">
        <v>35</v>
      </c>
      <c r="M36" t="n">
        <v>11</v>
      </c>
      <c r="N36" t="n">
        <v>61.99</v>
      </c>
      <c r="O36" t="n">
        <v>31236.5</v>
      </c>
      <c r="P36" t="n">
        <v>556.54</v>
      </c>
      <c r="Q36" t="n">
        <v>796.39</v>
      </c>
      <c r="R36" t="n">
        <v>126.87</v>
      </c>
      <c r="S36" t="n">
        <v>102.58</v>
      </c>
      <c r="T36" t="n">
        <v>8093.23</v>
      </c>
      <c r="U36" t="n">
        <v>0.8100000000000001</v>
      </c>
      <c r="V36" t="n">
        <v>0.88</v>
      </c>
      <c r="W36" t="n">
        <v>12.29</v>
      </c>
      <c r="X36" t="n">
        <v>0.46</v>
      </c>
      <c r="Y36" t="n">
        <v>1</v>
      </c>
      <c r="Z36" t="n">
        <v>10</v>
      </c>
      <c r="AA36" t="n">
        <v>828.711241500071</v>
      </c>
      <c r="AB36" t="n">
        <v>1133.879280780086</v>
      </c>
      <c r="AC36" t="n">
        <v>1025.663433632</v>
      </c>
      <c r="AD36" t="n">
        <v>828711.241500071</v>
      </c>
      <c r="AE36" t="n">
        <v>1133879.280780086</v>
      </c>
      <c r="AF36" t="n">
        <v>5.275753374014536e-06</v>
      </c>
      <c r="AG36" t="n">
        <v>30</v>
      </c>
      <c r="AH36" t="n">
        <v>1025663.433632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2.1933</v>
      </c>
      <c r="E37" t="n">
        <v>45.59</v>
      </c>
      <c r="F37" t="n">
        <v>42.61</v>
      </c>
      <c r="G37" t="n">
        <v>213.05</v>
      </c>
      <c r="H37" t="n">
        <v>2.53</v>
      </c>
      <c r="I37" t="n">
        <v>12</v>
      </c>
      <c r="J37" t="n">
        <v>253.18</v>
      </c>
      <c r="K37" t="n">
        <v>54.38</v>
      </c>
      <c r="L37" t="n">
        <v>36</v>
      </c>
      <c r="M37" t="n">
        <v>10</v>
      </c>
      <c r="N37" t="n">
        <v>62.8</v>
      </c>
      <c r="O37" t="n">
        <v>31459.45</v>
      </c>
      <c r="P37" t="n">
        <v>550.04</v>
      </c>
      <c r="Q37" t="n">
        <v>796.38</v>
      </c>
      <c r="R37" t="n">
        <v>124.72</v>
      </c>
      <c r="S37" t="n">
        <v>102.58</v>
      </c>
      <c r="T37" t="n">
        <v>7021.92</v>
      </c>
      <c r="U37" t="n">
        <v>0.82</v>
      </c>
      <c r="V37" t="n">
        <v>0.88</v>
      </c>
      <c r="W37" t="n">
        <v>12.29</v>
      </c>
      <c r="X37" t="n">
        <v>0.4</v>
      </c>
      <c r="Y37" t="n">
        <v>1</v>
      </c>
      <c r="Z37" t="n">
        <v>10</v>
      </c>
      <c r="AA37" t="n">
        <v>823.2328483626663</v>
      </c>
      <c r="AB37" t="n">
        <v>1126.383501599841</v>
      </c>
      <c r="AC37" t="n">
        <v>1018.883041096325</v>
      </c>
      <c r="AD37" t="n">
        <v>823232.8483626663</v>
      </c>
      <c r="AE37" t="n">
        <v>1126383.501599841</v>
      </c>
      <c r="AF37" t="n">
        <v>5.287566201437617e-06</v>
      </c>
      <c r="AG37" t="n">
        <v>30</v>
      </c>
      <c r="AH37" t="n">
        <v>1018883.041096325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2.1926</v>
      </c>
      <c r="E38" t="n">
        <v>45.61</v>
      </c>
      <c r="F38" t="n">
        <v>42.62</v>
      </c>
      <c r="G38" t="n">
        <v>213.12</v>
      </c>
      <c r="H38" t="n">
        <v>2.58</v>
      </c>
      <c r="I38" t="n">
        <v>12</v>
      </c>
      <c r="J38" t="n">
        <v>255</v>
      </c>
      <c r="K38" t="n">
        <v>54.38</v>
      </c>
      <c r="L38" t="n">
        <v>37</v>
      </c>
      <c r="M38" t="n">
        <v>10</v>
      </c>
      <c r="N38" t="n">
        <v>63.62</v>
      </c>
      <c r="O38" t="n">
        <v>31683.59</v>
      </c>
      <c r="P38" t="n">
        <v>551.61</v>
      </c>
      <c r="Q38" t="n">
        <v>796.3200000000001</v>
      </c>
      <c r="R38" t="n">
        <v>125.19</v>
      </c>
      <c r="S38" t="n">
        <v>102.58</v>
      </c>
      <c r="T38" t="n">
        <v>7255.51</v>
      </c>
      <c r="U38" t="n">
        <v>0.82</v>
      </c>
      <c r="V38" t="n">
        <v>0.88</v>
      </c>
      <c r="W38" t="n">
        <v>12.29</v>
      </c>
      <c r="X38" t="n">
        <v>0.41</v>
      </c>
      <c r="Y38" t="n">
        <v>1</v>
      </c>
      <c r="Z38" t="n">
        <v>10</v>
      </c>
      <c r="AA38" t="n">
        <v>824.418165650976</v>
      </c>
      <c r="AB38" t="n">
        <v>1128.005305006215</v>
      </c>
      <c r="AC38" t="n">
        <v>1020.35006186181</v>
      </c>
      <c r="AD38" t="n">
        <v>824418.165650976</v>
      </c>
      <c r="AE38" t="n">
        <v>1128005.305006215</v>
      </c>
      <c r="AF38" t="n">
        <v>5.285878654662892e-06</v>
      </c>
      <c r="AG38" t="n">
        <v>30</v>
      </c>
      <c r="AH38" t="n">
        <v>1020350.06186181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2.1928</v>
      </c>
      <c r="E39" t="n">
        <v>45.6</v>
      </c>
      <c r="F39" t="n">
        <v>42.62</v>
      </c>
      <c r="G39" t="n">
        <v>213.1</v>
      </c>
      <c r="H39" t="n">
        <v>2.63</v>
      </c>
      <c r="I39" t="n">
        <v>12</v>
      </c>
      <c r="J39" t="n">
        <v>256.82</v>
      </c>
      <c r="K39" t="n">
        <v>54.38</v>
      </c>
      <c r="L39" t="n">
        <v>38</v>
      </c>
      <c r="M39" t="n">
        <v>10</v>
      </c>
      <c r="N39" t="n">
        <v>64.45</v>
      </c>
      <c r="O39" t="n">
        <v>31909.08</v>
      </c>
      <c r="P39" t="n">
        <v>551.41</v>
      </c>
      <c r="Q39" t="n">
        <v>796.35</v>
      </c>
      <c r="R39" t="n">
        <v>125.09</v>
      </c>
      <c r="S39" t="n">
        <v>102.58</v>
      </c>
      <c r="T39" t="n">
        <v>7208.7</v>
      </c>
      <c r="U39" t="n">
        <v>0.82</v>
      </c>
      <c r="V39" t="n">
        <v>0.88</v>
      </c>
      <c r="W39" t="n">
        <v>12.29</v>
      </c>
      <c r="X39" t="n">
        <v>0.41</v>
      </c>
      <c r="Y39" t="n">
        <v>1</v>
      </c>
      <c r="Z39" t="n">
        <v>10</v>
      </c>
      <c r="AA39" t="n">
        <v>824.2460233607524</v>
      </c>
      <c r="AB39" t="n">
        <v>1127.769772330349</v>
      </c>
      <c r="AC39" t="n">
        <v>1020.137008093957</v>
      </c>
      <c r="AD39" t="n">
        <v>824246.0233607524</v>
      </c>
      <c r="AE39" t="n">
        <v>1127769.772330349</v>
      </c>
      <c r="AF39" t="n">
        <v>5.286360810884242e-06</v>
      </c>
      <c r="AG39" t="n">
        <v>30</v>
      </c>
      <c r="AH39" t="n">
        <v>1020137.008093957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2.1967</v>
      </c>
      <c r="E40" t="n">
        <v>45.52</v>
      </c>
      <c r="F40" t="n">
        <v>42.58</v>
      </c>
      <c r="G40" t="n">
        <v>232.24</v>
      </c>
      <c r="H40" t="n">
        <v>2.68</v>
      </c>
      <c r="I40" t="n">
        <v>11</v>
      </c>
      <c r="J40" t="n">
        <v>258.66</v>
      </c>
      <c r="K40" t="n">
        <v>54.38</v>
      </c>
      <c r="L40" t="n">
        <v>39</v>
      </c>
      <c r="M40" t="n">
        <v>9</v>
      </c>
      <c r="N40" t="n">
        <v>65.28</v>
      </c>
      <c r="O40" t="n">
        <v>32135.68</v>
      </c>
      <c r="P40" t="n">
        <v>545.16</v>
      </c>
      <c r="Q40" t="n">
        <v>796.33</v>
      </c>
      <c r="R40" t="n">
        <v>123.6</v>
      </c>
      <c r="S40" t="n">
        <v>102.58</v>
      </c>
      <c r="T40" t="n">
        <v>6465.51</v>
      </c>
      <c r="U40" t="n">
        <v>0.83</v>
      </c>
      <c r="V40" t="n">
        <v>0.88</v>
      </c>
      <c r="W40" t="n">
        <v>12.29</v>
      </c>
      <c r="X40" t="n">
        <v>0.36</v>
      </c>
      <c r="Y40" t="n">
        <v>1</v>
      </c>
      <c r="Z40" t="n">
        <v>10</v>
      </c>
      <c r="AA40" t="n">
        <v>819.26714328577</v>
      </c>
      <c r="AB40" t="n">
        <v>1120.957448959072</v>
      </c>
      <c r="AC40" t="n">
        <v>1013.974843304077</v>
      </c>
      <c r="AD40" t="n">
        <v>819267.14328577</v>
      </c>
      <c r="AE40" t="n">
        <v>1120957.448959072</v>
      </c>
      <c r="AF40" t="n">
        <v>5.295762857200572e-06</v>
      </c>
      <c r="AG40" t="n">
        <v>30</v>
      </c>
      <c r="AH40" t="n">
        <v>1013974.843304078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2.1964</v>
      </c>
      <c r="E41" t="n">
        <v>45.53</v>
      </c>
      <c r="F41" t="n">
        <v>42.58</v>
      </c>
      <c r="G41" t="n">
        <v>232.28</v>
      </c>
      <c r="H41" t="n">
        <v>2.73</v>
      </c>
      <c r="I41" t="n">
        <v>11</v>
      </c>
      <c r="J41" t="n">
        <v>260.51</v>
      </c>
      <c r="K41" t="n">
        <v>54.38</v>
      </c>
      <c r="L41" t="n">
        <v>40</v>
      </c>
      <c r="M41" t="n">
        <v>9</v>
      </c>
      <c r="N41" t="n">
        <v>66.13</v>
      </c>
      <c r="O41" t="n">
        <v>32363.54</v>
      </c>
      <c r="P41" t="n">
        <v>547.62</v>
      </c>
      <c r="Q41" t="n">
        <v>796.35</v>
      </c>
      <c r="R41" t="n">
        <v>123.74</v>
      </c>
      <c r="S41" t="n">
        <v>102.58</v>
      </c>
      <c r="T41" t="n">
        <v>6536.64</v>
      </c>
      <c r="U41" t="n">
        <v>0.83</v>
      </c>
      <c r="V41" t="n">
        <v>0.88</v>
      </c>
      <c r="W41" t="n">
        <v>12.29</v>
      </c>
      <c r="X41" t="n">
        <v>0.37</v>
      </c>
      <c r="Y41" t="n">
        <v>1</v>
      </c>
      <c r="Z41" t="n">
        <v>10</v>
      </c>
      <c r="AA41" t="n">
        <v>820.8621727614809</v>
      </c>
      <c r="AB41" t="n">
        <v>1123.139838655473</v>
      </c>
      <c r="AC41" t="n">
        <v>1015.948948790858</v>
      </c>
      <c r="AD41" t="n">
        <v>820862.1727614809</v>
      </c>
      <c r="AE41" t="n">
        <v>1123139.838655473</v>
      </c>
      <c r="AF41" t="n">
        <v>5.295039622868547e-06</v>
      </c>
      <c r="AG41" t="n">
        <v>30</v>
      </c>
      <c r="AH41" t="n">
        <v>1015948.948790858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1.5728</v>
      </c>
      <c r="E2" t="n">
        <v>63.58</v>
      </c>
      <c r="F2" t="n">
        <v>55.24</v>
      </c>
      <c r="G2" t="n">
        <v>9.779999999999999</v>
      </c>
      <c r="H2" t="n">
        <v>0.2</v>
      </c>
      <c r="I2" t="n">
        <v>339</v>
      </c>
      <c r="J2" t="n">
        <v>89.87</v>
      </c>
      <c r="K2" t="n">
        <v>37.55</v>
      </c>
      <c r="L2" t="n">
        <v>1</v>
      </c>
      <c r="M2" t="n">
        <v>337</v>
      </c>
      <c r="N2" t="n">
        <v>11.32</v>
      </c>
      <c r="O2" t="n">
        <v>11317.98</v>
      </c>
      <c r="P2" t="n">
        <v>467.47</v>
      </c>
      <c r="Q2" t="n">
        <v>797.09</v>
      </c>
      <c r="R2" t="n">
        <v>545.9299999999999</v>
      </c>
      <c r="S2" t="n">
        <v>102.58</v>
      </c>
      <c r="T2" t="n">
        <v>215990.46</v>
      </c>
      <c r="U2" t="n">
        <v>0.19</v>
      </c>
      <c r="V2" t="n">
        <v>0.68</v>
      </c>
      <c r="W2" t="n">
        <v>12.83</v>
      </c>
      <c r="X2" t="n">
        <v>13</v>
      </c>
      <c r="Y2" t="n">
        <v>1</v>
      </c>
      <c r="Z2" t="n">
        <v>10</v>
      </c>
      <c r="AA2" t="n">
        <v>1034.79158124688</v>
      </c>
      <c r="AB2" t="n">
        <v>1415.847493244606</v>
      </c>
      <c r="AC2" t="n">
        <v>1280.720995643778</v>
      </c>
      <c r="AD2" t="n">
        <v>1034791.581246881</v>
      </c>
      <c r="AE2" t="n">
        <v>1415847.493244606</v>
      </c>
      <c r="AF2" t="n">
        <v>5.487159057073496e-06</v>
      </c>
      <c r="AG2" t="n">
        <v>42</v>
      </c>
      <c r="AH2" t="n">
        <v>1280720.995643778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1.9122</v>
      </c>
      <c r="E3" t="n">
        <v>52.3</v>
      </c>
      <c r="F3" t="n">
        <v>47.64</v>
      </c>
      <c r="G3" t="n">
        <v>19.85</v>
      </c>
      <c r="H3" t="n">
        <v>0.39</v>
      </c>
      <c r="I3" t="n">
        <v>144</v>
      </c>
      <c r="J3" t="n">
        <v>91.09999999999999</v>
      </c>
      <c r="K3" t="n">
        <v>37.55</v>
      </c>
      <c r="L3" t="n">
        <v>2</v>
      </c>
      <c r="M3" t="n">
        <v>142</v>
      </c>
      <c r="N3" t="n">
        <v>11.54</v>
      </c>
      <c r="O3" t="n">
        <v>11468.97</v>
      </c>
      <c r="P3" t="n">
        <v>397.83</v>
      </c>
      <c r="Q3" t="n">
        <v>796.8</v>
      </c>
      <c r="R3" t="n">
        <v>292.01</v>
      </c>
      <c r="S3" t="n">
        <v>102.58</v>
      </c>
      <c r="T3" t="n">
        <v>90007.00999999999</v>
      </c>
      <c r="U3" t="n">
        <v>0.35</v>
      </c>
      <c r="V3" t="n">
        <v>0.79</v>
      </c>
      <c r="W3" t="n">
        <v>12.51</v>
      </c>
      <c r="X3" t="n">
        <v>5.41</v>
      </c>
      <c r="Y3" t="n">
        <v>1</v>
      </c>
      <c r="Z3" t="n">
        <v>10</v>
      </c>
      <c r="AA3" t="n">
        <v>779.968050384014</v>
      </c>
      <c r="AB3" t="n">
        <v>1067.186696297272</v>
      </c>
      <c r="AC3" t="n">
        <v>965.3358958085951</v>
      </c>
      <c r="AD3" t="n">
        <v>779968.0503840139</v>
      </c>
      <c r="AE3" t="n">
        <v>1067186.696297272</v>
      </c>
      <c r="AF3" t="n">
        <v>6.67125225644452e-06</v>
      </c>
      <c r="AG3" t="n">
        <v>35</v>
      </c>
      <c r="AH3" t="n">
        <v>965335.8958085951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2.0304</v>
      </c>
      <c r="E4" t="n">
        <v>49.25</v>
      </c>
      <c r="F4" t="n">
        <v>45.59</v>
      </c>
      <c r="G4" t="n">
        <v>30.06</v>
      </c>
      <c r="H4" t="n">
        <v>0.57</v>
      </c>
      <c r="I4" t="n">
        <v>91</v>
      </c>
      <c r="J4" t="n">
        <v>92.31999999999999</v>
      </c>
      <c r="K4" t="n">
        <v>37.55</v>
      </c>
      <c r="L4" t="n">
        <v>3</v>
      </c>
      <c r="M4" t="n">
        <v>89</v>
      </c>
      <c r="N4" t="n">
        <v>11.77</v>
      </c>
      <c r="O4" t="n">
        <v>11620.34</v>
      </c>
      <c r="P4" t="n">
        <v>375.09</v>
      </c>
      <c r="Q4" t="n">
        <v>796.64</v>
      </c>
      <c r="R4" t="n">
        <v>224.09</v>
      </c>
      <c r="S4" t="n">
        <v>102.58</v>
      </c>
      <c r="T4" t="n">
        <v>56312.8</v>
      </c>
      <c r="U4" t="n">
        <v>0.46</v>
      </c>
      <c r="V4" t="n">
        <v>0.83</v>
      </c>
      <c r="W4" t="n">
        <v>12.42</v>
      </c>
      <c r="X4" t="n">
        <v>3.37</v>
      </c>
      <c r="Y4" t="n">
        <v>1</v>
      </c>
      <c r="Z4" t="n">
        <v>10</v>
      </c>
      <c r="AA4" t="n">
        <v>713.1061139866199</v>
      </c>
      <c r="AB4" t="n">
        <v>975.7032451779062</v>
      </c>
      <c r="AC4" t="n">
        <v>882.5834968662316</v>
      </c>
      <c r="AD4" t="n">
        <v>713106.1139866199</v>
      </c>
      <c r="AE4" t="n">
        <v>975703.2451779062</v>
      </c>
      <c r="AF4" t="n">
        <v>7.083626493821229e-06</v>
      </c>
      <c r="AG4" t="n">
        <v>33</v>
      </c>
      <c r="AH4" t="n">
        <v>882583.4968662316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2.089</v>
      </c>
      <c r="E5" t="n">
        <v>47.87</v>
      </c>
      <c r="F5" t="n">
        <v>44.68</v>
      </c>
      <c r="G5" t="n">
        <v>40.62</v>
      </c>
      <c r="H5" t="n">
        <v>0.75</v>
      </c>
      <c r="I5" t="n">
        <v>66</v>
      </c>
      <c r="J5" t="n">
        <v>93.55</v>
      </c>
      <c r="K5" t="n">
        <v>37.55</v>
      </c>
      <c r="L5" t="n">
        <v>4</v>
      </c>
      <c r="M5" t="n">
        <v>64</v>
      </c>
      <c r="N5" t="n">
        <v>12</v>
      </c>
      <c r="O5" t="n">
        <v>11772.07</v>
      </c>
      <c r="P5" t="n">
        <v>361.34</v>
      </c>
      <c r="Q5" t="n">
        <v>796.49</v>
      </c>
      <c r="R5" t="n">
        <v>193.52</v>
      </c>
      <c r="S5" t="n">
        <v>102.58</v>
      </c>
      <c r="T5" t="n">
        <v>41150.88</v>
      </c>
      <c r="U5" t="n">
        <v>0.53</v>
      </c>
      <c r="V5" t="n">
        <v>0.84</v>
      </c>
      <c r="W5" t="n">
        <v>12.39</v>
      </c>
      <c r="X5" t="n">
        <v>2.47</v>
      </c>
      <c r="Y5" t="n">
        <v>1</v>
      </c>
      <c r="Z5" t="n">
        <v>10</v>
      </c>
      <c r="AA5" t="n">
        <v>680.6070925900901</v>
      </c>
      <c r="AB5" t="n">
        <v>931.2366503475395</v>
      </c>
      <c r="AC5" t="n">
        <v>842.3607314372172</v>
      </c>
      <c r="AD5" t="n">
        <v>680607.0925900901</v>
      </c>
      <c r="AE5" t="n">
        <v>931236.6503475395</v>
      </c>
      <c r="AF5" t="n">
        <v>7.288069220642506e-06</v>
      </c>
      <c r="AG5" t="n">
        <v>32</v>
      </c>
      <c r="AH5" t="n">
        <v>842360.7314372172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2.1258</v>
      </c>
      <c r="E6" t="n">
        <v>47.04</v>
      </c>
      <c r="F6" t="n">
        <v>44.12</v>
      </c>
      <c r="G6" t="n">
        <v>50.91</v>
      </c>
      <c r="H6" t="n">
        <v>0.93</v>
      </c>
      <c r="I6" t="n">
        <v>52</v>
      </c>
      <c r="J6" t="n">
        <v>94.79000000000001</v>
      </c>
      <c r="K6" t="n">
        <v>37.55</v>
      </c>
      <c r="L6" t="n">
        <v>5</v>
      </c>
      <c r="M6" t="n">
        <v>50</v>
      </c>
      <c r="N6" t="n">
        <v>12.23</v>
      </c>
      <c r="O6" t="n">
        <v>11924.18</v>
      </c>
      <c r="P6" t="n">
        <v>351.12</v>
      </c>
      <c r="Q6" t="n">
        <v>796.41</v>
      </c>
      <c r="R6" t="n">
        <v>174.8</v>
      </c>
      <c r="S6" t="n">
        <v>102.58</v>
      </c>
      <c r="T6" t="n">
        <v>31863.49</v>
      </c>
      <c r="U6" t="n">
        <v>0.59</v>
      </c>
      <c r="V6" t="n">
        <v>0.85</v>
      </c>
      <c r="W6" t="n">
        <v>12.36</v>
      </c>
      <c r="X6" t="n">
        <v>1.9</v>
      </c>
      <c r="Y6" t="n">
        <v>1</v>
      </c>
      <c r="Z6" t="n">
        <v>10</v>
      </c>
      <c r="AA6" t="n">
        <v>656.3325216512266</v>
      </c>
      <c r="AB6" t="n">
        <v>898.0231114704984</v>
      </c>
      <c r="AC6" t="n">
        <v>812.3170460951062</v>
      </c>
      <c r="AD6" t="n">
        <v>656332.5216512266</v>
      </c>
      <c r="AE6" t="n">
        <v>898023.1114704984</v>
      </c>
      <c r="AF6" t="n">
        <v>7.416456462059282e-06</v>
      </c>
      <c r="AG6" t="n">
        <v>31</v>
      </c>
      <c r="AH6" t="n">
        <v>812317.0460951062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2.1511</v>
      </c>
      <c r="E7" t="n">
        <v>46.49</v>
      </c>
      <c r="F7" t="n">
        <v>43.75</v>
      </c>
      <c r="G7" t="n">
        <v>62.51</v>
      </c>
      <c r="H7" t="n">
        <v>1.1</v>
      </c>
      <c r="I7" t="n">
        <v>42</v>
      </c>
      <c r="J7" t="n">
        <v>96.02</v>
      </c>
      <c r="K7" t="n">
        <v>37.55</v>
      </c>
      <c r="L7" t="n">
        <v>6</v>
      </c>
      <c r="M7" t="n">
        <v>40</v>
      </c>
      <c r="N7" t="n">
        <v>12.47</v>
      </c>
      <c r="O7" t="n">
        <v>12076.67</v>
      </c>
      <c r="P7" t="n">
        <v>341.99</v>
      </c>
      <c r="Q7" t="n">
        <v>796.47</v>
      </c>
      <c r="R7" t="n">
        <v>162.63</v>
      </c>
      <c r="S7" t="n">
        <v>102.58</v>
      </c>
      <c r="T7" t="n">
        <v>25827.8</v>
      </c>
      <c r="U7" t="n">
        <v>0.63</v>
      </c>
      <c r="V7" t="n">
        <v>0.86</v>
      </c>
      <c r="W7" t="n">
        <v>12.34</v>
      </c>
      <c r="X7" t="n">
        <v>1.54</v>
      </c>
      <c r="Y7" t="n">
        <v>1</v>
      </c>
      <c r="Z7" t="n">
        <v>10</v>
      </c>
      <c r="AA7" t="n">
        <v>645.1844011124373</v>
      </c>
      <c r="AB7" t="n">
        <v>882.7697611289595</v>
      </c>
      <c r="AC7" t="n">
        <v>798.5194541019523</v>
      </c>
      <c r="AD7" t="n">
        <v>645184.4011124372</v>
      </c>
      <c r="AE7" t="n">
        <v>882769.7611289596</v>
      </c>
      <c r="AF7" t="n">
        <v>7.504722690533315e-06</v>
      </c>
      <c r="AG7" t="n">
        <v>31</v>
      </c>
      <c r="AH7" t="n">
        <v>798519.4541019523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2.1667</v>
      </c>
      <c r="E8" t="n">
        <v>46.15</v>
      </c>
      <c r="F8" t="n">
        <v>43.53</v>
      </c>
      <c r="G8" t="n">
        <v>72.55</v>
      </c>
      <c r="H8" t="n">
        <v>1.27</v>
      </c>
      <c r="I8" t="n">
        <v>36</v>
      </c>
      <c r="J8" t="n">
        <v>97.26000000000001</v>
      </c>
      <c r="K8" t="n">
        <v>37.55</v>
      </c>
      <c r="L8" t="n">
        <v>7</v>
      </c>
      <c r="M8" t="n">
        <v>34</v>
      </c>
      <c r="N8" t="n">
        <v>12.71</v>
      </c>
      <c r="O8" t="n">
        <v>12229.54</v>
      </c>
      <c r="P8" t="n">
        <v>333.7</v>
      </c>
      <c r="Q8" t="n">
        <v>796.46</v>
      </c>
      <c r="R8" t="n">
        <v>155.2</v>
      </c>
      <c r="S8" t="n">
        <v>102.58</v>
      </c>
      <c r="T8" t="n">
        <v>22141.07</v>
      </c>
      <c r="U8" t="n">
        <v>0.66</v>
      </c>
      <c r="V8" t="n">
        <v>0.86</v>
      </c>
      <c r="W8" t="n">
        <v>12.34</v>
      </c>
      <c r="X8" t="n">
        <v>1.32</v>
      </c>
      <c r="Y8" t="n">
        <v>1</v>
      </c>
      <c r="Z8" t="n">
        <v>10</v>
      </c>
      <c r="AA8" t="n">
        <v>636.7943701788444</v>
      </c>
      <c r="AB8" t="n">
        <v>871.2901506635764</v>
      </c>
      <c r="AC8" t="n">
        <v>788.1354415476507</v>
      </c>
      <c r="AD8" t="n">
        <v>636794.3701788443</v>
      </c>
      <c r="AE8" t="n">
        <v>871290.1506635763</v>
      </c>
      <c r="AF8" t="n">
        <v>7.55914771678608e-06</v>
      </c>
      <c r="AG8" t="n">
        <v>31</v>
      </c>
      <c r="AH8" t="n">
        <v>788135.4415476506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2.1807</v>
      </c>
      <c r="E9" t="n">
        <v>45.86</v>
      </c>
      <c r="F9" t="n">
        <v>43.33</v>
      </c>
      <c r="G9" t="n">
        <v>83.87</v>
      </c>
      <c r="H9" t="n">
        <v>1.43</v>
      </c>
      <c r="I9" t="n">
        <v>31</v>
      </c>
      <c r="J9" t="n">
        <v>98.5</v>
      </c>
      <c r="K9" t="n">
        <v>37.55</v>
      </c>
      <c r="L9" t="n">
        <v>8</v>
      </c>
      <c r="M9" t="n">
        <v>29</v>
      </c>
      <c r="N9" t="n">
        <v>12.95</v>
      </c>
      <c r="O9" t="n">
        <v>12382.79</v>
      </c>
      <c r="P9" t="n">
        <v>325.43</v>
      </c>
      <c r="Q9" t="n">
        <v>796.37</v>
      </c>
      <c r="R9" t="n">
        <v>148.64</v>
      </c>
      <c r="S9" t="n">
        <v>102.58</v>
      </c>
      <c r="T9" t="n">
        <v>18886.82</v>
      </c>
      <c r="U9" t="n">
        <v>0.6899999999999999</v>
      </c>
      <c r="V9" t="n">
        <v>0.87</v>
      </c>
      <c r="W9" t="n">
        <v>12.32</v>
      </c>
      <c r="X9" t="n">
        <v>1.12</v>
      </c>
      <c r="Y9" t="n">
        <v>1</v>
      </c>
      <c r="Z9" t="n">
        <v>10</v>
      </c>
      <c r="AA9" t="n">
        <v>619.3399556518023</v>
      </c>
      <c r="AB9" t="n">
        <v>847.4082506732548</v>
      </c>
      <c r="AC9" t="n">
        <v>766.5327965739481</v>
      </c>
      <c r="AD9" t="n">
        <v>619339.9556518022</v>
      </c>
      <c r="AE9" t="n">
        <v>847408.2506732547</v>
      </c>
      <c r="AF9" t="n">
        <v>7.6079906890642e-06</v>
      </c>
      <c r="AG9" t="n">
        <v>30</v>
      </c>
      <c r="AH9" t="n">
        <v>766532.7965739481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2.1919</v>
      </c>
      <c r="E10" t="n">
        <v>45.62</v>
      </c>
      <c r="F10" t="n">
        <v>43.17</v>
      </c>
      <c r="G10" t="n">
        <v>95.94</v>
      </c>
      <c r="H10" t="n">
        <v>1.59</v>
      </c>
      <c r="I10" t="n">
        <v>27</v>
      </c>
      <c r="J10" t="n">
        <v>99.75</v>
      </c>
      <c r="K10" t="n">
        <v>37.55</v>
      </c>
      <c r="L10" t="n">
        <v>9</v>
      </c>
      <c r="M10" t="n">
        <v>25</v>
      </c>
      <c r="N10" t="n">
        <v>13.2</v>
      </c>
      <c r="O10" t="n">
        <v>12536.43</v>
      </c>
      <c r="P10" t="n">
        <v>316.84</v>
      </c>
      <c r="Q10" t="n">
        <v>796.4299999999999</v>
      </c>
      <c r="R10" t="n">
        <v>143.35</v>
      </c>
      <c r="S10" t="n">
        <v>102.58</v>
      </c>
      <c r="T10" t="n">
        <v>16263.75</v>
      </c>
      <c r="U10" t="n">
        <v>0.72</v>
      </c>
      <c r="V10" t="n">
        <v>0.87</v>
      </c>
      <c r="W10" t="n">
        <v>12.31</v>
      </c>
      <c r="X10" t="n">
        <v>0.96</v>
      </c>
      <c r="Y10" t="n">
        <v>1</v>
      </c>
      <c r="Z10" t="n">
        <v>10</v>
      </c>
      <c r="AA10" t="n">
        <v>611.8254564957994</v>
      </c>
      <c r="AB10" t="n">
        <v>837.1265814117061</v>
      </c>
      <c r="AC10" t="n">
        <v>757.2323953963082</v>
      </c>
      <c r="AD10" t="n">
        <v>611825.4564957994</v>
      </c>
      <c r="AE10" t="n">
        <v>837126.5814117061</v>
      </c>
      <c r="AF10" t="n">
        <v>7.647065066886698e-06</v>
      </c>
      <c r="AG10" t="n">
        <v>30</v>
      </c>
      <c r="AH10" t="n">
        <v>757232.3953963083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2.1995</v>
      </c>
      <c r="E11" t="n">
        <v>45.46</v>
      </c>
      <c r="F11" t="n">
        <v>43.07</v>
      </c>
      <c r="G11" t="n">
        <v>107.68</v>
      </c>
      <c r="H11" t="n">
        <v>1.74</v>
      </c>
      <c r="I11" t="n">
        <v>24</v>
      </c>
      <c r="J11" t="n">
        <v>101</v>
      </c>
      <c r="K11" t="n">
        <v>37.55</v>
      </c>
      <c r="L11" t="n">
        <v>10</v>
      </c>
      <c r="M11" t="n">
        <v>21</v>
      </c>
      <c r="N11" t="n">
        <v>13.45</v>
      </c>
      <c r="O11" t="n">
        <v>12690.46</v>
      </c>
      <c r="P11" t="n">
        <v>308.15</v>
      </c>
      <c r="Q11" t="n">
        <v>796.39</v>
      </c>
      <c r="R11" t="n">
        <v>140.1</v>
      </c>
      <c r="S11" t="n">
        <v>102.58</v>
      </c>
      <c r="T11" t="n">
        <v>14652.93</v>
      </c>
      <c r="U11" t="n">
        <v>0.73</v>
      </c>
      <c r="V11" t="n">
        <v>0.87</v>
      </c>
      <c r="W11" t="n">
        <v>12.31</v>
      </c>
      <c r="X11" t="n">
        <v>0.86</v>
      </c>
      <c r="Y11" t="n">
        <v>1</v>
      </c>
      <c r="Z11" t="n">
        <v>10</v>
      </c>
      <c r="AA11" t="n">
        <v>605.0257897852911</v>
      </c>
      <c r="AB11" t="n">
        <v>827.8229774382647</v>
      </c>
      <c r="AC11" t="n">
        <v>748.8167143284021</v>
      </c>
      <c r="AD11" t="n">
        <v>605025.7897852911</v>
      </c>
      <c r="AE11" t="n">
        <v>827822.9774382648</v>
      </c>
      <c r="AF11" t="n">
        <v>7.673579823266249e-06</v>
      </c>
      <c r="AG11" t="n">
        <v>30</v>
      </c>
      <c r="AH11" t="n">
        <v>748816.7143284021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2.2045</v>
      </c>
      <c r="E12" t="n">
        <v>45.36</v>
      </c>
      <c r="F12" t="n">
        <v>43.01</v>
      </c>
      <c r="G12" t="n">
        <v>117.29</v>
      </c>
      <c r="H12" t="n">
        <v>1.89</v>
      </c>
      <c r="I12" t="n">
        <v>22</v>
      </c>
      <c r="J12" t="n">
        <v>102.25</v>
      </c>
      <c r="K12" t="n">
        <v>37.55</v>
      </c>
      <c r="L12" t="n">
        <v>11</v>
      </c>
      <c r="M12" t="n">
        <v>9</v>
      </c>
      <c r="N12" t="n">
        <v>13.7</v>
      </c>
      <c r="O12" t="n">
        <v>12844.88</v>
      </c>
      <c r="P12" t="n">
        <v>305.87</v>
      </c>
      <c r="Q12" t="n">
        <v>796.4299999999999</v>
      </c>
      <c r="R12" t="n">
        <v>137.47</v>
      </c>
      <c r="S12" t="n">
        <v>102.58</v>
      </c>
      <c r="T12" t="n">
        <v>13349.55</v>
      </c>
      <c r="U12" t="n">
        <v>0.75</v>
      </c>
      <c r="V12" t="n">
        <v>0.87</v>
      </c>
      <c r="W12" t="n">
        <v>12.32</v>
      </c>
      <c r="X12" t="n">
        <v>0.79</v>
      </c>
      <c r="Y12" t="n">
        <v>1</v>
      </c>
      <c r="Z12" t="n">
        <v>10</v>
      </c>
      <c r="AA12" t="n">
        <v>602.7163104964931</v>
      </c>
      <c r="AB12" t="n">
        <v>824.6630459882962</v>
      </c>
      <c r="AC12" t="n">
        <v>745.9583623010267</v>
      </c>
      <c r="AD12" t="n">
        <v>602716.310496493</v>
      </c>
      <c r="AE12" t="n">
        <v>824663.0459882962</v>
      </c>
      <c r="AF12" t="n">
        <v>7.691023741937007e-06</v>
      </c>
      <c r="AG12" t="n">
        <v>30</v>
      </c>
      <c r="AH12" t="n">
        <v>745958.3623010267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2.2062</v>
      </c>
      <c r="E13" t="n">
        <v>45.33</v>
      </c>
      <c r="F13" t="n">
        <v>42.99</v>
      </c>
      <c r="G13" t="n">
        <v>122.83</v>
      </c>
      <c r="H13" t="n">
        <v>2.04</v>
      </c>
      <c r="I13" t="n">
        <v>21</v>
      </c>
      <c r="J13" t="n">
        <v>103.51</v>
      </c>
      <c r="K13" t="n">
        <v>37.55</v>
      </c>
      <c r="L13" t="n">
        <v>12</v>
      </c>
      <c r="M13" t="n">
        <v>0</v>
      </c>
      <c r="N13" t="n">
        <v>13.95</v>
      </c>
      <c r="O13" t="n">
        <v>12999.7</v>
      </c>
      <c r="P13" t="n">
        <v>305.85</v>
      </c>
      <c r="Q13" t="n">
        <v>796.36</v>
      </c>
      <c r="R13" t="n">
        <v>136.42</v>
      </c>
      <c r="S13" t="n">
        <v>102.58</v>
      </c>
      <c r="T13" t="n">
        <v>12825.86</v>
      </c>
      <c r="U13" t="n">
        <v>0.75</v>
      </c>
      <c r="V13" t="n">
        <v>0.87</v>
      </c>
      <c r="W13" t="n">
        <v>12.33</v>
      </c>
      <c r="X13" t="n">
        <v>0.78</v>
      </c>
      <c r="Y13" t="n">
        <v>1</v>
      </c>
      <c r="Z13" t="n">
        <v>10</v>
      </c>
      <c r="AA13" t="n">
        <v>602.4003685885268</v>
      </c>
      <c r="AB13" t="n">
        <v>824.2307603314434</v>
      </c>
      <c r="AC13" t="n">
        <v>745.5673333805473</v>
      </c>
      <c r="AD13" t="n">
        <v>602400.3685885268</v>
      </c>
      <c r="AE13" t="n">
        <v>824230.7603314434</v>
      </c>
      <c r="AF13" t="n">
        <v>7.696954674285064e-06</v>
      </c>
      <c r="AG13" t="n">
        <v>30</v>
      </c>
      <c r="AH13" t="n">
        <v>745567.3333805474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1.7004</v>
      </c>
      <c r="E2" t="n">
        <v>58.81</v>
      </c>
      <c r="F2" t="n">
        <v>52.69</v>
      </c>
      <c r="G2" t="n">
        <v>11.5</v>
      </c>
      <c r="H2" t="n">
        <v>0.24</v>
      </c>
      <c r="I2" t="n">
        <v>275</v>
      </c>
      <c r="J2" t="n">
        <v>71.52</v>
      </c>
      <c r="K2" t="n">
        <v>32.27</v>
      </c>
      <c r="L2" t="n">
        <v>1</v>
      </c>
      <c r="M2" t="n">
        <v>273</v>
      </c>
      <c r="N2" t="n">
        <v>8.25</v>
      </c>
      <c r="O2" t="n">
        <v>9054.6</v>
      </c>
      <c r="P2" t="n">
        <v>379.36</v>
      </c>
      <c r="Q2" t="n">
        <v>797.24</v>
      </c>
      <c r="R2" t="n">
        <v>460.83</v>
      </c>
      <c r="S2" t="n">
        <v>102.58</v>
      </c>
      <c r="T2" t="n">
        <v>173764.01</v>
      </c>
      <c r="U2" t="n">
        <v>0.22</v>
      </c>
      <c r="V2" t="n">
        <v>0.71</v>
      </c>
      <c r="W2" t="n">
        <v>12.72</v>
      </c>
      <c r="X2" t="n">
        <v>10.46</v>
      </c>
      <c r="Y2" t="n">
        <v>1</v>
      </c>
      <c r="Z2" t="n">
        <v>10</v>
      </c>
      <c r="AA2" t="n">
        <v>852.3240946008023</v>
      </c>
      <c r="AB2" t="n">
        <v>1166.187428118064</v>
      </c>
      <c r="AC2" t="n">
        <v>1054.888136732811</v>
      </c>
      <c r="AD2" t="n">
        <v>852324.0946008023</v>
      </c>
      <c r="AE2" t="n">
        <v>1166187.428118064</v>
      </c>
      <c r="AF2" t="n">
        <v>6.662257812285516e-06</v>
      </c>
      <c r="AG2" t="n">
        <v>39</v>
      </c>
      <c r="AH2" t="n">
        <v>1054888.136732811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1.9828</v>
      </c>
      <c r="E3" t="n">
        <v>50.43</v>
      </c>
      <c r="F3" t="n">
        <v>46.72</v>
      </c>
      <c r="G3" t="n">
        <v>23.36</v>
      </c>
      <c r="H3" t="n">
        <v>0.48</v>
      </c>
      <c r="I3" t="n">
        <v>120</v>
      </c>
      <c r="J3" t="n">
        <v>72.7</v>
      </c>
      <c r="K3" t="n">
        <v>32.27</v>
      </c>
      <c r="L3" t="n">
        <v>2</v>
      </c>
      <c r="M3" t="n">
        <v>118</v>
      </c>
      <c r="N3" t="n">
        <v>8.43</v>
      </c>
      <c r="O3" t="n">
        <v>9200.25</v>
      </c>
      <c r="P3" t="n">
        <v>329.1</v>
      </c>
      <c r="Q3" t="n">
        <v>796.75</v>
      </c>
      <c r="R3" t="n">
        <v>261.14</v>
      </c>
      <c r="S3" t="n">
        <v>102.58</v>
      </c>
      <c r="T3" t="n">
        <v>74694.11</v>
      </c>
      <c r="U3" t="n">
        <v>0.39</v>
      </c>
      <c r="V3" t="n">
        <v>0.8100000000000001</v>
      </c>
      <c r="W3" t="n">
        <v>12.48</v>
      </c>
      <c r="X3" t="n">
        <v>4.5</v>
      </c>
      <c r="Y3" t="n">
        <v>1</v>
      </c>
      <c r="Z3" t="n">
        <v>10</v>
      </c>
      <c r="AA3" t="n">
        <v>674.7855479298948</v>
      </c>
      <c r="AB3" t="n">
        <v>923.2713561150359</v>
      </c>
      <c r="AC3" t="n">
        <v>835.1556337069031</v>
      </c>
      <c r="AD3" t="n">
        <v>674785.5479298949</v>
      </c>
      <c r="AE3" t="n">
        <v>923271.3561150359</v>
      </c>
      <c r="AF3" t="n">
        <v>7.768716061044295e-06</v>
      </c>
      <c r="AG3" t="n">
        <v>33</v>
      </c>
      <c r="AH3" t="n">
        <v>835155.6337069031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2.0846</v>
      </c>
      <c r="E4" t="n">
        <v>47.97</v>
      </c>
      <c r="F4" t="n">
        <v>44.96</v>
      </c>
      <c r="G4" t="n">
        <v>35.97</v>
      </c>
      <c r="H4" t="n">
        <v>0.71</v>
      </c>
      <c r="I4" t="n">
        <v>75</v>
      </c>
      <c r="J4" t="n">
        <v>73.88</v>
      </c>
      <c r="K4" t="n">
        <v>32.27</v>
      </c>
      <c r="L4" t="n">
        <v>3</v>
      </c>
      <c r="M4" t="n">
        <v>73</v>
      </c>
      <c r="N4" t="n">
        <v>8.609999999999999</v>
      </c>
      <c r="O4" t="n">
        <v>9346.23</v>
      </c>
      <c r="P4" t="n">
        <v>308.63</v>
      </c>
      <c r="Q4" t="n">
        <v>796.53</v>
      </c>
      <c r="R4" t="n">
        <v>203.25</v>
      </c>
      <c r="S4" t="n">
        <v>102.58</v>
      </c>
      <c r="T4" t="n">
        <v>45969.91</v>
      </c>
      <c r="U4" t="n">
        <v>0.5</v>
      </c>
      <c r="V4" t="n">
        <v>0.84</v>
      </c>
      <c r="W4" t="n">
        <v>12.38</v>
      </c>
      <c r="X4" t="n">
        <v>2.75</v>
      </c>
      <c r="Y4" t="n">
        <v>1</v>
      </c>
      <c r="Z4" t="n">
        <v>10</v>
      </c>
      <c r="AA4" t="n">
        <v>629.3344366253799</v>
      </c>
      <c r="AB4" t="n">
        <v>861.0831404666853</v>
      </c>
      <c r="AC4" t="n">
        <v>778.9025740783221</v>
      </c>
      <c r="AD4" t="n">
        <v>629334.43662538</v>
      </c>
      <c r="AE4" t="n">
        <v>861083.1404666853</v>
      </c>
      <c r="AF4" t="n">
        <v>8.167573885844735e-06</v>
      </c>
      <c r="AG4" t="n">
        <v>32</v>
      </c>
      <c r="AH4" t="n">
        <v>778902.5740783222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2.1297</v>
      </c>
      <c r="E5" t="n">
        <v>46.95</v>
      </c>
      <c r="F5" t="n">
        <v>44.25</v>
      </c>
      <c r="G5" t="n">
        <v>48.28</v>
      </c>
      <c r="H5" t="n">
        <v>0.93</v>
      </c>
      <c r="I5" t="n">
        <v>55</v>
      </c>
      <c r="J5" t="n">
        <v>75.06999999999999</v>
      </c>
      <c r="K5" t="n">
        <v>32.27</v>
      </c>
      <c r="L5" t="n">
        <v>4</v>
      </c>
      <c r="M5" t="n">
        <v>53</v>
      </c>
      <c r="N5" t="n">
        <v>8.800000000000001</v>
      </c>
      <c r="O5" t="n">
        <v>9492.549999999999</v>
      </c>
      <c r="P5" t="n">
        <v>296.37</v>
      </c>
      <c r="Q5" t="n">
        <v>796.52</v>
      </c>
      <c r="R5" t="n">
        <v>179.44</v>
      </c>
      <c r="S5" t="n">
        <v>102.58</v>
      </c>
      <c r="T5" t="n">
        <v>34166.81</v>
      </c>
      <c r="U5" t="n">
        <v>0.57</v>
      </c>
      <c r="V5" t="n">
        <v>0.85</v>
      </c>
      <c r="W5" t="n">
        <v>12.36</v>
      </c>
      <c r="X5" t="n">
        <v>2.04</v>
      </c>
      <c r="Y5" t="n">
        <v>1</v>
      </c>
      <c r="Z5" t="n">
        <v>10</v>
      </c>
      <c r="AA5" t="n">
        <v>603.2134379061691</v>
      </c>
      <c r="AB5" t="n">
        <v>825.3432376419282</v>
      </c>
      <c r="AC5" t="n">
        <v>746.5736374178911</v>
      </c>
      <c r="AD5" t="n">
        <v>603213.4379061691</v>
      </c>
      <c r="AE5" t="n">
        <v>825343.2376419283</v>
      </c>
      <c r="AF5" t="n">
        <v>8.344278089169881e-06</v>
      </c>
      <c r="AG5" t="n">
        <v>31</v>
      </c>
      <c r="AH5" t="n">
        <v>746573.6374178911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2.1637</v>
      </c>
      <c r="E6" t="n">
        <v>46.22</v>
      </c>
      <c r="F6" t="n">
        <v>43.72</v>
      </c>
      <c r="G6" t="n">
        <v>62.46</v>
      </c>
      <c r="H6" t="n">
        <v>1.15</v>
      </c>
      <c r="I6" t="n">
        <v>42</v>
      </c>
      <c r="J6" t="n">
        <v>76.26000000000001</v>
      </c>
      <c r="K6" t="n">
        <v>32.27</v>
      </c>
      <c r="L6" t="n">
        <v>5</v>
      </c>
      <c r="M6" t="n">
        <v>40</v>
      </c>
      <c r="N6" t="n">
        <v>8.99</v>
      </c>
      <c r="O6" t="n">
        <v>9639.200000000001</v>
      </c>
      <c r="P6" t="n">
        <v>283.36</v>
      </c>
      <c r="Q6" t="n">
        <v>796.5</v>
      </c>
      <c r="R6" t="n">
        <v>161.61</v>
      </c>
      <c r="S6" t="n">
        <v>102.58</v>
      </c>
      <c r="T6" t="n">
        <v>25315.01</v>
      </c>
      <c r="U6" t="n">
        <v>0.63</v>
      </c>
      <c r="V6" t="n">
        <v>0.86</v>
      </c>
      <c r="W6" t="n">
        <v>12.34</v>
      </c>
      <c r="X6" t="n">
        <v>1.5</v>
      </c>
      <c r="Y6" t="n">
        <v>1</v>
      </c>
      <c r="Z6" t="n">
        <v>10</v>
      </c>
      <c r="AA6" t="n">
        <v>588.7186312034034</v>
      </c>
      <c r="AB6" t="n">
        <v>805.5108036454636</v>
      </c>
      <c r="AC6" t="n">
        <v>728.6339830870533</v>
      </c>
      <c r="AD6" t="n">
        <v>588718.6312034035</v>
      </c>
      <c r="AE6" t="n">
        <v>805510.8036454637</v>
      </c>
      <c r="AF6" t="n">
        <v>8.47749190098928e-06</v>
      </c>
      <c r="AG6" t="n">
        <v>31</v>
      </c>
      <c r="AH6" t="n">
        <v>728633.9830870533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2.1818</v>
      </c>
      <c r="E7" t="n">
        <v>45.83</v>
      </c>
      <c r="F7" t="n">
        <v>43.46</v>
      </c>
      <c r="G7" t="n">
        <v>76.7</v>
      </c>
      <c r="H7" t="n">
        <v>1.36</v>
      </c>
      <c r="I7" t="n">
        <v>34</v>
      </c>
      <c r="J7" t="n">
        <v>77.45</v>
      </c>
      <c r="K7" t="n">
        <v>32.27</v>
      </c>
      <c r="L7" t="n">
        <v>6</v>
      </c>
      <c r="M7" t="n">
        <v>31</v>
      </c>
      <c r="N7" t="n">
        <v>9.18</v>
      </c>
      <c r="O7" t="n">
        <v>9786.190000000001</v>
      </c>
      <c r="P7" t="n">
        <v>272.54</v>
      </c>
      <c r="Q7" t="n">
        <v>796.53</v>
      </c>
      <c r="R7" t="n">
        <v>152.92</v>
      </c>
      <c r="S7" t="n">
        <v>102.58</v>
      </c>
      <c r="T7" t="n">
        <v>21011.23</v>
      </c>
      <c r="U7" t="n">
        <v>0.67</v>
      </c>
      <c r="V7" t="n">
        <v>0.87</v>
      </c>
      <c r="W7" t="n">
        <v>12.33</v>
      </c>
      <c r="X7" t="n">
        <v>1.25</v>
      </c>
      <c r="Y7" t="n">
        <v>1</v>
      </c>
      <c r="Z7" t="n">
        <v>10</v>
      </c>
      <c r="AA7" t="n">
        <v>569.4112072407358</v>
      </c>
      <c r="AB7" t="n">
        <v>779.0935343963126</v>
      </c>
      <c r="AC7" t="n">
        <v>704.7379409381711</v>
      </c>
      <c r="AD7" t="n">
        <v>569411.2072407359</v>
      </c>
      <c r="AE7" t="n">
        <v>779093.5343963127</v>
      </c>
      <c r="AF7" t="n">
        <v>8.548408665516666e-06</v>
      </c>
      <c r="AG7" t="n">
        <v>30</v>
      </c>
      <c r="AH7" t="n">
        <v>704737.940938171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2.1948</v>
      </c>
      <c r="E8" t="n">
        <v>45.56</v>
      </c>
      <c r="F8" t="n">
        <v>43.27</v>
      </c>
      <c r="G8" t="n">
        <v>89.52</v>
      </c>
      <c r="H8" t="n">
        <v>1.56</v>
      </c>
      <c r="I8" t="n">
        <v>29</v>
      </c>
      <c r="J8" t="n">
        <v>78.65000000000001</v>
      </c>
      <c r="K8" t="n">
        <v>32.27</v>
      </c>
      <c r="L8" t="n">
        <v>7</v>
      </c>
      <c r="M8" t="n">
        <v>15</v>
      </c>
      <c r="N8" t="n">
        <v>9.380000000000001</v>
      </c>
      <c r="O8" t="n">
        <v>9933.52</v>
      </c>
      <c r="P8" t="n">
        <v>263.88</v>
      </c>
      <c r="Q8" t="n">
        <v>796.47</v>
      </c>
      <c r="R8" t="n">
        <v>145.96</v>
      </c>
      <c r="S8" t="n">
        <v>102.58</v>
      </c>
      <c r="T8" t="n">
        <v>17557.98</v>
      </c>
      <c r="U8" t="n">
        <v>0.7</v>
      </c>
      <c r="V8" t="n">
        <v>0.87</v>
      </c>
      <c r="W8" t="n">
        <v>12.34</v>
      </c>
      <c r="X8" t="n">
        <v>1.05</v>
      </c>
      <c r="Y8" t="n">
        <v>1</v>
      </c>
      <c r="Z8" t="n">
        <v>10</v>
      </c>
      <c r="AA8" t="n">
        <v>561.8411940606659</v>
      </c>
      <c r="AB8" t="n">
        <v>768.7359083979295</v>
      </c>
      <c r="AC8" t="n">
        <v>695.3688322280542</v>
      </c>
      <c r="AD8" t="n">
        <v>561841.1940606659</v>
      </c>
      <c r="AE8" t="n">
        <v>768735.9083979295</v>
      </c>
      <c r="AF8" t="n">
        <v>8.599343358271142e-06</v>
      </c>
      <c r="AG8" t="n">
        <v>30</v>
      </c>
      <c r="AH8" t="n">
        <v>695368.8322280542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2.1963</v>
      </c>
      <c r="E9" t="n">
        <v>45.53</v>
      </c>
      <c r="F9" t="n">
        <v>43.25</v>
      </c>
      <c r="G9" t="n">
        <v>92.68000000000001</v>
      </c>
      <c r="H9" t="n">
        <v>1.75</v>
      </c>
      <c r="I9" t="n">
        <v>28</v>
      </c>
      <c r="J9" t="n">
        <v>79.84</v>
      </c>
      <c r="K9" t="n">
        <v>32.27</v>
      </c>
      <c r="L9" t="n">
        <v>8</v>
      </c>
      <c r="M9" t="n">
        <v>0</v>
      </c>
      <c r="N9" t="n">
        <v>9.57</v>
      </c>
      <c r="O9" t="n">
        <v>10081.19</v>
      </c>
      <c r="P9" t="n">
        <v>265.17</v>
      </c>
      <c r="Q9" t="n">
        <v>796.6799999999999</v>
      </c>
      <c r="R9" t="n">
        <v>145.03</v>
      </c>
      <c r="S9" t="n">
        <v>102.58</v>
      </c>
      <c r="T9" t="n">
        <v>17097.73</v>
      </c>
      <c r="U9" t="n">
        <v>0.71</v>
      </c>
      <c r="V9" t="n">
        <v>0.87</v>
      </c>
      <c r="W9" t="n">
        <v>12.34</v>
      </c>
      <c r="X9" t="n">
        <v>1.04</v>
      </c>
      <c r="Y9" t="n">
        <v>1</v>
      </c>
      <c r="Z9" t="n">
        <v>10</v>
      </c>
      <c r="AA9" t="n">
        <v>562.3966695857897</v>
      </c>
      <c r="AB9" t="n">
        <v>769.4959345172546</v>
      </c>
      <c r="AC9" t="n">
        <v>696.0563225212541</v>
      </c>
      <c r="AD9" t="n">
        <v>562396.6695857897</v>
      </c>
      <c r="AE9" t="n">
        <v>769495.9345172546</v>
      </c>
      <c r="AF9" t="n">
        <v>8.605220438204352e-06</v>
      </c>
      <c r="AG9" t="n">
        <v>30</v>
      </c>
      <c r="AH9" t="n">
        <v>696056.3225212541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1.9364</v>
      </c>
      <c r="E2" t="n">
        <v>51.64</v>
      </c>
      <c r="F2" t="n">
        <v>48.18</v>
      </c>
      <c r="G2" t="n">
        <v>18.18</v>
      </c>
      <c r="H2" t="n">
        <v>0.43</v>
      </c>
      <c r="I2" t="n">
        <v>159</v>
      </c>
      <c r="J2" t="n">
        <v>39.78</v>
      </c>
      <c r="K2" t="n">
        <v>19.54</v>
      </c>
      <c r="L2" t="n">
        <v>1</v>
      </c>
      <c r="M2" t="n">
        <v>157</v>
      </c>
      <c r="N2" t="n">
        <v>4.24</v>
      </c>
      <c r="O2" t="n">
        <v>5140</v>
      </c>
      <c r="P2" t="n">
        <v>218.8</v>
      </c>
      <c r="Q2" t="n">
        <v>796.67</v>
      </c>
      <c r="R2" t="n">
        <v>310.79</v>
      </c>
      <c r="S2" t="n">
        <v>102.58</v>
      </c>
      <c r="T2" t="n">
        <v>99323.19</v>
      </c>
      <c r="U2" t="n">
        <v>0.33</v>
      </c>
      <c r="V2" t="n">
        <v>0.78</v>
      </c>
      <c r="W2" t="n">
        <v>12.51</v>
      </c>
      <c r="X2" t="n">
        <v>5.96</v>
      </c>
      <c r="Y2" t="n">
        <v>1</v>
      </c>
      <c r="Z2" t="n">
        <v>10</v>
      </c>
      <c r="AA2" t="n">
        <v>577.9484709244482</v>
      </c>
      <c r="AB2" t="n">
        <v>790.7745952058598</v>
      </c>
      <c r="AC2" t="n">
        <v>715.3041776985268</v>
      </c>
      <c r="AD2" t="n">
        <v>577948.4709244482</v>
      </c>
      <c r="AE2" t="n">
        <v>790774.5952058597</v>
      </c>
      <c r="AF2" t="n">
        <v>1.003439708012558e-05</v>
      </c>
      <c r="AG2" t="n">
        <v>34</v>
      </c>
      <c r="AH2" t="n">
        <v>715304.1776985268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2.119</v>
      </c>
      <c r="E3" t="n">
        <v>47.19</v>
      </c>
      <c r="F3" t="n">
        <v>44.74</v>
      </c>
      <c r="G3" t="n">
        <v>39.48</v>
      </c>
      <c r="H3" t="n">
        <v>0.84</v>
      </c>
      <c r="I3" t="n">
        <v>68</v>
      </c>
      <c r="J3" t="n">
        <v>40.89</v>
      </c>
      <c r="K3" t="n">
        <v>19.54</v>
      </c>
      <c r="L3" t="n">
        <v>2</v>
      </c>
      <c r="M3" t="n">
        <v>65</v>
      </c>
      <c r="N3" t="n">
        <v>4.35</v>
      </c>
      <c r="O3" t="n">
        <v>5277.26</v>
      </c>
      <c r="P3" t="n">
        <v>186.48</v>
      </c>
      <c r="Q3" t="n">
        <v>796.6</v>
      </c>
      <c r="R3" t="n">
        <v>195.46</v>
      </c>
      <c r="S3" t="n">
        <v>102.58</v>
      </c>
      <c r="T3" t="n">
        <v>42113.32</v>
      </c>
      <c r="U3" t="n">
        <v>0.52</v>
      </c>
      <c r="V3" t="n">
        <v>0.84</v>
      </c>
      <c r="W3" t="n">
        <v>12.38</v>
      </c>
      <c r="X3" t="n">
        <v>2.52</v>
      </c>
      <c r="Y3" t="n">
        <v>1</v>
      </c>
      <c r="Z3" t="n">
        <v>10</v>
      </c>
      <c r="AA3" t="n">
        <v>499.6499603607581</v>
      </c>
      <c r="AB3" t="n">
        <v>683.6431187661244</v>
      </c>
      <c r="AC3" t="n">
        <v>618.3971790102282</v>
      </c>
      <c r="AD3" t="n">
        <v>499649.9603607581</v>
      </c>
      <c r="AE3" t="n">
        <v>683643.1187661244</v>
      </c>
      <c r="AF3" t="n">
        <v>1.09806276661775e-05</v>
      </c>
      <c r="AG3" t="n">
        <v>31</v>
      </c>
      <c r="AH3" t="n">
        <v>618397.1790102283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2.1444</v>
      </c>
      <c r="E4" t="n">
        <v>46.63</v>
      </c>
      <c r="F4" t="n">
        <v>44.32</v>
      </c>
      <c r="G4" t="n">
        <v>48.35</v>
      </c>
      <c r="H4" t="n">
        <v>1.22</v>
      </c>
      <c r="I4" t="n">
        <v>55</v>
      </c>
      <c r="J4" t="n">
        <v>42.01</v>
      </c>
      <c r="K4" t="n">
        <v>19.54</v>
      </c>
      <c r="L4" t="n">
        <v>3</v>
      </c>
      <c r="M4" t="n">
        <v>0</v>
      </c>
      <c r="N4" t="n">
        <v>4.46</v>
      </c>
      <c r="O4" t="n">
        <v>5414.79</v>
      </c>
      <c r="P4" t="n">
        <v>180.14</v>
      </c>
      <c r="Q4" t="n">
        <v>796.73</v>
      </c>
      <c r="R4" t="n">
        <v>179.18</v>
      </c>
      <c r="S4" t="n">
        <v>102.58</v>
      </c>
      <c r="T4" t="n">
        <v>34038.34</v>
      </c>
      <c r="U4" t="n">
        <v>0.57</v>
      </c>
      <c r="V4" t="n">
        <v>0.85</v>
      </c>
      <c r="W4" t="n">
        <v>12.43</v>
      </c>
      <c r="X4" t="n">
        <v>2.1</v>
      </c>
      <c r="Y4" t="n">
        <v>1</v>
      </c>
      <c r="Z4" t="n">
        <v>10</v>
      </c>
      <c r="AA4" t="n">
        <v>492.239110975255</v>
      </c>
      <c r="AB4" t="n">
        <v>673.5032676932786</v>
      </c>
      <c r="AC4" t="n">
        <v>609.2250610924044</v>
      </c>
      <c r="AD4" t="n">
        <v>492239.110975255</v>
      </c>
      <c r="AE4" t="n">
        <v>673503.2676932786</v>
      </c>
      <c r="AF4" t="n">
        <v>1.111225010257245e-05</v>
      </c>
      <c r="AG4" t="n">
        <v>31</v>
      </c>
      <c r="AH4" t="n">
        <v>609225.0610924044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1.2455</v>
      </c>
      <c r="E2" t="n">
        <v>80.29000000000001</v>
      </c>
      <c r="F2" t="n">
        <v>62.87</v>
      </c>
      <c r="G2" t="n">
        <v>7.17</v>
      </c>
      <c r="H2" t="n">
        <v>0.12</v>
      </c>
      <c r="I2" t="n">
        <v>526</v>
      </c>
      <c r="J2" t="n">
        <v>141.81</v>
      </c>
      <c r="K2" t="n">
        <v>47.83</v>
      </c>
      <c r="L2" t="n">
        <v>1</v>
      </c>
      <c r="M2" t="n">
        <v>524</v>
      </c>
      <c r="N2" t="n">
        <v>22.98</v>
      </c>
      <c r="O2" t="n">
        <v>17723.39</v>
      </c>
      <c r="P2" t="n">
        <v>722.16</v>
      </c>
      <c r="Q2" t="n">
        <v>797.66</v>
      </c>
      <c r="R2" t="n">
        <v>801.71</v>
      </c>
      <c r="S2" t="n">
        <v>102.58</v>
      </c>
      <c r="T2" t="n">
        <v>342944.68</v>
      </c>
      <c r="U2" t="n">
        <v>0.13</v>
      </c>
      <c r="V2" t="n">
        <v>0.6</v>
      </c>
      <c r="W2" t="n">
        <v>13.13</v>
      </c>
      <c r="X2" t="n">
        <v>20.62</v>
      </c>
      <c r="Y2" t="n">
        <v>1</v>
      </c>
      <c r="Z2" t="n">
        <v>10</v>
      </c>
      <c r="AA2" t="n">
        <v>1720.071631514252</v>
      </c>
      <c r="AB2" t="n">
        <v>2353.477890442544</v>
      </c>
      <c r="AC2" t="n">
        <v>2128.865263705672</v>
      </c>
      <c r="AD2" t="n">
        <v>1720071.631514252</v>
      </c>
      <c r="AE2" t="n">
        <v>2353477.890442544</v>
      </c>
      <c r="AF2" t="n">
        <v>3.467240816559444e-06</v>
      </c>
      <c r="AG2" t="n">
        <v>53</v>
      </c>
      <c r="AH2" t="n">
        <v>2128865.263705672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1.7147</v>
      </c>
      <c r="E3" t="n">
        <v>58.32</v>
      </c>
      <c r="F3" t="n">
        <v>50.08</v>
      </c>
      <c r="G3" t="n">
        <v>14.45</v>
      </c>
      <c r="H3" t="n">
        <v>0.25</v>
      </c>
      <c r="I3" t="n">
        <v>208</v>
      </c>
      <c r="J3" t="n">
        <v>143.17</v>
      </c>
      <c r="K3" t="n">
        <v>47.83</v>
      </c>
      <c r="L3" t="n">
        <v>2</v>
      </c>
      <c r="M3" t="n">
        <v>206</v>
      </c>
      <c r="N3" t="n">
        <v>23.34</v>
      </c>
      <c r="O3" t="n">
        <v>17891.86</v>
      </c>
      <c r="P3" t="n">
        <v>572.99</v>
      </c>
      <c r="Q3" t="n">
        <v>796.9</v>
      </c>
      <c r="R3" t="n">
        <v>374.43</v>
      </c>
      <c r="S3" t="n">
        <v>102.58</v>
      </c>
      <c r="T3" t="n">
        <v>130898.22</v>
      </c>
      <c r="U3" t="n">
        <v>0.27</v>
      </c>
      <c r="V3" t="n">
        <v>0.75</v>
      </c>
      <c r="W3" t="n">
        <v>12.59</v>
      </c>
      <c r="X3" t="n">
        <v>7.86</v>
      </c>
      <c r="Y3" t="n">
        <v>1</v>
      </c>
      <c r="Z3" t="n">
        <v>10</v>
      </c>
      <c r="AA3" t="n">
        <v>1065.101231167938</v>
      </c>
      <c r="AB3" t="n">
        <v>1457.318493433979</v>
      </c>
      <c r="AC3" t="n">
        <v>1318.234061779991</v>
      </c>
      <c r="AD3" t="n">
        <v>1065101.231167938</v>
      </c>
      <c r="AE3" t="n">
        <v>1457318.493433979</v>
      </c>
      <c r="AF3" t="n">
        <v>4.773406526017244e-06</v>
      </c>
      <c r="AG3" t="n">
        <v>38</v>
      </c>
      <c r="AH3" t="n">
        <v>1318234.061779991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1.8849</v>
      </c>
      <c r="E4" t="n">
        <v>53.05</v>
      </c>
      <c r="F4" t="n">
        <v>47.07</v>
      </c>
      <c r="G4" t="n">
        <v>21.72</v>
      </c>
      <c r="H4" t="n">
        <v>0.37</v>
      </c>
      <c r="I4" t="n">
        <v>130</v>
      </c>
      <c r="J4" t="n">
        <v>144.54</v>
      </c>
      <c r="K4" t="n">
        <v>47.83</v>
      </c>
      <c r="L4" t="n">
        <v>3</v>
      </c>
      <c r="M4" t="n">
        <v>128</v>
      </c>
      <c r="N4" t="n">
        <v>23.71</v>
      </c>
      <c r="O4" t="n">
        <v>18060.85</v>
      </c>
      <c r="P4" t="n">
        <v>535.6799999999999</v>
      </c>
      <c r="Q4" t="n">
        <v>796.65</v>
      </c>
      <c r="R4" t="n">
        <v>272.91</v>
      </c>
      <c r="S4" t="n">
        <v>102.58</v>
      </c>
      <c r="T4" t="n">
        <v>80525.64</v>
      </c>
      <c r="U4" t="n">
        <v>0.38</v>
      </c>
      <c r="V4" t="n">
        <v>0.8</v>
      </c>
      <c r="W4" t="n">
        <v>12.49</v>
      </c>
      <c r="X4" t="n">
        <v>4.85</v>
      </c>
      <c r="Y4" t="n">
        <v>1</v>
      </c>
      <c r="Z4" t="n">
        <v>10</v>
      </c>
      <c r="AA4" t="n">
        <v>933.1334510936632</v>
      </c>
      <c r="AB4" t="n">
        <v>1276.754354728796</v>
      </c>
      <c r="AC4" t="n">
        <v>1154.90271104947</v>
      </c>
      <c r="AD4" t="n">
        <v>933133.4510936632</v>
      </c>
      <c r="AE4" t="n">
        <v>1276754.354728796</v>
      </c>
      <c r="AF4" t="n">
        <v>5.247211734349976e-06</v>
      </c>
      <c r="AG4" t="n">
        <v>35</v>
      </c>
      <c r="AH4" t="n">
        <v>1154902.71104947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1.9744</v>
      </c>
      <c r="E5" t="n">
        <v>50.65</v>
      </c>
      <c r="F5" t="n">
        <v>45.71</v>
      </c>
      <c r="G5" t="n">
        <v>29.17</v>
      </c>
      <c r="H5" t="n">
        <v>0.49</v>
      </c>
      <c r="I5" t="n">
        <v>94</v>
      </c>
      <c r="J5" t="n">
        <v>145.92</v>
      </c>
      <c r="K5" t="n">
        <v>47.83</v>
      </c>
      <c r="L5" t="n">
        <v>4</v>
      </c>
      <c r="M5" t="n">
        <v>92</v>
      </c>
      <c r="N5" t="n">
        <v>24.09</v>
      </c>
      <c r="O5" t="n">
        <v>18230.35</v>
      </c>
      <c r="P5" t="n">
        <v>517.03</v>
      </c>
      <c r="Q5" t="n">
        <v>796.59</v>
      </c>
      <c r="R5" t="n">
        <v>227.5</v>
      </c>
      <c r="S5" t="n">
        <v>102.58</v>
      </c>
      <c r="T5" t="n">
        <v>58002.41</v>
      </c>
      <c r="U5" t="n">
        <v>0.45</v>
      </c>
      <c r="V5" t="n">
        <v>0.82</v>
      </c>
      <c r="W5" t="n">
        <v>12.43</v>
      </c>
      <c r="X5" t="n">
        <v>3.49</v>
      </c>
      <c r="Y5" t="n">
        <v>1</v>
      </c>
      <c r="Z5" t="n">
        <v>10</v>
      </c>
      <c r="AA5" t="n">
        <v>868.3383723494792</v>
      </c>
      <c r="AB5" t="n">
        <v>1188.098869433876</v>
      </c>
      <c r="AC5" t="n">
        <v>1074.708380842342</v>
      </c>
      <c r="AD5" t="n">
        <v>868338.3723494792</v>
      </c>
      <c r="AE5" t="n">
        <v>1188098.869433876</v>
      </c>
      <c r="AF5" t="n">
        <v>5.49636312181049e-06</v>
      </c>
      <c r="AG5" t="n">
        <v>33</v>
      </c>
      <c r="AH5" t="n">
        <v>1074708.380842342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2.027</v>
      </c>
      <c r="E6" t="n">
        <v>49.33</v>
      </c>
      <c r="F6" t="n">
        <v>44.97</v>
      </c>
      <c r="G6" t="n">
        <v>36.46</v>
      </c>
      <c r="H6" t="n">
        <v>0.6</v>
      </c>
      <c r="I6" t="n">
        <v>74</v>
      </c>
      <c r="J6" t="n">
        <v>147.3</v>
      </c>
      <c r="K6" t="n">
        <v>47.83</v>
      </c>
      <c r="L6" t="n">
        <v>5</v>
      </c>
      <c r="M6" t="n">
        <v>72</v>
      </c>
      <c r="N6" t="n">
        <v>24.47</v>
      </c>
      <c r="O6" t="n">
        <v>18400.38</v>
      </c>
      <c r="P6" t="n">
        <v>505.94</v>
      </c>
      <c r="Q6" t="n">
        <v>796.55</v>
      </c>
      <c r="R6" t="n">
        <v>202.61</v>
      </c>
      <c r="S6" t="n">
        <v>102.58</v>
      </c>
      <c r="T6" t="n">
        <v>45657.55</v>
      </c>
      <c r="U6" t="n">
        <v>0.51</v>
      </c>
      <c r="V6" t="n">
        <v>0.84</v>
      </c>
      <c r="W6" t="n">
        <v>12.4</v>
      </c>
      <c r="X6" t="n">
        <v>2.75</v>
      </c>
      <c r="Y6" t="n">
        <v>1</v>
      </c>
      <c r="Z6" t="n">
        <v>10</v>
      </c>
      <c r="AA6" t="n">
        <v>843.7062320971621</v>
      </c>
      <c r="AB6" t="n">
        <v>1154.396088447323</v>
      </c>
      <c r="AC6" t="n">
        <v>1044.222145970996</v>
      </c>
      <c r="AD6" t="n">
        <v>843706.2320971622</v>
      </c>
      <c r="AE6" t="n">
        <v>1154396.088447323</v>
      </c>
      <c r="AF6" t="n">
        <v>5.642791758463262e-06</v>
      </c>
      <c r="AG6" t="n">
        <v>33</v>
      </c>
      <c r="AH6" t="n">
        <v>1044222.145970996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2.0628</v>
      </c>
      <c r="E7" t="n">
        <v>48.48</v>
      </c>
      <c r="F7" t="n">
        <v>44.49</v>
      </c>
      <c r="G7" t="n">
        <v>43.76</v>
      </c>
      <c r="H7" t="n">
        <v>0.71</v>
      </c>
      <c r="I7" t="n">
        <v>61</v>
      </c>
      <c r="J7" t="n">
        <v>148.68</v>
      </c>
      <c r="K7" t="n">
        <v>47.83</v>
      </c>
      <c r="L7" t="n">
        <v>6</v>
      </c>
      <c r="M7" t="n">
        <v>59</v>
      </c>
      <c r="N7" t="n">
        <v>24.85</v>
      </c>
      <c r="O7" t="n">
        <v>18570.94</v>
      </c>
      <c r="P7" t="n">
        <v>497.19</v>
      </c>
      <c r="Q7" t="n">
        <v>796.5599999999999</v>
      </c>
      <c r="R7" t="n">
        <v>186.92</v>
      </c>
      <c r="S7" t="n">
        <v>102.58</v>
      </c>
      <c r="T7" t="n">
        <v>37874.98</v>
      </c>
      <c r="U7" t="n">
        <v>0.55</v>
      </c>
      <c r="V7" t="n">
        <v>0.85</v>
      </c>
      <c r="W7" t="n">
        <v>12.38</v>
      </c>
      <c r="X7" t="n">
        <v>2.27</v>
      </c>
      <c r="Y7" t="n">
        <v>1</v>
      </c>
      <c r="Z7" t="n">
        <v>10</v>
      </c>
      <c r="AA7" t="n">
        <v>817.2404282522214</v>
      </c>
      <c r="AB7" t="n">
        <v>1118.184408037813</v>
      </c>
      <c r="AC7" t="n">
        <v>1011.466457516357</v>
      </c>
      <c r="AD7" t="n">
        <v>817240.4282522213</v>
      </c>
      <c r="AE7" t="n">
        <v>1118184.408037813</v>
      </c>
      <c r="AF7" t="n">
        <v>5.742452313447468e-06</v>
      </c>
      <c r="AG7" t="n">
        <v>32</v>
      </c>
      <c r="AH7" t="n">
        <v>1011466.457516357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2.0896</v>
      </c>
      <c r="E8" t="n">
        <v>47.86</v>
      </c>
      <c r="F8" t="n">
        <v>44.13</v>
      </c>
      <c r="G8" t="n">
        <v>50.91</v>
      </c>
      <c r="H8" t="n">
        <v>0.83</v>
      </c>
      <c r="I8" t="n">
        <v>52</v>
      </c>
      <c r="J8" t="n">
        <v>150.07</v>
      </c>
      <c r="K8" t="n">
        <v>47.83</v>
      </c>
      <c r="L8" t="n">
        <v>7</v>
      </c>
      <c r="M8" t="n">
        <v>50</v>
      </c>
      <c r="N8" t="n">
        <v>25.24</v>
      </c>
      <c r="O8" t="n">
        <v>18742.03</v>
      </c>
      <c r="P8" t="n">
        <v>489.97</v>
      </c>
      <c r="Q8" t="n">
        <v>796.58</v>
      </c>
      <c r="R8" t="n">
        <v>174.92</v>
      </c>
      <c r="S8" t="n">
        <v>102.58</v>
      </c>
      <c r="T8" t="n">
        <v>31923.59</v>
      </c>
      <c r="U8" t="n">
        <v>0.59</v>
      </c>
      <c r="V8" t="n">
        <v>0.85</v>
      </c>
      <c r="W8" t="n">
        <v>12.36</v>
      </c>
      <c r="X8" t="n">
        <v>1.91</v>
      </c>
      <c r="Y8" t="n">
        <v>1</v>
      </c>
      <c r="Z8" t="n">
        <v>10</v>
      </c>
      <c r="AA8" t="n">
        <v>804.6419966559345</v>
      </c>
      <c r="AB8" t="n">
        <v>1100.946678124199</v>
      </c>
      <c r="AC8" t="n">
        <v>995.8738723523917</v>
      </c>
      <c r="AD8" t="n">
        <v>804641.9966559345</v>
      </c>
      <c r="AE8" t="n">
        <v>1100946.678124198</v>
      </c>
      <c r="AF8" t="n">
        <v>5.817058538966369e-06</v>
      </c>
      <c r="AG8" t="n">
        <v>32</v>
      </c>
      <c r="AH8" t="n">
        <v>995873.8723523917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2.1109</v>
      </c>
      <c r="E9" t="n">
        <v>47.37</v>
      </c>
      <c r="F9" t="n">
        <v>43.85</v>
      </c>
      <c r="G9" t="n">
        <v>58.46</v>
      </c>
      <c r="H9" t="n">
        <v>0.9399999999999999</v>
      </c>
      <c r="I9" t="n">
        <v>45</v>
      </c>
      <c r="J9" t="n">
        <v>151.46</v>
      </c>
      <c r="K9" t="n">
        <v>47.83</v>
      </c>
      <c r="L9" t="n">
        <v>8</v>
      </c>
      <c r="M9" t="n">
        <v>43</v>
      </c>
      <c r="N9" t="n">
        <v>25.63</v>
      </c>
      <c r="O9" t="n">
        <v>18913.66</v>
      </c>
      <c r="P9" t="n">
        <v>484</v>
      </c>
      <c r="Q9" t="n">
        <v>796.39</v>
      </c>
      <c r="R9" t="n">
        <v>165.88</v>
      </c>
      <c r="S9" t="n">
        <v>102.58</v>
      </c>
      <c r="T9" t="n">
        <v>27436.86</v>
      </c>
      <c r="U9" t="n">
        <v>0.62</v>
      </c>
      <c r="V9" t="n">
        <v>0.86</v>
      </c>
      <c r="W9" t="n">
        <v>12.34</v>
      </c>
      <c r="X9" t="n">
        <v>1.63</v>
      </c>
      <c r="Y9" t="n">
        <v>1</v>
      </c>
      <c r="Z9" t="n">
        <v>10</v>
      </c>
      <c r="AA9" t="n">
        <v>785.0108142803932</v>
      </c>
      <c r="AB9" t="n">
        <v>1074.08642833134</v>
      </c>
      <c r="AC9" t="n">
        <v>971.5771271011664</v>
      </c>
      <c r="AD9" t="n">
        <v>785010.8142803932</v>
      </c>
      <c r="AE9" t="n">
        <v>1074086.42833134</v>
      </c>
      <c r="AF9" t="n">
        <v>5.876353785367587e-06</v>
      </c>
      <c r="AG9" t="n">
        <v>31</v>
      </c>
      <c r="AH9" t="n">
        <v>971577.1271011664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2.1251</v>
      </c>
      <c r="E10" t="n">
        <v>47.06</v>
      </c>
      <c r="F10" t="n">
        <v>43.67</v>
      </c>
      <c r="G10" t="n">
        <v>65.51000000000001</v>
      </c>
      <c r="H10" t="n">
        <v>1.04</v>
      </c>
      <c r="I10" t="n">
        <v>40</v>
      </c>
      <c r="J10" t="n">
        <v>152.85</v>
      </c>
      <c r="K10" t="n">
        <v>47.83</v>
      </c>
      <c r="L10" t="n">
        <v>9</v>
      </c>
      <c r="M10" t="n">
        <v>38</v>
      </c>
      <c r="N10" t="n">
        <v>26.03</v>
      </c>
      <c r="O10" t="n">
        <v>19085.83</v>
      </c>
      <c r="P10" t="n">
        <v>478.42</v>
      </c>
      <c r="Q10" t="n">
        <v>796.48</v>
      </c>
      <c r="R10" t="n">
        <v>159.69</v>
      </c>
      <c r="S10" t="n">
        <v>102.58</v>
      </c>
      <c r="T10" t="n">
        <v>24368.4</v>
      </c>
      <c r="U10" t="n">
        <v>0.64</v>
      </c>
      <c r="V10" t="n">
        <v>0.86</v>
      </c>
      <c r="W10" t="n">
        <v>12.34</v>
      </c>
      <c r="X10" t="n">
        <v>1.46</v>
      </c>
      <c r="Y10" t="n">
        <v>1</v>
      </c>
      <c r="Z10" t="n">
        <v>10</v>
      </c>
      <c r="AA10" t="n">
        <v>777.5158147582524</v>
      </c>
      <c r="AB10" t="n">
        <v>1063.831439329105</v>
      </c>
      <c r="AC10" t="n">
        <v>962.3008598563371</v>
      </c>
      <c r="AD10" t="n">
        <v>777515.8147582525</v>
      </c>
      <c r="AE10" t="n">
        <v>1063831.439329105</v>
      </c>
      <c r="AF10" t="n">
        <v>5.915883949635066e-06</v>
      </c>
      <c r="AG10" t="n">
        <v>31</v>
      </c>
      <c r="AH10" t="n">
        <v>962300.8598563371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2.141</v>
      </c>
      <c r="E11" t="n">
        <v>46.71</v>
      </c>
      <c r="F11" t="n">
        <v>43.47</v>
      </c>
      <c r="G11" t="n">
        <v>74.52</v>
      </c>
      <c r="H11" t="n">
        <v>1.15</v>
      </c>
      <c r="I11" t="n">
        <v>35</v>
      </c>
      <c r="J11" t="n">
        <v>154.25</v>
      </c>
      <c r="K11" t="n">
        <v>47.83</v>
      </c>
      <c r="L11" t="n">
        <v>10</v>
      </c>
      <c r="M11" t="n">
        <v>33</v>
      </c>
      <c r="N11" t="n">
        <v>26.43</v>
      </c>
      <c r="O11" t="n">
        <v>19258.55</v>
      </c>
      <c r="P11" t="n">
        <v>473.18</v>
      </c>
      <c r="Q11" t="n">
        <v>796.36</v>
      </c>
      <c r="R11" t="n">
        <v>153.15</v>
      </c>
      <c r="S11" t="n">
        <v>102.58</v>
      </c>
      <c r="T11" t="n">
        <v>21122.47</v>
      </c>
      <c r="U11" t="n">
        <v>0.67</v>
      </c>
      <c r="V11" t="n">
        <v>0.87</v>
      </c>
      <c r="W11" t="n">
        <v>12.33</v>
      </c>
      <c r="X11" t="n">
        <v>1.25</v>
      </c>
      <c r="Y11" t="n">
        <v>1</v>
      </c>
      <c r="Z11" t="n">
        <v>10</v>
      </c>
      <c r="AA11" t="n">
        <v>769.8880114506807</v>
      </c>
      <c r="AB11" t="n">
        <v>1053.394742328753</v>
      </c>
      <c r="AC11" t="n">
        <v>952.8602265697028</v>
      </c>
      <c r="AD11" t="n">
        <v>769888.0114506807</v>
      </c>
      <c r="AE11" t="n">
        <v>1053394.742328753</v>
      </c>
      <c r="AF11" t="n">
        <v>5.960146598357101e-06</v>
      </c>
      <c r="AG11" t="n">
        <v>31</v>
      </c>
      <c r="AH11" t="n">
        <v>952860.2265697028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2.1492</v>
      </c>
      <c r="E12" t="n">
        <v>46.53</v>
      </c>
      <c r="F12" t="n">
        <v>43.38</v>
      </c>
      <c r="G12" t="n">
        <v>81.33</v>
      </c>
      <c r="H12" t="n">
        <v>1.25</v>
      </c>
      <c r="I12" t="n">
        <v>32</v>
      </c>
      <c r="J12" t="n">
        <v>155.66</v>
      </c>
      <c r="K12" t="n">
        <v>47.83</v>
      </c>
      <c r="L12" t="n">
        <v>11</v>
      </c>
      <c r="M12" t="n">
        <v>30</v>
      </c>
      <c r="N12" t="n">
        <v>26.83</v>
      </c>
      <c r="O12" t="n">
        <v>19431.82</v>
      </c>
      <c r="P12" t="n">
        <v>469.64</v>
      </c>
      <c r="Q12" t="n">
        <v>796.4400000000001</v>
      </c>
      <c r="R12" t="n">
        <v>150.2</v>
      </c>
      <c r="S12" t="n">
        <v>102.58</v>
      </c>
      <c r="T12" t="n">
        <v>19660.84</v>
      </c>
      <c r="U12" t="n">
        <v>0.68</v>
      </c>
      <c r="V12" t="n">
        <v>0.87</v>
      </c>
      <c r="W12" t="n">
        <v>12.32</v>
      </c>
      <c r="X12" t="n">
        <v>1.16</v>
      </c>
      <c r="Y12" t="n">
        <v>1</v>
      </c>
      <c r="Z12" t="n">
        <v>10</v>
      </c>
      <c r="AA12" t="n">
        <v>765.518365063563</v>
      </c>
      <c r="AB12" t="n">
        <v>1047.415999366706</v>
      </c>
      <c r="AC12" t="n">
        <v>947.4520864447346</v>
      </c>
      <c r="AD12" t="n">
        <v>765518.365063563</v>
      </c>
      <c r="AE12" t="n">
        <v>1047415.999366706</v>
      </c>
      <c r="AF12" t="n">
        <v>5.982973876314377e-06</v>
      </c>
      <c r="AG12" t="n">
        <v>31</v>
      </c>
      <c r="AH12" t="n">
        <v>947452.0864447346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2.1588</v>
      </c>
      <c r="E13" t="n">
        <v>46.32</v>
      </c>
      <c r="F13" t="n">
        <v>43.26</v>
      </c>
      <c r="G13" t="n">
        <v>89.48999999999999</v>
      </c>
      <c r="H13" t="n">
        <v>1.35</v>
      </c>
      <c r="I13" t="n">
        <v>29</v>
      </c>
      <c r="J13" t="n">
        <v>157.07</v>
      </c>
      <c r="K13" t="n">
        <v>47.83</v>
      </c>
      <c r="L13" t="n">
        <v>12</v>
      </c>
      <c r="M13" t="n">
        <v>27</v>
      </c>
      <c r="N13" t="n">
        <v>27.24</v>
      </c>
      <c r="O13" t="n">
        <v>19605.66</v>
      </c>
      <c r="P13" t="n">
        <v>464.72</v>
      </c>
      <c r="Q13" t="n">
        <v>796.41</v>
      </c>
      <c r="R13" t="n">
        <v>146.29</v>
      </c>
      <c r="S13" t="n">
        <v>102.58</v>
      </c>
      <c r="T13" t="n">
        <v>17723.85</v>
      </c>
      <c r="U13" t="n">
        <v>0.7</v>
      </c>
      <c r="V13" t="n">
        <v>0.87</v>
      </c>
      <c r="W13" t="n">
        <v>12.31</v>
      </c>
      <c r="X13" t="n">
        <v>1.04</v>
      </c>
      <c r="Y13" t="n">
        <v>1</v>
      </c>
      <c r="Z13" t="n">
        <v>10</v>
      </c>
      <c r="AA13" t="n">
        <v>759.9003142572874</v>
      </c>
      <c r="AB13" t="n">
        <v>1039.729134402651</v>
      </c>
      <c r="AC13" t="n">
        <v>940.498845084266</v>
      </c>
      <c r="AD13" t="n">
        <v>759900.3142572874</v>
      </c>
      <c r="AE13" t="n">
        <v>1039729.13440265</v>
      </c>
      <c r="AF13" t="n">
        <v>6.0096984944107e-06</v>
      </c>
      <c r="AG13" t="n">
        <v>31</v>
      </c>
      <c r="AH13" t="n">
        <v>940498.845084266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2.1648</v>
      </c>
      <c r="E14" t="n">
        <v>46.19</v>
      </c>
      <c r="F14" t="n">
        <v>43.19</v>
      </c>
      <c r="G14" t="n">
        <v>95.97</v>
      </c>
      <c r="H14" t="n">
        <v>1.45</v>
      </c>
      <c r="I14" t="n">
        <v>27</v>
      </c>
      <c r="J14" t="n">
        <v>158.48</v>
      </c>
      <c r="K14" t="n">
        <v>47.83</v>
      </c>
      <c r="L14" t="n">
        <v>13</v>
      </c>
      <c r="M14" t="n">
        <v>25</v>
      </c>
      <c r="N14" t="n">
        <v>27.65</v>
      </c>
      <c r="O14" t="n">
        <v>19780.06</v>
      </c>
      <c r="P14" t="n">
        <v>461.28</v>
      </c>
      <c r="Q14" t="n">
        <v>796.34</v>
      </c>
      <c r="R14" t="n">
        <v>143.61</v>
      </c>
      <c r="S14" t="n">
        <v>102.58</v>
      </c>
      <c r="T14" t="n">
        <v>16389.71</v>
      </c>
      <c r="U14" t="n">
        <v>0.71</v>
      </c>
      <c r="V14" t="n">
        <v>0.87</v>
      </c>
      <c r="W14" t="n">
        <v>12.32</v>
      </c>
      <c r="X14" t="n">
        <v>0.97</v>
      </c>
      <c r="Y14" t="n">
        <v>1</v>
      </c>
      <c r="Z14" t="n">
        <v>10</v>
      </c>
      <c r="AA14" t="n">
        <v>756.2039440191351</v>
      </c>
      <c r="AB14" t="n">
        <v>1034.671597570464</v>
      </c>
      <c r="AC14" t="n">
        <v>935.9239924690463</v>
      </c>
      <c r="AD14" t="n">
        <v>756203.9440191351</v>
      </c>
      <c r="AE14" t="n">
        <v>1034671.597570464</v>
      </c>
      <c r="AF14" t="n">
        <v>6.026401380720902e-06</v>
      </c>
      <c r="AG14" t="n">
        <v>31</v>
      </c>
      <c r="AH14" t="n">
        <v>935923.9924690463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2.1718</v>
      </c>
      <c r="E15" t="n">
        <v>46.04</v>
      </c>
      <c r="F15" t="n">
        <v>43.09</v>
      </c>
      <c r="G15" t="n">
        <v>103.43</v>
      </c>
      <c r="H15" t="n">
        <v>1.55</v>
      </c>
      <c r="I15" t="n">
        <v>25</v>
      </c>
      <c r="J15" t="n">
        <v>159.9</v>
      </c>
      <c r="K15" t="n">
        <v>47.83</v>
      </c>
      <c r="L15" t="n">
        <v>14</v>
      </c>
      <c r="M15" t="n">
        <v>23</v>
      </c>
      <c r="N15" t="n">
        <v>28.07</v>
      </c>
      <c r="O15" t="n">
        <v>19955.16</v>
      </c>
      <c r="P15" t="n">
        <v>456.9</v>
      </c>
      <c r="Q15" t="n">
        <v>796.33</v>
      </c>
      <c r="R15" t="n">
        <v>140.82</v>
      </c>
      <c r="S15" t="n">
        <v>102.58</v>
      </c>
      <c r="T15" t="n">
        <v>15007.33</v>
      </c>
      <c r="U15" t="n">
        <v>0.73</v>
      </c>
      <c r="V15" t="n">
        <v>0.87</v>
      </c>
      <c r="W15" t="n">
        <v>12.31</v>
      </c>
      <c r="X15" t="n">
        <v>0.88</v>
      </c>
      <c r="Y15" t="n">
        <v>1</v>
      </c>
      <c r="Z15" t="n">
        <v>10</v>
      </c>
      <c r="AA15" t="n">
        <v>741.8972950353796</v>
      </c>
      <c r="AB15" t="n">
        <v>1015.096609266083</v>
      </c>
      <c r="AC15" t="n">
        <v>918.217213574766</v>
      </c>
      <c r="AD15" t="n">
        <v>741897.2950353796</v>
      </c>
      <c r="AE15" t="n">
        <v>1015096.609266083</v>
      </c>
      <c r="AF15" t="n">
        <v>6.045888081416138e-06</v>
      </c>
      <c r="AG15" t="n">
        <v>30</v>
      </c>
      <c r="AH15" t="n">
        <v>918217.2135747659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2.1769</v>
      </c>
      <c r="E16" t="n">
        <v>45.94</v>
      </c>
      <c r="F16" t="n">
        <v>43.04</v>
      </c>
      <c r="G16" t="n">
        <v>112.29</v>
      </c>
      <c r="H16" t="n">
        <v>1.65</v>
      </c>
      <c r="I16" t="n">
        <v>23</v>
      </c>
      <c r="J16" t="n">
        <v>161.32</v>
      </c>
      <c r="K16" t="n">
        <v>47.83</v>
      </c>
      <c r="L16" t="n">
        <v>15</v>
      </c>
      <c r="M16" t="n">
        <v>21</v>
      </c>
      <c r="N16" t="n">
        <v>28.5</v>
      </c>
      <c r="O16" t="n">
        <v>20130.71</v>
      </c>
      <c r="P16" t="n">
        <v>453.33</v>
      </c>
      <c r="Q16" t="n">
        <v>796.38</v>
      </c>
      <c r="R16" t="n">
        <v>138.94</v>
      </c>
      <c r="S16" t="n">
        <v>102.58</v>
      </c>
      <c r="T16" t="n">
        <v>14078.42</v>
      </c>
      <c r="U16" t="n">
        <v>0.74</v>
      </c>
      <c r="V16" t="n">
        <v>0.87</v>
      </c>
      <c r="W16" t="n">
        <v>12.31</v>
      </c>
      <c r="X16" t="n">
        <v>0.83</v>
      </c>
      <c r="Y16" t="n">
        <v>1</v>
      </c>
      <c r="Z16" t="n">
        <v>10</v>
      </c>
      <c r="AA16" t="n">
        <v>738.4244113626653</v>
      </c>
      <c r="AB16" t="n">
        <v>1010.34485661226</v>
      </c>
      <c r="AC16" t="n">
        <v>913.9189615250978</v>
      </c>
      <c r="AD16" t="n">
        <v>738424.4113626652</v>
      </c>
      <c r="AE16" t="n">
        <v>1010344.85661226</v>
      </c>
      <c r="AF16" t="n">
        <v>6.060085534779809e-06</v>
      </c>
      <c r="AG16" t="n">
        <v>30</v>
      </c>
      <c r="AH16" t="n">
        <v>913918.9615250977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2.1838</v>
      </c>
      <c r="E17" t="n">
        <v>45.79</v>
      </c>
      <c r="F17" t="n">
        <v>42.96</v>
      </c>
      <c r="G17" t="n">
        <v>122.73</v>
      </c>
      <c r="H17" t="n">
        <v>1.74</v>
      </c>
      <c r="I17" t="n">
        <v>21</v>
      </c>
      <c r="J17" t="n">
        <v>162.75</v>
      </c>
      <c r="K17" t="n">
        <v>47.83</v>
      </c>
      <c r="L17" t="n">
        <v>16</v>
      </c>
      <c r="M17" t="n">
        <v>19</v>
      </c>
      <c r="N17" t="n">
        <v>28.92</v>
      </c>
      <c r="O17" t="n">
        <v>20306.85</v>
      </c>
      <c r="P17" t="n">
        <v>447.09</v>
      </c>
      <c r="Q17" t="n">
        <v>796.4</v>
      </c>
      <c r="R17" t="n">
        <v>136.19</v>
      </c>
      <c r="S17" t="n">
        <v>102.58</v>
      </c>
      <c r="T17" t="n">
        <v>12713.01</v>
      </c>
      <c r="U17" t="n">
        <v>0.75</v>
      </c>
      <c r="V17" t="n">
        <v>0.88</v>
      </c>
      <c r="W17" t="n">
        <v>12.3</v>
      </c>
      <c r="X17" t="n">
        <v>0.74</v>
      </c>
      <c r="Y17" t="n">
        <v>1</v>
      </c>
      <c r="Z17" t="n">
        <v>10</v>
      </c>
      <c r="AA17" t="n">
        <v>732.8266807076108</v>
      </c>
      <c r="AB17" t="n">
        <v>1002.685794575567</v>
      </c>
      <c r="AC17" t="n">
        <v>906.9908696196259</v>
      </c>
      <c r="AD17" t="n">
        <v>732826.6807076108</v>
      </c>
      <c r="AE17" t="n">
        <v>1002685.794575567</v>
      </c>
      <c r="AF17" t="n">
        <v>6.079293854036543e-06</v>
      </c>
      <c r="AG17" t="n">
        <v>30</v>
      </c>
      <c r="AH17" t="n">
        <v>906990.8696196259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2.187</v>
      </c>
      <c r="E18" t="n">
        <v>45.73</v>
      </c>
      <c r="F18" t="n">
        <v>42.92</v>
      </c>
      <c r="G18" t="n">
        <v>128.76</v>
      </c>
      <c r="H18" t="n">
        <v>1.83</v>
      </c>
      <c r="I18" t="n">
        <v>20</v>
      </c>
      <c r="J18" t="n">
        <v>164.19</v>
      </c>
      <c r="K18" t="n">
        <v>47.83</v>
      </c>
      <c r="L18" t="n">
        <v>17</v>
      </c>
      <c r="M18" t="n">
        <v>18</v>
      </c>
      <c r="N18" t="n">
        <v>29.36</v>
      </c>
      <c r="O18" t="n">
        <v>20483.57</v>
      </c>
      <c r="P18" t="n">
        <v>444.75</v>
      </c>
      <c r="Q18" t="n">
        <v>796.39</v>
      </c>
      <c r="R18" t="n">
        <v>134.77</v>
      </c>
      <c r="S18" t="n">
        <v>102.58</v>
      </c>
      <c r="T18" t="n">
        <v>12004.86</v>
      </c>
      <c r="U18" t="n">
        <v>0.76</v>
      </c>
      <c r="V18" t="n">
        <v>0.88</v>
      </c>
      <c r="W18" t="n">
        <v>12.31</v>
      </c>
      <c r="X18" t="n">
        <v>0.71</v>
      </c>
      <c r="Y18" t="n">
        <v>1</v>
      </c>
      <c r="Z18" t="n">
        <v>10</v>
      </c>
      <c r="AA18" t="n">
        <v>730.5762986182107</v>
      </c>
      <c r="AB18" t="n">
        <v>999.6067225209993</v>
      </c>
      <c r="AC18" t="n">
        <v>904.2056598804409</v>
      </c>
      <c r="AD18" t="n">
        <v>730576.2986182107</v>
      </c>
      <c r="AE18" t="n">
        <v>999606.7225209993</v>
      </c>
      <c r="AF18" t="n">
        <v>6.088202060068648e-06</v>
      </c>
      <c r="AG18" t="n">
        <v>30</v>
      </c>
      <c r="AH18" t="n">
        <v>904205.6598804409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2.1899</v>
      </c>
      <c r="E19" t="n">
        <v>45.66</v>
      </c>
      <c r="F19" t="n">
        <v>42.89</v>
      </c>
      <c r="G19" t="n">
        <v>135.43</v>
      </c>
      <c r="H19" t="n">
        <v>1.93</v>
      </c>
      <c r="I19" t="n">
        <v>19</v>
      </c>
      <c r="J19" t="n">
        <v>165.62</v>
      </c>
      <c r="K19" t="n">
        <v>47.83</v>
      </c>
      <c r="L19" t="n">
        <v>18</v>
      </c>
      <c r="M19" t="n">
        <v>17</v>
      </c>
      <c r="N19" t="n">
        <v>29.8</v>
      </c>
      <c r="O19" t="n">
        <v>20660.89</v>
      </c>
      <c r="P19" t="n">
        <v>442.08</v>
      </c>
      <c r="Q19" t="n">
        <v>796.37</v>
      </c>
      <c r="R19" t="n">
        <v>134.05</v>
      </c>
      <c r="S19" t="n">
        <v>102.58</v>
      </c>
      <c r="T19" t="n">
        <v>11649.87</v>
      </c>
      <c r="U19" t="n">
        <v>0.77</v>
      </c>
      <c r="V19" t="n">
        <v>0.88</v>
      </c>
      <c r="W19" t="n">
        <v>12.3</v>
      </c>
      <c r="X19" t="n">
        <v>0.67</v>
      </c>
      <c r="Y19" t="n">
        <v>1</v>
      </c>
      <c r="Z19" t="n">
        <v>10</v>
      </c>
      <c r="AA19" t="n">
        <v>728.2247410589119</v>
      </c>
      <c r="AB19" t="n">
        <v>996.3892177249691</v>
      </c>
      <c r="AC19" t="n">
        <v>901.2952292263475</v>
      </c>
      <c r="AD19" t="n">
        <v>728224.7410589119</v>
      </c>
      <c r="AE19" t="n">
        <v>996389.217724969</v>
      </c>
      <c r="AF19" t="n">
        <v>6.096275121785248e-06</v>
      </c>
      <c r="AG19" t="n">
        <v>30</v>
      </c>
      <c r="AH19" t="n">
        <v>901295.2292263475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2.1928</v>
      </c>
      <c r="E20" t="n">
        <v>45.6</v>
      </c>
      <c r="F20" t="n">
        <v>42.86</v>
      </c>
      <c r="G20" t="n">
        <v>142.85</v>
      </c>
      <c r="H20" t="n">
        <v>2.02</v>
      </c>
      <c r="I20" t="n">
        <v>18</v>
      </c>
      <c r="J20" t="n">
        <v>167.07</v>
      </c>
      <c r="K20" t="n">
        <v>47.83</v>
      </c>
      <c r="L20" t="n">
        <v>19</v>
      </c>
      <c r="M20" t="n">
        <v>16</v>
      </c>
      <c r="N20" t="n">
        <v>30.24</v>
      </c>
      <c r="O20" t="n">
        <v>20838.81</v>
      </c>
      <c r="P20" t="n">
        <v>438.66</v>
      </c>
      <c r="Q20" t="n">
        <v>796.38</v>
      </c>
      <c r="R20" t="n">
        <v>132.63</v>
      </c>
      <c r="S20" t="n">
        <v>102.58</v>
      </c>
      <c r="T20" t="n">
        <v>10945.23</v>
      </c>
      <c r="U20" t="n">
        <v>0.77</v>
      </c>
      <c r="V20" t="n">
        <v>0.88</v>
      </c>
      <c r="W20" t="n">
        <v>12.31</v>
      </c>
      <c r="X20" t="n">
        <v>0.64</v>
      </c>
      <c r="Y20" t="n">
        <v>1</v>
      </c>
      <c r="Z20" t="n">
        <v>10</v>
      </c>
      <c r="AA20" t="n">
        <v>725.4140772439309</v>
      </c>
      <c r="AB20" t="n">
        <v>992.5435434955759</v>
      </c>
      <c r="AC20" t="n">
        <v>897.8165807479697</v>
      </c>
      <c r="AD20" t="n">
        <v>725414.0772439309</v>
      </c>
      <c r="AE20" t="n">
        <v>992543.5434955759</v>
      </c>
      <c r="AF20" t="n">
        <v>6.104348183501845e-06</v>
      </c>
      <c r="AG20" t="n">
        <v>30</v>
      </c>
      <c r="AH20" t="n">
        <v>897816.5807479697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2.1966</v>
      </c>
      <c r="E21" t="n">
        <v>45.52</v>
      </c>
      <c r="F21" t="n">
        <v>42.8</v>
      </c>
      <c r="G21" t="n">
        <v>151.08</v>
      </c>
      <c r="H21" t="n">
        <v>2.1</v>
      </c>
      <c r="I21" t="n">
        <v>17</v>
      </c>
      <c r="J21" t="n">
        <v>168.51</v>
      </c>
      <c r="K21" t="n">
        <v>47.83</v>
      </c>
      <c r="L21" t="n">
        <v>20</v>
      </c>
      <c r="M21" t="n">
        <v>15</v>
      </c>
      <c r="N21" t="n">
        <v>30.69</v>
      </c>
      <c r="O21" t="n">
        <v>21017.33</v>
      </c>
      <c r="P21" t="n">
        <v>433.82</v>
      </c>
      <c r="Q21" t="n">
        <v>796.34</v>
      </c>
      <c r="R21" t="n">
        <v>131.14</v>
      </c>
      <c r="S21" t="n">
        <v>102.58</v>
      </c>
      <c r="T21" t="n">
        <v>10209.41</v>
      </c>
      <c r="U21" t="n">
        <v>0.78</v>
      </c>
      <c r="V21" t="n">
        <v>0.88</v>
      </c>
      <c r="W21" t="n">
        <v>12.3</v>
      </c>
      <c r="X21" t="n">
        <v>0.59</v>
      </c>
      <c r="Y21" t="n">
        <v>1</v>
      </c>
      <c r="Z21" t="n">
        <v>10</v>
      </c>
      <c r="AA21" t="n">
        <v>721.4427887758632</v>
      </c>
      <c r="AB21" t="n">
        <v>987.1098514126834</v>
      </c>
      <c r="AC21" t="n">
        <v>892.9014726112338</v>
      </c>
      <c r="AD21" t="n">
        <v>721442.7887758631</v>
      </c>
      <c r="AE21" t="n">
        <v>987109.8514126834</v>
      </c>
      <c r="AF21" t="n">
        <v>6.114926678164973e-06</v>
      </c>
      <c r="AG21" t="n">
        <v>30</v>
      </c>
      <c r="AH21" t="n">
        <v>892901.4726112338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2.1997</v>
      </c>
      <c r="E22" t="n">
        <v>45.46</v>
      </c>
      <c r="F22" t="n">
        <v>42.77</v>
      </c>
      <c r="G22" t="n">
        <v>160.39</v>
      </c>
      <c r="H22" t="n">
        <v>2.19</v>
      </c>
      <c r="I22" t="n">
        <v>16</v>
      </c>
      <c r="J22" t="n">
        <v>169.97</v>
      </c>
      <c r="K22" t="n">
        <v>47.83</v>
      </c>
      <c r="L22" t="n">
        <v>21</v>
      </c>
      <c r="M22" t="n">
        <v>14</v>
      </c>
      <c r="N22" t="n">
        <v>31.14</v>
      </c>
      <c r="O22" t="n">
        <v>21196.47</v>
      </c>
      <c r="P22" t="n">
        <v>428.78</v>
      </c>
      <c r="Q22" t="n">
        <v>796.36</v>
      </c>
      <c r="R22" t="n">
        <v>129.87</v>
      </c>
      <c r="S22" t="n">
        <v>102.58</v>
      </c>
      <c r="T22" t="n">
        <v>9579.23</v>
      </c>
      <c r="U22" t="n">
        <v>0.79</v>
      </c>
      <c r="V22" t="n">
        <v>0.88</v>
      </c>
      <c r="W22" t="n">
        <v>12.3</v>
      </c>
      <c r="X22" t="n">
        <v>0.5600000000000001</v>
      </c>
      <c r="Y22" t="n">
        <v>1</v>
      </c>
      <c r="Z22" t="n">
        <v>10</v>
      </c>
      <c r="AA22" t="n">
        <v>717.6089303868846</v>
      </c>
      <c r="AB22" t="n">
        <v>981.864197226988</v>
      </c>
      <c r="AC22" t="n">
        <v>888.1564562986994</v>
      </c>
      <c r="AD22" t="n">
        <v>717608.9303868846</v>
      </c>
      <c r="AE22" t="n">
        <v>981864.197226988</v>
      </c>
      <c r="AF22" t="n">
        <v>6.123556502758577e-06</v>
      </c>
      <c r="AG22" t="n">
        <v>30</v>
      </c>
      <c r="AH22" t="n">
        <v>888156.4562986994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2.203</v>
      </c>
      <c r="E23" t="n">
        <v>45.39</v>
      </c>
      <c r="F23" t="n">
        <v>42.73</v>
      </c>
      <c r="G23" t="n">
        <v>170.93</v>
      </c>
      <c r="H23" t="n">
        <v>2.28</v>
      </c>
      <c r="I23" t="n">
        <v>15</v>
      </c>
      <c r="J23" t="n">
        <v>171.42</v>
      </c>
      <c r="K23" t="n">
        <v>47.83</v>
      </c>
      <c r="L23" t="n">
        <v>22</v>
      </c>
      <c r="M23" t="n">
        <v>13</v>
      </c>
      <c r="N23" t="n">
        <v>31.6</v>
      </c>
      <c r="O23" t="n">
        <v>21376.23</v>
      </c>
      <c r="P23" t="n">
        <v>425.64</v>
      </c>
      <c r="Q23" t="n">
        <v>796.36</v>
      </c>
      <c r="R23" t="n">
        <v>128.61</v>
      </c>
      <c r="S23" t="n">
        <v>102.58</v>
      </c>
      <c r="T23" t="n">
        <v>8953.77</v>
      </c>
      <c r="U23" t="n">
        <v>0.8</v>
      </c>
      <c r="V23" t="n">
        <v>0.88</v>
      </c>
      <c r="W23" t="n">
        <v>12.3</v>
      </c>
      <c r="X23" t="n">
        <v>0.52</v>
      </c>
      <c r="Y23" t="n">
        <v>1</v>
      </c>
      <c r="Z23" t="n">
        <v>10</v>
      </c>
      <c r="AA23" t="n">
        <v>714.8836504416194</v>
      </c>
      <c r="AB23" t="n">
        <v>978.1353489750102</v>
      </c>
      <c r="AC23" t="n">
        <v>884.7834840904191</v>
      </c>
      <c r="AD23" t="n">
        <v>714883.6504416193</v>
      </c>
      <c r="AE23" t="n">
        <v>978135.3489750102</v>
      </c>
      <c r="AF23" t="n">
        <v>6.132743090229188e-06</v>
      </c>
      <c r="AG23" t="n">
        <v>30</v>
      </c>
      <c r="AH23" t="n">
        <v>884783.484090419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2.2031</v>
      </c>
      <c r="E24" t="n">
        <v>45.39</v>
      </c>
      <c r="F24" t="n">
        <v>42.73</v>
      </c>
      <c r="G24" t="n">
        <v>170.91</v>
      </c>
      <c r="H24" t="n">
        <v>2.36</v>
      </c>
      <c r="I24" t="n">
        <v>15</v>
      </c>
      <c r="J24" t="n">
        <v>172.89</v>
      </c>
      <c r="K24" t="n">
        <v>47.83</v>
      </c>
      <c r="L24" t="n">
        <v>23</v>
      </c>
      <c r="M24" t="n">
        <v>13</v>
      </c>
      <c r="N24" t="n">
        <v>32.06</v>
      </c>
      <c r="O24" t="n">
        <v>21556.61</v>
      </c>
      <c r="P24" t="n">
        <v>420.56</v>
      </c>
      <c r="Q24" t="n">
        <v>796.34</v>
      </c>
      <c r="R24" t="n">
        <v>128.63</v>
      </c>
      <c r="S24" t="n">
        <v>102.58</v>
      </c>
      <c r="T24" t="n">
        <v>8961.129999999999</v>
      </c>
      <c r="U24" t="n">
        <v>0.8</v>
      </c>
      <c r="V24" t="n">
        <v>0.88</v>
      </c>
      <c r="W24" t="n">
        <v>12.29</v>
      </c>
      <c r="X24" t="n">
        <v>0.52</v>
      </c>
      <c r="Y24" t="n">
        <v>1</v>
      </c>
      <c r="Z24" t="n">
        <v>10</v>
      </c>
      <c r="AA24" t="n">
        <v>711.7274042296551</v>
      </c>
      <c r="AB24" t="n">
        <v>973.8168336640455</v>
      </c>
      <c r="AC24" t="n">
        <v>880.8771218196582</v>
      </c>
      <c r="AD24" t="n">
        <v>711727.4042296552</v>
      </c>
      <c r="AE24" t="n">
        <v>973816.8336640454</v>
      </c>
      <c r="AF24" t="n">
        <v>6.133021471667692e-06</v>
      </c>
      <c r="AG24" t="n">
        <v>30</v>
      </c>
      <c r="AH24" t="n">
        <v>880877.1218196582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2.206</v>
      </c>
      <c r="E25" t="n">
        <v>45.33</v>
      </c>
      <c r="F25" t="n">
        <v>42.7</v>
      </c>
      <c r="G25" t="n">
        <v>183</v>
      </c>
      <c r="H25" t="n">
        <v>2.44</v>
      </c>
      <c r="I25" t="n">
        <v>14</v>
      </c>
      <c r="J25" t="n">
        <v>174.35</v>
      </c>
      <c r="K25" t="n">
        <v>47.83</v>
      </c>
      <c r="L25" t="n">
        <v>24</v>
      </c>
      <c r="M25" t="n">
        <v>10</v>
      </c>
      <c r="N25" t="n">
        <v>32.53</v>
      </c>
      <c r="O25" t="n">
        <v>21737.62</v>
      </c>
      <c r="P25" t="n">
        <v>420.08</v>
      </c>
      <c r="Q25" t="n">
        <v>796.37</v>
      </c>
      <c r="R25" t="n">
        <v>127.56</v>
      </c>
      <c r="S25" t="n">
        <v>102.58</v>
      </c>
      <c r="T25" t="n">
        <v>8430.01</v>
      </c>
      <c r="U25" t="n">
        <v>0.8</v>
      </c>
      <c r="V25" t="n">
        <v>0.88</v>
      </c>
      <c r="W25" t="n">
        <v>12.3</v>
      </c>
      <c r="X25" t="n">
        <v>0.49</v>
      </c>
      <c r="Y25" t="n">
        <v>1</v>
      </c>
      <c r="Z25" t="n">
        <v>10</v>
      </c>
      <c r="AA25" t="n">
        <v>710.7684097645732</v>
      </c>
      <c r="AB25" t="n">
        <v>972.5046951290705</v>
      </c>
      <c r="AC25" t="n">
        <v>879.6902119448634</v>
      </c>
      <c r="AD25" t="n">
        <v>710768.4097645732</v>
      </c>
      <c r="AE25" t="n">
        <v>972504.6951290704</v>
      </c>
      <c r="AF25" t="n">
        <v>6.141094533384289e-06</v>
      </c>
      <c r="AG25" t="n">
        <v>30</v>
      </c>
      <c r="AH25" t="n">
        <v>879690.2119448634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2.2097</v>
      </c>
      <c r="E26" t="n">
        <v>45.26</v>
      </c>
      <c r="F26" t="n">
        <v>42.65</v>
      </c>
      <c r="G26" t="n">
        <v>196.85</v>
      </c>
      <c r="H26" t="n">
        <v>2.52</v>
      </c>
      <c r="I26" t="n">
        <v>13</v>
      </c>
      <c r="J26" t="n">
        <v>175.83</v>
      </c>
      <c r="K26" t="n">
        <v>47.83</v>
      </c>
      <c r="L26" t="n">
        <v>25</v>
      </c>
      <c r="M26" t="n">
        <v>7</v>
      </c>
      <c r="N26" t="n">
        <v>33</v>
      </c>
      <c r="O26" t="n">
        <v>21919.27</v>
      </c>
      <c r="P26" t="n">
        <v>413.86</v>
      </c>
      <c r="Q26" t="n">
        <v>796.37</v>
      </c>
      <c r="R26" t="n">
        <v>125.85</v>
      </c>
      <c r="S26" t="n">
        <v>102.58</v>
      </c>
      <c r="T26" t="n">
        <v>7580.02</v>
      </c>
      <c r="U26" t="n">
        <v>0.82</v>
      </c>
      <c r="V26" t="n">
        <v>0.88</v>
      </c>
      <c r="W26" t="n">
        <v>12.29</v>
      </c>
      <c r="X26" t="n">
        <v>0.44</v>
      </c>
      <c r="Y26" t="n">
        <v>1</v>
      </c>
      <c r="Z26" t="n">
        <v>10</v>
      </c>
      <c r="AA26" t="n">
        <v>706.0523483325962</v>
      </c>
      <c r="AB26" t="n">
        <v>966.051971819893</v>
      </c>
      <c r="AC26" t="n">
        <v>873.8533274918597</v>
      </c>
      <c r="AD26" t="n">
        <v>706052.3483325962</v>
      </c>
      <c r="AE26" t="n">
        <v>966051.971819893</v>
      </c>
      <c r="AF26" t="n">
        <v>6.151394646608915e-06</v>
      </c>
      <c r="AG26" t="n">
        <v>30</v>
      </c>
      <c r="AH26" t="n">
        <v>873853.3274918597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2.2093</v>
      </c>
      <c r="E27" t="n">
        <v>45.26</v>
      </c>
      <c r="F27" t="n">
        <v>42.66</v>
      </c>
      <c r="G27" t="n">
        <v>196.88</v>
      </c>
      <c r="H27" t="n">
        <v>2.6</v>
      </c>
      <c r="I27" t="n">
        <v>13</v>
      </c>
      <c r="J27" t="n">
        <v>177.3</v>
      </c>
      <c r="K27" t="n">
        <v>47.83</v>
      </c>
      <c r="L27" t="n">
        <v>26</v>
      </c>
      <c r="M27" t="n">
        <v>6</v>
      </c>
      <c r="N27" t="n">
        <v>33.48</v>
      </c>
      <c r="O27" t="n">
        <v>22101.56</v>
      </c>
      <c r="P27" t="n">
        <v>416.88</v>
      </c>
      <c r="Q27" t="n">
        <v>796.37</v>
      </c>
      <c r="R27" t="n">
        <v>125.96</v>
      </c>
      <c r="S27" t="n">
        <v>102.58</v>
      </c>
      <c r="T27" t="n">
        <v>7638.45</v>
      </c>
      <c r="U27" t="n">
        <v>0.8100000000000001</v>
      </c>
      <c r="V27" t="n">
        <v>0.88</v>
      </c>
      <c r="W27" t="n">
        <v>12.3</v>
      </c>
      <c r="X27" t="n">
        <v>0.45</v>
      </c>
      <c r="Y27" t="n">
        <v>1</v>
      </c>
      <c r="Z27" t="n">
        <v>10</v>
      </c>
      <c r="AA27" t="n">
        <v>708.0241706934331</v>
      </c>
      <c r="AB27" t="n">
        <v>968.7499061646531</v>
      </c>
      <c r="AC27" t="n">
        <v>876.2937747693306</v>
      </c>
      <c r="AD27" t="n">
        <v>708024.1706934331</v>
      </c>
      <c r="AE27" t="n">
        <v>968749.9061646531</v>
      </c>
      <c r="AF27" t="n">
        <v>6.1502811208549e-06</v>
      </c>
      <c r="AG27" t="n">
        <v>30</v>
      </c>
      <c r="AH27" t="n">
        <v>876293.7747693306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2.2085</v>
      </c>
      <c r="E28" t="n">
        <v>45.28</v>
      </c>
      <c r="F28" t="n">
        <v>42.68</v>
      </c>
      <c r="G28" t="n">
        <v>196.97</v>
      </c>
      <c r="H28" t="n">
        <v>2.68</v>
      </c>
      <c r="I28" t="n">
        <v>13</v>
      </c>
      <c r="J28" t="n">
        <v>178.79</v>
      </c>
      <c r="K28" t="n">
        <v>47.83</v>
      </c>
      <c r="L28" t="n">
        <v>27</v>
      </c>
      <c r="M28" t="n">
        <v>3</v>
      </c>
      <c r="N28" t="n">
        <v>33.96</v>
      </c>
      <c r="O28" t="n">
        <v>22284.51</v>
      </c>
      <c r="P28" t="n">
        <v>419.46</v>
      </c>
      <c r="Q28" t="n">
        <v>796.35</v>
      </c>
      <c r="R28" t="n">
        <v>126.55</v>
      </c>
      <c r="S28" t="n">
        <v>102.58</v>
      </c>
      <c r="T28" t="n">
        <v>7932.94</v>
      </c>
      <c r="U28" t="n">
        <v>0.8100000000000001</v>
      </c>
      <c r="V28" t="n">
        <v>0.88</v>
      </c>
      <c r="W28" t="n">
        <v>12.3</v>
      </c>
      <c r="X28" t="n">
        <v>0.46</v>
      </c>
      <c r="Y28" t="n">
        <v>1</v>
      </c>
      <c r="Z28" t="n">
        <v>10</v>
      </c>
      <c r="AA28" t="n">
        <v>709.8385141759156</v>
      </c>
      <c r="AB28" t="n">
        <v>971.232370960571</v>
      </c>
      <c r="AC28" t="n">
        <v>878.5393166092874</v>
      </c>
      <c r="AD28" t="n">
        <v>709838.5141759156</v>
      </c>
      <c r="AE28" t="n">
        <v>971232.370960571</v>
      </c>
      <c r="AF28" t="n">
        <v>6.148054069346873e-06</v>
      </c>
      <c r="AG28" t="n">
        <v>30</v>
      </c>
      <c r="AH28" t="n">
        <v>878539.3166092874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2.2084</v>
      </c>
      <c r="E29" t="n">
        <v>45.28</v>
      </c>
      <c r="F29" t="n">
        <v>42.68</v>
      </c>
      <c r="G29" t="n">
        <v>196.97</v>
      </c>
      <c r="H29" t="n">
        <v>2.75</v>
      </c>
      <c r="I29" t="n">
        <v>13</v>
      </c>
      <c r="J29" t="n">
        <v>180.28</v>
      </c>
      <c r="K29" t="n">
        <v>47.83</v>
      </c>
      <c r="L29" t="n">
        <v>28</v>
      </c>
      <c r="M29" t="n">
        <v>0</v>
      </c>
      <c r="N29" t="n">
        <v>34.45</v>
      </c>
      <c r="O29" t="n">
        <v>22468.11</v>
      </c>
      <c r="P29" t="n">
        <v>421.95</v>
      </c>
      <c r="Q29" t="n">
        <v>796.36</v>
      </c>
      <c r="R29" t="n">
        <v>126.41</v>
      </c>
      <c r="S29" t="n">
        <v>102.58</v>
      </c>
      <c r="T29" t="n">
        <v>7862.11</v>
      </c>
      <c r="U29" t="n">
        <v>0.8100000000000001</v>
      </c>
      <c r="V29" t="n">
        <v>0.88</v>
      </c>
      <c r="W29" t="n">
        <v>12.31</v>
      </c>
      <c r="X29" t="n">
        <v>0.47</v>
      </c>
      <c r="Y29" t="n">
        <v>1</v>
      </c>
      <c r="Z29" t="n">
        <v>10</v>
      </c>
      <c r="AA29" t="n">
        <v>711.391382018628</v>
      </c>
      <c r="AB29" t="n">
        <v>973.357073250664</v>
      </c>
      <c r="AC29" t="n">
        <v>880.4612402948522</v>
      </c>
      <c r="AD29" t="n">
        <v>711391.3820186279</v>
      </c>
      <c r="AE29" t="n">
        <v>973357.073250664</v>
      </c>
      <c r="AF29" t="n">
        <v>6.147775687908371e-06</v>
      </c>
      <c r="AG29" t="n">
        <v>30</v>
      </c>
      <c r="AH29" t="n">
        <v>880461.2402948523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1.0582</v>
      </c>
      <c r="E2" t="n">
        <v>94.5</v>
      </c>
      <c r="F2" t="n">
        <v>68.54000000000001</v>
      </c>
      <c r="G2" t="n">
        <v>6.21</v>
      </c>
      <c r="H2" t="n">
        <v>0.1</v>
      </c>
      <c r="I2" t="n">
        <v>662</v>
      </c>
      <c r="J2" t="n">
        <v>176.73</v>
      </c>
      <c r="K2" t="n">
        <v>52.44</v>
      </c>
      <c r="L2" t="n">
        <v>1</v>
      </c>
      <c r="M2" t="n">
        <v>660</v>
      </c>
      <c r="N2" t="n">
        <v>33.29</v>
      </c>
      <c r="O2" t="n">
        <v>22031.19</v>
      </c>
      <c r="P2" t="n">
        <v>907.2</v>
      </c>
      <c r="Q2" t="n">
        <v>798.33</v>
      </c>
      <c r="R2" t="n">
        <v>991.6</v>
      </c>
      <c r="S2" t="n">
        <v>102.58</v>
      </c>
      <c r="T2" t="n">
        <v>437211.14</v>
      </c>
      <c r="U2" t="n">
        <v>0.1</v>
      </c>
      <c r="V2" t="n">
        <v>0.55</v>
      </c>
      <c r="W2" t="n">
        <v>13.36</v>
      </c>
      <c r="X2" t="n">
        <v>26.27</v>
      </c>
      <c r="Y2" t="n">
        <v>1</v>
      </c>
      <c r="Z2" t="n">
        <v>10</v>
      </c>
      <c r="AA2" t="n">
        <v>2366.652916521434</v>
      </c>
      <c r="AB2" t="n">
        <v>3238.158929742645</v>
      </c>
      <c r="AC2" t="n">
        <v>2929.113586272487</v>
      </c>
      <c r="AD2" t="n">
        <v>2366652.916521434</v>
      </c>
      <c r="AE2" t="n">
        <v>3238158.929742645</v>
      </c>
      <c r="AF2" t="n">
        <v>2.661844274297768e-06</v>
      </c>
      <c r="AG2" t="n">
        <v>62</v>
      </c>
      <c r="AH2" t="n">
        <v>2929113.586272487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1.592</v>
      </c>
      <c r="E3" t="n">
        <v>62.81</v>
      </c>
      <c r="F3" t="n">
        <v>51.61</v>
      </c>
      <c r="G3" t="n">
        <v>12.54</v>
      </c>
      <c r="H3" t="n">
        <v>0.2</v>
      </c>
      <c r="I3" t="n">
        <v>247</v>
      </c>
      <c r="J3" t="n">
        <v>178.21</v>
      </c>
      <c r="K3" t="n">
        <v>52.44</v>
      </c>
      <c r="L3" t="n">
        <v>2</v>
      </c>
      <c r="M3" t="n">
        <v>245</v>
      </c>
      <c r="N3" t="n">
        <v>33.77</v>
      </c>
      <c r="O3" t="n">
        <v>22213.89</v>
      </c>
      <c r="P3" t="n">
        <v>682.1</v>
      </c>
      <c r="Q3" t="n">
        <v>797.12</v>
      </c>
      <c r="R3" t="n">
        <v>424.91</v>
      </c>
      <c r="S3" t="n">
        <v>102.58</v>
      </c>
      <c r="T3" t="n">
        <v>155940.64</v>
      </c>
      <c r="U3" t="n">
        <v>0.24</v>
      </c>
      <c r="V3" t="n">
        <v>0.73</v>
      </c>
      <c r="W3" t="n">
        <v>12.67</v>
      </c>
      <c r="X3" t="n">
        <v>9.380000000000001</v>
      </c>
      <c r="Y3" t="n">
        <v>1</v>
      </c>
      <c r="Z3" t="n">
        <v>10</v>
      </c>
      <c r="AA3" t="n">
        <v>1282.162337311372</v>
      </c>
      <c r="AB3" t="n">
        <v>1754.311074919584</v>
      </c>
      <c r="AC3" t="n">
        <v>1586.882088120316</v>
      </c>
      <c r="AD3" t="n">
        <v>1282162.337311372</v>
      </c>
      <c r="AE3" t="n">
        <v>1754311.074919584</v>
      </c>
      <c r="AF3" t="n">
        <v>4.004589004613538e-06</v>
      </c>
      <c r="AG3" t="n">
        <v>41</v>
      </c>
      <c r="AH3" t="n">
        <v>1586882.088120316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1.7909</v>
      </c>
      <c r="E4" t="n">
        <v>55.84</v>
      </c>
      <c r="F4" t="n">
        <v>47.98</v>
      </c>
      <c r="G4" t="n">
        <v>18.81</v>
      </c>
      <c r="H4" t="n">
        <v>0.3</v>
      </c>
      <c r="I4" t="n">
        <v>153</v>
      </c>
      <c r="J4" t="n">
        <v>179.7</v>
      </c>
      <c r="K4" t="n">
        <v>52.44</v>
      </c>
      <c r="L4" t="n">
        <v>3</v>
      </c>
      <c r="M4" t="n">
        <v>151</v>
      </c>
      <c r="N4" t="n">
        <v>34.26</v>
      </c>
      <c r="O4" t="n">
        <v>22397.24</v>
      </c>
      <c r="P4" t="n">
        <v>632.35</v>
      </c>
      <c r="Q4" t="n">
        <v>796.77</v>
      </c>
      <c r="R4" t="n">
        <v>302.75</v>
      </c>
      <c r="S4" t="n">
        <v>102.58</v>
      </c>
      <c r="T4" t="n">
        <v>95334.55</v>
      </c>
      <c r="U4" t="n">
        <v>0.34</v>
      </c>
      <c r="V4" t="n">
        <v>0.78</v>
      </c>
      <c r="W4" t="n">
        <v>12.54</v>
      </c>
      <c r="X4" t="n">
        <v>5.75</v>
      </c>
      <c r="Y4" t="n">
        <v>1</v>
      </c>
      <c r="Z4" t="n">
        <v>10</v>
      </c>
      <c r="AA4" t="n">
        <v>1089.062297470081</v>
      </c>
      <c r="AB4" t="n">
        <v>1490.10308143621</v>
      </c>
      <c r="AC4" t="n">
        <v>1347.889734716747</v>
      </c>
      <c r="AD4" t="n">
        <v>1089062.297470081</v>
      </c>
      <c r="AE4" t="n">
        <v>1490103.08143621</v>
      </c>
      <c r="AF4" t="n">
        <v>4.504911085654766e-06</v>
      </c>
      <c r="AG4" t="n">
        <v>37</v>
      </c>
      <c r="AH4" t="n">
        <v>1347889.734716747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1.897</v>
      </c>
      <c r="E5" t="n">
        <v>52.72</v>
      </c>
      <c r="F5" t="n">
        <v>46.35</v>
      </c>
      <c r="G5" t="n">
        <v>25.05</v>
      </c>
      <c r="H5" t="n">
        <v>0.39</v>
      </c>
      <c r="I5" t="n">
        <v>111</v>
      </c>
      <c r="J5" t="n">
        <v>181.19</v>
      </c>
      <c r="K5" t="n">
        <v>52.44</v>
      </c>
      <c r="L5" t="n">
        <v>4</v>
      </c>
      <c r="M5" t="n">
        <v>109</v>
      </c>
      <c r="N5" t="n">
        <v>34.75</v>
      </c>
      <c r="O5" t="n">
        <v>22581.25</v>
      </c>
      <c r="P5" t="n">
        <v>608.98</v>
      </c>
      <c r="Q5" t="n">
        <v>796.7</v>
      </c>
      <c r="R5" t="n">
        <v>249</v>
      </c>
      <c r="S5" t="n">
        <v>102.58</v>
      </c>
      <c r="T5" t="n">
        <v>68667.89999999999</v>
      </c>
      <c r="U5" t="n">
        <v>0.41</v>
      </c>
      <c r="V5" t="n">
        <v>0.8100000000000001</v>
      </c>
      <c r="W5" t="n">
        <v>12.45</v>
      </c>
      <c r="X5" t="n">
        <v>4.13</v>
      </c>
      <c r="Y5" t="n">
        <v>1</v>
      </c>
      <c r="Z5" t="n">
        <v>10</v>
      </c>
      <c r="AA5" t="n">
        <v>1004.3006797464</v>
      </c>
      <c r="AB5" t="n">
        <v>1374.12849664801</v>
      </c>
      <c r="AC5" t="n">
        <v>1242.983601529382</v>
      </c>
      <c r="AD5" t="n">
        <v>1004300.6797464</v>
      </c>
      <c r="AE5" t="n">
        <v>1374128.496648011</v>
      </c>
      <c r="AF5" t="n">
        <v>4.771799837783846e-06</v>
      </c>
      <c r="AG5" t="n">
        <v>35</v>
      </c>
      <c r="AH5" t="n">
        <v>1242983.601529381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1.9631</v>
      </c>
      <c r="E6" t="n">
        <v>50.94</v>
      </c>
      <c r="F6" t="n">
        <v>45.42</v>
      </c>
      <c r="G6" t="n">
        <v>31.33</v>
      </c>
      <c r="H6" t="n">
        <v>0.49</v>
      </c>
      <c r="I6" t="n">
        <v>87</v>
      </c>
      <c r="J6" t="n">
        <v>182.69</v>
      </c>
      <c r="K6" t="n">
        <v>52.44</v>
      </c>
      <c r="L6" t="n">
        <v>5</v>
      </c>
      <c r="M6" t="n">
        <v>85</v>
      </c>
      <c r="N6" t="n">
        <v>35.25</v>
      </c>
      <c r="O6" t="n">
        <v>22766.06</v>
      </c>
      <c r="P6" t="n">
        <v>594.49</v>
      </c>
      <c r="Q6" t="n">
        <v>796.46</v>
      </c>
      <c r="R6" t="n">
        <v>218.41</v>
      </c>
      <c r="S6" t="n">
        <v>102.58</v>
      </c>
      <c r="T6" t="n">
        <v>53492.14</v>
      </c>
      <c r="U6" t="n">
        <v>0.47</v>
      </c>
      <c r="V6" t="n">
        <v>0.83</v>
      </c>
      <c r="W6" t="n">
        <v>12.41</v>
      </c>
      <c r="X6" t="n">
        <v>3.21</v>
      </c>
      <c r="Y6" t="n">
        <v>1</v>
      </c>
      <c r="Z6" t="n">
        <v>10</v>
      </c>
      <c r="AA6" t="n">
        <v>957.9156681670668</v>
      </c>
      <c r="AB6" t="n">
        <v>1310.662477442881</v>
      </c>
      <c r="AC6" t="n">
        <v>1185.574690122073</v>
      </c>
      <c r="AD6" t="n">
        <v>957915.6681670668</v>
      </c>
      <c r="AE6" t="n">
        <v>1310662.477442882</v>
      </c>
      <c r="AF6" t="n">
        <v>4.938070775726657e-06</v>
      </c>
      <c r="AG6" t="n">
        <v>34</v>
      </c>
      <c r="AH6" t="n">
        <v>1185574.690122073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2.0084</v>
      </c>
      <c r="E7" t="n">
        <v>49.79</v>
      </c>
      <c r="F7" t="n">
        <v>44.85</v>
      </c>
      <c r="G7" t="n">
        <v>37.9</v>
      </c>
      <c r="H7" t="n">
        <v>0.58</v>
      </c>
      <c r="I7" t="n">
        <v>71</v>
      </c>
      <c r="J7" t="n">
        <v>184.19</v>
      </c>
      <c r="K7" t="n">
        <v>52.44</v>
      </c>
      <c r="L7" t="n">
        <v>6</v>
      </c>
      <c r="M7" t="n">
        <v>69</v>
      </c>
      <c r="N7" t="n">
        <v>35.75</v>
      </c>
      <c r="O7" t="n">
        <v>22951.43</v>
      </c>
      <c r="P7" t="n">
        <v>584.74</v>
      </c>
      <c r="Q7" t="n">
        <v>796.59</v>
      </c>
      <c r="R7" t="n">
        <v>198.93</v>
      </c>
      <c r="S7" t="n">
        <v>102.58</v>
      </c>
      <c r="T7" t="n">
        <v>43833.07</v>
      </c>
      <c r="U7" t="n">
        <v>0.52</v>
      </c>
      <c r="V7" t="n">
        <v>0.84</v>
      </c>
      <c r="W7" t="n">
        <v>12.39</v>
      </c>
      <c r="X7" t="n">
        <v>2.63</v>
      </c>
      <c r="Y7" t="n">
        <v>1</v>
      </c>
      <c r="Z7" t="n">
        <v>10</v>
      </c>
      <c r="AA7" t="n">
        <v>924.8481808912826</v>
      </c>
      <c r="AB7" t="n">
        <v>1265.418082517575</v>
      </c>
      <c r="AC7" t="n">
        <v>1144.64835674753</v>
      </c>
      <c r="AD7" t="n">
        <v>924848.1808912826</v>
      </c>
      <c r="AE7" t="n">
        <v>1265418.082517575</v>
      </c>
      <c r="AF7" t="n">
        <v>5.052020450292608e-06</v>
      </c>
      <c r="AG7" t="n">
        <v>33</v>
      </c>
      <c r="AH7" t="n">
        <v>1144648.35674753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2.0373</v>
      </c>
      <c r="E8" t="n">
        <v>49.08</v>
      </c>
      <c r="F8" t="n">
        <v>44.49</v>
      </c>
      <c r="G8" t="n">
        <v>43.76</v>
      </c>
      <c r="H8" t="n">
        <v>0.67</v>
      </c>
      <c r="I8" t="n">
        <v>61</v>
      </c>
      <c r="J8" t="n">
        <v>185.7</v>
      </c>
      <c r="K8" t="n">
        <v>52.44</v>
      </c>
      <c r="L8" t="n">
        <v>7</v>
      </c>
      <c r="M8" t="n">
        <v>59</v>
      </c>
      <c r="N8" t="n">
        <v>36.26</v>
      </c>
      <c r="O8" t="n">
        <v>23137.49</v>
      </c>
      <c r="P8" t="n">
        <v>578.47</v>
      </c>
      <c r="Q8" t="n">
        <v>796.5</v>
      </c>
      <c r="R8" t="n">
        <v>187.43</v>
      </c>
      <c r="S8" t="n">
        <v>102.58</v>
      </c>
      <c r="T8" t="n">
        <v>38130.34</v>
      </c>
      <c r="U8" t="n">
        <v>0.55</v>
      </c>
      <c r="V8" t="n">
        <v>0.85</v>
      </c>
      <c r="W8" t="n">
        <v>12.37</v>
      </c>
      <c r="X8" t="n">
        <v>2.28</v>
      </c>
      <c r="Y8" t="n">
        <v>1</v>
      </c>
      <c r="Z8" t="n">
        <v>10</v>
      </c>
      <c r="AA8" t="n">
        <v>900.7137078752553</v>
      </c>
      <c r="AB8" t="n">
        <v>1232.396231799242</v>
      </c>
      <c r="AC8" t="n">
        <v>1114.778065115297</v>
      </c>
      <c r="AD8" t="n">
        <v>900713.7078752553</v>
      </c>
      <c r="AE8" t="n">
        <v>1232396.231799242</v>
      </c>
      <c r="AF8" t="n">
        <v>5.124716821042187e-06</v>
      </c>
      <c r="AG8" t="n">
        <v>32</v>
      </c>
      <c r="AH8" t="n">
        <v>1114778.065115297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2.0632</v>
      </c>
      <c r="E9" t="n">
        <v>48.47</v>
      </c>
      <c r="F9" t="n">
        <v>44.16</v>
      </c>
      <c r="G9" t="n">
        <v>50</v>
      </c>
      <c r="H9" t="n">
        <v>0.76</v>
      </c>
      <c r="I9" t="n">
        <v>53</v>
      </c>
      <c r="J9" t="n">
        <v>187.22</v>
      </c>
      <c r="K9" t="n">
        <v>52.44</v>
      </c>
      <c r="L9" t="n">
        <v>8</v>
      </c>
      <c r="M9" t="n">
        <v>51</v>
      </c>
      <c r="N9" t="n">
        <v>36.78</v>
      </c>
      <c r="O9" t="n">
        <v>23324.24</v>
      </c>
      <c r="P9" t="n">
        <v>571.97</v>
      </c>
      <c r="Q9" t="n">
        <v>796.48</v>
      </c>
      <c r="R9" t="n">
        <v>176.6</v>
      </c>
      <c r="S9" t="n">
        <v>102.58</v>
      </c>
      <c r="T9" t="n">
        <v>32759.41</v>
      </c>
      <c r="U9" t="n">
        <v>0.58</v>
      </c>
      <c r="V9" t="n">
        <v>0.85</v>
      </c>
      <c r="W9" t="n">
        <v>12.35</v>
      </c>
      <c r="X9" t="n">
        <v>1.95</v>
      </c>
      <c r="Y9" t="n">
        <v>1</v>
      </c>
      <c r="Z9" t="n">
        <v>10</v>
      </c>
      <c r="AA9" t="n">
        <v>887.6271959370335</v>
      </c>
      <c r="AB9" t="n">
        <v>1214.490688829206</v>
      </c>
      <c r="AC9" t="n">
        <v>1098.581402035734</v>
      </c>
      <c r="AD9" t="n">
        <v>887627.1959370335</v>
      </c>
      <c r="AE9" t="n">
        <v>1214490.688829206</v>
      </c>
      <c r="AF9" t="n">
        <v>5.189866855727798e-06</v>
      </c>
      <c r="AG9" t="n">
        <v>32</v>
      </c>
      <c r="AH9" t="n">
        <v>1098581.402035734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2.0817</v>
      </c>
      <c r="E10" t="n">
        <v>48.04</v>
      </c>
      <c r="F10" t="n">
        <v>43.95</v>
      </c>
      <c r="G10" t="n">
        <v>56.1</v>
      </c>
      <c r="H10" t="n">
        <v>0.85</v>
      </c>
      <c r="I10" t="n">
        <v>47</v>
      </c>
      <c r="J10" t="n">
        <v>188.74</v>
      </c>
      <c r="K10" t="n">
        <v>52.44</v>
      </c>
      <c r="L10" t="n">
        <v>9</v>
      </c>
      <c r="M10" t="n">
        <v>45</v>
      </c>
      <c r="N10" t="n">
        <v>37.3</v>
      </c>
      <c r="O10" t="n">
        <v>23511.69</v>
      </c>
      <c r="P10" t="n">
        <v>566.88</v>
      </c>
      <c r="Q10" t="n">
        <v>796.53</v>
      </c>
      <c r="R10" t="n">
        <v>169.18</v>
      </c>
      <c r="S10" t="n">
        <v>102.58</v>
      </c>
      <c r="T10" t="n">
        <v>29078.11</v>
      </c>
      <c r="U10" t="n">
        <v>0.61</v>
      </c>
      <c r="V10" t="n">
        <v>0.86</v>
      </c>
      <c r="W10" t="n">
        <v>12.35</v>
      </c>
      <c r="X10" t="n">
        <v>1.73</v>
      </c>
      <c r="Y10" t="n">
        <v>1</v>
      </c>
      <c r="Z10" t="n">
        <v>10</v>
      </c>
      <c r="AA10" t="n">
        <v>878.2992629337972</v>
      </c>
      <c r="AB10" t="n">
        <v>1201.727799374818</v>
      </c>
      <c r="AC10" t="n">
        <v>1087.036584838044</v>
      </c>
      <c r="AD10" t="n">
        <v>878299.2629337972</v>
      </c>
      <c r="AE10" t="n">
        <v>1201727.799374818</v>
      </c>
      <c r="AF10" t="n">
        <v>5.236402594788947e-06</v>
      </c>
      <c r="AG10" t="n">
        <v>32</v>
      </c>
      <c r="AH10" t="n">
        <v>1087036.584838044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2.0978</v>
      </c>
      <c r="E11" t="n">
        <v>47.67</v>
      </c>
      <c r="F11" t="n">
        <v>43.76</v>
      </c>
      <c r="G11" t="n">
        <v>62.51</v>
      </c>
      <c r="H11" t="n">
        <v>0.93</v>
      </c>
      <c r="I11" t="n">
        <v>42</v>
      </c>
      <c r="J11" t="n">
        <v>190.26</v>
      </c>
      <c r="K11" t="n">
        <v>52.44</v>
      </c>
      <c r="L11" t="n">
        <v>10</v>
      </c>
      <c r="M11" t="n">
        <v>40</v>
      </c>
      <c r="N11" t="n">
        <v>37.82</v>
      </c>
      <c r="O11" t="n">
        <v>23699.85</v>
      </c>
      <c r="P11" t="n">
        <v>562.67</v>
      </c>
      <c r="Q11" t="n">
        <v>796.45</v>
      </c>
      <c r="R11" t="n">
        <v>162.58</v>
      </c>
      <c r="S11" t="n">
        <v>102.58</v>
      </c>
      <c r="T11" t="n">
        <v>25802.66</v>
      </c>
      <c r="U11" t="n">
        <v>0.63</v>
      </c>
      <c r="V11" t="n">
        <v>0.86</v>
      </c>
      <c r="W11" t="n">
        <v>12.35</v>
      </c>
      <c r="X11" t="n">
        <v>1.54</v>
      </c>
      <c r="Y11" t="n">
        <v>1</v>
      </c>
      <c r="Z11" t="n">
        <v>10</v>
      </c>
      <c r="AA11" t="n">
        <v>870.426370258282</v>
      </c>
      <c r="AB11" t="n">
        <v>1190.955760288666</v>
      </c>
      <c r="AC11" t="n">
        <v>1077.292614043623</v>
      </c>
      <c r="AD11" t="n">
        <v>870426.3702582819</v>
      </c>
      <c r="AE11" t="n">
        <v>1190955.760288666</v>
      </c>
      <c r="AF11" t="n">
        <v>5.27690126499892e-06</v>
      </c>
      <c r="AG11" t="n">
        <v>32</v>
      </c>
      <c r="AH11" t="n">
        <v>1077292.614043623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2.1114</v>
      </c>
      <c r="E12" t="n">
        <v>47.36</v>
      </c>
      <c r="F12" t="n">
        <v>43.59</v>
      </c>
      <c r="G12" t="n">
        <v>68.83</v>
      </c>
      <c r="H12" t="n">
        <v>1.02</v>
      </c>
      <c r="I12" t="n">
        <v>38</v>
      </c>
      <c r="J12" t="n">
        <v>191.79</v>
      </c>
      <c r="K12" t="n">
        <v>52.44</v>
      </c>
      <c r="L12" t="n">
        <v>11</v>
      </c>
      <c r="M12" t="n">
        <v>36</v>
      </c>
      <c r="N12" t="n">
        <v>38.35</v>
      </c>
      <c r="O12" t="n">
        <v>23888.73</v>
      </c>
      <c r="P12" t="n">
        <v>558.33</v>
      </c>
      <c r="Q12" t="n">
        <v>796.41</v>
      </c>
      <c r="R12" t="n">
        <v>157.44</v>
      </c>
      <c r="S12" t="n">
        <v>102.58</v>
      </c>
      <c r="T12" t="n">
        <v>23250.84</v>
      </c>
      <c r="U12" t="n">
        <v>0.65</v>
      </c>
      <c r="V12" t="n">
        <v>0.86</v>
      </c>
      <c r="W12" t="n">
        <v>12.33</v>
      </c>
      <c r="X12" t="n">
        <v>1.38</v>
      </c>
      <c r="Y12" t="n">
        <v>1</v>
      </c>
      <c r="Z12" t="n">
        <v>10</v>
      </c>
      <c r="AA12" t="n">
        <v>853.4867562591769</v>
      </c>
      <c r="AB12" t="n">
        <v>1167.778233092065</v>
      </c>
      <c r="AC12" t="n">
        <v>1056.327117512801</v>
      </c>
      <c r="AD12" t="n">
        <v>853486.7562591769</v>
      </c>
      <c r="AE12" t="n">
        <v>1167778.233092065</v>
      </c>
      <c r="AF12" t="n">
        <v>5.311111321822253e-06</v>
      </c>
      <c r="AG12" t="n">
        <v>31</v>
      </c>
      <c r="AH12" t="n">
        <v>1056327.117512801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2.1216</v>
      </c>
      <c r="E13" t="n">
        <v>47.13</v>
      </c>
      <c r="F13" t="n">
        <v>43.47</v>
      </c>
      <c r="G13" t="n">
        <v>74.52</v>
      </c>
      <c r="H13" t="n">
        <v>1.1</v>
      </c>
      <c r="I13" t="n">
        <v>35</v>
      </c>
      <c r="J13" t="n">
        <v>193.33</v>
      </c>
      <c r="K13" t="n">
        <v>52.44</v>
      </c>
      <c r="L13" t="n">
        <v>12</v>
      </c>
      <c r="M13" t="n">
        <v>33</v>
      </c>
      <c r="N13" t="n">
        <v>38.89</v>
      </c>
      <c r="O13" t="n">
        <v>24078.33</v>
      </c>
      <c r="P13" t="n">
        <v>554.85</v>
      </c>
      <c r="Q13" t="n">
        <v>796.4299999999999</v>
      </c>
      <c r="R13" t="n">
        <v>153.3</v>
      </c>
      <c r="S13" t="n">
        <v>102.58</v>
      </c>
      <c r="T13" t="n">
        <v>21198.97</v>
      </c>
      <c r="U13" t="n">
        <v>0.67</v>
      </c>
      <c r="V13" t="n">
        <v>0.87</v>
      </c>
      <c r="W13" t="n">
        <v>12.32</v>
      </c>
      <c r="X13" t="n">
        <v>1.25</v>
      </c>
      <c r="Y13" t="n">
        <v>1</v>
      </c>
      <c r="Z13" t="n">
        <v>10</v>
      </c>
      <c r="AA13" t="n">
        <v>848.1073011034439</v>
      </c>
      <c r="AB13" t="n">
        <v>1160.417825223179</v>
      </c>
      <c r="AC13" t="n">
        <v>1049.669176640524</v>
      </c>
      <c r="AD13" t="n">
        <v>848107.3011034438</v>
      </c>
      <c r="AE13" t="n">
        <v>1160417.825223179</v>
      </c>
      <c r="AF13" t="n">
        <v>5.336768864439751e-06</v>
      </c>
      <c r="AG13" t="n">
        <v>31</v>
      </c>
      <c r="AH13" t="n">
        <v>1049669.176640525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2.1313</v>
      </c>
      <c r="E14" t="n">
        <v>46.92</v>
      </c>
      <c r="F14" t="n">
        <v>43.36</v>
      </c>
      <c r="G14" t="n">
        <v>81.3</v>
      </c>
      <c r="H14" t="n">
        <v>1.18</v>
      </c>
      <c r="I14" t="n">
        <v>32</v>
      </c>
      <c r="J14" t="n">
        <v>194.88</v>
      </c>
      <c r="K14" t="n">
        <v>52.44</v>
      </c>
      <c r="L14" t="n">
        <v>13</v>
      </c>
      <c r="M14" t="n">
        <v>30</v>
      </c>
      <c r="N14" t="n">
        <v>39.43</v>
      </c>
      <c r="O14" t="n">
        <v>24268.67</v>
      </c>
      <c r="P14" t="n">
        <v>551.5700000000001</v>
      </c>
      <c r="Q14" t="n">
        <v>796.4400000000001</v>
      </c>
      <c r="R14" t="n">
        <v>149.61</v>
      </c>
      <c r="S14" t="n">
        <v>102.58</v>
      </c>
      <c r="T14" t="n">
        <v>19366.92</v>
      </c>
      <c r="U14" t="n">
        <v>0.6899999999999999</v>
      </c>
      <c r="V14" t="n">
        <v>0.87</v>
      </c>
      <c r="W14" t="n">
        <v>12.32</v>
      </c>
      <c r="X14" t="n">
        <v>1.15</v>
      </c>
      <c r="Y14" t="n">
        <v>1</v>
      </c>
      <c r="Z14" t="n">
        <v>10</v>
      </c>
      <c r="AA14" t="n">
        <v>843.0756704854221</v>
      </c>
      <c r="AB14" t="n">
        <v>1153.533326231725</v>
      </c>
      <c r="AC14" t="n">
        <v>1043.44172457036</v>
      </c>
      <c r="AD14" t="n">
        <v>843075.670485422</v>
      </c>
      <c r="AE14" t="n">
        <v>1153533.326231725</v>
      </c>
      <c r="AF14" t="n">
        <v>5.361168684379921e-06</v>
      </c>
      <c r="AG14" t="n">
        <v>31</v>
      </c>
      <c r="AH14" t="n">
        <v>1043441.72457036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2.1407</v>
      </c>
      <c r="E15" t="n">
        <v>46.71</v>
      </c>
      <c r="F15" t="n">
        <v>43.26</v>
      </c>
      <c r="G15" t="n">
        <v>89.51000000000001</v>
      </c>
      <c r="H15" t="n">
        <v>1.27</v>
      </c>
      <c r="I15" t="n">
        <v>29</v>
      </c>
      <c r="J15" t="n">
        <v>196.42</v>
      </c>
      <c r="K15" t="n">
        <v>52.44</v>
      </c>
      <c r="L15" t="n">
        <v>14</v>
      </c>
      <c r="M15" t="n">
        <v>27</v>
      </c>
      <c r="N15" t="n">
        <v>39.98</v>
      </c>
      <c r="O15" t="n">
        <v>24459.75</v>
      </c>
      <c r="P15" t="n">
        <v>547.76</v>
      </c>
      <c r="Q15" t="n">
        <v>796.35</v>
      </c>
      <c r="R15" t="n">
        <v>146.2</v>
      </c>
      <c r="S15" t="n">
        <v>102.58</v>
      </c>
      <c r="T15" t="n">
        <v>17674.98</v>
      </c>
      <c r="U15" t="n">
        <v>0.7</v>
      </c>
      <c r="V15" t="n">
        <v>0.87</v>
      </c>
      <c r="W15" t="n">
        <v>12.32</v>
      </c>
      <c r="X15" t="n">
        <v>1.05</v>
      </c>
      <c r="Y15" t="n">
        <v>1</v>
      </c>
      <c r="Z15" t="n">
        <v>10</v>
      </c>
      <c r="AA15" t="n">
        <v>837.8699123342393</v>
      </c>
      <c r="AB15" t="n">
        <v>1146.410578267436</v>
      </c>
      <c r="AC15" t="n">
        <v>1036.998761674943</v>
      </c>
      <c r="AD15" t="n">
        <v>837869.9123342393</v>
      </c>
      <c r="AE15" t="n">
        <v>1146410.578267436</v>
      </c>
      <c r="AF15" t="n">
        <v>5.384813870713694e-06</v>
      </c>
      <c r="AG15" t="n">
        <v>31</v>
      </c>
      <c r="AH15" t="n">
        <v>1036998.761674943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2.1489</v>
      </c>
      <c r="E16" t="n">
        <v>46.54</v>
      </c>
      <c r="F16" t="n">
        <v>43.15</v>
      </c>
      <c r="G16" t="n">
        <v>95.90000000000001</v>
      </c>
      <c r="H16" t="n">
        <v>1.35</v>
      </c>
      <c r="I16" t="n">
        <v>27</v>
      </c>
      <c r="J16" t="n">
        <v>197.98</v>
      </c>
      <c r="K16" t="n">
        <v>52.44</v>
      </c>
      <c r="L16" t="n">
        <v>15</v>
      </c>
      <c r="M16" t="n">
        <v>25</v>
      </c>
      <c r="N16" t="n">
        <v>40.54</v>
      </c>
      <c r="O16" t="n">
        <v>24651.58</v>
      </c>
      <c r="P16" t="n">
        <v>544.34</v>
      </c>
      <c r="Q16" t="n">
        <v>796.37</v>
      </c>
      <c r="R16" t="n">
        <v>142.94</v>
      </c>
      <c r="S16" t="n">
        <v>102.58</v>
      </c>
      <c r="T16" t="n">
        <v>16057.47</v>
      </c>
      <c r="U16" t="n">
        <v>0.72</v>
      </c>
      <c r="V16" t="n">
        <v>0.87</v>
      </c>
      <c r="W16" t="n">
        <v>12.31</v>
      </c>
      <c r="X16" t="n">
        <v>0.9399999999999999</v>
      </c>
      <c r="Y16" t="n">
        <v>1</v>
      </c>
      <c r="Z16" t="n">
        <v>10</v>
      </c>
      <c r="AA16" t="n">
        <v>833.2084615940738</v>
      </c>
      <c r="AB16" t="n">
        <v>1140.032575716049</v>
      </c>
      <c r="AC16" t="n">
        <v>1031.229466735478</v>
      </c>
      <c r="AD16" t="n">
        <v>833208.4615940738</v>
      </c>
      <c r="AE16" t="n">
        <v>1140032.575716049</v>
      </c>
      <c r="AF16" t="n">
        <v>5.405440522621879e-06</v>
      </c>
      <c r="AG16" t="n">
        <v>31</v>
      </c>
      <c r="AH16" t="n">
        <v>1031229.466735478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2.1509</v>
      </c>
      <c r="E17" t="n">
        <v>46.49</v>
      </c>
      <c r="F17" t="n">
        <v>43.15</v>
      </c>
      <c r="G17" t="n">
        <v>99.56999999999999</v>
      </c>
      <c r="H17" t="n">
        <v>1.42</v>
      </c>
      <c r="I17" t="n">
        <v>26</v>
      </c>
      <c r="J17" t="n">
        <v>199.54</v>
      </c>
      <c r="K17" t="n">
        <v>52.44</v>
      </c>
      <c r="L17" t="n">
        <v>16</v>
      </c>
      <c r="M17" t="n">
        <v>24</v>
      </c>
      <c r="N17" t="n">
        <v>41.1</v>
      </c>
      <c r="O17" t="n">
        <v>24844.17</v>
      </c>
      <c r="P17" t="n">
        <v>543.4400000000001</v>
      </c>
      <c r="Q17" t="n">
        <v>796.41</v>
      </c>
      <c r="R17" t="n">
        <v>142.41</v>
      </c>
      <c r="S17" t="n">
        <v>102.58</v>
      </c>
      <c r="T17" t="n">
        <v>15797.76</v>
      </c>
      <c r="U17" t="n">
        <v>0.72</v>
      </c>
      <c r="V17" t="n">
        <v>0.87</v>
      </c>
      <c r="W17" t="n">
        <v>12.32</v>
      </c>
      <c r="X17" t="n">
        <v>0.93</v>
      </c>
      <c r="Y17" t="n">
        <v>1</v>
      </c>
      <c r="Z17" t="n">
        <v>10</v>
      </c>
      <c r="AA17" t="n">
        <v>832.1487953759048</v>
      </c>
      <c r="AB17" t="n">
        <v>1138.582693647176</v>
      </c>
      <c r="AC17" t="n">
        <v>1029.917959376336</v>
      </c>
      <c r="AD17" t="n">
        <v>832148.7953759048</v>
      </c>
      <c r="AE17" t="n">
        <v>1138582.693647176</v>
      </c>
      <c r="AF17" t="n">
        <v>5.410471413331194e-06</v>
      </c>
      <c r="AG17" t="n">
        <v>31</v>
      </c>
      <c r="AH17" t="n">
        <v>1029917.959376336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2.1575</v>
      </c>
      <c r="E18" t="n">
        <v>46.35</v>
      </c>
      <c r="F18" t="n">
        <v>43.08</v>
      </c>
      <c r="G18" t="n">
        <v>107.69</v>
      </c>
      <c r="H18" t="n">
        <v>1.5</v>
      </c>
      <c r="I18" t="n">
        <v>24</v>
      </c>
      <c r="J18" t="n">
        <v>201.11</v>
      </c>
      <c r="K18" t="n">
        <v>52.44</v>
      </c>
      <c r="L18" t="n">
        <v>17</v>
      </c>
      <c r="M18" t="n">
        <v>22</v>
      </c>
      <c r="N18" t="n">
        <v>41.67</v>
      </c>
      <c r="O18" t="n">
        <v>25037.53</v>
      </c>
      <c r="P18" t="n">
        <v>540.1900000000001</v>
      </c>
      <c r="Q18" t="n">
        <v>796.39</v>
      </c>
      <c r="R18" t="n">
        <v>140.1</v>
      </c>
      <c r="S18" t="n">
        <v>102.58</v>
      </c>
      <c r="T18" t="n">
        <v>14653.36</v>
      </c>
      <c r="U18" t="n">
        <v>0.73</v>
      </c>
      <c r="V18" t="n">
        <v>0.87</v>
      </c>
      <c r="W18" t="n">
        <v>12.31</v>
      </c>
      <c r="X18" t="n">
        <v>0.86</v>
      </c>
      <c r="Y18" t="n">
        <v>1</v>
      </c>
      <c r="Z18" t="n">
        <v>10</v>
      </c>
      <c r="AA18" t="n">
        <v>828.193954163638</v>
      </c>
      <c r="AB18" t="n">
        <v>1133.171505425272</v>
      </c>
      <c r="AC18" t="n">
        <v>1025.02320736368</v>
      </c>
      <c r="AD18" t="n">
        <v>828193.9541636379</v>
      </c>
      <c r="AE18" t="n">
        <v>1133171.505425272</v>
      </c>
      <c r="AF18" t="n">
        <v>5.427073352671929e-06</v>
      </c>
      <c r="AG18" t="n">
        <v>31</v>
      </c>
      <c r="AH18" t="n">
        <v>1025023.20736368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2.1611</v>
      </c>
      <c r="E19" t="n">
        <v>46.27</v>
      </c>
      <c r="F19" t="n">
        <v>43.03</v>
      </c>
      <c r="G19" t="n">
        <v>112.26</v>
      </c>
      <c r="H19" t="n">
        <v>1.58</v>
      </c>
      <c r="I19" t="n">
        <v>23</v>
      </c>
      <c r="J19" t="n">
        <v>202.68</v>
      </c>
      <c r="K19" t="n">
        <v>52.44</v>
      </c>
      <c r="L19" t="n">
        <v>18</v>
      </c>
      <c r="M19" t="n">
        <v>21</v>
      </c>
      <c r="N19" t="n">
        <v>42.24</v>
      </c>
      <c r="O19" t="n">
        <v>25231.66</v>
      </c>
      <c r="P19" t="n">
        <v>537.85</v>
      </c>
      <c r="Q19" t="n">
        <v>796.39</v>
      </c>
      <c r="R19" t="n">
        <v>138.76</v>
      </c>
      <c r="S19" t="n">
        <v>102.58</v>
      </c>
      <c r="T19" t="n">
        <v>13986.12</v>
      </c>
      <c r="U19" t="n">
        <v>0.74</v>
      </c>
      <c r="V19" t="n">
        <v>0.87</v>
      </c>
      <c r="W19" t="n">
        <v>12.31</v>
      </c>
      <c r="X19" t="n">
        <v>0.82</v>
      </c>
      <c r="Y19" t="n">
        <v>1</v>
      </c>
      <c r="Z19" t="n">
        <v>10</v>
      </c>
      <c r="AA19" t="n">
        <v>825.6400553817053</v>
      </c>
      <c r="AB19" t="n">
        <v>1129.677148441769</v>
      </c>
      <c r="AC19" t="n">
        <v>1021.862346906322</v>
      </c>
      <c r="AD19" t="n">
        <v>825640.0553817053</v>
      </c>
      <c r="AE19" t="n">
        <v>1129677.148441769</v>
      </c>
      <c r="AF19" t="n">
        <v>5.436128955948692e-06</v>
      </c>
      <c r="AG19" t="n">
        <v>31</v>
      </c>
      <c r="AH19" t="n">
        <v>1021862.346906322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2.1644</v>
      </c>
      <c r="E20" t="n">
        <v>46.2</v>
      </c>
      <c r="F20" t="n">
        <v>43</v>
      </c>
      <c r="G20" t="n">
        <v>117.27</v>
      </c>
      <c r="H20" t="n">
        <v>1.65</v>
      </c>
      <c r="I20" t="n">
        <v>22</v>
      </c>
      <c r="J20" t="n">
        <v>204.26</v>
      </c>
      <c r="K20" t="n">
        <v>52.44</v>
      </c>
      <c r="L20" t="n">
        <v>19</v>
      </c>
      <c r="M20" t="n">
        <v>20</v>
      </c>
      <c r="N20" t="n">
        <v>42.82</v>
      </c>
      <c r="O20" t="n">
        <v>25426.72</v>
      </c>
      <c r="P20" t="n">
        <v>534.13</v>
      </c>
      <c r="Q20" t="n">
        <v>796.35</v>
      </c>
      <c r="R20" t="n">
        <v>137.69</v>
      </c>
      <c r="S20" t="n">
        <v>102.58</v>
      </c>
      <c r="T20" t="n">
        <v>13455.03</v>
      </c>
      <c r="U20" t="n">
        <v>0.75</v>
      </c>
      <c r="V20" t="n">
        <v>0.87</v>
      </c>
      <c r="W20" t="n">
        <v>12.31</v>
      </c>
      <c r="X20" t="n">
        <v>0.79</v>
      </c>
      <c r="Y20" t="n">
        <v>1</v>
      </c>
      <c r="Z20" t="n">
        <v>10</v>
      </c>
      <c r="AA20" t="n">
        <v>822.3830227752912</v>
      </c>
      <c r="AB20" t="n">
        <v>1125.220732739536</v>
      </c>
      <c r="AC20" t="n">
        <v>1017.831245264091</v>
      </c>
      <c r="AD20" t="n">
        <v>822383.0227752912</v>
      </c>
      <c r="AE20" t="n">
        <v>1125220.732739536</v>
      </c>
      <c r="AF20" t="n">
        <v>5.44442992561906e-06</v>
      </c>
      <c r="AG20" t="n">
        <v>31</v>
      </c>
      <c r="AH20" t="n">
        <v>1017831.245264091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2.1676</v>
      </c>
      <c r="E21" t="n">
        <v>46.13</v>
      </c>
      <c r="F21" t="n">
        <v>42.97</v>
      </c>
      <c r="G21" t="n">
        <v>122.76</v>
      </c>
      <c r="H21" t="n">
        <v>1.73</v>
      </c>
      <c r="I21" t="n">
        <v>21</v>
      </c>
      <c r="J21" t="n">
        <v>205.85</v>
      </c>
      <c r="K21" t="n">
        <v>52.44</v>
      </c>
      <c r="L21" t="n">
        <v>20</v>
      </c>
      <c r="M21" t="n">
        <v>19</v>
      </c>
      <c r="N21" t="n">
        <v>43.41</v>
      </c>
      <c r="O21" t="n">
        <v>25622.45</v>
      </c>
      <c r="P21" t="n">
        <v>531.87</v>
      </c>
      <c r="Q21" t="n">
        <v>796.39</v>
      </c>
      <c r="R21" t="n">
        <v>136.31</v>
      </c>
      <c r="S21" t="n">
        <v>102.58</v>
      </c>
      <c r="T21" t="n">
        <v>12770.6</v>
      </c>
      <c r="U21" t="n">
        <v>0.75</v>
      </c>
      <c r="V21" t="n">
        <v>0.88</v>
      </c>
      <c r="W21" t="n">
        <v>12.31</v>
      </c>
      <c r="X21" t="n">
        <v>0.75</v>
      </c>
      <c r="Y21" t="n">
        <v>1</v>
      </c>
      <c r="Z21" t="n">
        <v>10</v>
      </c>
      <c r="AA21" t="n">
        <v>820.0759545601649</v>
      </c>
      <c r="AB21" t="n">
        <v>1122.064100226934</v>
      </c>
      <c r="AC21" t="n">
        <v>1014.97587732813</v>
      </c>
      <c r="AD21" t="n">
        <v>820075.9545601648</v>
      </c>
      <c r="AE21" t="n">
        <v>1122064.100226934</v>
      </c>
      <c r="AF21" t="n">
        <v>5.452479350753962e-06</v>
      </c>
      <c r="AG21" t="n">
        <v>31</v>
      </c>
      <c r="AH21" t="n">
        <v>1014975.87732813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2.1711</v>
      </c>
      <c r="E22" t="n">
        <v>46.06</v>
      </c>
      <c r="F22" t="n">
        <v>42.93</v>
      </c>
      <c r="G22" t="n">
        <v>128.78</v>
      </c>
      <c r="H22" t="n">
        <v>1.8</v>
      </c>
      <c r="I22" t="n">
        <v>20</v>
      </c>
      <c r="J22" t="n">
        <v>207.45</v>
      </c>
      <c r="K22" t="n">
        <v>52.44</v>
      </c>
      <c r="L22" t="n">
        <v>21</v>
      </c>
      <c r="M22" t="n">
        <v>18</v>
      </c>
      <c r="N22" t="n">
        <v>44</v>
      </c>
      <c r="O22" t="n">
        <v>25818.99</v>
      </c>
      <c r="P22" t="n">
        <v>530.64</v>
      </c>
      <c r="Q22" t="n">
        <v>796.35</v>
      </c>
      <c r="R22" t="n">
        <v>135.37</v>
      </c>
      <c r="S22" t="n">
        <v>102.58</v>
      </c>
      <c r="T22" t="n">
        <v>12305.16</v>
      </c>
      <c r="U22" t="n">
        <v>0.76</v>
      </c>
      <c r="V22" t="n">
        <v>0.88</v>
      </c>
      <c r="W22" t="n">
        <v>12.3</v>
      </c>
      <c r="X22" t="n">
        <v>0.71</v>
      </c>
      <c r="Y22" t="n">
        <v>1</v>
      </c>
      <c r="Z22" t="n">
        <v>10</v>
      </c>
      <c r="AA22" t="n">
        <v>808.4716536413562</v>
      </c>
      <c r="AB22" t="n">
        <v>1106.186583764194</v>
      </c>
      <c r="AC22" t="n">
        <v>1000.61368875236</v>
      </c>
      <c r="AD22" t="n">
        <v>808471.6536413562</v>
      </c>
      <c r="AE22" t="n">
        <v>1106186.583764195</v>
      </c>
      <c r="AF22" t="n">
        <v>5.46128340949526e-06</v>
      </c>
      <c r="AG22" t="n">
        <v>30</v>
      </c>
      <c r="AH22" t="n">
        <v>1000613.68875236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2.1744</v>
      </c>
      <c r="E23" t="n">
        <v>45.99</v>
      </c>
      <c r="F23" t="n">
        <v>42.89</v>
      </c>
      <c r="G23" t="n">
        <v>135.45</v>
      </c>
      <c r="H23" t="n">
        <v>1.87</v>
      </c>
      <c r="I23" t="n">
        <v>19</v>
      </c>
      <c r="J23" t="n">
        <v>209.05</v>
      </c>
      <c r="K23" t="n">
        <v>52.44</v>
      </c>
      <c r="L23" t="n">
        <v>22</v>
      </c>
      <c r="M23" t="n">
        <v>17</v>
      </c>
      <c r="N23" t="n">
        <v>44.6</v>
      </c>
      <c r="O23" t="n">
        <v>26016.35</v>
      </c>
      <c r="P23" t="n">
        <v>527.14</v>
      </c>
      <c r="Q23" t="n">
        <v>796.36</v>
      </c>
      <c r="R23" t="n">
        <v>134.07</v>
      </c>
      <c r="S23" t="n">
        <v>102.58</v>
      </c>
      <c r="T23" t="n">
        <v>11661.21</v>
      </c>
      <c r="U23" t="n">
        <v>0.77</v>
      </c>
      <c r="V23" t="n">
        <v>0.88</v>
      </c>
      <c r="W23" t="n">
        <v>12.3</v>
      </c>
      <c r="X23" t="n">
        <v>0.68</v>
      </c>
      <c r="Y23" t="n">
        <v>1</v>
      </c>
      <c r="Z23" t="n">
        <v>10</v>
      </c>
      <c r="AA23" t="n">
        <v>805.3365173002917</v>
      </c>
      <c r="AB23" t="n">
        <v>1101.896951909896</v>
      </c>
      <c r="AC23" t="n">
        <v>996.7334533417001</v>
      </c>
      <c r="AD23" t="n">
        <v>805336.5173002917</v>
      </c>
      <c r="AE23" t="n">
        <v>1101896.951909896</v>
      </c>
      <c r="AF23" t="n">
        <v>5.469584379165627e-06</v>
      </c>
      <c r="AG23" t="n">
        <v>30</v>
      </c>
      <c r="AH23" t="n">
        <v>996733.4533417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2.1783</v>
      </c>
      <c r="E24" t="n">
        <v>45.91</v>
      </c>
      <c r="F24" t="n">
        <v>42.85</v>
      </c>
      <c r="G24" t="n">
        <v>142.83</v>
      </c>
      <c r="H24" t="n">
        <v>1.94</v>
      </c>
      <c r="I24" t="n">
        <v>18</v>
      </c>
      <c r="J24" t="n">
        <v>210.65</v>
      </c>
      <c r="K24" t="n">
        <v>52.44</v>
      </c>
      <c r="L24" t="n">
        <v>23</v>
      </c>
      <c r="M24" t="n">
        <v>16</v>
      </c>
      <c r="N24" t="n">
        <v>45.21</v>
      </c>
      <c r="O24" t="n">
        <v>26214.54</v>
      </c>
      <c r="P24" t="n">
        <v>526.72</v>
      </c>
      <c r="Q24" t="n">
        <v>796.37</v>
      </c>
      <c r="R24" t="n">
        <v>132.41</v>
      </c>
      <c r="S24" t="n">
        <v>102.58</v>
      </c>
      <c r="T24" t="n">
        <v>10836.08</v>
      </c>
      <c r="U24" t="n">
        <v>0.77</v>
      </c>
      <c r="V24" t="n">
        <v>0.88</v>
      </c>
      <c r="W24" t="n">
        <v>12.3</v>
      </c>
      <c r="X24" t="n">
        <v>0.63</v>
      </c>
      <c r="Y24" t="n">
        <v>1</v>
      </c>
      <c r="Z24" t="n">
        <v>10</v>
      </c>
      <c r="AA24" t="n">
        <v>803.9951024602453</v>
      </c>
      <c r="AB24" t="n">
        <v>1100.061568946699</v>
      </c>
      <c r="AC24" t="n">
        <v>995.0732367525341</v>
      </c>
      <c r="AD24" t="n">
        <v>803995.1024602454</v>
      </c>
      <c r="AE24" t="n">
        <v>1100061.568946699</v>
      </c>
      <c r="AF24" t="n">
        <v>5.479394616048789e-06</v>
      </c>
      <c r="AG24" t="n">
        <v>30</v>
      </c>
      <c r="AH24" t="n">
        <v>995073.2367525341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2.1816</v>
      </c>
      <c r="E25" t="n">
        <v>45.84</v>
      </c>
      <c r="F25" t="n">
        <v>42.81</v>
      </c>
      <c r="G25" t="n">
        <v>151.11</v>
      </c>
      <c r="H25" t="n">
        <v>2.01</v>
      </c>
      <c r="I25" t="n">
        <v>17</v>
      </c>
      <c r="J25" t="n">
        <v>212.27</v>
      </c>
      <c r="K25" t="n">
        <v>52.44</v>
      </c>
      <c r="L25" t="n">
        <v>24</v>
      </c>
      <c r="M25" t="n">
        <v>15</v>
      </c>
      <c r="N25" t="n">
        <v>45.82</v>
      </c>
      <c r="O25" t="n">
        <v>26413.56</v>
      </c>
      <c r="P25" t="n">
        <v>523.3099999999999</v>
      </c>
      <c r="Q25" t="n">
        <v>796.38</v>
      </c>
      <c r="R25" t="n">
        <v>131.33</v>
      </c>
      <c r="S25" t="n">
        <v>102.58</v>
      </c>
      <c r="T25" t="n">
        <v>10303.63</v>
      </c>
      <c r="U25" t="n">
        <v>0.78</v>
      </c>
      <c r="V25" t="n">
        <v>0.88</v>
      </c>
      <c r="W25" t="n">
        <v>12.3</v>
      </c>
      <c r="X25" t="n">
        <v>0.6</v>
      </c>
      <c r="Y25" t="n">
        <v>1</v>
      </c>
      <c r="Z25" t="n">
        <v>10</v>
      </c>
      <c r="AA25" t="n">
        <v>800.933210374915</v>
      </c>
      <c r="AB25" t="n">
        <v>1095.872153114404</v>
      </c>
      <c r="AC25" t="n">
        <v>991.2836528873921</v>
      </c>
      <c r="AD25" t="n">
        <v>800933.210374915</v>
      </c>
      <c r="AE25" t="n">
        <v>1095872.153114405</v>
      </c>
      <c r="AF25" t="n">
        <v>5.487695585719155e-06</v>
      </c>
      <c r="AG25" t="n">
        <v>30</v>
      </c>
      <c r="AH25" t="n">
        <v>991283.6528873921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2.1854</v>
      </c>
      <c r="E26" t="n">
        <v>45.76</v>
      </c>
      <c r="F26" t="n">
        <v>42.77</v>
      </c>
      <c r="G26" t="n">
        <v>160.38</v>
      </c>
      <c r="H26" t="n">
        <v>2.08</v>
      </c>
      <c r="I26" t="n">
        <v>16</v>
      </c>
      <c r="J26" t="n">
        <v>213.89</v>
      </c>
      <c r="K26" t="n">
        <v>52.44</v>
      </c>
      <c r="L26" t="n">
        <v>25</v>
      </c>
      <c r="M26" t="n">
        <v>14</v>
      </c>
      <c r="N26" t="n">
        <v>46.44</v>
      </c>
      <c r="O26" t="n">
        <v>26613.43</v>
      </c>
      <c r="P26" t="n">
        <v>519.4400000000001</v>
      </c>
      <c r="Q26" t="n">
        <v>796.36</v>
      </c>
      <c r="R26" t="n">
        <v>129.81</v>
      </c>
      <c r="S26" t="n">
        <v>102.58</v>
      </c>
      <c r="T26" t="n">
        <v>9545.799999999999</v>
      </c>
      <c r="U26" t="n">
        <v>0.79</v>
      </c>
      <c r="V26" t="n">
        <v>0.88</v>
      </c>
      <c r="W26" t="n">
        <v>12.3</v>
      </c>
      <c r="X26" t="n">
        <v>0.5600000000000001</v>
      </c>
      <c r="Y26" t="n">
        <v>1</v>
      </c>
      <c r="Z26" t="n">
        <v>10</v>
      </c>
      <c r="AA26" t="n">
        <v>797.4793692527707</v>
      </c>
      <c r="AB26" t="n">
        <v>1091.14645531837</v>
      </c>
      <c r="AC26" t="n">
        <v>987.0089690564527</v>
      </c>
      <c r="AD26" t="n">
        <v>797479.3692527707</v>
      </c>
      <c r="AE26" t="n">
        <v>1091146.45531837</v>
      </c>
      <c r="AF26" t="n">
        <v>5.497254278066851e-06</v>
      </c>
      <c r="AG26" t="n">
        <v>30</v>
      </c>
      <c r="AH26" t="n">
        <v>987008.9690564526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2.1851</v>
      </c>
      <c r="E27" t="n">
        <v>45.76</v>
      </c>
      <c r="F27" t="n">
        <v>42.78</v>
      </c>
      <c r="G27" t="n">
        <v>160.41</v>
      </c>
      <c r="H27" t="n">
        <v>2.14</v>
      </c>
      <c r="I27" t="n">
        <v>16</v>
      </c>
      <c r="J27" t="n">
        <v>215.51</v>
      </c>
      <c r="K27" t="n">
        <v>52.44</v>
      </c>
      <c r="L27" t="n">
        <v>26</v>
      </c>
      <c r="M27" t="n">
        <v>14</v>
      </c>
      <c r="N27" t="n">
        <v>47.07</v>
      </c>
      <c r="O27" t="n">
        <v>26814.17</v>
      </c>
      <c r="P27" t="n">
        <v>518.58</v>
      </c>
      <c r="Q27" t="n">
        <v>796.3200000000001</v>
      </c>
      <c r="R27" t="n">
        <v>130.23</v>
      </c>
      <c r="S27" t="n">
        <v>102.58</v>
      </c>
      <c r="T27" t="n">
        <v>9757.02</v>
      </c>
      <c r="U27" t="n">
        <v>0.79</v>
      </c>
      <c r="V27" t="n">
        <v>0.88</v>
      </c>
      <c r="W27" t="n">
        <v>12.3</v>
      </c>
      <c r="X27" t="n">
        <v>0.5600000000000001</v>
      </c>
      <c r="Y27" t="n">
        <v>1</v>
      </c>
      <c r="Z27" t="n">
        <v>10</v>
      </c>
      <c r="AA27" t="n">
        <v>797.0544237645604</v>
      </c>
      <c r="AB27" t="n">
        <v>1090.565026154129</v>
      </c>
      <c r="AC27" t="n">
        <v>986.4830306756057</v>
      </c>
      <c r="AD27" t="n">
        <v>797054.4237645604</v>
      </c>
      <c r="AE27" t="n">
        <v>1090565.026154129</v>
      </c>
      <c r="AF27" t="n">
        <v>5.496499644460454e-06</v>
      </c>
      <c r="AG27" t="n">
        <v>30</v>
      </c>
      <c r="AH27" t="n">
        <v>986483.0306756058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2.1887</v>
      </c>
      <c r="E28" t="n">
        <v>45.69</v>
      </c>
      <c r="F28" t="n">
        <v>42.74</v>
      </c>
      <c r="G28" t="n">
        <v>170.94</v>
      </c>
      <c r="H28" t="n">
        <v>2.21</v>
      </c>
      <c r="I28" t="n">
        <v>15</v>
      </c>
      <c r="J28" t="n">
        <v>217.15</v>
      </c>
      <c r="K28" t="n">
        <v>52.44</v>
      </c>
      <c r="L28" t="n">
        <v>27</v>
      </c>
      <c r="M28" t="n">
        <v>13</v>
      </c>
      <c r="N28" t="n">
        <v>47.71</v>
      </c>
      <c r="O28" t="n">
        <v>27015.77</v>
      </c>
      <c r="P28" t="n">
        <v>516.97</v>
      </c>
      <c r="Q28" t="n">
        <v>796.33</v>
      </c>
      <c r="R28" t="n">
        <v>128.99</v>
      </c>
      <c r="S28" t="n">
        <v>102.58</v>
      </c>
      <c r="T28" t="n">
        <v>9143.5</v>
      </c>
      <c r="U28" t="n">
        <v>0.8</v>
      </c>
      <c r="V28" t="n">
        <v>0.88</v>
      </c>
      <c r="W28" t="n">
        <v>12.29</v>
      </c>
      <c r="X28" t="n">
        <v>0.52</v>
      </c>
      <c r="Y28" t="n">
        <v>1</v>
      </c>
      <c r="Z28" t="n">
        <v>10</v>
      </c>
      <c r="AA28" t="n">
        <v>795.0631219339112</v>
      </c>
      <c r="AB28" t="n">
        <v>1087.840439139398</v>
      </c>
      <c r="AC28" t="n">
        <v>984.018474421579</v>
      </c>
      <c r="AD28" t="n">
        <v>795063.1219339112</v>
      </c>
      <c r="AE28" t="n">
        <v>1087840.439139398</v>
      </c>
      <c r="AF28" t="n">
        <v>5.505555247737219e-06</v>
      </c>
      <c r="AG28" t="n">
        <v>30</v>
      </c>
      <c r="AH28" t="n">
        <v>984018.4744215789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2.1892</v>
      </c>
      <c r="E29" t="n">
        <v>45.68</v>
      </c>
      <c r="F29" t="n">
        <v>42.72</v>
      </c>
      <c r="G29" t="n">
        <v>170.9</v>
      </c>
      <c r="H29" t="n">
        <v>2.27</v>
      </c>
      <c r="I29" t="n">
        <v>15</v>
      </c>
      <c r="J29" t="n">
        <v>218.79</v>
      </c>
      <c r="K29" t="n">
        <v>52.44</v>
      </c>
      <c r="L29" t="n">
        <v>28</v>
      </c>
      <c r="M29" t="n">
        <v>13</v>
      </c>
      <c r="N29" t="n">
        <v>48.35</v>
      </c>
      <c r="O29" t="n">
        <v>27218.26</v>
      </c>
      <c r="P29" t="n">
        <v>513.15</v>
      </c>
      <c r="Q29" t="n">
        <v>796.38</v>
      </c>
      <c r="R29" t="n">
        <v>128.53</v>
      </c>
      <c r="S29" t="n">
        <v>102.58</v>
      </c>
      <c r="T29" t="n">
        <v>8912.559999999999</v>
      </c>
      <c r="U29" t="n">
        <v>0.8</v>
      </c>
      <c r="V29" t="n">
        <v>0.88</v>
      </c>
      <c r="W29" t="n">
        <v>12.29</v>
      </c>
      <c r="X29" t="n">
        <v>0.51</v>
      </c>
      <c r="Y29" t="n">
        <v>1</v>
      </c>
      <c r="Z29" t="n">
        <v>10</v>
      </c>
      <c r="AA29" t="n">
        <v>792.4920196233038</v>
      </c>
      <c r="AB29" t="n">
        <v>1084.322543528997</v>
      </c>
      <c r="AC29" t="n">
        <v>980.8363218308367</v>
      </c>
      <c r="AD29" t="n">
        <v>792492.0196233038</v>
      </c>
      <c r="AE29" t="n">
        <v>1084322.543528997</v>
      </c>
      <c r="AF29" t="n">
        <v>5.506812970414547e-06</v>
      </c>
      <c r="AG29" t="n">
        <v>30</v>
      </c>
      <c r="AH29" t="n">
        <v>980836.3218308367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2.1924</v>
      </c>
      <c r="E30" t="n">
        <v>45.61</v>
      </c>
      <c r="F30" t="n">
        <v>42.69</v>
      </c>
      <c r="G30" t="n">
        <v>182.97</v>
      </c>
      <c r="H30" t="n">
        <v>2.34</v>
      </c>
      <c r="I30" t="n">
        <v>14</v>
      </c>
      <c r="J30" t="n">
        <v>220.44</v>
      </c>
      <c r="K30" t="n">
        <v>52.44</v>
      </c>
      <c r="L30" t="n">
        <v>29</v>
      </c>
      <c r="M30" t="n">
        <v>12</v>
      </c>
      <c r="N30" t="n">
        <v>49</v>
      </c>
      <c r="O30" t="n">
        <v>27421.64</v>
      </c>
      <c r="P30" t="n">
        <v>513.5700000000001</v>
      </c>
      <c r="Q30" t="n">
        <v>796.34</v>
      </c>
      <c r="R30" t="n">
        <v>127.34</v>
      </c>
      <c r="S30" t="n">
        <v>102.58</v>
      </c>
      <c r="T30" t="n">
        <v>8321.209999999999</v>
      </c>
      <c r="U30" t="n">
        <v>0.8100000000000001</v>
      </c>
      <c r="V30" t="n">
        <v>0.88</v>
      </c>
      <c r="W30" t="n">
        <v>12.3</v>
      </c>
      <c r="X30" t="n">
        <v>0.48</v>
      </c>
      <c r="Y30" t="n">
        <v>1</v>
      </c>
      <c r="Z30" t="n">
        <v>10</v>
      </c>
      <c r="AA30" t="n">
        <v>791.9033882682929</v>
      </c>
      <c r="AB30" t="n">
        <v>1083.517152140488</v>
      </c>
      <c r="AC30" t="n">
        <v>980.1077958660733</v>
      </c>
      <c r="AD30" t="n">
        <v>791903.3882682929</v>
      </c>
      <c r="AE30" t="n">
        <v>1083517.152140488</v>
      </c>
      <c r="AF30" t="n">
        <v>5.51486239554945e-06</v>
      </c>
      <c r="AG30" t="n">
        <v>30</v>
      </c>
      <c r="AH30" t="n">
        <v>980107.7958660732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2.1925</v>
      </c>
      <c r="E31" t="n">
        <v>45.61</v>
      </c>
      <c r="F31" t="n">
        <v>42.69</v>
      </c>
      <c r="G31" t="n">
        <v>182.96</v>
      </c>
      <c r="H31" t="n">
        <v>2.4</v>
      </c>
      <c r="I31" t="n">
        <v>14</v>
      </c>
      <c r="J31" t="n">
        <v>222.1</v>
      </c>
      <c r="K31" t="n">
        <v>52.44</v>
      </c>
      <c r="L31" t="n">
        <v>30</v>
      </c>
      <c r="M31" t="n">
        <v>12</v>
      </c>
      <c r="N31" t="n">
        <v>49.65</v>
      </c>
      <c r="O31" t="n">
        <v>27625.93</v>
      </c>
      <c r="P31" t="n">
        <v>508.05</v>
      </c>
      <c r="Q31" t="n">
        <v>796.35</v>
      </c>
      <c r="R31" t="n">
        <v>127.19</v>
      </c>
      <c r="S31" t="n">
        <v>102.58</v>
      </c>
      <c r="T31" t="n">
        <v>8246.23</v>
      </c>
      <c r="U31" t="n">
        <v>0.8100000000000001</v>
      </c>
      <c r="V31" t="n">
        <v>0.88</v>
      </c>
      <c r="W31" t="n">
        <v>12.3</v>
      </c>
      <c r="X31" t="n">
        <v>0.48</v>
      </c>
      <c r="Y31" t="n">
        <v>1</v>
      </c>
      <c r="Z31" t="n">
        <v>10</v>
      </c>
      <c r="AA31" t="n">
        <v>788.4554996639944</v>
      </c>
      <c r="AB31" t="n">
        <v>1078.799598841978</v>
      </c>
      <c r="AC31" t="n">
        <v>975.8404792332449</v>
      </c>
      <c r="AD31" t="n">
        <v>788455.4996639944</v>
      </c>
      <c r="AE31" t="n">
        <v>1078799.598841978</v>
      </c>
      <c r="AF31" t="n">
        <v>5.515113940084914e-06</v>
      </c>
      <c r="AG31" t="n">
        <v>30</v>
      </c>
      <c r="AH31" t="n">
        <v>975840.4792332449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2.1962</v>
      </c>
      <c r="E32" t="n">
        <v>45.53</v>
      </c>
      <c r="F32" t="n">
        <v>42.65</v>
      </c>
      <c r="G32" t="n">
        <v>196.84</v>
      </c>
      <c r="H32" t="n">
        <v>2.46</v>
      </c>
      <c r="I32" t="n">
        <v>13</v>
      </c>
      <c r="J32" t="n">
        <v>223.76</v>
      </c>
      <c r="K32" t="n">
        <v>52.44</v>
      </c>
      <c r="L32" t="n">
        <v>31</v>
      </c>
      <c r="M32" t="n">
        <v>11</v>
      </c>
      <c r="N32" t="n">
        <v>50.32</v>
      </c>
      <c r="O32" t="n">
        <v>27831.27</v>
      </c>
      <c r="P32" t="n">
        <v>508.76</v>
      </c>
      <c r="Q32" t="n">
        <v>796.38</v>
      </c>
      <c r="R32" t="n">
        <v>126.11</v>
      </c>
      <c r="S32" t="n">
        <v>102.58</v>
      </c>
      <c r="T32" t="n">
        <v>7710.55</v>
      </c>
      <c r="U32" t="n">
        <v>0.8100000000000001</v>
      </c>
      <c r="V32" t="n">
        <v>0.88</v>
      </c>
      <c r="W32" t="n">
        <v>12.29</v>
      </c>
      <c r="X32" t="n">
        <v>0.44</v>
      </c>
      <c r="Y32" t="n">
        <v>1</v>
      </c>
      <c r="Z32" t="n">
        <v>10</v>
      </c>
      <c r="AA32" t="n">
        <v>787.8998497346601</v>
      </c>
      <c r="AB32" t="n">
        <v>1078.039334095117</v>
      </c>
      <c r="AC32" t="n">
        <v>975.1527730867867</v>
      </c>
      <c r="AD32" t="n">
        <v>787899.84973466</v>
      </c>
      <c r="AE32" t="n">
        <v>1078039.334095117</v>
      </c>
      <c r="AF32" t="n">
        <v>5.524421087897145e-06</v>
      </c>
      <c r="AG32" t="n">
        <v>30</v>
      </c>
      <c r="AH32" t="n">
        <v>975152.7730867867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2.195</v>
      </c>
      <c r="E33" t="n">
        <v>45.56</v>
      </c>
      <c r="F33" t="n">
        <v>42.68</v>
      </c>
      <c r="G33" t="n">
        <v>196.96</v>
      </c>
      <c r="H33" t="n">
        <v>2.52</v>
      </c>
      <c r="I33" t="n">
        <v>13</v>
      </c>
      <c r="J33" t="n">
        <v>225.43</v>
      </c>
      <c r="K33" t="n">
        <v>52.44</v>
      </c>
      <c r="L33" t="n">
        <v>32</v>
      </c>
      <c r="M33" t="n">
        <v>11</v>
      </c>
      <c r="N33" t="n">
        <v>50.99</v>
      </c>
      <c r="O33" t="n">
        <v>28037.42</v>
      </c>
      <c r="P33" t="n">
        <v>509.05</v>
      </c>
      <c r="Q33" t="n">
        <v>796.33</v>
      </c>
      <c r="R33" t="n">
        <v>126.88</v>
      </c>
      <c r="S33" t="n">
        <v>102.58</v>
      </c>
      <c r="T33" t="n">
        <v>8095.57</v>
      </c>
      <c r="U33" t="n">
        <v>0.8100000000000001</v>
      </c>
      <c r="V33" t="n">
        <v>0.88</v>
      </c>
      <c r="W33" t="n">
        <v>12.29</v>
      </c>
      <c r="X33" t="n">
        <v>0.46</v>
      </c>
      <c r="Y33" t="n">
        <v>1</v>
      </c>
      <c r="Z33" t="n">
        <v>10</v>
      </c>
      <c r="AA33" t="n">
        <v>788.4729323366482</v>
      </c>
      <c r="AB33" t="n">
        <v>1078.823450993777</v>
      </c>
      <c r="AC33" t="n">
        <v>975.8620549691536</v>
      </c>
      <c r="AD33" t="n">
        <v>788472.9323366482</v>
      </c>
      <c r="AE33" t="n">
        <v>1078823.450993777</v>
      </c>
      <c r="AF33" t="n">
        <v>5.521402553471556e-06</v>
      </c>
      <c r="AG33" t="n">
        <v>30</v>
      </c>
      <c r="AH33" t="n">
        <v>975862.0549691536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2.1997</v>
      </c>
      <c r="E34" t="n">
        <v>45.46</v>
      </c>
      <c r="F34" t="n">
        <v>42.61</v>
      </c>
      <c r="G34" t="n">
        <v>213.07</v>
      </c>
      <c r="H34" t="n">
        <v>2.58</v>
      </c>
      <c r="I34" t="n">
        <v>12</v>
      </c>
      <c r="J34" t="n">
        <v>227.11</v>
      </c>
      <c r="K34" t="n">
        <v>52.44</v>
      </c>
      <c r="L34" t="n">
        <v>33</v>
      </c>
      <c r="M34" t="n">
        <v>10</v>
      </c>
      <c r="N34" t="n">
        <v>51.67</v>
      </c>
      <c r="O34" t="n">
        <v>28244.51</v>
      </c>
      <c r="P34" t="n">
        <v>502.42</v>
      </c>
      <c r="Q34" t="n">
        <v>796.35</v>
      </c>
      <c r="R34" t="n">
        <v>124.75</v>
      </c>
      <c r="S34" t="n">
        <v>102.58</v>
      </c>
      <c r="T34" t="n">
        <v>7036.07</v>
      </c>
      <c r="U34" t="n">
        <v>0.82</v>
      </c>
      <c r="V34" t="n">
        <v>0.88</v>
      </c>
      <c r="W34" t="n">
        <v>12.29</v>
      </c>
      <c r="X34" t="n">
        <v>0.4</v>
      </c>
      <c r="Y34" t="n">
        <v>1</v>
      </c>
      <c r="Z34" t="n">
        <v>10</v>
      </c>
      <c r="AA34" t="n">
        <v>783.0303996882926</v>
      </c>
      <c r="AB34" t="n">
        <v>1071.376737716703</v>
      </c>
      <c r="AC34" t="n">
        <v>969.1260455557153</v>
      </c>
      <c r="AD34" t="n">
        <v>783030.3996882926</v>
      </c>
      <c r="AE34" t="n">
        <v>1071376.737716703</v>
      </c>
      <c r="AF34" t="n">
        <v>5.533225146638443e-06</v>
      </c>
      <c r="AG34" t="n">
        <v>30</v>
      </c>
      <c r="AH34" t="n">
        <v>969126.0455557153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2.1988</v>
      </c>
      <c r="E35" t="n">
        <v>45.48</v>
      </c>
      <c r="F35" t="n">
        <v>42.63</v>
      </c>
      <c r="G35" t="n">
        <v>213.16</v>
      </c>
      <c r="H35" t="n">
        <v>2.64</v>
      </c>
      <c r="I35" t="n">
        <v>12</v>
      </c>
      <c r="J35" t="n">
        <v>228.8</v>
      </c>
      <c r="K35" t="n">
        <v>52.44</v>
      </c>
      <c r="L35" t="n">
        <v>34</v>
      </c>
      <c r="M35" t="n">
        <v>10</v>
      </c>
      <c r="N35" t="n">
        <v>52.36</v>
      </c>
      <c r="O35" t="n">
        <v>28452.56</v>
      </c>
      <c r="P35" t="n">
        <v>504.47</v>
      </c>
      <c r="Q35" t="n">
        <v>796.39</v>
      </c>
      <c r="R35" t="n">
        <v>125.4</v>
      </c>
      <c r="S35" t="n">
        <v>102.58</v>
      </c>
      <c r="T35" t="n">
        <v>7361.97</v>
      </c>
      <c r="U35" t="n">
        <v>0.82</v>
      </c>
      <c r="V35" t="n">
        <v>0.88</v>
      </c>
      <c r="W35" t="n">
        <v>12.29</v>
      </c>
      <c r="X35" t="n">
        <v>0.42</v>
      </c>
      <c r="Y35" t="n">
        <v>1</v>
      </c>
      <c r="Z35" t="n">
        <v>10</v>
      </c>
      <c r="AA35" t="n">
        <v>784.580971239153</v>
      </c>
      <c r="AB35" t="n">
        <v>1073.498298118979</v>
      </c>
      <c r="AC35" t="n">
        <v>971.0451272108269</v>
      </c>
      <c r="AD35" t="n">
        <v>784580.9712391529</v>
      </c>
      <c r="AE35" t="n">
        <v>1073498.298118979</v>
      </c>
      <c r="AF35" t="n">
        <v>5.530961245819252e-06</v>
      </c>
      <c r="AG35" t="n">
        <v>30</v>
      </c>
      <c r="AH35" t="n">
        <v>971045.1272108268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2.1993</v>
      </c>
      <c r="E36" t="n">
        <v>45.47</v>
      </c>
      <c r="F36" t="n">
        <v>42.62</v>
      </c>
      <c r="G36" t="n">
        <v>213.11</v>
      </c>
      <c r="H36" t="n">
        <v>2.7</v>
      </c>
      <c r="I36" t="n">
        <v>12</v>
      </c>
      <c r="J36" t="n">
        <v>230.49</v>
      </c>
      <c r="K36" t="n">
        <v>52.44</v>
      </c>
      <c r="L36" t="n">
        <v>35</v>
      </c>
      <c r="M36" t="n">
        <v>10</v>
      </c>
      <c r="N36" t="n">
        <v>53.05</v>
      </c>
      <c r="O36" t="n">
        <v>28661.58</v>
      </c>
      <c r="P36" t="n">
        <v>500.91</v>
      </c>
      <c r="Q36" t="n">
        <v>796.3200000000001</v>
      </c>
      <c r="R36" t="n">
        <v>125.03</v>
      </c>
      <c r="S36" t="n">
        <v>102.58</v>
      </c>
      <c r="T36" t="n">
        <v>7175.77</v>
      </c>
      <c r="U36" t="n">
        <v>0.82</v>
      </c>
      <c r="V36" t="n">
        <v>0.88</v>
      </c>
      <c r="W36" t="n">
        <v>12.29</v>
      </c>
      <c r="X36" t="n">
        <v>0.41</v>
      </c>
      <c r="Y36" t="n">
        <v>1</v>
      </c>
      <c r="Z36" t="n">
        <v>10</v>
      </c>
      <c r="AA36" t="n">
        <v>782.2262821506098</v>
      </c>
      <c r="AB36" t="n">
        <v>1070.276508626483</v>
      </c>
      <c r="AC36" t="n">
        <v>968.1308207856849</v>
      </c>
      <c r="AD36" t="n">
        <v>782226.2821506098</v>
      </c>
      <c r="AE36" t="n">
        <v>1070276.508626483</v>
      </c>
      <c r="AF36" t="n">
        <v>5.53221896849658e-06</v>
      </c>
      <c r="AG36" t="n">
        <v>30</v>
      </c>
      <c r="AH36" t="n">
        <v>968130.820785685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2.2028</v>
      </c>
      <c r="E37" t="n">
        <v>45.4</v>
      </c>
      <c r="F37" t="n">
        <v>42.59</v>
      </c>
      <c r="G37" t="n">
        <v>232.28</v>
      </c>
      <c r="H37" t="n">
        <v>2.76</v>
      </c>
      <c r="I37" t="n">
        <v>11</v>
      </c>
      <c r="J37" t="n">
        <v>232.2</v>
      </c>
      <c r="K37" t="n">
        <v>52.44</v>
      </c>
      <c r="L37" t="n">
        <v>36</v>
      </c>
      <c r="M37" t="n">
        <v>9</v>
      </c>
      <c r="N37" t="n">
        <v>53.75</v>
      </c>
      <c r="O37" t="n">
        <v>28871.58</v>
      </c>
      <c r="P37" t="n">
        <v>496.63</v>
      </c>
      <c r="Q37" t="n">
        <v>796.33</v>
      </c>
      <c r="R37" t="n">
        <v>123.89</v>
      </c>
      <c r="S37" t="n">
        <v>102.58</v>
      </c>
      <c r="T37" t="n">
        <v>6609.8</v>
      </c>
      <c r="U37" t="n">
        <v>0.83</v>
      </c>
      <c r="V37" t="n">
        <v>0.88</v>
      </c>
      <c r="W37" t="n">
        <v>12.29</v>
      </c>
      <c r="X37" t="n">
        <v>0.37</v>
      </c>
      <c r="Y37" t="n">
        <v>1</v>
      </c>
      <c r="Z37" t="n">
        <v>10</v>
      </c>
      <c r="AA37" t="n">
        <v>778.6863139125865</v>
      </c>
      <c r="AB37" t="n">
        <v>1065.432967910843</v>
      </c>
      <c r="AC37" t="n">
        <v>963.7495407979934</v>
      </c>
      <c r="AD37" t="n">
        <v>778686.3139125864</v>
      </c>
      <c r="AE37" t="n">
        <v>1065432.967910843</v>
      </c>
      <c r="AF37" t="n">
        <v>5.541023027237879e-06</v>
      </c>
      <c r="AG37" t="n">
        <v>30</v>
      </c>
      <c r="AH37" t="n">
        <v>963749.5407979934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2.203</v>
      </c>
      <c r="E38" t="n">
        <v>45.39</v>
      </c>
      <c r="F38" t="n">
        <v>42.58</v>
      </c>
      <c r="G38" t="n">
        <v>232.26</v>
      </c>
      <c r="H38" t="n">
        <v>2.81</v>
      </c>
      <c r="I38" t="n">
        <v>11</v>
      </c>
      <c r="J38" t="n">
        <v>233.91</v>
      </c>
      <c r="K38" t="n">
        <v>52.44</v>
      </c>
      <c r="L38" t="n">
        <v>37</v>
      </c>
      <c r="M38" t="n">
        <v>9</v>
      </c>
      <c r="N38" t="n">
        <v>54.46</v>
      </c>
      <c r="O38" t="n">
        <v>29082.59</v>
      </c>
      <c r="P38" t="n">
        <v>496.46</v>
      </c>
      <c r="Q38" t="n">
        <v>796.38</v>
      </c>
      <c r="R38" t="n">
        <v>123.66</v>
      </c>
      <c r="S38" t="n">
        <v>102.58</v>
      </c>
      <c r="T38" t="n">
        <v>6497.25</v>
      </c>
      <c r="U38" t="n">
        <v>0.83</v>
      </c>
      <c r="V38" t="n">
        <v>0.88</v>
      </c>
      <c r="W38" t="n">
        <v>12.29</v>
      </c>
      <c r="X38" t="n">
        <v>0.37</v>
      </c>
      <c r="Y38" t="n">
        <v>1</v>
      </c>
      <c r="Z38" t="n">
        <v>10</v>
      </c>
      <c r="AA38" t="n">
        <v>778.4961882689115</v>
      </c>
      <c r="AB38" t="n">
        <v>1065.172829617416</v>
      </c>
      <c r="AC38" t="n">
        <v>963.5142297381844</v>
      </c>
      <c r="AD38" t="n">
        <v>778496.1882689116</v>
      </c>
      <c r="AE38" t="n">
        <v>1065172.829617416</v>
      </c>
      <c r="AF38" t="n">
        <v>5.541526116308809e-06</v>
      </c>
      <c r="AG38" t="n">
        <v>30</v>
      </c>
      <c r="AH38" t="n">
        <v>963514.2297381845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2.2031</v>
      </c>
      <c r="E39" t="n">
        <v>45.39</v>
      </c>
      <c r="F39" t="n">
        <v>42.58</v>
      </c>
      <c r="G39" t="n">
        <v>232.25</v>
      </c>
      <c r="H39" t="n">
        <v>2.87</v>
      </c>
      <c r="I39" t="n">
        <v>11</v>
      </c>
      <c r="J39" t="n">
        <v>235.63</v>
      </c>
      <c r="K39" t="n">
        <v>52.44</v>
      </c>
      <c r="L39" t="n">
        <v>38</v>
      </c>
      <c r="M39" t="n">
        <v>7</v>
      </c>
      <c r="N39" t="n">
        <v>55.18</v>
      </c>
      <c r="O39" t="n">
        <v>29294.6</v>
      </c>
      <c r="P39" t="n">
        <v>495.81</v>
      </c>
      <c r="Q39" t="n">
        <v>796.4</v>
      </c>
      <c r="R39" t="n">
        <v>123.5</v>
      </c>
      <c r="S39" t="n">
        <v>102.58</v>
      </c>
      <c r="T39" t="n">
        <v>6418.92</v>
      </c>
      <c r="U39" t="n">
        <v>0.83</v>
      </c>
      <c r="V39" t="n">
        <v>0.88</v>
      </c>
      <c r="W39" t="n">
        <v>12.29</v>
      </c>
      <c r="X39" t="n">
        <v>0.37</v>
      </c>
      <c r="Y39" t="n">
        <v>1</v>
      </c>
      <c r="Z39" t="n">
        <v>10</v>
      </c>
      <c r="AA39" t="n">
        <v>778.0728890588656</v>
      </c>
      <c r="AB39" t="n">
        <v>1064.593652963588</v>
      </c>
      <c r="AC39" t="n">
        <v>962.9903288913182</v>
      </c>
      <c r="AD39" t="n">
        <v>778072.8890588656</v>
      </c>
      <c r="AE39" t="n">
        <v>1064593.652963588</v>
      </c>
      <c r="AF39" t="n">
        <v>5.541777660844277e-06</v>
      </c>
      <c r="AG39" t="n">
        <v>30</v>
      </c>
      <c r="AH39" t="n">
        <v>962990.3288913182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2.2026</v>
      </c>
      <c r="E40" t="n">
        <v>45.4</v>
      </c>
      <c r="F40" t="n">
        <v>42.59</v>
      </c>
      <c r="G40" t="n">
        <v>232.3</v>
      </c>
      <c r="H40" t="n">
        <v>2.92</v>
      </c>
      <c r="I40" t="n">
        <v>11</v>
      </c>
      <c r="J40" t="n">
        <v>237.35</v>
      </c>
      <c r="K40" t="n">
        <v>52.44</v>
      </c>
      <c r="L40" t="n">
        <v>39</v>
      </c>
      <c r="M40" t="n">
        <v>7</v>
      </c>
      <c r="N40" t="n">
        <v>55.91</v>
      </c>
      <c r="O40" t="n">
        <v>29507.65</v>
      </c>
      <c r="P40" t="n">
        <v>494.47</v>
      </c>
      <c r="Q40" t="n">
        <v>796.4400000000001</v>
      </c>
      <c r="R40" t="n">
        <v>123.85</v>
      </c>
      <c r="S40" t="n">
        <v>102.58</v>
      </c>
      <c r="T40" t="n">
        <v>6593.56</v>
      </c>
      <c r="U40" t="n">
        <v>0.83</v>
      </c>
      <c r="V40" t="n">
        <v>0.88</v>
      </c>
      <c r="W40" t="n">
        <v>12.29</v>
      </c>
      <c r="X40" t="n">
        <v>0.38</v>
      </c>
      <c r="Y40" t="n">
        <v>1</v>
      </c>
      <c r="Z40" t="n">
        <v>10</v>
      </c>
      <c r="AA40" t="n">
        <v>777.3959683409953</v>
      </c>
      <c r="AB40" t="n">
        <v>1063.667460173763</v>
      </c>
      <c r="AC40" t="n">
        <v>962.1525306414347</v>
      </c>
      <c r="AD40" t="n">
        <v>777395.9683409953</v>
      </c>
      <c r="AE40" t="n">
        <v>1063667.460173763</v>
      </c>
      <c r="AF40" t="n">
        <v>5.540519938166947e-06</v>
      </c>
      <c r="AG40" t="n">
        <v>30</v>
      </c>
      <c r="AH40" t="n">
        <v>962152.5306414347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2.2068</v>
      </c>
      <c r="E41" t="n">
        <v>45.31</v>
      </c>
      <c r="F41" t="n">
        <v>42.54</v>
      </c>
      <c r="G41" t="n">
        <v>255.23</v>
      </c>
      <c r="H41" t="n">
        <v>2.98</v>
      </c>
      <c r="I41" t="n">
        <v>10</v>
      </c>
      <c r="J41" t="n">
        <v>239.09</v>
      </c>
      <c r="K41" t="n">
        <v>52.44</v>
      </c>
      <c r="L41" t="n">
        <v>40</v>
      </c>
      <c r="M41" t="n">
        <v>3</v>
      </c>
      <c r="N41" t="n">
        <v>56.65</v>
      </c>
      <c r="O41" t="n">
        <v>29721.73</v>
      </c>
      <c r="P41" t="n">
        <v>493.63</v>
      </c>
      <c r="Q41" t="n">
        <v>796.36</v>
      </c>
      <c r="R41" t="n">
        <v>122.11</v>
      </c>
      <c r="S41" t="n">
        <v>102.58</v>
      </c>
      <c r="T41" t="n">
        <v>5729.11</v>
      </c>
      <c r="U41" t="n">
        <v>0.84</v>
      </c>
      <c r="V41" t="n">
        <v>0.88</v>
      </c>
      <c r="W41" t="n">
        <v>12.29</v>
      </c>
      <c r="X41" t="n">
        <v>0.33</v>
      </c>
      <c r="Y41" t="n">
        <v>1</v>
      </c>
      <c r="Z41" t="n">
        <v>10</v>
      </c>
      <c r="AA41" t="n">
        <v>775.7556343098206</v>
      </c>
      <c r="AB41" t="n">
        <v>1061.42308278588</v>
      </c>
      <c r="AC41" t="n">
        <v>960.1223534814476</v>
      </c>
      <c r="AD41" t="n">
        <v>775755.6343098206</v>
      </c>
      <c r="AE41" t="n">
        <v>1061423.08278588</v>
      </c>
      <c r="AF41" t="n">
        <v>5.551084808656506e-06</v>
      </c>
      <c r="AG41" t="n">
        <v>30</v>
      </c>
      <c r="AH41" t="n">
        <v>960122.3534814476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2.0517</v>
      </c>
      <c r="E2" t="n">
        <v>48.74</v>
      </c>
      <c r="F2" t="n">
        <v>45.97</v>
      </c>
      <c r="G2" t="n">
        <v>27.31</v>
      </c>
      <c r="H2" t="n">
        <v>0.64</v>
      </c>
      <c r="I2" t="n">
        <v>101</v>
      </c>
      <c r="J2" t="n">
        <v>26.11</v>
      </c>
      <c r="K2" t="n">
        <v>12.1</v>
      </c>
      <c r="L2" t="n">
        <v>1</v>
      </c>
      <c r="M2" t="n">
        <v>94</v>
      </c>
      <c r="N2" t="n">
        <v>3.01</v>
      </c>
      <c r="O2" t="n">
        <v>3454.41</v>
      </c>
      <c r="P2" t="n">
        <v>138.16</v>
      </c>
      <c r="Q2" t="n">
        <v>796.62</v>
      </c>
      <c r="R2" t="n">
        <v>236.32</v>
      </c>
      <c r="S2" t="n">
        <v>102.58</v>
      </c>
      <c r="T2" t="n">
        <v>62377.32</v>
      </c>
      <c r="U2" t="n">
        <v>0.43</v>
      </c>
      <c r="V2" t="n">
        <v>0.82</v>
      </c>
      <c r="W2" t="n">
        <v>12.44</v>
      </c>
      <c r="X2" t="n">
        <v>3.75</v>
      </c>
      <c r="Y2" t="n">
        <v>1</v>
      </c>
      <c r="Z2" t="n">
        <v>10</v>
      </c>
      <c r="AA2" t="n">
        <v>468.7093161579261</v>
      </c>
      <c r="AB2" t="n">
        <v>641.3087643629246</v>
      </c>
      <c r="AC2" t="n">
        <v>580.1031559746302</v>
      </c>
      <c r="AD2" t="n">
        <v>468709.3161579262</v>
      </c>
      <c r="AE2" t="n">
        <v>641308.7643629246</v>
      </c>
      <c r="AF2" t="n">
        <v>1.252101823993502e-05</v>
      </c>
      <c r="AG2" t="n">
        <v>32</v>
      </c>
      <c r="AH2" t="n">
        <v>580103.1559746303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2.0896</v>
      </c>
      <c r="E3" t="n">
        <v>47.86</v>
      </c>
      <c r="F3" t="n">
        <v>45.31</v>
      </c>
      <c r="G3" t="n">
        <v>33.56</v>
      </c>
      <c r="H3" t="n">
        <v>1.23</v>
      </c>
      <c r="I3" t="n">
        <v>81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135.15</v>
      </c>
      <c r="Q3" t="n">
        <v>796.98</v>
      </c>
      <c r="R3" t="n">
        <v>210.89</v>
      </c>
      <c r="S3" t="n">
        <v>102.58</v>
      </c>
      <c r="T3" t="n">
        <v>49762.03</v>
      </c>
      <c r="U3" t="n">
        <v>0.49</v>
      </c>
      <c r="V3" t="n">
        <v>0.83</v>
      </c>
      <c r="W3" t="n">
        <v>12.51</v>
      </c>
      <c r="X3" t="n">
        <v>3.09</v>
      </c>
      <c r="Y3" t="n">
        <v>1</v>
      </c>
      <c r="Z3" t="n">
        <v>10</v>
      </c>
      <c r="AA3" t="n">
        <v>462.3783008037711</v>
      </c>
      <c r="AB3" t="n">
        <v>632.6463898506846</v>
      </c>
      <c r="AC3" t="n">
        <v>572.2675063281195</v>
      </c>
      <c r="AD3" t="n">
        <v>462378.3008037711</v>
      </c>
      <c r="AE3" t="n">
        <v>632646.3898506846</v>
      </c>
      <c r="AF3" t="n">
        <v>1.275231257696945e-05</v>
      </c>
      <c r="AG3" t="n">
        <v>32</v>
      </c>
      <c r="AH3" t="n">
        <v>572267.5063281194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1.5107</v>
      </c>
      <c r="E2" t="n">
        <v>66.19</v>
      </c>
      <c r="F2" t="n">
        <v>56.58</v>
      </c>
      <c r="G2" t="n">
        <v>9.15</v>
      </c>
      <c r="H2" t="n">
        <v>0.18</v>
      </c>
      <c r="I2" t="n">
        <v>371</v>
      </c>
      <c r="J2" t="n">
        <v>98.70999999999999</v>
      </c>
      <c r="K2" t="n">
        <v>39.72</v>
      </c>
      <c r="L2" t="n">
        <v>1</v>
      </c>
      <c r="M2" t="n">
        <v>369</v>
      </c>
      <c r="N2" t="n">
        <v>12.99</v>
      </c>
      <c r="O2" t="n">
        <v>12407.75</v>
      </c>
      <c r="P2" t="n">
        <v>510.72</v>
      </c>
      <c r="Q2" t="n">
        <v>797.5599999999999</v>
      </c>
      <c r="R2" t="n">
        <v>589.88</v>
      </c>
      <c r="S2" t="n">
        <v>102.58</v>
      </c>
      <c r="T2" t="n">
        <v>237808.82</v>
      </c>
      <c r="U2" t="n">
        <v>0.17</v>
      </c>
      <c r="V2" t="n">
        <v>0.67</v>
      </c>
      <c r="W2" t="n">
        <v>12.9</v>
      </c>
      <c r="X2" t="n">
        <v>14.34</v>
      </c>
      <c r="Y2" t="n">
        <v>1</v>
      </c>
      <c r="Z2" t="n">
        <v>10</v>
      </c>
      <c r="AA2" t="n">
        <v>1138.477390496394</v>
      </c>
      <c r="AB2" t="n">
        <v>1557.714991754856</v>
      </c>
      <c r="AC2" t="n">
        <v>1409.048859208494</v>
      </c>
      <c r="AD2" t="n">
        <v>1138477.390496394</v>
      </c>
      <c r="AE2" t="n">
        <v>1557714.991754856</v>
      </c>
      <c r="AF2" t="n">
        <v>5.025959525351076e-06</v>
      </c>
      <c r="AG2" t="n">
        <v>44</v>
      </c>
      <c r="AH2" t="n">
        <v>1409048.859208494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1.8769</v>
      </c>
      <c r="E3" t="n">
        <v>53.28</v>
      </c>
      <c r="F3" t="n">
        <v>48.08</v>
      </c>
      <c r="G3" t="n">
        <v>18.49</v>
      </c>
      <c r="H3" t="n">
        <v>0.35</v>
      </c>
      <c r="I3" t="n">
        <v>156</v>
      </c>
      <c r="J3" t="n">
        <v>99.95</v>
      </c>
      <c r="K3" t="n">
        <v>39.72</v>
      </c>
      <c r="L3" t="n">
        <v>2</v>
      </c>
      <c r="M3" t="n">
        <v>154</v>
      </c>
      <c r="N3" t="n">
        <v>13.24</v>
      </c>
      <c r="O3" t="n">
        <v>12561.45</v>
      </c>
      <c r="P3" t="n">
        <v>429.51</v>
      </c>
      <c r="Q3" t="n">
        <v>796.95</v>
      </c>
      <c r="R3" t="n">
        <v>307.19</v>
      </c>
      <c r="S3" t="n">
        <v>102.58</v>
      </c>
      <c r="T3" t="n">
        <v>97535.60000000001</v>
      </c>
      <c r="U3" t="n">
        <v>0.33</v>
      </c>
      <c r="V3" t="n">
        <v>0.78</v>
      </c>
      <c r="W3" t="n">
        <v>12.52</v>
      </c>
      <c r="X3" t="n">
        <v>5.86</v>
      </c>
      <c r="Y3" t="n">
        <v>1</v>
      </c>
      <c r="Z3" t="n">
        <v>10</v>
      </c>
      <c r="AA3" t="n">
        <v>822.5246241319164</v>
      </c>
      <c r="AB3" t="n">
        <v>1125.414477962682</v>
      </c>
      <c r="AC3" t="n">
        <v>1018.006499715063</v>
      </c>
      <c r="AD3" t="n">
        <v>822524.6241319164</v>
      </c>
      <c r="AE3" t="n">
        <v>1125414.477962682</v>
      </c>
      <c r="AF3" t="n">
        <v>6.244273140353105e-06</v>
      </c>
      <c r="AG3" t="n">
        <v>35</v>
      </c>
      <c r="AH3" t="n">
        <v>1018006.499715063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2.0055</v>
      </c>
      <c r="E4" t="n">
        <v>49.86</v>
      </c>
      <c r="F4" t="n">
        <v>45.86</v>
      </c>
      <c r="G4" t="n">
        <v>28.08</v>
      </c>
      <c r="H4" t="n">
        <v>0.52</v>
      </c>
      <c r="I4" t="n">
        <v>98</v>
      </c>
      <c r="J4" t="n">
        <v>101.2</v>
      </c>
      <c r="K4" t="n">
        <v>39.72</v>
      </c>
      <c r="L4" t="n">
        <v>3</v>
      </c>
      <c r="M4" t="n">
        <v>96</v>
      </c>
      <c r="N4" t="n">
        <v>13.49</v>
      </c>
      <c r="O4" t="n">
        <v>12715.54</v>
      </c>
      <c r="P4" t="n">
        <v>404.37</v>
      </c>
      <c r="Q4" t="n">
        <v>796.64</v>
      </c>
      <c r="R4" t="n">
        <v>233.25</v>
      </c>
      <c r="S4" t="n">
        <v>102.58</v>
      </c>
      <c r="T4" t="n">
        <v>60858.11</v>
      </c>
      <c r="U4" t="n">
        <v>0.44</v>
      </c>
      <c r="V4" t="n">
        <v>0.82</v>
      </c>
      <c r="W4" t="n">
        <v>12.42</v>
      </c>
      <c r="X4" t="n">
        <v>3.64</v>
      </c>
      <c r="Y4" t="n">
        <v>1</v>
      </c>
      <c r="Z4" t="n">
        <v>10</v>
      </c>
      <c r="AA4" t="n">
        <v>747.496328537242</v>
      </c>
      <c r="AB4" t="n">
        <v>1022.757453915256</v>
      </c>
      <c r="AC4" t="n">
        <v>925.1469179626848</v>
      </c>
      <c r="AD4" t="n">
        <v>747496.328537242</v>
      </c>
      <c r="AE4" t="n">
        <v>1022757.453915256</v>
      </c>
      <c r="AF4" t="n">
        <v>6.672113475932736e-06</v>
      </c>
      <c r="AG4" t="n">
        <v>33</v>
      </c>
      <c r="AH4" t="n">
        <v>925146.9179626849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2.0698</v>
      </c>
      <c r="E5" t="n">
        <v>48.31</v>
      </c>
      <c r="F5" t="n">
        <v>44.87</v>
      </c>
      <c r="G5" t="n">
        <v>37.92</v>
      </c>
      <c r="H5" t="n">
        <v>0.6899999999999999</v>
      </c>
      <c r="I5" t="n">
        <v>71</v>
      </c>
      <c r="J5" t="n">
        <v>102.45</v>
      </c>
      <c r="K5" t="n">
        <v>39.72</v>
      </c>
      <c r="L5" t="n">
        <v>4</v>
      </c>
      <c r="M5" t="n">
        <v>69</v>
      </c>
      <c r="N5" t="n">
        <v>13.74</v>
      </c>
      <c r="O5" t="n">
        <v>12870.03</v>
      </c>
      <c r="P5" t="n">
        <v>390.24</v>
      </c>
      <c r="Q5" t="n">
        <v>796.53</v>
      </c>
      <c r="R5" t="n">
        <v>199.48</v>
      </c>
      <c r="S5" t="n">
        <v>102.58</v>
      </c>
      <c r="T5" t="n">
        <v>44104.98</v>
      </c>
      <c r="U5" t="n">
        <v>0.51</v>
      </c>
      <c r="V5" t="n">
        <v>0.84</v>
      </c>
      <c r="W5" t="n">
        <v>12.4</v>
      </c>
      <c r="X5" t="n">
        <v>2.65</v>
      </c>
      <c r="Y5" t="n">
        <v>1</v>
      </c>
      <c r="Z5" t="n">
        <v>10</v>
      </c>
      <c r="AA5" t="n">
        <v>711.9625658365176</v>
      </c>
      <c r="AB5" t="n">
        <v>974.1385921491524</v>
      </c>
      <c r="AC5" t="n">
        <v>881.1681721265378</v>
      </c>
      <c r="AD5" t="n">
        <v>711962.5658365176</v>
      </c>
      <c r="AE5" t="n">
        <v>974138.5921491524</v>
      </c>
      <c r="AF5" t="n">
        <v>6.88603364372255e-06</v>
      </c>
      <c r="AG5" t="n">
        <v>32</v>
      </c>
      <c r="AH5" t="n">
        <v>881168.1721265378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2.1082</v>
      </c>
      <c r="E6" t="n">
        <v>47.43</v>
      </c>
      <c r="F6" t="n">
        <v>44.29</v>
      </c>
      <c r="G6" t="n">
        <v>47.46</v>
      </c>
      <c r="H6" t="n">
        <v>0.85</v>
      </c>
      <c r="I6" t="n">
        <v>56</v>
      </c>
      <c r="J6" t="n">
        <v>103.71</v>
      </c>
      <c r="K6" t="n">
        <v>39.72</v>
      </c>
      <c r="L6" t="n">
        <v>5</v>
      </c>
      <c r="M6" t="n">
        <v>54</v>
      </c>
      <c r="N6" t="n">
        <v>14</v>
      </c>
      <c r="O6" t="n">
        <v>13024.91</v>
      </c>
      <c r="P6" t="n">
        <v>380.24</v>
      </c>
      <c r="Q6" t="n">
        <v>796.4</v>
      </c>
      <c r="R6" t="n">
        <v>180.66</v>
      </c>
      <c r="S6" t="n">
        <v>102.58</v>
      </c>
      <c r="T6" t="n">
        <v>34774</v>
      </c>
      <c r="U6" t="n">
        <v>0.57</v>
      </c>
      <c r="V6" t="n">
        <v>0.85</v>
      </c>
      <c r="W6" t="n">
        <v>12.37</v>
      </c>
      <c r="X6" t="n">
        <v>2.08</v>
      </c>
      <c r="Y6" t="n">
        <v>1</v>
      </c>
      <c r="Z6" t="n">
        <v>10</v>
      </c>
      <c r="AA6" t="n">
        <v>686.6826800005612</v>
      </c>
      <c r="AB6" t="n">
        <v>939.5495370785457</v>
      </c>
      <c r="AC6" t="n">
        <v>849.8802479258259</v>
      </c>
      <c r="AD6" t="n">
        <v>686682.6800005612</v>
      </c>
      <c r="AE6" t="n">
        <v>939549.5370785457</v>
      </c>
      <c r="AF6" t="n">
        <v>7.013786901002939e-06</v>
      </c>
      <c r="AG6" t="n">
        <v>31</v>
      </c>
      <c r="AH6" t="n">
        <v>849880.2479258259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2.1352</v>
      </c>
      <c r="E7" t="n">
        <v>46.83</v>
      </c>
      <c r="F7" t="n">
        <v>43.9</v>
      </c>
      <c r="G7" t="n">
        <v>57.26</v>
      </c>
      <c r="H7" t="n">
        <v>1.01</v>
      </c>
      <c r="I7" t="n">
        <v>46</v>
      </c>
      <c r="J7" t="n">
        <v>104.97</v>
      </c>
      <c r="K7" t="n">
        <v>39.72</v>
      </c>
      <c r="L7" t="n">
        <v>6</v>
      </c>
      <c r="M7" t="n">
        <v>44</v>
      </c>
      <c r="N7" t="n">
        <v>14.25</v>
      </c>
      <c r="O7" t="n">
        <v>13180.19</v>
      </c>
      <c r="P7" t="n">
        <v>371.54</v>
      </c>
      <c r="Q7" t="n">
        <v>796.46</v>
      </c>
      <c r="R7" t="n">
        <v>167.68</v>
      </c>
      <c r="S7" t="n">
        <v>102.58</v>
      </c>
      <c r="T7" t="n">
        <v>28330.32</v>
      </c>
      <c r="U7" t="n">
        <v>0.61</v>
      </c>
      <c r="V7" t="n">
        <v>0.86</v>
      </c>
      <c r="W7" t="n">
        <v>12.34</v>
      </c>
      <c r="X7" t="n">
        <v>1.69</v>
      </c>
      <c r="Y7" t="n">
        <v>1</v>
      </c>
      <c r="Z7" t="n">
        <v>10</v>
      </c>
      <c r="AA7" t="n">
        <v>674.9511248654765</v>
      </c>
      <c r="AB7" t="n">
        <v>923.4979057830379</v>
      </c>
      <c r="AC7" t="n">
        <v>835.3605617925552</v>
      </c>
      <c r="AD7" t="n">
        <v>674951.1248654765</v>
      </c>
      <c r="AE7" t="n">
        <v>923497.9057830379</v>
      </c>
      <c r="AF7" t="n">
        <v>7.103613410028211e-06</v>
      </c>
      <c r="AG7" t="n">
        <v>31</v>
      </c>
      <c r="AH7" t="n">
        <v>835360.5617925553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2.1537</v>
      </c>
      <c r="E8" t="n">
        <v>46.43</v>
      </c>
      <c r="F8" t="n">
        <v>43.64</v>
      </c>
      <c r="G8" t="n">
        <v>67.14</v>
      </c>
      <c r="H8" t="n">
        <v>1.16</v>
      </c>
      <c r="I8" t="n">
        <v>39</v>
      </c>
      <c r="J8" t="n">
        <v>106.23</v>
      </c>
      <c r="K8" t="n">
        <v>39.72</v>
      </c>
      <c r="L8" t="n">
        <v>7</v>
      </c>
      <c r="M8" t="n">
        <v>37</v>
      </c>
      <c r="N8" t="n">
        <v>14.52</v>
      </c>
      <c r="O8" t="n">
        <v>13335.87</v>
      </c>
      <c r="P8" t="n">
        <v>364.02</v>
      </c>
      <c r="Q8" t="n">
        <v>796.49</v>
      </c>
      <c r="R8" t="n">
        <v>159.03</v>
      </c>
      <c r="S8" t="n">
        <v>102.58</v>
      </c>
      <c r="T8" t="n">
        <v>24043.11</v>
      </c>
      <c r="U8" t="n">
        <v>0.65</v>
      </c>
      <c r="V8" t="n">
        <v>0.86</v>
      </c>
      <c r="W8" t="n">
        <v>12.34</v>
      </c>
      <c r="X8" t="n">
        <v>1.43</v>
      </c>
      <c r="Y8" t="n">
        <v>1</v>
      </c>
      <c r="Z8" t="n">
        <v>10</v>
      </c>
      <c r="AA8" t="n">
        <v>666.1209874377113</v>
      </c>
      <c r="AB8" t="n">
        <v>911.4161221961998</v>
      </c>
      <c r="AC8" t="n">
        <v>824.4318466743553</v>
      </c>
      <c r="AD8" t="n">
        <v>666120.9874377113</v>
      </c>
      <c r="AE8" t="n">
        <v>911416.1221961998</v>
      </c>
      <c r="AF8" t="n">
        <v>7.165161203249231e-06</v>
      </c>
      <c r="AG8" t="n">
        <v>31</v>
      </c>
      <c r="AH8" t="n">
        <v>824431.8466743552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2.1706</v>
      </c>
      <c r="E9" t="n">
        <v>46.07</v>
      </c>
      <c r="F9" t="n">
        <v>43.4</v>
      </c>
      <c r="G9" t="n">
        <v>78.91</v>
      </c>
      <c r="H9" t="n">
        <v>1.31</v>
      </c>
      <c r="I9" t="n">
        <v>33</v>
      </c>
      <c r="J9" t="n">
        <v>107.5</v>
      </c>
      <c r="K9" t="n">
        <v>39.72</v>
      </c>
      <c r="L9" t="n">
        <v>8</v>
      </c>
      <c r="M9" t="n">
        <v>31</v>
      </c>
      <c r="N9" t="n">
        <v>14.78</v>
      </c>
      <c r="O9" t="n">
        <v>13491.96</v>
      </c>
      <c r="P9" t="n">
        <v>355.95</v>
      </c>
      <c r="Q9" t="n">
        <v>796.4299999999999</v>
      </c>
      <c r="R9" t="n">
        <v>151.12</v>
      </c>
      <c r="S9" t="n">
        <v>102.58</v>
      </c>
      <c r="T9" t="n">
        <v>20115.42</v>
      </c>
      <c r="U9" t="n">
        <v>0.68</v>
      </c>
      <c r="V9" t="n">
        <v>0.87</v>
      </c>
      <c r="W9" t="n">
        <v>12.32</v>
      </c>
      <c r="X9" t="n">
        <v>1.19</v>
      </c>
      <c r="Y9" t="n">
        <v>1</v>
      </c>
      <c r="Z9" t="n">
        <v>10</v>
      </c>
      <c r="AA9" t="n">
        <v>647.8822528133309</v>
      </c>
      <c r="AB9" t="n">
        <v>886.461080846939</v>
      </c>
      <c r="AC9" t="n">
        <v>801.8584794468475</v>
      </c>
      <c r="AD9" t="n">
        <v>647882.2528133309</v>
      </c>
      <c r="AE9" t="n">
        <v>886461.080846939</v>
      </c>
      <c r="AF9" t="n">
        <v>7.221385944083568e-06</v>
      </c>
      <c r="AG9" t="n">
        <v>30</v>
      </c>
      <c r="AH9" t="n">
        <v>801858.4794468475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2.1805</v>
      </c>
      <c r="E10" t="n">
        <v>45.86</v>
      </c>
      <c r="F10" t="n">
        <v>43.28</v>
      </c>
      <c r="G10" t="n">
        <v>89.54000000000001</v>
      </c>
      <c r="H10" t="n">
        <v>1.46</v>
      </c>
      <c r="I10" t="n">
        <v>29</v>
      </c>
      <c r="J10" t="n">
        <v>108.77</v>
      </c>
      <c r="K10" t="n">
        <v>39.72</v>
      </c>
      <c r="L10" t="n">
        <v>9</v>
      </c>
      <c r="M10" t="n">
        <v>27</v>
      </c>
      <c r="N10" t="n">
        <v>15.05</v>
      </c>
      <c r="O10" t="n">
        <v>13648.58</v>
      </c>
      <c r="P10" t="n">
        <v>349.28</v>
      </c>
      <c r="Q10" t="n">
        <v>796.42</v>
      </c>
      <c r="R10" t="n">
        <v>146.69</v>
      </c>
      <c r="S10" t="n">
        <v>102.58</v>
      </c>
      <c r="T10" t="n">
        <v>17920.64</v>
      </c>
      <c r="U10" t="n">
        <v>0.7</v>
      </c>
      <c r="V10" t="n">
        <v>0.87</v>
      </c>
      <c r="W10" t="n">
        <v>12.32</v>
      </c>
      <c r="X10" t="n">
        <v>1.06</v>
      </c>
      <c r="Y10" t="n">
        <v>1</v>
      </c>
      <c r="Z10" t="n">
        <v>10</v>
      </c>
      <c r="AA10" t="n">
        <v>641.7041801792003</v>
      </c>
      <c r="AB10" t="n">
        <v>878.0079693115931</v>
      </c>
      <c r="AC10" t="n">
        <v>794.2121210124185</v>
      </c>
      <c r="AD10" t="n">
        <v>641704.1801792003</v>
      </c>
      <c r="AE10" t="n">
        <v>878007.9693115931</v>
      </c>
      <c r="AF10" t="n">
        <v>7.254322330726167e-06</v>
      </c>
      <c r="AG10" t="n">
        <v>30</v>
      </c>
      <c r="AH10" t="n">
        <v>794212.1210124185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2.1896</v>
      </c>
      <c r="E11" t="n">
        <v>45.67</v>
      </c>
      <c r="F11" t="n">
        <v>43.15</v>
      </c>
      <c r="G11" t="n">
        <v>99.56999999999999</v>
      </c>
      <c r="H11" t="n">
        <v>1.6</v>
      </c>
      <c r="I11" t="n">
        <v>26</v>
      </c>
      <c r="J11" t="n">
        <v>110.04</v>
      </c>
      <c r="K11" t="n">
        <v>39.72</v>
      </c>
      <c r="L11" t="n">
        <v>10</v>
      </c>
      <c r="M11" t="n">
        <v>24</v>
      </c>
      <c r="N11" t="n">
        <v>15.32</v>
      </c>
      <c r="O11" t="n">
        <v>13805.5</v>
      </c>
      <c r="P11" t="n">
        <v>342.79</v>
      </c>
      <c r="Q11" t="n">
        <v>796.38</v>
      </c>
      <c r="R11" t="n">
        <v>142.59</v>
      </c>
      <c r="S11" t="n">
        <v>102.58</v>
      </c>
      <c r="T11" t="n">
        <v>15888.33</v>
      </c>
      <c r="U11" t="n">
        <v>0.72</v>
      </c>
      <c r="V11" t="n">
        <v>0.87</v>
      </c>
      <c r="W11" t="n">
        <v>12.31</v>
      </c>
      <c r="X11" t="n">
        <v>0.9399999999999999</v>
      </c>
      <c r="Y11" t="n">
        <v>1</v>
      </c>
      <c r="Z11" t="n">
        <v>10</v>
      </c>
      <c r="AA11" t="n">
        <v>635.7896592256222</v>
      </c>
      <c r="AB11" t="n">
        <v>869.9154608126588</v>
      </c>
      <c r="AC11" t="n">
        <v>786.8919501667154</v>
      </c>
      <c r="AD11" t="n">
        <v>635789.6592256222</v>
      </c>
      <c r="AE11" t="n">
        <v>869915.4608126588</v>
      </c>
      <c r="AF11" t="n">
        <v>7.284597191175426e-06</v>
      </c>
      <c r="AG11" t="n">
        <v>30</v>
      </c>
      <c r="AH11" t="n">
        <v>786891.9501667154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2.1986</v>
      </c>
      <c r="E12" t="n">
        <v>45.48</v>
      </c>
      <c r="F12" t="n">
        <v>43.02</v>
      </c>
      <c r="G12" t="n">
        <v>112.23</v>
      </c>
      <c r="H12" t="n">
        <v>1.74</v>
      </c>
      <c r="I12" t="n">
        <v>23</v>
      </c>
      <c r="J12" t="n">
        <v>111.32</v>
      </c>
      <c r="K12" t="n">
        <v>39.72</v>
      </c>
      <c r="L12" t="n">
        <v>11</v>
      </c>
      <c r="M12" t="n">
        <v>21</v>
      </c>
      <c r="N12" t="n">
        <v>15.6</v>
      </c>
      <c r="O12" t="n">
        <v>13962.83</v>
      </c>
      <c r="P12" t="n">
        <v>335.03</v>
      </c>
      <c r="Q12" t="n">
        <v>796.37</v>
      </c>
      <c r="R12" t="n">
        <v>138.45</v>
      </c>
      <c r="S12" t="n">
        <v>102.58</v>
      </c>
      <c r="T12" t="n">
        <v>13833.55</v>
      </c>
      <c r="U12" t="n">
        <v>0.74</v>
      </c>
      <c r="V12" t="n">
        <v>0.87</v>
      </c>
      <c r="W12" t="n">
        <v>12.31</v>
      </c>
      <c r="X12" t="n">
        <v>0.8100000000000001</v>
      </c>
      <c r="Y12" t="n">
        <v>1</v>
      </c>
      <c r="Z12" t="n">
        <v>10</v>
      </c>
      <c r="AA12" t="n">
        <v>629.1538120720372</v>
      </c>
      <c r="AB12" t="n">
        <v>860.8360019842089</v>
      </c>
      <c r="AC12" t="n">
        <v>778.6790221457524</v>
      </c>
      <c r="AD12" t="n">
        <v>629153.8120720373</v>
      </c>
      <c r="AE12" t="n">
        <v>860836.0019842089</v>
      </c>
      <c r="AF12" t="n">
        <v>7.314539360850516e-06</v>
      </c>
      <c r="AG12" t="n">
        <v>30</v>
      </c>
      <c r="AH12" t="n">
        <v>778679.0221457523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2.2035</v>
      </c>
      <c r="E13" t="n">
        <v>45.38</v>
      </c>
      <c r="F13" t="n">
        <v>42.96</v>
      </c>
      <c r="G13" t="n">
        <v>122.75</v>
      </c>
      <c r="H13" t="n">
        <v>1.88</v>
      </c>
      <c r="I13" t="n">
        <v>21</v>
      </c>
      <c r="J13" t="n">
        <v>112.59</v>
      </c>
      <c r="K13" t="n">
        <v>39.72</v>
      </c>
      <c r="L13" t="n">
        <v>12</v>
      </c>
      <c r="M13" t="n">
        <v>17</v>
      </c>
      <c r="N13" t="n">
        <v>15.88</v>
      </c>
      <c r="O13" t="n">
        <v>14120.58</v>
      </c>
      <c r="P13" t="n">
        <v>329.59</v>
      </c>
      <c r="Q13" t="n">
        <v>796.35</v>
      </c>
      <c r="R13" t="n">
        <v>136.42</v>
      </c>
      <c r="S13" t="n">
        <v>102.58</v>
      </c>
      <c r="T13" t="n">
        <v>12826.2</v>
      </c>
      <c r="U13" t="n">
        <v>0.75</v>
      </c>
      <c r="V13" t="n">
        <v>0.88</v>
      </c>
      <c r="W13" t="n">
        <v>12.31</v>
      </c>
      <c r="X13" t="n">
        <v>0.75</v>
      </c>
      <c r="Y13" t="n">
        <v>1</v>
      </c>
      <c r="Z13" t="n">
        <v>10</v>
      </c>
      <c r="AA13" t="n">
        <v>624.8471772729885</v>
      </c>
      <c r="AB13" t="n">
        <v>854.9434742568322</v>
      </c>
      <c r="AC13" t="n">
        <v>773.3488689944618</v>
      </c>
      <c r="AD13" t="n">
        <v>624847.1772729885</v>
      </c>
      <c r="AE13" t="n">
        <v>854943.4742568323</v>
      </c>
      <c r="AF13" t="n">
        <v>7.330841208784733e-06</v>
      </c>
      <c r="AG13" t="n">
        <v>30</v>
      </c>
      <c r="AH13" t="n">
        <v>773348.8689944618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2.2052</v>
      </c>
      <c r="E14" t="n">
        <v>45.35</v>
      </c>
      <c r="F14" t="n">
        <v>42.95</v>
      </c>
      <c r="G14" t="n">
        <v>128.84</v>
      </c>
      <c r="H14" t="n">
        <v>2.01</v>
      </c>
      <c r="I14" t="n">
        <v>20</v>
      </c>
      <c r="J14" t="n">
        <v>113.88</v>
      </c>
      <c r="K14" t="n">
        <v>39.72</v>
      </c>
      <c r="L14" t="n">
        <v>13</v>
      </c>
      <c r="M14" t="n">
        <v>8</v>
      </c>
      <c r="N14" t="n">
        <v>16.16</v>
      </c>
      <c r="O14" t="n">
        <v>14278.75</v>
      </c>
      <c r="P14" t="n">
        <v>324.98</v>
      </c>
      <c r="Q14" t="n">
        <v>796.41</v>
      </c>
      <c r="R14" t="n">
        <v>135.37</v>
      </c>
      <c r="S14" t="n">
        <v>102.58</v>
      </c>
      <c r="T14" t="n">
        <v>12307.32</v>
      </c>
      <c r="U14" t="n">
        <v>0.76</v>
      </c>
      <c r="V14" t="n">
        <v>0.88</v>
      </c>
      <c r="W14" t="n">
        <v>12.32</v>
      </c>
      <c r="X14" t="n">
        <v>0.73</v>
      </c>
      <c r="Y14" t="n">
        <v>1</v>
      </c>
      <c r="Z14" t="n">
        <v>10</v>
      </c>
      <c r="AA14" t="n">
        <v>621.7115359651521</v>
      </c>
      <c r="AB14" t="n">
        <v>850.6531514847193</v>
      </c>
      <c r="AC14" t="n">
        <v>769.4680086062134</v>
      </c>
      <c r="AD14" t="n">
        <v>621711.5359651521</v>
      </c>
      <c r="AE14" t="n">
        <v>850653.1514847192</v>
      </c>
      <c r="AF14" t="n">
        <v>7.336496951945585e-06</v>
      </c>
      <c r="AG14" t="n">
        <v>30</v>
      </c>
      <c r="AH14" t="n">
        <v>769468.0086062134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2.2087</v>
      </c>
      <c r="E15" t="n">
        <v>45.28</v>
      </c>
      <c r="F15" t="n">
        <v>42.9</v>
      </c>
      <c r="G15" t="n">
        <v>135.47</v>
      </c>
      <c r="H15" t="n">
        <v>2.14</v>
      </c>
      <c r="I15" t="n">
        <v>19</v>
      </c>
      <c r="J15" t="n">
        <v>115.16</v>
      </c>
      <c r="K15" t="n">
        <v>39.72</v>
      </c>
      <c r="L15" t="n">
        <v>14</v>
      </c>
      <c r="M15" t="n">
        <v>1</v>
      </c>
      <c r="N15" t="n">
        <v>16.45</v>
      </c>
      <c r="O15" t="n">
        <v>14437.35</v>
      </c>
      <c r="P15" t="n">
        <v>325.63</v>
      </c>
      <c r="Q15" t="n">
        <v>796.48</v>
      </c>
      <c r="R15" t="n">
        <v>133.54</v>
      </c>
      <c r="S15" t="n">
        <v>102.58</v>
      </c>
      <c r="T15" t="n">
        <v>11396.86</v>
      </c>
      <c r="U15" t="n">
        <v>0.77</v>
      </c>
      <c r="V15" t="n">
        <v>0.88</v>
      </c>
      <c r="W15" t="n">
        <v>12.32</v>
      </c>
      <c r="X15" t="n">
        <v>0.68</v>
      </c>
      <c r="Y15" t="n">
        <v>1</v>
      </c>
      <c r="Z15" t="n">
        <v>10</v>
      </c>
      <c r="AA15" t="n">
        <v>621.4260048403037</v>
      </c>
      <c r="AB15" t="n">
        <v>850.2624752029575</v>
      </c>
      <c r="AC15" t="n">
        <v>769.1146179204654</v>
      </c>
      <c r="AD15" t="n">
        <v>621426.0048403037</v>
      </c>
      <c r="AE15" t="n">
        <v>850262.4752029575</v>
      </c>
      <c r="AF15" t="n">
        <v>7.348141129041452e-06</v>
      </c>
      <c r="AG15" t="n">
        <v>30</v>
      </c>
      <c r="AH15" t="n">
        <v>769114.6179204654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2.2087</v>
      </c>
      <c r="E16" t="n">
        <v>45.28</v>
      </c>
      <c r="F16" t="n">
        <v>42.9</v>
      </c>
      <c r="G16" t="n">
        <v>135.47</v>
      </c>
      <c r="H16" t="n">
        <v>2.27</v>
      </c>
      <c r="I16" t="n">
        <v>19</v>
      </c>
      <c r="J16" t="n">
        <v>116.45</v>
      </c>
      <c r="K16" t="n">
        <v>39.72</v>
      </c>
      <c r="L16" t="n">
        <v>15</v>
      </c>
      <c r="M16" t="n">
        <v>0</v>
      </c>
      <c r="N16" t="n">
        <v>16.74</v>
      </c>
      <c r="O16" t="n">
        <v>14596.38</v>
      </c>
      <c r="P16" t="n">
        <v>328.8</v>
      </c>
      <c r="Q16" t="n">
        <v>796.48</v>
      </c>
      <c r="R16" t="n">
        <v>133.47</v>
      </c>
      <c r="S16" t="n">
        <v>102.58</v>
      </c>
      <c r="T16" t="n">
        <v>11364.03</v>
      </c>
      <c r="U16" t="n">
        <v>0.77</v>
      </c>
      <c r="V16" t="n">
        <v>0.88</v>
      </c>
      <c r="W16" t="n">
        <v>12.32</v>
      </c>
      <c r="X16" t="n">
        <v>0.68</v>
      </c>
      <c r="Y16" t="n">
        <v>1</v>
      </c>
      <c r="Z16" t="n">
        <v>10</v>
      </c>
      <c r="AA16" t="n">
        <v>623.3786250079656</v>
      </c>
      <c r="AB16" t="n">
        <v>852.9341362598745</v>
      </c>
      <c r="AC16" t="n">
        <v>771.5312993958102</v>
      </c>
      <c r="AD16" t="n">
        <v>623378.6250079656</v>
      </c>
      <c r="AE16" t="n">
        <v>852934.1362598746</v>
      </c>
      <c r="AF16" t="n">
        <v>7.348141129041452e-06</v>
      </c>
      <c r="AG16" t="n">
        <v>30</v>
      </c>
      <c r="AH16" t="n">
        <v>771531.2993958101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1.3483</v>
      </c>
      <c r="E2" t="n">
        <v>74.17</v>
      </c>
      <c r="F2" t="n">
        <v>60.23</v>
      </c>
      <c r="G2" t="n">
        <v>7.82</v>
      </c>
      <c r="H2" t="n">
        <v>0.14</v>
      </c>
      <c r="I2" t="n">
        <v>462</v>
      </c>
      <c r="J2" t="n">
        <v>124.63</v>
      </c>
      <c r="K2" t="n">
        <v>45</v>
      </c>
      <c r="L2" t="n">
        <v>1</v>
      </c>
      <c r="M2" t="n">
        <v>460</v>
      </c>
      <c r="N2" t="n">
        <v>18.64</v>
      </c>
      <c r="O2" t="n">
        <v>15605.44</v>
      </c>
      <c r="P2" t="n">
        <v>635.76</v>
      </c>
      <c r="Q2" t="n">
        <v>798.05</v>
      </c>
      <c r="R2" t="n">
        <v>713.2</v>
      </c>
      <c r="S2" t="n">
        <v>102.58</v>
      </c>
      <c r="T2" t="n">
        <v>299010.87</v>
      </c>
      <c r="U2" t="n">
        <v>0.14</v>
      </c>
      <c r="V2" t="n">
        <v>0.63</v>
      </c>
      <c r="W2" t="n">
        <v>13.02</v>
      </c>
      <c r="X2" t="n">
        <v>17.98</v>
      </c>
      <c r="Y2" t="n">
        <v>1</v>
      </c>
      <c r="Z2" t="n">
        <v>10</v>
      </c>
      <c r="AA2" t="n">
        <v>1460.747329757704</v>
      </c>
      <c r="AB2" t="n">
        <v>1998.658940198477</v>
      </c>
      <c r="AC2" t="n">
        <v>1807.909736081374</v>
      </c>
      <c r="AD2" t="n">
        <v>1460747.329757704</v>
      </c>
      <c r="AE2" t="n">
        <v>1998658.940198477</v>
      </c>
      <c r="AF2" t="n">
        <v>3.994210992259035e-06</v>
      </c>
      <c r="AG2" t="n">
        <v>49</v>
      </c>
      <c r="AH2" t="n">
        <v>1807909.736081374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1.7768</v>
      </c>
      <c r="E3" t="n">
        <v>56.28</v>
      </c>
      <c r="F3" t="n">
        <v>49.35</v>
      </c>
      <c r="G3" t="n">
        <v>15.75</v>
      </c>
      <c r="H3" t="n">
        <v>0.28</v>
      </c>
      <c r="I3" t="n">
        <v>188</v>
      </c>
      <c r="J3" t="n">
        <v>125.95</v>
      </c>
      <c r="K3" t="n">
        <v>45</v>
      </c>
      <c r="L3" t="n">
        <v>2</v>
      </c>
      <c r="M3" t="n">
        <v>186</v>
      </c>
      <c r="N3" t="n">
        <v>18.95</v>
      </c>
      <c r="O3" t="n">
        <v>15767.7</v>
      </c>
      <c r="P3" t="n">
        <v>517.79</v>
      </c>
      <c r="Q3" t="n">
        <v>796.89</v>
      </c>
      <c r="R3" t="n">
        <v>348.53</v>
      </c>
      <c r="S3" t="n">
        <v>102.58</v>
      </c>
      <c r="T3" t="n">
        <v>118048.5</v>
      </c>
      <c r="U3" t="n">
        <v>0.29</v>
      </c>
      <c r="V3" t="n">
        <v>0.76</v>
      </c>
      <c r="W3" t="n">
        <v>12.59</v>
      </c>
      <c r="X3" t="n">
        <v>7.12</v>
      </c>
      <c r="Y3" t="n">
        <v>1</v>
      </c>
      <c r="Z3" t="n">
        <v>10</v>
      </c>
      <c r="AA3" t="n">
        <v>969.2554099936831</v>
      </c>
      <c r="AB3" t="n">
        <v>1326.17801248416</v>
      </c>
      <c r="AC3" t="n">
        <v>1199.609444275201</v>
      </c>
      <c r="AD3" t="n">
        <v>969255.4099936831</v>
      </c>
      <c r="AE3" t="n">
        <v>1326178.01248416</v>
      </c>
      <c r="AF3" t="n">
        <v>5.263601639876774e-06</v>
      </c>
      <c r="AG3" t="n">
        <v>37</v>
      </c>
      <c r="AH3" t="n">
        <v>1199609.444275201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1.9308</v>
      </c>
      <c r="E4" t="n">
        <v>51.79</v>
      </c>
      <c r="F4" t="n">
        <v>46.65</v>
      </c>
      <c r="G4" t="n">
        <v>23.72</v>
      </c>
      <c r="H4" t="n">
        <v>0.42</v>
      </c>
      <c r="I4" t="n">
        <v>118</v>
      </c>
      <c r="J4" t="n">
        <v>127.27</v>
      </c>
      <c r="K4" t="n">
        <v>45</v>
      </c>
      <c r="L4" t="n">
        <v>3</v>
      </c>
      <c r="M4" t="n">
        <v>116</v>
      </c>
      <c r="N4" t="n">
        <v>19.27</v>
      </c>
      <c r="O4" t="n">
        <v>15930.42</v>
      </c>
      <c r="P4" t="n">
        <v>485.79</v>
      </c>
      <c r="Q4" t="n">
        <v>796.76</v>
      </c>
      <c r="R4" t="n">
        <v>258.83</v>
      </c>
      <c r="S4" t="n">
        <v>102.58</v>
      </c>
      <c r="T4" t="n">
        <v>73544.72</v>
      </c>
      <c r="U4" t="n">
        <v>0.4</v>
      </c>
      <c r="V4" t="n">
        <v>0.8100000000000001</v>
      </c>
      <c r="W4" t="n">
        <v>12.47</v>
      </c>
      <c r="X4" t="n">
        <v>4.42</v>
      </c>
      <c r="Y4" t="n">
        <v>1</v>
      </c>
      <c r="Z4" t="n">
        <v>10</v>
      </c>
      <c r="AA4" t="n">
        <v>858.1893803942124</v>
      </c>
      <c r="AB4" t="n">
        <v>1174.212570898755</v>
      </c>
      <c r="AC4" t="n">
        <v>1062.147371149871</v>
      </c>
      <c r="AD4" t="n">
        <v>858189.3803942124</v>
      </c>
      <c r="AE4" t="n">
        <v>1174212.570898755</v>
      </c>
      <c r="AF4" t="n">
        <v>5.719812047655378e-06</v>
      </c>
      <c r="AG4" t="n">
        <v>34</v>
      </c>
      <c r="AH4" t="n">
        <v>1062147.371149871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2.0149</v>
      </c>
      <c r="E5" t="n">
        <v>49.63</v>
      </c>
      <c r="F5" t="n">
        <v>45.33</v>
      </c>
      <c r="G5" t="n">
        <v>31.99</v>
      </c>
      <c r="H5" t="n">
        <v>0.55</v>
      </c>
      <c r="I5" t="n">
        <v>85</v>
      </c>
      <c r="J5" t="n">
        <v>128.59</v>
      </c>
      <c r="K5" t="n">
        <v>45</v>
      </c>
      <c r="L5" t="n">
        <v>4</v>
      </c>
      <c r="M5" t="n">
        <v>83</v>
      </c>
      <c r="N5" t="n">
        <v>19.59</v>
      </c>
      <c r="O5" t="n">
        <v>16093.6</v>
      </c>
      <c r="P5" t="n">
        <v>468.36</v>
      </c>
      <c r="Q5" t="n">
        <v>796.58</v>
      </c>
      <c r="R5" t="n">
        <v>214.89</v>
      </c>
      <c r="S5" t="n">
        <v>102.58</v>
      </c>
      <c r="T5" t="n">
        <v>51739.7</v>
      </c>
      <c r="U5" t="n">
        <v>0.48</v>
      </c>
      <c r="V5" t="n">
        <v>0.83</v>
      </c>
      <c r="W5" t="n">
        <v>12.41</v>
      </c>
      <c r="X5" t="n">
        <v>3.1</v>
      </c>
      <c r="Y5" t="n">
        <v>1</v>
      </c>
      <c r="Z5" t="n">
        <v>10</v>
      </c>
      <c r="AA5" t="n">
        <v>809.6202577239477</v>
      </c>
      <c r="AB5" t="n">
        <v>1107.758154542832</v>
      </c>
      <c r="AC5" t="n">
        <v>1002.035271021598</v>
      </c>
      <c r="AD5" t="n">
        <v>809620.2577239478</v>
      </c>
      <c r="AE5" t="n">
        <v>1107758.154542832</v>
      </c>
      <c r="AF5" t="n">
        <v>5.96895032878642e-06</v>
      </c>
      <c r="AG5" t="n">
        <v>33</v>
      </c>
      <c r="AH5" t="n">
        <v>1002035.271021598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2.06</v>
      </c>
      <c r="E6" t="n">
        <v>48.54</v>
      </c>
      <c r="F6" t="n">
        <v>44.7</v>
      </c>
      <c r="G6" t="n">
        <v>40.03</v>
      </c>
      <c r="H6" t="n">
        <v>0.68</v>
      </c>
      <c r="I6" t="n">
        <v>67</v>
      </c>
      <c r="J6" t="n">
        <v>129.92</v>
      </c>
      <c r="K6" t="n">
        <v>45</v>
      </c>
      <c r="L6" t="n">
        <v>5</v>
      </c>
      <c r="M6" t="n">
        <v>65</v>
      </c>
      <c r="N6" t="n">
        <v>19.92</v>
      </c>
      <c r="O6" t="n">
        <v>16257.24</v>
      </c>
      <c r="P6" t="n">
        <v>457.83</v>
      </c>
      <c r="Q6" t="n">
        <v>796.5599999999999</v>
      </c>
      <c r="R6" t="n">
        <v>193.94</v>
      </c>
      <c r="S6" t="n">
        <v>102.58</v>
      </c>
      <c r="T6" t="n">
        <v>41356.32</v>
      </c>
      <c r="U6" t="n">
        <v>0.53</v>
      </c>
      <c r="V6" t="n">
        <v>0.84</v>
      </c>
      <c r="W6" t="n">
        <v>12.39</v>
      </c>
      <c r="X6" t="n">
        <v>2.48</v>
      </c>
      <c r="Y6" t="n">
        <v>1</v>
      </c>
      <c r="Z6" t="n">
        <v>10</v>
      </c>
      <c r="AA6" t="n">
        <v>779.9164950775249</v>
      </c>
      <c r="AB6" t="n">
        <v>1067.116156052474</v>
      </c>
      <c r="AC6" t="n">
        <v>965.272087825757</v>
      </c>
      <c r="AD6" t="n">
        <v>779916.4950775249</v>
      </c>
      <c r="AE6" t="n">
        <v>1067116.156052474</v>
      </c>
      <c r="AF6" t="n">
        <v>6.102554805350154e-06</v>
      </c>
      <c r="AG6" t="n">
        <v>32</v>
      </c>
      <c r="AH6" t="n">
        <v>965272.087825757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2.0936</v>
      </c>
      <c r="E7" t="n">
        <v>47.76</v>
      </c>
      <c r="F7" t="n">
        <v>44.23</v>
      </c>
      <c r="G7" t="n">
        <v>48.25</v>
      </c>
      <c r="H7" t="n">
        <v>0.8100000000000001</v>
      </c>
      <c r="I7" t="n">
        <v>55</v>
      </c>
      <c r="J7" t="n">
        <v>131.25</v>
      </c>
      <c r="K7" t="n">
        <v>45</v>
      </c>
      <c r="L7" t="n">
        <v>6</v>
      </c>
      <c r="M7" t="n">
        <v>53</v>
      </c>
      <c r="N7" t="n">
        <v>20.25</v>
      </c>
      <c r="O7" t="n">
        <v>16421.36</v>
      </c>
      <c r="P7" t="n">
        <v>449.56</v>
      </c>
      <c r="Q7" t="n">
        <v>796.45</v>
      </c>
      <c r="R7" t="n">
        <v>178.54</v>
      </c>
      <c r="S7" t="n">
        <v>102.58</v>
      </c>
      <c r="T7" t="n">
        <v>33716.53</v>
      </c>
      <c r="U7" t="n">
        <v>0.57</v>
      </c>
      <c r="V7" t="n">
        <v>0.85</v>
      </c>
      <c r="W7" t="n">
        <v>12.36</v>
      </c>
      <c r="X7" t="n">
        <v>2.01</v>
      </c>
      <c r="Y7" t="n">
        <v>1</v>
      </c>
      <c r="Z7" t="n">
        <v>10</v>
      </c>
      <c r="AA7" t="n">
        <v>765.2631492227551</v>
      </c>
      <c r="AB7" t="n">
        <v>1047.066801793984</v>
      </c>
      <c r="AC7" t="n">
        <v>947.1362157982516</v>
      </c>
      <c r="AD7" t="n">
        <v>765263.1492227551</v>
      </c>
      <c r="AE7" t="n">
        <v>1047066.801793984</v>
      </c>
      <c r="AF7" t="n">
        <v>6.202091621592758e-06</v>
      </c>
      <c r="AG7" t="n">
        <v>32</v>
      </c>
      <c r="AH7" t="n">
        <v>947136.2157982516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2.1141</v>
      </c>
      <c r="E8" t="n">
        <v>47.3</v>
      </c>
      <c r="F8" t="n">
        <v>43.97</v>
      </c>
      <c r="G8" t="n">
        <v>56.13</v>
      </c>
      <c r="H8" t="n">
        <v>0.93</v>
      </c>
      <c r="I8" t="n">
        <v>47</v>
      </c>
      <c r="J8" t="n">
        <v>132.58</v>
      </c>
      <c r="K8" t="n">
        <v>45</v>
      </c>
      <c r="L8" t="n">
        <v>7</v>
      </c>
      <c r="M8" t="n">
        <v>45</v>
      </c>
      <c r="N8" t="n">
        <v>20.59</v>
      </c>
      <c r="O8" t="n">
        <v>16585.95</v>
      </c>
      <c r="P8" t="n">
        <v>443.06</v>
      </c>
      <c r="Q8" t="n">
        <v>796.5</v>
      </c>
      <c r="R8" t="n">
        <v>169.78</v>
      </c>
      <c r="S8" t="n">
        <v>102.58</v>
      </c>
      <c r="T8" t="n">
        <v>29377.72</v>
      </c>
      <c r="U8" t="n">
        <v>0.6</v>
      </c>
      <c r="V8" t="n">
        <v>0.86</v>
      </c>
      <c r="W8" t="n">
        <v>12.35</v>
      </c>
      <c r="X8" t="n">
        <v>1.75</v>
      </c>
      <c r="Y8" t="n">
        <v>1</v>
      </c>
      <c r="Z8" t="n">
        <v>10</v>
      </c>
      <c r="AA8" t="n">
        <v>746.0581421337981</v>
      </c>
      <c r="AB8" t="n">
        <v>1020.789663829758</v>
      </c>
      <c r="AC8" t="n">
        <v>923.3669310011361</v>
      </c>
      <c r="AD8" t="n">
        <v>746058.1421337981</v>
      </c>
      <c r="AE8" t="n">
        <v>1020789.663829758</v>
      </c>
      <c r="AF8" t="n">
        <v>6.262820929121728e-06</v>
      </c>
      <c r="AG8" t="n">
        <v>31</v>
      </c>
      <c r="AH8" t="n">
        <v>923366.9310011361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2.1364</v>
      </c>
      <c r="E9" t="n">
        <v>46.81</v>
      </c>
      <c r="F9" t="n">
        <v>43.65</v>
      </c>
      <c r="G9" t="n">
        <v>65.48</v>
      </c>
      <c r="H9" t="n">
        <v>1.06</v>
      </c>
      <c r="I9" t="n">
        <v>40</v>
      </c>
      <c r="J9" t="n">
        <v>133.92</v>
      </c>
      <c r="K9" t="n">
        <v>45</v>
      </c>
      <c r="L9" t="n">
        <v>8</v>
      </c>
      <c r="M9" t="n">
        <v>38</v>
      </c>
      <c r="N9" t="n">
        <v>20.93</v>
      </c>
      <c r="O9" t="n">
        <v>16751.02</v>
      </c>
      <c r="P9" t="n">
        <v>435.62</v>
      </c>
      <c r="Q9" t="n">
        <v>796.5</v>
      </c>
      <c r="R9" t="n">
        <v>158.98</v>
      </c>
      <c r="S9" t="n">
        <v>102.58</v>
      </c>
      <c r="T9" t="n">
        <v>24013.18</v>
      </c>
      <c r="U9" t="n">
        <v>0.65</v>
      </c>
      <c r="V9" t="n">
        <v>0.86</v>
      </c>
      <c r="W9" t="n">
        <v>12.34</v>
      </c>
      <c r="X9" t="n">
        <v>1.44</v>
      </c>
      <c r="Y9" t="n">
        <v>1</v>
      </c>
      <c r="Z9" t="n">
        <v>10</v>
      </c>
      <c r="AA9" t="n">
        <v>735.5085418695817</v>
      </c>
      <c r="AB9" t="n">
        <v>1006.35523533274</v>
      </c>
      <c r="AC9" t="n">
        <v>910.3101041010266</v>
      </c>
      <c r="AD9" t="n">
        <v>735508.5418695817</v>
      </c>
      <c r="AE9" t="n">
        <v>1006355.23533274</v>
      </c>
      <c r="AF9" t="n">
        <v>6.328882566092267e-06</v>
      </c>
      <c r="AG9" t="n">
        <v>31</v>
      </c>
      <c r="AH9" t="n">
        <v>910310.1041010265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2.146</v>
      </c>
      <c r="E10" t="n">
        <v>46.6</v>
      </c>
      <c r="F10" t="n">
        <v>43.55</v>
      </c>
      <c r="G10" t="n">
        <v>72.58</v>
      </c>
      <c r="H10" t="n">
        <v>1.18</v>
      </c>
      <c r="I10" t="n">
        <v>36</v>
      </c>
      <c r="J10" t="n">
        <v>135.27</v>
      </c>
      <c r="K10" t="n">
        <v>45</v>
      </c>
      <c r="L10" t="n">
        <v>9</v>
      </c>
      <c r="M10" t="n">
        <v>34</v>
      </c>
      <c r="N10" t="n">
        <v>21.27</v>
      </c>
      <c r="O10" t="n">
        <v>16916.71</v>
      </c>
      <c r="P10" t="n">
        <v>431.46</v>
      </c>
      <c r="Q10" t="n">
        <v>796.4400000000001</v>
      </c>
      <c r="R10" t="n">
        <v>155.65</v>
      </c>
      <c r="S10" t="n">
        <v>102.58</v>
      </c>
      <c r="T10" t="n">
        <v>22367.12</v>
      </c>
      <c r="U10" t="n">
        <v>0.66</v>
      </c>
      <c r="V10" t="n">
        <v>0.86</v>
      </c>
      <c r="W10" t="n">
        <v>12.34</v>
      </c>
      <c r="X10" t="n">
        <v>1.33</v>
      </c>
      <c r="Y10" t="n">
        <v>1</v>
      </c>
      <c r="Z10" t="n">
        <v>10</v>
      </c>
      <c r="AA10" t="n">
        <v>730.5637165557481</v>
      </c>
      <c r="AB10" t="n">
        <v>999.5895071880566</v>
      </c>
      <c r="AC10" t="n">
        <v>904.1900875547125</v>
      </c>
      <c r="AD10" t="n">
        <v>730563.7165557481</v>
      </c>
      <c r="AE10" t="n">
        <v>999589.5071880566</v>
      </c>
      <c r="AF10" t="n">
        <v>6.357321656447296e-06</v>
      </c>
      <c r="AG10" t="n">
        <v>31</v>
      </c>
      <c r="AH10" t="n">
        <v>904190.0875547124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2.1589</v>
      </c>
      <c r="E11" t="n">
        <v>46.32</v>
      </c>
      <c r="F11" t="n">
        <v>43.37</v>
      </c>
      <c r="G11" t="n">
        <v>81.31999999999999</v>
      </c>
      <c r="H11" t="n">
        <v>1.29</v>
      </c>
      <c r="I11" t="n">
        <v>32</v>
      </c>
      <c r="J11" t="n">
        <v>136.61</v>
      </c>
      <c r="K11" t="n">
        <v>45</v>
      </c>
      <c r="L11" t="n">
        <v>10</v>
      </c>
      <c r="M11" t="n">
        <v>30</v>
      </c>
      <c r="N11" t="n">
        <v>21.61</v>
      </c>
      <c r="O11" t="n">
        <v>17082.76</v>
      </c>
      <c r="P11" t="n">
        <v>425.47</v>
      </c>
      <c r="Q11" t="n">
        <v>796.36</v>
      </c>
      <c r="R11" t="n">
        <v>150</v>
      </c>
      <c r="S11" t="n">
        <v>102.58</v>
      </c>
      <c r="T11" t="n">
        <v>19561.37</v>
      </c>
      <c r="U11" t="n">
        <v>0.68</v>
      </c>
      <c r="V11" t="n">
        <v>0.87</v>
      </c>
      <c r="W11" t="n">
        <v>12.32</v>
      </c>
      <c r="X11" t="n">
        <v>1.16</v>
      </c>
      <c r="Y11" t="n">
        <v>1</v>
      </c>
      <c r="Z11" t="n">
        <v>10</v>
      </c>
      <c r="AA11" t="n">
        <v>723.5729502658211</v>
      </c>
      <c r="AB11" t="n">
        <v>990.0244323393363</v>
      </c>
      <c r="AC11" t="n">
        <v>895.537890024887</v>
      </c>
      <c r="AD11" t="n">
        <v>723572.9502658211</v>
      </c>
      <c r="AE11" t="n">
        <v>990024.4323393363</v>
      </c>
      <c r="AF11" t="n">
        <v>6.395536684111868e-06</v>
      </c>
      <c r="AG11" t="n">
        <v>31</v>
      </c>
      <c r="AH11" t="n">
        <v>895537.890024887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2.1677</v>
      </c>
      <c r="E12" t="n">
        <v>46.13</v>
      </c>
      <c r="F12" t="n">
        <v>43.26</v>
      </c>
      <c r="G12" t="n">
        <v>89.5</v>
      </c>
      <c r="H12" t="n">
        <v>1.41</v>
      </c>
      <c r="I12" t="n">
        <v>29</v>
      </c>
      <c r="J12" t="n">
        <v>137.96</v>
      </c>
      <c r="K12" t="n">
        <v>45</v>
      </c>
      <c r="L12" t="n">
        <v>11</v>
      </c>
      <c r="M12" t="n">
        <v>27</v>
      </c>
      <c r="N12" t="n">
        <v>21.96</v>
      </c>
      <c r="O12" t="n">
        <v>17249.3</v>
      </c>
      <c r="P12" t="n">
        <v>420</v>
      </c>
      <c r="Q12" t="n">
        <v>796.35</v>
      </c>
      <c r="R12" t="n">
        <v>146.39</v>
      </c>
      <c r="S12" t="n">
        <v>102.58</v>
      </c>
      <c r="T12" t="n">
        <v>17770.28</v>
      </c>
      <c r="U12" t="n">
        <v>0.7</v>
      </c>
      <c r="V12" t="n">
        <v>0.87</v>
      </c>
      <c r="W12" t="n">
        <v>12.32</v>
      </c>
      <c r="X12" t="n">
        <v>1.04</v>
      </c>
      <c r="Y12" t="n">
        <v>1</v>
      </c>
      <c r="Z12" t="n">
        <v>10</v>
      </c>
      <c r="AA12" t="n">
        <v>718.028901299105</v>
      </c>
      <c r="AB12" t="n">
        <v>982.4388199568971</v>
      </c>
      <c r="AC12" t="n">
        <v>888.676237841754</v>
      </c>
      <c r="AD12" t="n">
        <v>718028.901299105</v>
      </c>
      <c r="AE12" t="n">
        <v>982438.8199568971</v>
      </c>
      <c r="AF12" t="n">
        <v>6.421605850270644e-06</v>
      </c>
      <c r="AG12" t="n">
        <v>31</v>
      </c>
      <c r="AH12" t="n">
        <v>888676.237841754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2.1768</v>
      </c>
      <c r="E13" t="n">
        <v>45.94</v>
      </c>
      <c r="F13" t="n">
        <v>43.14</v>
      </c>
      <c r="G13" t="n">
        <v>99.56</v>
      </c>
      <c r="H13" t="n">
        <v>1.52</v>
      </c>
      <c r="I13" t="n">
        <v>26</v>
      </c>
      <c r="J13" t="n">
        <v>139.32</v>
      </c>
      <c r="K13" t="n">
        <v>45</v>
      </c>
      <c r="L13" t="n">
        <v>12</v>
      </c>
      <c r="M13" t="n">
        <v>24</v>
      </c>
      <c r="N13" t="n">
        <v>22.32</v>
      </c>
      <c r="O13" t="n">
        <v>17416.34</v>
      </c>
      <c r="P13" t="n">
        <v>415.07</v>
      </c>
      <c r="Q13" t="n">
        <v>796.4</v>
      </c>
      <c r="R13" t="n">
        <v>142.37</v>
      </c>
      <c r="S13" t="n">
        <v>102.58</v>
      </c>
      <c r="T13" t="n">
        <v>15777.45</v>
      </c>
      <c r="U13" t="n">
        <v>0.72</v>
      </c>
      <c r="V13" t="n">
        <v>0.87</v>
      </c>
      <c r="W13" t="n">
        <v>12.31</v>
      </c>
      <c r="X13" t="n">
        <v>0.93</v>
      </c>
      <c r="Y13" t="n">
        <v>1</v>
      </c>
      <c r="Z13" t="n">
        <v>10</v>
      </c>
      <c r="AA13" t="n">
        <v>703.1194258398622</v>
      </c>
      <c r="AB13" t="n">
        <v>962.0390178739261</v>
      </c>
      <c r="AC13" t="n">
        <v>870.2233642382796</v>
      </c>
      <c r="AD13" t="n">
        <v>703119.4258398622</v>
      </c>
      <c r="AE13" t="n">
        <v>962039.0178739261</v>
      </c>
      <c r="AF13" t="n">
        <v>6.448563738003018e-06</v>
      </c>
      <c r="AG13" t="n">
        <v>30</v>
      </c>
      <c r="AH13" t="n">
        <v>870223.3642382796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2.182</v>
      </c>
      <c r="E14" t="n">
        <v>45.83</v>
      </c>
      <c r="F14" t="n">
        <v>43.08</v>
      </c>
      <c r="G14" t="n">
        <v>107.71</v>
      </c>
      <c r="H14" t="n">
        <v>1.63</v>
      </c>
      <c r="I14" t="n">
        <v>24</v>
      </c>
      <c r="J14" t="n">
        <v>140.67</v>
      </c>
      <c r="K14" t="n">
        <v>45</v>
      </c>
      <c r="L14" t="n">
        <v>13</v>
      </c>
      <c r="M14" t="n">
        <v>22</v>
      </c>
      <c r="N14" t="n">
        <v>22.68</v>
      </c>
      <c r="O14" t="n">
        <v>17583.88</v>
      </c>
      <c r="P14" t="n">
        <v>410.58</v>
      </c>
      <c r="Q14" t="n">
        <v>796.36</v>
      </c>
      <c r="R14" t="n">
        <v>140.36</v>
      </c>
      <c r="S14" t="n">
        <v>102.58</v>
      </c>
      <c r="T14" t="n">
        <v>14784.62</v>
      </c>
      <c r="U14" t="n">
        <v>0.73</v>
      </c>
      <c r="V14" t="n">
        <v>0.87</v>
      </c>
      <c r="W14" t="n">
        <v>12.31</v>
      </c>
      <c r="X14" t="n">
        <v>0.87</v>
      </c>
      <c r="Y14" t="n">
        <v>1</v>
      </c>
      <c r="Z14" t="n">
        <v>10</v>
      </c>
      <c r="AA14" t="n">
        <v>699.1241102185905</v>
      </c>
      <c r="AB14" t="n">
        <v>956.5724507800171</v>
      </c>
      <c r="AC14" t="n">
        <v>865.2785186354381</v>
      </c>
      <c r="AD14" t="n">
        <v>699124.1102185906</v>
      </c>
      <c r="AE14" t="n">
        <v>956572.4507800171</v>
      </c>
      <c r="AF14" t="n">
        <v>6.463968245278658e-06</v>
      </c>
      <c r="AG14" t="n">
        <v>30</v>
      </c>
      <c r="AH14" t="n">
        <v>865278.5186354381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2.1893</v>
      </c>
      <c r="E15" t="n">
        <v>45.68</v>
      </c>
      <c r="F15" t="n">
        <v>42.98</v>
      </c>
      <c r="G15" t="n">
        <v>117.22</v>
      </c>
      <c r="H15" t="n">
        <v>1.74</v>
      </c>
      <c r="I15" t="n">
        <v>22</v>
      </c>
      <c r="J15" t="n">
        <v>142.04</v>
      </c>
      <c r="K15" t="n">
        <v>45</v>
      </c>
      <c r="L15" t="n">
        <v>14</v>
      </c>
      <c r="M15" t="n">
        <v>20</v>
      </c>
      <c r="N15" t="n">
        <v>23.04</v>
      </c>
      <c r="O15" t="n">
        <v>17751.93</v>
      </c>
      <c r="P15" t="n">
        <v>405.69</v>
      </c>
      <c r="Q15" t="n">
        <v>796.38</v>
      </c>
      <c r="R15" t="n">
        <v>137.25</v>
      </c>
      <c r="S15" t="n">
        <v>102.58</v>
      </c>
      <c r="T15" t="n">
        <v>13236.12</v>
      </c>
      <c r="U15" t="n">
        <v>0.75</v>
      </c>
      <c r="V15" t="n">
        <v>0.88</v>
      </c>
      <c r="W15" t="n">
        <v>12.3</v>
      </c>
      <c r="X15" t="n">
        <v>0.77</v>
      </c>
      <c r="Y15" t="n">
        <v>1</v>
      </c>
      <c r="Z15" t="n">
        <v>10</v>
      </c>
      <c r="AA15" t="n">
        <v>694.3698995329779</v>
      </c>
      <c r="AB15" t="n">
        <v>950.0675299789891</v>
      </c>
      <c r="AC15" t="n">
        <v>859.3944183459466</v>
      </c>
      <c r="AD15" t="n">
        <v>694369.899532978</v>
      </c>
      <c r="AE15" t="n">
        <v>950067.5299789892</v>
      </c>
      <c r="AF15" t="n">
        <v>6.485593803569462e-06</v>
      </c>
      <c r="AG15" t="n">
        <v>30</v>
      </c>
      <c r="AH15" t="n">
        <v>859394.4183459466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2.1917</v>
      </c>
      <c r="E16" t="n">
        <v>45.63</v>
      </c>
      <c r="F16" t="n">
        <v>42.96</v>
      </c>
      <c r="G16" t="n">
        <v>122.73</v>
      </c>
      <c r="H16" t="n">
        <v>1.85</v>
      </c>
      <c r="I16" t="n">
        <v>21</v>
      </c>
      <c r="J16" t="n">
        <v>143.4</v>
      </c>
      <c r="K16" t="n">
        <v>45</v>
      </c>
      <c r="L16" t="n">
        <v>15</v>
      </c>
      <c r="M16" t="n">
        <v>19</v>
      </c>
      <c r="N16" t="n">
        <v>23.41</v>
      </c>
      <c r="O16" t="n">
        <v>17920.49</v>
      </c>
      <c r="P16" t="n">
        <v>400.32</v>
      </c>
      <c r="Q16" t="n">
        <v>796.37</v>
      </c>
      <c r="R16" t="n">
        <v>136.16</v>
      </c>
      <c r="S16" t="n">
        <v>102.58</v>
      </c>
      <c r="T16" t="n">
        <v>12695.04</v>
      </c>
      <c r="U16" t="n">
        <v>0.75</v>
      </c>
      <c r="V16" t="n">
        <v>0.88</v>
      </c>
      <c r="W16" t="n">
        <v>12.31</v>
      </c>
      <c r="X16" t="n">
        <v>0.74</v>
      </c>
      <c r="Y16" t="n">
        <v>1</v>
      </c>
      <c r="Z16" t="n">
        <v>10</v>
      </c>
      <c r="AA16" t="n">
        <v>690.5237457848351</v>
      </c>
      <c r="AB16" t="n">
        <v>944.8050527404521</v>
      </c>
      <c r="AC16" t="n">
        <v>854.6341845491223</v>
      </c>
      <c r="AD16" t="n">
        <v>690523.7457848351</v>
      </c>
      <c r="AE16" t="n">
        <v>944805.0527404521</v>
      </c>
      <c r="AF16" t="n">
        <v>6.49270357615822e-06</v>
      </c>
      <c r="AG16" t="n">
        <v>30</v>
      </c>
      <c r="AH16" t="n">
        <v>854634.1845491224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2.197</v>
      </c>
      <c r="E17" t="n">
        <v>45.52</v>
      </c>
      <c r="F17" t="n">
        <v>42.9</v>
      </c>
      <c r="G17" t="n">
        <v>135.47</v>
      </c>
      <c r="H17" t="n">
        <v>1.96</v>
      </c>
      <c r="I17" t="n">
        <v>19</v>
      </c>
      <c r="J17" t="n">
        <v>144.77</v>
      </c>
      <c r="K17" t="n">
        <v>45</v>
      </c>
      <c r="L17" t="n">
        <v>16</v>
      </c>
      <c r="M17" t="n">
        <v>17</v>
      </c>
      <c r="N17" t="n">
        <v>23.78</v>
      </c>
      <c r="O17" t="n">
        <v>18089.56</v>
      </c>
      <c r="P17" t="n">
        <v>396.85</v>
      </c>
      <c r="Q17" t="n">
        <v>796.45</v>
      </c>
      <c r="R17" t="n">
        <v>134.19</v>
      </c>
      <c r="S17" t="n">
        <v>102.58</v>
      </c>
      <c r="T17" t="n">
        <v>11722.26</v>
      </c>
      <c r="U17" t="n">
        <v>0.76</v>
      </c>
      <c r="V17" t="n">
        <v>0.88</v>
      </c>
      <c r="W17" t="n">
        <v>12.3</v>
      </c>
      <c r="X17" t="n">
        <v>0.68</v>
      </c>
      <c r="Y17" t="n">
        <v>1</v>
      </c>
      <c r="Z17" t="n">
        <v>10</v>
      </c>
      <c r="AA17" t="n">
        <v>687.1989479534475</v>
      </c>
      <c r="AB17" t="n">
        <v>940.2559176678194</v>
      </c>
      <c r="AC17" t="n">
        <v>850.5192125430706</v>
      </c>
      <c r="AD17" t="n">
        <v>687198.9479534475</v>
      </c>
      <c r="AE17" t="n">
        <v>940255.9176678194</v>
      </c>
      <c r="AF17" t="n">
        <v>6.508404323958392e-06</v>
      </c>
      <c r="AG17" t="n">
        <v>30</v>
      </c>
      <c r="AH17" t="n">
        <v>850519.2125430705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2.2002</v>
      </c>
      <c r="E18" t="n">
        <v>45.45</v>
      </c>
      <c r="F18" t="n">
        <v>42.86</v>
      </c>
      <c r="G18" t="n">
        <v>142.86</v>
      </c>
      <c r="H18" t="n">
        <v>2.06</v>
      </c>
      <c r="I18" t="n">
        <v>18</v>
      </c>
      <c r="J18" t="n">
        <v>146.15</v>
      </c>
      <c r="K18" t="n">
        <v>45</v>
      </c>
      <c r="L18" t="n">
        <v>17</v>
      </c>
      <c r="M18" t="n">
        <v>16</v>
      </c>
      <c r="N18" t="n">
        <v>24.15</v>
      </c>
      <c r="O18" t="n">
        <v>18259.16</v>
      </c>
      <c r="P18" t="n">
        <v>392.31</v>
      </c>
      <c r="Q18" t="n">
        <v>796.38</v>
      </c>
      <c r="R18" t="n">
        <v>132.78</v>
      </c>
      <c r="S18" t="n">
        <v>102.58</v>
      </c>
      <c r="T18" t="n">
        <v>11021.48</v>
      </c>
      <c r="U18" t="n">
        <v>0.77</v>
      </c>
      <c r="V18" t="n">
        <v>0.88</v>
      </c>
      <c r="W18" t="n">
        <v>12.31</v>
      </c>
      <c r="X18" t="n">
        <v>0.65</v>
      </c>
      <c r="Y18" t="n">
        <v>1</v>
      </c>
      <c r="Z18" t="n">
        <v>10</v>
      </c>
      <c r="AA18" t="n">
        <v>683.6742194119946</v>
      </c>
      <c r="AB18" t="n">
        <v>935.4332285773547</v>
      </c>
      <c r="AC18" t="n">
        <v>846.1567941307133</v>
      </c>
      <c r="AD18" t="n">
        <v>683674.2194119946</v>
      </c>
      <c r="AE18" t="n">
        <v>935433.2285773547</v>
      </c>
      <c r="AF18" t="n">
        <v>6.517884020743403e-06</v>
      </c>
      <c r="AG18" t="n">
        <v>30</v>
      </c>
      <c r="AH18" t="n">
        <v>846156.7941307132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2.2039</v>
      </c>
      <c r="E19" t="n">
        <v>45.38</v>
      </c>
      <c r="F19" t="n">
        <v>42.81</v>
      </c>
      <c r="G19" t="n">
        <v>151.09</v>
      </c>
      <c r="H19" t="n">
        <v>2.16</v>
      </c>
      <c r="I19" t="n">
        <v>17</v>
      </c>
      <c r="J19" t="n">
        <v>147.53</v>
      </c>
      <c r="K19" t="n">
        <v>45</v>
      </c>
      <c r="L19" t="n">
        <v>18</v>
      </c>
      <c r="M19" t="n">
        <v>15</v>
      </c>
      <c r="N19" t="n">
        <v>24.53</v>
      </c>
      <c r="O19" t="n">
        <v>18429.27</v>
      </c>
      <c r="P19" t="n">
        <v>385.96</v>
      </c>
      <c r="Q19" t="n">
        <v>796.36</v>
      </c>
      <c r="R19" t="n">
        <v>131.21</v>
      </c>
      <c r="S19" t="n">
        <v>102.58</v>
      </c>
      <c r="T19" t="n">
        <v>10243.35</v>
      </c>
      <c r="U19" t="n">
        <v>0.78</v>
      </c>
      <c r="V19" t="n">
        <v>0.88</v>
      </c>
      <c r="W19" t="n">
        <v>12.3</v>
      </c>
      <c r="X19" t="n">
        <v>0.6</v>
      </c>
      <c r="Y19" t="n">
        <v>1</v>
      </c>
      <c r="Z19" t="n">
        <v>10</v>
      </c>
      <c r="AA19" t="n">
        <v>678.9189338905833</v>
      </c>
      <c r="AB19" t="n">
        <v>928.9268371385688</v>
      </c>
      <c r="AC19" t="n">
        <v>840.2713635590673</v>
      </c>
      <c r="AD19" t="n">
        <v>678918.9338905832</v>
      </c>
      <c r="AE19" t="n">
        <v>928926.8371385687</v>
      </c>
      <c r="AF19" t="n">
        <v>6.52884492015107e-06</v>
      </c>
      <c r="AG19" t="n">
        <v>30</v>
      </c>
      <c r="AH19" t="n">
        <v>840271.3635590672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2.2072</v>
      </c>
      <c r="E20" t="n">
        <v>45.31</v>
      </c>
      <c r="F20" t="n">
        <v>42.77</v>
      </c>
      <c r="G20" t="n">
        <v>160.37</v>
      </c>
      <c r="H20" t="n">
        <v>2.26</v>
      </c>
      <c r="I20" t="n">
        <v>16</v>
      </c>
      <c r="J20" t="n">
        <v>148.91</v>
      </c>
      <c r="K20" t="n">
        <v>45</v>
      </c>
      <c r="L20" t="n">
        <v>19</v>
      </c>
      <c r="M20" t="n">
        <v>12</v>
      </c>
      <c r="N20" t="n">
        <v>24.92</v>
      </c>
      <c r="O20" t="n">
        <v>18599.92</v>
      </c>
      <c r="P20" t="n">
        <v>381.67</v>
      </c>
      <c r="Q20" t="n">
        <v>796.37</v>
      </c>
      <c r="R20" t="n">
        <v>129.65</v>
      </c>
      <c r="S20" t="n">
        <v>102.58</v>
      </c>
      <c r="T20" t="n">
        <v>9469.129999999999</v>
      </c>
      <c r="U20" t="n">
        <v>0.79</v>
      </c>
      <c r="V20" t="n">
        <v>0.88</v>
      </c>
      <c r="W20" t="n">
        <v>12.3</v>
      </c>
      <c r="X20" t="n">
        <v>0.55</v>
      </c>
      <c r="Y20" t="n">
        <v>1</v>
      </c>
      <c r="Z20" t="n">
        <v>10</v>
      </c>
      <c r="AA20" t="n">
        <v>675.5538886200671</v>
      </c>
      <c r="AB20" t="n">
        <v>924.3226337441288</v>
      </c>
      <c r="AC20" t="n">
        <v>836.1065788745525</v>
      </c>
      <c r="AD20" t="n">
        <v>675553.8886200672</v>
      </c>
      <c r="AE20" t="n">
        <v>924322.6337441287</v>
      </c>
      <c r="AF20" t="n">
        <v>6.538620857460611e-06</v>
      </c>
      <c r="AG20" t="n">
        <v>30</v>
      </c>
      <c r="AH20" t="n">
        <v>836106.5788745525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2.2096</v>
      </c>
      <c r="E21" t="n">
        <v>45.26</v>
      </c>
      <c r="F21" t="n">
        <v>42.74</v>
      </c>
      <c r="G21" t="n">
        <v>170.96</v>
      </c>
      <c r="H21" t="n">
        <v>2.36</v>
      </c>
      <c r="I21" t="n">
        <v>15</v>
      </c>
      <c r="J21" t="n">
        <v>150.3</v>
      </c>
      <c r="K21" t="n">
        <v>45</v>
      </c>
      <c r="L21" t="n">
        <v>20</v>
      </c>
      <c r="M21" t="n">
        <v>7</v>
      </c>
      <c r="N21" t="n">
        <v>25.3</v>
      </c>
      <c r="O21" t="n">
        <v>18771.1</v>
      </c>
      <c r="P21" t="n">
        <v>379.04</v>
      </c>
      <c r="Q21" t="n">
        <v>796.36</v>
      </c>
      <c r="R21" t="n">
        <v>128.8</v>
      </c>
      <c r="S21" t="n">
        <v>102.58</v>
      </c>
      <c r="T21" t="n">
        <v>9046.969999999999</v>
      </c>
      <c r="U21" t="n">
        <v>0.8</v>
      </c>
      <c r="V21" t="n">
        <v>0.88</v>
      </c>
      <c r="W21" t="n">
        <v>12.3</v>
      </c>
      <c r="X21" t="n">
        <v>0.53</v>
      </c>
      <c r="Y21" t="n">
        <v>1</v>
      </c>
      <c r="Z21" t="n">
        <v>10</v>
      </c>
      <c r="AA21" t="n">
        <v>673.4114179521043</v>
      </c>
      <c r="AB21" t="n">
        <v>921.391210857087</v>
      </c>
      <c r="AC21" t="n">
        <v>833.4549268735722</v>
      </c>
      <c r="AD21" t="n">
        <v>673411.4179521044</v>
      </c>
      <c r="AE21" t="n">
        <v>921391.210857087</v>
      </c>
      <c r="AF21" t="n">
        <v>6.54573063004937e-06</v>
      </c>
      <c r="AG21" t="n">
        <v>30</v>
      </c>
      <c r="AH21" t="n">
        <v>833454.9268735722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2.2088</v>
      </c>
      <c r="E22" t="n">
        <v>45.27</v>
      </c>
      <c r="F22" t="n">
        <v>42.76</v>
      </c>
      <c r="G22" t="n">
        <v>171.03</v>
      </c>
      <c r="H22" t="n">
        <v>2.45</v>
      </c>
      <c r="I22" t="n">
        <v>15</v>
      </c>
      <c r="J22" t="n">
        <v>151.69</v>
      </c>
      <c r="K22" t="n">
        <v>45</v>
      </c>
      <c r="L22" t="n">
        <v>21</v>
      </c>
      <c r="M22" t="n">
        <v>3</v>
      </c>
      <c r="N22" t="n">
        <v>25.7</v>
      </c>
      <c r="O22" t="n">
        <v>18942.82</v>
      </c>
      <c r="P22" t="n">
        <v>379.33</v>
      </c>
      <c r="Q22" t="n">
        <v>796.4</v>
      </c>
      <c r="R22" t="n">
        <v>128.97</v>
      </c>
      <c r="S22" t="n">
        <v>102.58</v>
      </c>
      <c r="T22" t="n">
        <v>9130.08</v>
      </c>
      <c r="U22" t="n">
        <v>0.8</v>
      </c>
      <c r="V22" t="n">
        <v>0.88</v>
      </c>
      <c r="W22" t="n">
        <v>12.31</v>
      </c>
      <c r="X22" t="n">
        <v>0.54</v>
      </c>
      <c r="Y22" t="n">
        <v>1</v>
      </c>
      <c r="Z22" t="n">
        <v>10</v>
      </c>
      <c r="AA22" t="n">
        <v>673.7986966670799</v>
      </c>
      <c r="AB22" t="n">
        <v>921.9211026804475</v>
      </c>
      <c r="AC22" t="n">
        <v>833.9342465650191</v>
      </c>
      <c r="AD22" t="n">
        <v>673798.6966670798</v>
      </c>
      <c r="AE22" t="n">
        <v>921921.1026804475</v>
      </c>
      <c r="AF22" t="n">
        <v>6.543360705853116e-06</v>
      </c>
      <c r="AG22" t="n">
        <v>30</v>
      </c>
      <c r="AH22" t="n">
        <v>833934.246565019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2.2082</v>
      </c>
      <c r="E23" t="n">
        <v>45.29</v>
      </c>
      <c r="F23" t="n">
        <v>42.77</v>
      </c>
      <c r="G23" t="n">
        <v>171.08</v>
      </c>
      <c r="H23" t="n">
        <v>2.54</v>
      </c>
      <c r="I23" t="n">
        <v>15</v>
      </c>
      <c r="J23" t="n">
        <v>153.09</v>
      </c>
      <c r="K23" t="n">
        <v>45</v>
      </c>
      <c r="L23" t="n">
        <v>22</v>
      </c>
      <c r="M23" t="n">
        <v>0</v>
      </c>
      <c r="N23" t="n">
        <v>26.09</v>
      </c>
      <c r="O23" t="n">
        <v>19115.09</v>
      </c>
      <c r="P23" t="n">
        <v>381.88</v>
      </c>
      <c r="Q23" t="n">
        <v>796.41</v>
      </c>
      <c r="R23" t="n">
        <v>129.24</v>
      </c>
      <c r="S23" t="n">
        <v>102.58</v>
      </c>
      <c r="T23" t="n">
        <v>9269.450000000001</v>
      </c>
      <c r="U23" t="n">
        <v>0.79</v>
      </c>
      <c r="V23" t="n">
        <v>0.88</v>
      </c>
      <c r="W23" t="n">
        <v>12.32</v>
      </c>
      <c r="X23" t="n">
        <v>0.5600000000000001</v>
      </c>
      <c r="Y23" t="n">
        <v>1</v>
      </c>
      <c r="Z23" t="n">
        <v>10</v>
      </c>
      <c r="AA23" t="n">
        <v>675.5089114775471</v>
      </c>
      <c r="AB23" t="n">
        <v>924.2610940334813</v>
      </c>
      <c r="AC23" t="n">
        <v>836.0509124275178</v>
      </c>
      <c r="AD23" t="n">
        <v>675508.9114775471</v>
      </c>
      <c r="AE23" t="n">
        <v>924261.0940334813</v>
      </c>
      <c r="AF23" t="n">
        <v>6.541583262705927e-06</v>
      </c>
      <c r="AG23" t="n">
        <v>30</v>
      </c>
      <c r="AH23" t="n">
        <v>836050.9124275178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1.149</v>
      </c>
      <c r="E2" t="n">
        <v>87.03</v>
      </c>
      <c r="F2" t="n">
        <v>65.63</v>
      </c>
      <c r="G2" t="n">
        <v>6.65</v>
      </c>
      <c r="H2" t="n">
        <v>0.11</v>
      </c>
      <c r="I2" t="n">
        <v>592</v>
      </c>
      <c r="J2" t="n">
        <v>159.12</v>
      </c>
      <c r="K2" t="n">
        <v>50.28</v>
      </c>
      <c r="L2" t="n">
        <v>1</v>
      </c>
      <c r="M2" t="n">
        <v>590</v>
      </c>
      <c r="N2" t="n">
        <v>27.84</v>
      </c>
      <c r="O2" t="n">
        <v>19859.16</v>
      </c>
      <c r="P2" t="n">
        <v>812.27</v>
      </c>
      <c r="Q2" t="n">
        <v>797.96</v>
      </c>
      <c r="R2" t="n">
        <v>893.85</v>
      </c>
      <c r="S2" t="n">
        <v>102.58</v>
      </c>
      <c r="T2" t="n">
        <v>388687.13</v>
      </c>
      <c r="U2" t="n">
        <v>0.11</v>
      </c>
      <c r="V2" t="n">
        <v>0.57</v>
      </c>
      <c r="W2" t="n">
        <v>13.25</v>
      </c>
      <c r="X2" t="n">
        <v>23.38</v>
      </c>
      <c r="Y2" t="n">
        <v>1</v>
      </c>
      <c r="Z2" t="n">
        <v>10</v>
      </c>
      <c r="AA2" t="n">
        <v>2015.950322501451</v>
      </c>
      <c r="AB2" t="n">
        <v>2758.312168697823</v>
      </c>
      <c r="AC2" t="n">
        <v>2495.062726632745</v>
      </c>
      <c r="AD2" t="n">
        <v>2015950.322501451</v>
      </c>
      <c r="AE2" t="n">
        <v>2758312.168697823</v>
      </c>
      <c r="AF2" t="n">
        <v>3.030876267453972e-06</v>
      </c>
      <c r="AG2" t="n">
        <v>57</v>
      </c>
      <c r="AH2" t="n">
        <v>2495062.726632745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1.6513</v>
      </c>
      <c r="E3" t="n">
        <v>60.56</v>
      </c>
      <c r="F3" t="n">
        <v>50.89</v>
      </c>
      <c r="G3" t="n">
        <v>13.39</v>
      </c>
      <c r="H3" t="n">
        <v>0.22</v>
      </c>
      <c r="I3" t="n">
        <v>228</v>
      </c>
      <c r="J3" t="n">
        <v>160.54</v>
      </c>
      <c r="K3" t="n">
        <v>50.28</v>
      </c>
      <c r="L3" t="n">
        <v>2</v>
      </c>
      <c r="M3" t="n">
        <v>226</v>
      </c>
      <c r="N3" t="n">
        <v>28.26</v>
      </c>
      <c r="O3" t="n">
        <v>20034.4</v>
      </c>
      <c r="P3" t="n">
        <v>628.1799999999999</v>
      </c>
      <c r="Q3" t="n">
        <v>796.9</v>
      </c>
      <c r="R3" t="n">
        <v>400.64</v>
      </c>
      <c r="S3" t="n">
        <v>102.58</v>
      </c>
      <c r="T3" t="n">
        <v>143903.58</v>
      </c>
      <c r="U3" t="n">
        <v>0.26</v>
      </c>
      <c r="V3" t="n">
        <v>0.74</v>
      </c>
      <c r="W3" t="n">
        <v>12.65</v>
      </c>
      <c r="X3" t="n">
        <v>8.66</v>
      </c>
      <c r="Y3" t="n">
        <v>1</v>
      </c>
      <c r="Z3" t="n">
        <v>10</v>
      </c>
      <c r="AA3" t="n">
        <v>1177.156759282303</v>
      </c>
      <c r="AB3" t="n">
        <v>1610.637810541056</v>
      </c>
      <c r="AC3" t="n">
        <v>1456.920798447381</v>
      </c>
      <c r="AD3" t="n">
        <v>1177156.759282303</v>
      </c>
      <c r="AE3" t="n">
        <v>1610637.810541056</v>
      </c>
      <c r="AF3" t="n">
        <v>4.355862472103346e-06</v>
      </c>
      <c r="AG3" t="n">
        <v>40</v>
      </c>
      <c r="AH3" t="n">
        <v>1456920.798447381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1.8394</v>
      </c>
      <c r="E4" t="n">
        <v>54.37</v>
      </c>
      <c r="F4" t="n">
        <v>47.5</v>
      </c>
      <c r="G4" t="n">
        <v>20.21</v>
      </c>
      <c r="H4" t="n">
        <v>0.33</v>
      </c>
      <c r="I4" t="n">
        <v>141</v>
      </c>
      <c r="J4" t="n">
        <v>161.97</v>
      </c>
      <c r="K4" t="n">
        <v>50.28</v>
      </c>
      <c r="L4" t="n">
        <v>3</v>
      </c>
      <c r="M4" t="n">
        <v>139</v>
      </c>
      <c r="N4" t="n">
        <v>28.69</v>
      </c>
      <c r="O4" t="n">
        <v>20210.21</v>
      </c>
      <c r="P4" t="n">
        <v>584.02</v>
      </c>
      <c r="Q4" t="n">
        <v>796.83</v>
      </c>
      <c r="R4" t="n">
        <v>287.4</v>
      </c>
      <c r="S4" t="n">
        <v>102.58</v>
      </c>
      <c r="T4" t="n">
        <v>87715.03</v>
      </c>
      <c r="U4" t="n">
        <v>0.36</v>
      </c>
      <c r="V4" t="n">
        <v>0.79</v>
      </c>
      <c r="W4" t="n">
        <v>12.51</v>
      </c>
      <c r="X4" t="n">
        <v>5.28</v>
      </c>
      <c r="Y4" t="n">
        <v>1</v>
      </c>
      <c r="Z4" t="n">
        <v>10</v>
      </c>
      <c r="AA4" t="n">
        <v>1009.093435760768</v>
      </c>
      <c r="AB4" t="n">
        <v>1380.686156868342</v>
      </c>
      <c r="AC4" t="n">
        <v>1248.915407862019</v>
      </c>
      <c r="AD4" t="n">
        <v>1009093.435760768</v>
      </c>
      <c r="AE4" t="n">
        <v>1380686.156868342</v>
      </c>
      <c r="AF4" t="n">
        <v>4.852039866279232e-06</v>
      </c>
      <c r="AG4" t="n">
        <v>36</v>
      </c>
      <c r="AH4" t="n">
        <v>1248915.407862019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1.9349</v>
      </c>
      <c r="E5" t="n">
        <v>51.68</v>
      </c>
      <c r="F5" t="n">
        <v>46.04</v>
      </c>
      <c r="G5" t="n">
        <v>26.82</v>
      </c>
      <c r="H5" t="n">
        <v>0.43</v>
      </c>
      <c r="I5" t="n">
        <v>103</v>
      </c>
      <c r="J5" t="n">
        <v>163.4</v>
      </c>
      <c r="K5" t="n">
        <v>50.28</v>
      </c>
      <c r="L5" t="n">
        <v>4</v>
      </c>
      <c r="M5" t="n">
        <v>101</v>
      </c>
      <c r="N5" t="n">
        <v>29.12</v>
      </c>
      <c r="O5" t="n">
        <v>20386.62</v>
      </c>
      <c r="P5" t="n">
        <v>563.53</v>
      </c>
      <c r="Q5" t="n">
        <v>796.5700000000001</v>
      </c>
      <c r="R5" t="n">
        <v>239.09</v>
      </c>
      <c r="S5" t="n">
        <v>102.58</v>
      </c>
      <c r="T5" t="n">
        <v>63753.25</v>
      </c>
      <c r="U5" t="n">
        <v>0.43</v>
      </c>
      <c r="V5" t="n">
        <v>0.82</v>
      </c>
      <c r="W5" t="n">
        <v>12.43</v>
      </c>
      <c r="X5" t="n">
        <v>3.82</v>
      </c>
      <c r="Y5" t="n">
        <v>1</v>
      </c>
      <c r="Z5" t="n">
        <v>10</v>
      </c>
      <c r="AA5" t="n">
        <v>936.1916281968905</v>
      </c>
      <c r="AB5" t="n">
        <v>1280.938687558683</v>
      </c>
      <c r="AC5" t="n">
        <v>1158.687697026821</v>
      </c>
      <c r="AD5" t="n">
        <v>936191.6281968905</v>
      </c>
      <c r="AE5" t="n">
        <v>1280938.687558683</v>
      </c>
      <c r="AF5" t="n">
        <v>5.103953428978845e-06</v>
      </c>
      <c r="AG5" t="n">
        <v>34</v>
      </c>
      <c r="AH5" t="n">
        <v>1158687.697026821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1.9975</v>
      </c>
      <c r="E6" t="n">
        <v>50.06</v>
      </c>
      <c r="F6" t="n">
        <v>45.16</v>
      </c>
      <c r="G6" t="n">
        <v>33.87</v>
      </c>
      <c r="H6" t="n">
        <v>0.54</v>
      </c>
      <c r="I6" t="n">
        <v>80</v>
      </c>
      <c r="J6" t="n">
        <v>164.83</v>
      </c>
      <c r="K6" t="n">
        <v>50.28</v>
      </c>
      <c r="L6" t="n">
        <v>5</v>
      </c>
      <c r="M6" t="n">
        <v>78</v>
      </c>
      <c r="N6" t="n">
        <v>29.55</v>
      </c>
      <c r="O6" t="n">
        <v>20563.61</v>
      </c>
      <c r="P6" t="n">
        <v>550.2</v>
      </c>
      <c r="Q6" t="n">
        <v>796.58</v>
      </c>
      <c r="R6" t="n">
        <v>209.29</v>
      </c>
      <c r="S6" t="n">
        <v>102.58</v>
      </c>
      <c r="T6" t="n">
        <v>48966.68</v>
      </c>
      <c r="U6" t="n">
        <v>0.49</v>
      </c>
      <c r="V6" t="n">
        <v>0.83</v>
      </c>
      <c r="W6" t="n">
        <v>12.41</v>
      </c>
      <c r="X6" t="n">
        <v>2.94</v>
      </c>
      <c r="Y6" t="n">
        <v>1</v>
      </c>
      <c r="Z6" t="n">
        <v>10</v>
      </c>
      <c r="AA6" t="n">
        <v>894.6174909733944</v>
      </c>
      <c r="AB6" t="n">
        <v>1224.055118888007</v>
      </c>
      <c r="AC6" t="n">
        <v>1107.233016313484</v>
      </c>
      <c r="AD6" t="n">
        <v>894617.4909733944</v>
      </c>
      <c r="AE6" t="n">
        <v>1224055.118888007</v>
      </c>
      <c r="AF6" t="n">
        <v>5.269082109868851e-06</v>
      </c>
      <c r="AG6" t="n">
        <v>33</v>
      </c>
      <c r="AH6" t="n">
        <v>1107233.016313484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2.0347</v>
      </c>
      <c r="E7" t="n">
        <v>49.15</v>
      </c>
      <c r="F7" t="n">
        <v>44.7</v>
      </c>
      <c r="G7" t="n">
        <v>40.63</v>
      </c>
      <c r="H7" t="n">
        <v>0.64</v>
      </c>
      <c r="I7" t="n">
        <v>66</v>
      </c>
      <c r="J7" t="n">
        <v>166.27</v>
      </c>
      <c r="K7" t="n">
        <v>50.28</v>
      </c>
      <c r="L7" t="n">
        <v>6</v>
      </c>
      <c r="M7" t="n">
        <v>64</v>
      </c>
      <c r="N7" t="n">
        <v>29.99</v>
      </c>
      <c r="O7" t="n">
        <v>20741.2</v>
      </c>
      <c r="P7" t="n">
        <v>541.9</v>
      </c>
      <c r="Q7" t="n">
        <v>796.47</v>
      </c>
      <c r="R7" t="n">
        <v>193.58</v>
      </c>
      <c r="S7" t="n">
        <v>102.58</v>
      </c>
      <c r="T7" t="n">
        <v>41181.34</v>
      </c>
      <c r="U7" t="n">
        <v>0.53</v>
      </c>
      <c r="V7" t="n">
        <v>0.84</v>
      </c>
      <c r="W7" t="n">
        <v>12.4</v>
      </c>
      <c r="X7" t="n">
        <v>2.48</v>
      </c>
      <c r="Y7" t="n">
        <v>1</v>
      </c>
      <c r="Z7" t="n">
        <v>10</v>
      </c>
      <c r="AA7" t="n">
        <v>866.8854233056682</v>
      </c>
      <c r="AB7" t="n">
        <v>1186.110880452546</v>
      </c>
      <c r="AC7" t="n">
        <v>1072.91012273923</v>
      </c>
      <c r="AD7" t="n">
        <v>866885.4233056682</v>
      </c>
      <c r="AE7" t="n">
        <v>1186110.880452546</v>
      </c>
      <c r="AF7" t="n">
        <v>5.36720969659582e-06</v>
      </c>
      <c r="AG7" t="n">
        <v>32</v>
      </c>
      <c r="AH7" t="n">
        <v>1072910.12273923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2.0664</v>
      </c>
      <c r="E8" t="n">
        <v>48.39</v>
      </c>
      <c r="F8" t="n">
        <v>44.27</v>
      </c>
      <c r="G8" t="n">
        <v>47.43</v>
      </c>
      <c r="H8" t="n">
        <v>0.74</v>
      </c>
      <c r="I8" t="n">
        <v>56</v>
      </c>
      <c r="J8" t="n">
        <v>167.72</v>
      </c>
      <c r="K8" t="n">
        <v>50.28</v>
      </c>
      <c r="L8" t="n">
        <v>7</v>
      </c>
      <c r="M8" t="n">
        <v>54</v>
      </c>
      <c r="N8" t="n">
        <v>30.44</v>
      </c>
      <c r="O8" t="n">
        <v>20919.39</v>
      </c>
      <c r="P8" t="n">
        <v>534.38</v>
      </c>
      <c r="Q8" t="n">
        <v>796.4299999999999</v>
      </c>
      <c r="R8" t="n">
        <v>179.81</v>
      </c>
      <c r="S8" t="n">
        <v>102.58</v>
      </c>
      <c r="T8" t="n">
        <v>34346.75</v>
      </c>
      <c r="U8" t="n">
        <v>0.57</v>
      </c>
      <c r="V8" t="n">
        <v>0.85</v>
      </c>
      <c r="W8" t="n">
        <v>12.36</v>
      </c>
      <c r="X8" t="n">
        <v>2.05</v>
      </c>
      <c r="Y8" t="n">
        <v>1</v>
      </c>
      <c r="Z8" t="n">
        <v>10</v>
      </c>
      <c r="AA8" t="n">
        <v>851.6444194830918</v>
      </c>
      <c r="AB8" t="n">
        <v>1165.257466636863</v>
      </c>
      <c r="AC8" t="n">
        <v>1054.046929470166</v>
      </c>
      <c r="AD8" t="n">
        <v>851644.4194830918</v>
      </c>
      <c r="AE8" t="n">
        <v>1165257.466636863</v>
      </c>
      <c r="AF8" t="n">
        <v>5.450829172381975e-06</v>
      </c>
      <c r="AG8" t="n">
        <v>32</v>
      </c>
      <c r="AH8" t="n">
        <v>1054046.929470166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2.0869</v>
      </c>
      <c r="E9" t="n">
        <v>47.92</v>
      </c>
      <c r="F9" t="n">
        <v>44.01</v>
      </c>
      <c r="G9" t="n">
        <v>53.9</v>
      </c>
      <c r="H9" t="n">
        <v>0.84</v>
      </c>
      <c r="I9" t="n">
        <v>49</v>
      </c>
      <c r="J9" t="n">
        <v>169.17</v>
      </c>
      <c r="K9" t="n">
        <v>50.28</v>
      </c>
      <c r="L9" t="n">
        <v>8</v>
      </c>
      <c r="M9" t="n">
        <v>47</v>
      </c>
      <c r="N9" t="n">
        <v>30.89</v>
      </c>
      <c r="O9" t="n">
        <v>21098.19</v>
      </c>
      <c r="P9" t="n">
        <v>529.12</v>
      </c>
      <c r="Q9" t="n">
        <v>796.52</v>
      </c>
      <c r="R9" t="n">
        <v>171.37</v>
      </c>
      <c r="S9" t="n">
        <v>102.58</v>
      </c>
      <c r="T9" t="n">
        <v>30163.32</v>
      </c>
      <c r="U9" t="n">
        <v>0.6</v>
      </c>
      <c r="V9" t="n">
        <v>0.85</v>
      </c>
      <c r="W9" t="n">
        <v>12.35</v>
      </c>
      <c r="X9" t="n">
        <v>1.8</v>
      </c>
      <c r="Y9" t="n">
        <v>1</v>
      </c>
      <c r="Z9" t="n">
        <v>10</v>
      </c>
      <c r="AA9" t="n">
        <v>841.8512117774133</v>
      </c>
      <c r="AB9" t="n">
        <v>1151.857967808122</v>
      </c>
      <c r="AC9" t="n">
        <v>1041.926260003325</v>
      </c>
      <c r="AD9" t="n">
        <v>841851.2117774133</v>
      </c>
      <c r="AE9" t="n">
        <v>1151857.967808122</v>
      </c>
      <c r="AF9" t="n">
        <v>5.504904858615923e-06</v>
      </c>
      <c r="AG9" t="n">
        <v>32</v>
      </c>
      <c r="AH9" t="n">
        <v>1041926.260003325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2.1053</v>
      </c>
      <c r="E10" t="n">
        <v>47.5</v>
      </c>
      <c r="F10" t="n">
        <v>43.79</v>
      </c>
      <c r="G10" t="n">
        <v>61.1</v>
      </c>
      <c r="H10" t="n">
        <v>0.9399999999999999</v>
      </c>
      <c r="I10" t="n">
        <v>43</v>
      </c>
      <c r="J10" t="n">
        <v>170.62</v>
      </c>
      <c r="K10" t="n">
        <v>50.28</v>
      </c>
      <c r="L10" t="n">
        <v>9</v>
      </c>
      <c r="M10" t="n">
        <v>41</v>
      </c>
      <c r="N10" t="n">
        <v>31.34</v>
      </c>
      <c r="O10" t="n">
        <v>21277.6</v>
      </c>
      <c r="P10" t="n">
        <v>523.95</v>
      </c>
      <c r="Q10" t="n">
        <v>796.38</v>
      </c>
      <c r="R10" t="n">
        <v>163.98</v>
      </c>
      <c r="S10" t="n">
        <v>102.58</v>
      </c>
      <c r="T10" t="n">
        <v>26496.92</v>
      </c>
      <c r="U10" t="n">
        <v>0.63</v>
      </c>
      <c r="V10" t="n">
        <v>0.86</v>
      </c>
      <c r="W10" t="n">
        <v>12.34</v>
      </c>
      <c r="X10" t="n">
        <v>1.58</v>
      </c>
      <c r="Y10" t="n">
        <v>1</v>
      </c>
      <c r="Z10" t="n">
        <v>10</v>
      </c>
      <c r="AA10" t="n">
        <v>823.2076638029283</v>
      </c>
      <c r="AB10" t="n">
        <v>1126.349042974143</v>
      </c>
      <c r="AC10" t="n">
        <v>1018.851871153501</v>
      </c>
      <c r="AD10" t="n">
        <v>823207.6638029283</v>
      </c>
      <c r="AE10" t="n">
        <v>1126349.042974143</v>
      </c>
      <c r="AF10" t="n">
        <v>5.553441084308833e-06</v>
      </c>
      <c r="AG10" t="n">
        <v>31</v>
      </c>
      <c r="AH10" t="n">
        <v>1018851.871153501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2.1175</v>
      </c>
      <c r="E11" t="n">
        <v>47.23</v>
      </c>
      <c r="F11" t="n">
        <v>43.65</v>
      </c>
      <c r="G11" t="n">
        <v>67.15000000000001</v>
      </c>
      <c r="H11" t="n">
        <v>1.03</v>
      </c>
      <c r="I11" t="n">
        <v>39</v>
      </c>
      <c r="J11" t="n">
        <v>172.08</v>
      </c>
      <c r="K11" t="n">
        <v>50.28</v>
      </c>
      <c r="L11" t="n">
        <v>10</v>
      </c>
      <c r="M11" t="n">
        <v>37</v>
      </c>
      <c r="N11" t="n">
        <v>31.8</v>
      </c>
      <c r="O11" t="n">
        <v>21457.64</v>
      </c>
      <c r="P11" t="n">
        <v>519.48</v>
      </c>
      <c r="Q11" t="n">
        <v>796.46</v>
      </c>
      <c r="R11" t="n">
        <v>159.19</v>
      </c>
      <c r="S11" t="n">
        <v>102.58</v>
      </c>
      <c r="T11" t="n">
        <v>24122.23</v>
      </c>
      <c r="U11" t="n">
        <v>0.64</v>
      </c>
      <c r="V11" t="n">
        <v>0.86</v>
      </c>
      <c r="W11" t="n">
        <v>12.33</v>
      </c>
      <c r="X11" t="n">
        <v>1.43</v>
      </c>
      <c r="Y11" t="n">
        <v>1</v>
      </c>
      <c r="Z11" t="n">
        <v>10</v>
      </c>
      <c r="AA11" t="n">
        <v>816.7708770763243</v>
      </c>
      <c r="AB11" t="n">
        <v>1117.541947403815</v>
      </c>
      <c r="AC11" t="n">
        <v>1010.885312423569</v>
      </c>
      <c r="AD11" t="n">
        <v>816770.8770763243</v>
      </c>
      <c r="AE11" t="n">
        <v>1117541.947403815</v>
      </c>
      <c r="AF11" t="n">
        <v>5.585622712213915e-06</v>
      </c>
      <c r="AG11" t="n">
        <v>31</v>
      </c>
      <c r="AH11" t="n">
        <v>1010885.312423569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2.1305</v>
      </c>
      <c r="E12" t="n">
        <v>46.94</v>
      </c>
      <c r="F12" t="n">
        <v>43.48</v>
      </c>
      <c r="G12" t="n">
        <v>74.55</v>
      </c>
      <c r="H12" t="n">
        <v>1.12</v>
      </c>
      <c r="I12" t="n">
        <v>35</v>
      </c>
      <c r="J12" t="n">
        <v>173.55</v>
      </c>
      <c r="K12" t="n">
        <v>50.28</v>
      </c>
      <c r="L12" t="n">
        <v>11</v>
      </c>
      <c r="M12" t="n">
        <v>33</v>
      </c>
      <c r="N12" t="n">
        <v>32.27</v>
      </c>
      <c r="O12" t="n">
        <v>21638.31</v>
      </c>
      <c r="P12" t="n">
        <v>514.45</v>
      </c>
      <c r="Q12" t="n">
        <v>796.45</v>
      </c>
      <c r="R12" t="n">
        <v>153.89</v>
      </c>
      <c r="S12" t="n">
        <v>102.58</v>
      </c>
      <c r="T12" t="n">
        <v>21494.67</v>
      </c>
      <c r="U12" t="n">
        <v>0.67</v>
      </c>
      <c r="V12" t="n">
        <v>0.87</v>
      </c>
      <c r="W12" t="n">
        <v>12.32</v>
      </c>
      <c r="X12" t="n">
        <v>1.27</v>
      </c>
      <c r="Y12" t="n">
        <v>1</v>
      </c>
      <c r="Z12" t="n">
        <v>10</v>
      </c>
      <c r="AA12" t="n">
        <v>809.7378866445544</v>
      </c>
      <c r="AB12" t="n">
        <v>1107.919099621428</v>
      </c>
      <c r="AC12" t="n">
        <v>1002.18085572778</v>
      </c>
      <c r="AD12" t="n">
        <v>809737.8866445543</v>
      </c>
      <c r="AE12" t="n">
        <v>1107919.099621428</v>
      </c>
      <c r="AF12" t="n">
        <v>5.619914610801296e-06</v>
      </c>
      <c r="AG12" t="n">
        <v>31</v>
      </c>
      <c r="AH12" t="n">
        <v>1002180.85572778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2.1393</v>
      </c>
      <c r="E13" t="n">
        <v>46.74</v>
      </c>
      <c r="F13" t="n">
        <v>43.39</v>
      </c>
      <c r="G13" t="n">
        <v>81.34999999999999</v>
      </c>
      <c r="H13" t="n">
        <v>1.22</v>
      </c>
      <c r="I13" t="n">
        <v>32</v>
      </c>
      <c r="J13" t="n">
        <v>175.02</v>
      </c>
      <c r="K13" t="n">
        <v>50.28</v>
      </c>
      <c r="L13" t="n">
        <v>12</v>
      </c>
      <c r="M13" t="n">
        <v>30</v>
      </c>
      <c r="N13" t="n">
        <v>32.74</v>
      </c>
      <c r="O13" t="n">
        <v>21819.6</v>
      </c>
      <c r="P13" t="n">
        <v>511.54</v>
      </c>
      <c r="Q13" t="n">
        <v>796.49</v>
      </c>
      <c r="R13" t="n">
        <v>150.37</v>
      </c>
      <c r="S13" t="n">
        <v>102.58</v>
      </c>
      <c r="T13" t="n">
        <v>19747.81</v>
      </c>
      <c r="U13" t="n">
        <v>0.68</v>
      </c>
      <c r="V13" t="n">
        <v>0.87</v>
      </c>
      <c r="W13" t="n">
        <v>12.33</v>
      </c>
      <c r="X13" t="n">
        <v>1.17</v>
      </c>
      <c r="Y13" t="n">
        <v>1</v>
      </c>
      <c r="Z13" t="n">
        <v>10</v>
      </c>
      <c r="AA13" t="n">
        <v>805.442098118695</v>
      </c>
      <c r="AB13" t="n">
        <v>1102.041412243532</v>
      </c>
      <c r="AC13" t="n">
        <v>996.8641265838456</v>
      </c>
      <c r="AD13" t="n">
        <v>805442.098118695</v>
      </c>
      <c r="AE13" t="n">
        <v>1102041.412243532</v>
      </c>
      <c r="AF13" t="n">
        <v>5.6431275883066e-06</v>
      </c>
      <c r="AG13" t="n">
        <v>31</v>
      </c>
      <c r="AH13" t="n">
        <v>996864.1265838456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2.15</v>
      </c>
      <c r="E14" t="n">
        <v>46.51</v>
      </c>
      <c r="F14" t="n">
        <v>43.25</v>
      </c>
      <c r="G14" t="n">
        <v>89.48999999999999</v>
      </c>
      <c r="H14" t="n">
        <v>1.31</v>
      </c>
      <c r="I14" t="n">
        <v>29</v>
      </c>
      <c r="J14" t="n">
        <v>176.49</v>
      </c>
      <c r="K14" t="n">
        <v>50.28</v>
      </c>
      <c r="L14" t="n">
        <v>13</v>
      </c>
      <c r="M14" t="n">
        <v>27</v>
      </c>
      <c r="N14" t="n">
        <v>33.21</v>
      </c>
      <c r="O14" t="n">
        <v>22001.54</v>
      </c>
      <c r="P14" t="n">
        <v>506.77</v>
      </c>
      <c r="Q14" t="n">
        <v>796.38</v>
      </c>
      <c r="R14" t="n">
        <v>145.98</v>
      </c>
      <c r="S14" t="n">
        <v>102.58</v>
      </c>
      <c r="T14" t="n">
        <v>17569.25</v>
      </c>
      <c r="U14" t="n">
        <v>0.7</v>
      </c>
      <c r="V14" t="n">
        <v>0.87</v>
      </c>
      <c r="W14" t="n">
        <v>12.32</v>
      </c>
      <c r="X14" t="n">
        <v>1.04</v>
      </c>
      <c r="Y14" t="n">
        <v>1</v>
      </c>
      <c r="Z14" t="n">
        <v>10</v>
      </c>
      <c r="AA14" t="n">
        <v>799.3633715450867</v>
      </c>
      <c r="AB14" t="n">
        <v>1093.724230371032</v>
      </c>
      <c r="AC14" t="n">
        <v>989.3407248760185</v>
      </c>
      <c r="AD14" t="n">
        <v>799363.3715450867</v>
      </c>
      <c r="AE14" t="n">
        <v>1093724.230371032</v>
      </c>
      <c r="AF14" t="n">
        <v>5.671352458682368e-06</v>
      </c>
      <c r="AG14" t="n">
        <v>31</v>
      </c>
      <c r="AH14" t="n">
        <v>989340.7248760185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2.1561</v>
      </c>
      <c r="E15" t="n">
        <v>46.38</v>
      </c>
      <c r="F15" t="n">
        <v>43.19</v>
      </c>
      <c r="G15" t="n">
        <v>95.97</v>
      </c>
      <c r="H15" t="n">
        <v>1.4</v>
      </c>
      <c r="I15" t="n">
        <v>27</v>
      </c>
      <c r="J15" t="n">
        <v>177.97</v>
      </c>
      <c r="K15" t="n">
        <v>50.28</v>
      </c>
      <c r="L15" t="n">
        <v>14</v>
      </c>
      <c r="M15" t="n">
        <v>25</v>
      </c>
      <c r="N15" t="n">
        <v>33.69</v>
      </c>
      <c r="O15" t="n">
        <v>22184.13</v>
      </c>
      <c r="P15" t="n">
        <v>504.19</v>
      </c>
      <c r="Q15" t="n">
        <v>796.4299999999999</v>
      </c>
      <c r="R15" t="n">
        <v>143.98</v>
      </c>
      <c r="S15" t="n">
        <v>102.58</v>
      </c>
      <c r="T15" t="n">
        <v>16578.47</v>
      </c>
      <c r="U15" t="n">
        <v>0.71</v>
      </c>
      <c r="V15" t="n">
        <v>0.87</v>
      </c>
      <c r="W15" t="n">
        <v>12.31</v>
      </c>
      <c r="X15" t="n">
        <v>0.97</v>
      </c>
      <c r="Y15" t="n">
        <v>1</v>
      </c>
      <c r="Z15" t="n">
        <v>10</v>
      </c>
      <c r="AA15" t="n">
        <v>796.0926193110793</v>
      </c>
      <c r="AB15" t="n">
        <v>1089.249042869058</v>
      </c>
      <c r="AC15" t="n">
        <v>985.2926429882681</v>
      </c>
      <c r="AD15" t="n">
        <v>796092.6193110793</v>
      </c>
      <c r="AE15" t="n">
        <v>1089249.042869058</v>
      </c>
      <c r="AF15" t="n">
        <v>5.687443272634909e-06</v>
      </c>
      <c r="AG15" t="n">
        <v>31</v>
      </c>
      <c r="AH15" t="n">
        <v>985292.6429882681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2.163</v>
      </c>
      <c r="E16" t="n">
        <v>46.23</v>
      </c>
      <c r="F16" t="n">
        <v>43.1</v>
      </c>
      <c r="G16" t="n">
        <v>103.45</v>
      </c>
      <c r="H16" t="n">
        <v>1.48</v>
      </c>
      <c r="I16" t="n">
        <v>25</v>
      </c>
      <c r="J16" t="n">
        <v>179.46</v>
      </c>
      <c r="K16" t="n">
        <v>50.28</v>
      </c>
      <c r="L16" t="n">
        <v>15</v>
      </c>
      <c r="M16" t="n">
        <v>23</v>
      </c>
      <c r="N16" t="n">
        <v>34.18</v>
      </c>
      <c r="O16" t="n">
        <v>22367.38</v>
      </c>
      <c r="P16" t="n">
        <v>500.45</v>
      </c>
      <c r="Q16" t="n">
        <v>796.42</v>
      </c>
      <c r="R16" t="n">
        <v>141.16</v>
      </c>
      <c r="S16" t="n">
        <v>102.58</v>
      </c>
      <c r="T16" t="n">
        <v>15177.4</v>
      </c>
      <c r="U16" t="n">
        <v>0.73</v>
      </c>
      <c r="V16" t="n">
        <v>0.87</v>
      </c>
      <c r="W16" t="n">
        <v>12.31</v>
      </c>
      <c r="X16" t="n">
        <v>0.89</v>
      </c>
      <c r="Y16" t="n">
        <v>1</v>
      </c>
      <c r="Z16" t="n">
        <v>10</v>
      </c>
      <c r="AA16" t="n">
        <v>791.8095460326164</v>
      </c>
      <c r="AB16" t="n">
        <v>1083.388753053608</v>
      </c>
      <c r="AC16" t="n">
        <v>979.9916510078363</v>
      </c>
      <c r="AD16" t="n">
        <v>791809.5460326164</v>
      </c>
      <c r="AE16" t="n">
        <v>1083388.753053608</v>
      </c>
      <c r="AF16" t="n">
        <v>5.70564435726975e-06</v>
      </c>
      <c r="AG16" t="n">
        <v>31</v>
      </c>
      <c r="AH16" t="n">
        <v>979991.6510078362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2.165</v>
      </c>
      <c r="E17" t="n">
        <v>46.19</v>
      </c>
      <c r="F17" t="n">
        <v>43.09</v>
      </c>
      <c r="G17" t="n">
        <v>107.73</v>
      </c>
      <c r="H17" t="n">
        <v>1.57</v>
      </c>
      <c r="I17" t="n">
        <v>24</v>
      </c>
      <c r="J17" t="n">
        <v>180.95</v>
      </c>
      <c r="K17" t="n">
        <v>50.28</v>
      </c>
      <c r="L17" t="n">
        <v>16</v>
      </c>
      <c r="M17" t="n">
        <v>22</v>
      </c>
      <c r="N17" t="n">
        <v>34.67</v>
      </c>
      <c r="O17" t="n">
        <v>22551.28</v>
      </c>
      <c r="P17" t="n">
        <v>496.61</v>
      </c>
      <c r="Q17" t="n">
        <v>796.38</v>
      </c>
      <c r="R17" t="n">
        <v>140.79</v>
      </c>
      <c r="S17" t="n">
        <v>102.58</v>
      </c>
      <c r="T17" t="n">
        <v>14998.1</v>
      </c>
      <c r="U17" t="n">
        <v>0.73</v>
      </c>
      <c r="V17" t="n">
        <v>0.87</v>
      </c>
      <c r="W17" t="n">
        <v>12.31</v>
      </c>
      <c r="X17" t="n">
        <v>0.88</v>
      </c>
      <c r="Y17" t="n">
        <v>1</v>
      </c>
      <c r="Z17" t="n">
        <v>10</v>
      </c>
      <c r="AA17" t="n">
        <v>788.9058352147026</v>
      </c>
      <c r="AB17" t="n">
        <v>1079.415767809859</v>
      </c>
      <c r="AC17" t="n">
        <v>976.3978418996302</v>
      </c>
      <c r="AD17" t="n">
        <v>788905.8352147026</v>
      </c>
      <c r="AE17" t="n">
        <v>1079415.767809859</v>
      </c>
      <c r="AF17" t="n">
        <v>5.710920033975501e-06</v>
      </c>
      <c r="AG17" t="n">
        <v>31</v>
      </c>
      <c r="AH17" t="n">
        <v>976397.8418996301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2.1723</v>
      </c>
      <c r="E18" t="n">
        <v>46.03</v>
      </c>
      <c r="F18" t="n">
        <v>43</v>
      </c>
      <c r="G18" t="n">
        <v>117.27</v>
      </c>
      <c r="H18" t="n">
        <v>1.65</v>
      </c>
      <c r="I18" t="n">
        <v>22</v>
      </c>
      <c r="J18" t="n">
        <v>182.45</v>
      </c>
      <c r="K18" t="n">
        <v>50.28</v>
      </c>
      <c r="L18" t="n">
        <v>17</v>
      </c>
      <c r="M18" t="n">
        <v>20</v>
      </c>
      <c r="N18" t="n">
        <v>35.17</v>
      </c>
      <c r="O18" t="n">
        <v>22735.98</v>
      </c>
      <c r="P18" t="n">
        <v>494.53</v>
      </c>
      <c r="Q18" t="n">
        <v>796.34</v>
      </c>
      <c r="R18" t="n">
        <v>137.41</v>
      </c>
      <c r="S18" t="n">
        <v>102.58</v>
      </c>
      <c r="T18" t="n">
        <v>13317.55</v>
      </c>
      <c r="U18" t="n">
        <v>0.75</v>
      </c>
      <c r="V18" t="n">
        <v>0.87</v>
      </c>
      <c r="W18" t="n">
        <v>12.31</v>
      </c>
      <c r="X18" t="n">
        <v>0.79</v>
      </c>
      <c r="Y18" t="n">
        <v>1</v>
      </c>
      <c r="Z18" t="n">
        <v>10</v>
      </c>
      <c r="AA18" t="n">
        <v>775.8332703769198</v>
      </c>
      <c r="AB18" t="n">
        <v>1061.529307877946</v>
      </c>
      <c r="AC18" t="n">
        <v>960.2184405998153</v>
      </c>
      <c r="AD18" t="n">
        <v>775833.2703769198</v>
      </c>
      <c r="AE18" t="n">
        <v>1061529.307877946</v>
      </c>
      <c r="AF18" t="n">
        <v>5.730176253951492e-06</v>
      </c>
      <c r="AG18" t="n">
        <v>30</v>
      </c>
      <c r="AH18" t="n">
        <v>960218.4405998152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2.1761</v>
      </c>
      <c r="E19" t="n">
        <v>45.95</v>
      </c>
      <c r="F19" t="n">
        <v>42.95</v>
      </c>
      <c r="G19" t="n">
        <v>122.72</v>
      </c>
      <c r="H19" t="n">
        <v>1.74</v>
      </c>
      <c r="I19" t="n">
        <v>21</v>
      </c>
      <c r="J19" t="n">
        <v>183.95</v>
      </c>
      <c r="K19" t="n">
        <v>50.28</v>
      </c>
      <c r="L19" t="n">
        <v>18</v>
      </c>
      <c r="M19" t="n">
        <v>19</v>
      </c>
      <c r="N19" t="n">
        <v>35.67</v>
      </c>
      <c r="O19" t="n">
        <v>22921.24</v>
      </c>
      <c r="P19" t="n">
        <v>492.03</v>
      </c>
      <c r="Q19" t="n">
        <v>796.37</v>
      </c>
      <c r="R19" t="n">
        <v>136.09</v>
      </c>
      <c r="S19" t="n">
        <v>102.58</v>
      </c>
      <c r="T19" t="n">
        <v>12659.9</v>
      </c>
      <c r="U19" t="n">
        <v>0.75</v>
      </c>
      <c r="V19" t="n">
        <v>0.88</v>
      </c>
      <c r="W19" t="n">
        <v>12.3</v>
      </c>
      <c r="X19" t="n">
        <v>0.74</v>
      </c>
      <c r="Y19" t="n">
        <v>1</v>
      </c>
      <c r="Z19" t="n">
        <v>10</v>
      </c>
      <c r="AA19" t="n">
        <v>773.2299721163498</v>
      </c>
      <c r="AB19" t="n">
        <v>1057.967360348421</v>
      </c>
      <c r="AC19" t="n">
        <v>956.9964403432831</v>
      </c>
      <c r="AD19" t="n">
        <v>773229.9721163498</v>
      </c>
      <c r="AE19" t="n">
        <v>1057967.360348421</v>
      </c>
      <c r="AF19" t="n">
        <v>5.740200039692419e-06</v>
      </c>
      <c r="AG19" t="n">
        <v>30</v>
      </c>
      <c r="AH19" t="n">
        <v>956996.4403432831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2.1798</v>
      </c>
      <c r="E20" t="n">
        <v>45.88</v>
      </c>
      <c r="F20" t="n">
        <v>42.91</v>
      </c>
      <c r="G20" t="n">
        <v>128.72</v>
      </c>
      <c r="H20" t="n">
        <v>1.82</v>
      </c>
      <c r="I20" t="n">
        <v>20</v>
      </c>
      <c r="J20" t="n">
        <v>185.46</v>
      </c>
      <c r="K20" t="n">
        <v>50.28</v>
      </c>
      <c r="L20" t="n">
        <v>19</v>
      </c>
      <c r="M20" t="n">
        <v>18</v>
      </c>
      <c r="N20" t="n">
        <v>36.18</v>
      </c>
      <c r="O20" t="n">
        <v>23107.19</v>
      </c>
      <c r="P20" t="n">
        <v>488.91</v>
      </c>
      <c r="Q20" t="n">
        <v>796.39</v>
      </c>
      <c r="R20" t="n">
        <v>134.56</v>
      </c>
      <c r="S20" t="n">
        <v>102.58</v>
      </c>
      <c r="T20" t="n">
        <v>11900.84</v>
      </c>
      <c r="U20" t="n">
        <v>0.76</v>
      </c>
      <c r="V20" t="n">
        <v>0.88</v>
      </c>
      <c r="W20" t="n">
        <v>12.3</v>
      </c>
      <c r="X20" t="n">
        <v>0.6899999999999999</v>
      </c>
      <c r="Y20" t="n">
        <v>1</v>
      </c>
      <c r="Z20" t="n">
        <v>10</v>
      </c>
      <c r="AA20" t="n">
        <v>770.3104576421756</v>
      </c>
      <c r="AB20" t="n">
        <v>1053.972751844967</v>
      </c>
      <c r="AC20" t="n">
        <v>953.3830716689311</v>
      </c>
      <c r="AD20" t="n">
        <v>770310.4576421756</v>
      </c>
      <c r="AE20" t="n">
        <v>1053972.751844967</v>
      </c>
      <c r="AF20" t="n">
        <v>5.749960041598059e-06</v>
      </c>
      <c r="AG20" t="n">
        <v>30</v>
      </c>
      <c r="AH20" t="n">
        <v>953383.0716689311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2.1827</v>
      </c>
      <c r="E21" t="n">
        <v>45.82</v>
      </c>
      <c r="F21" t="n">
        <v>42.88</v>
      </c>
      <c r="G21" t="n">
        <v>135.41</v>
      </c>
      <c r="H21" t="n">
        <v>1.9</v>
      </c>
      <c r="I21" t="n">
        <v>19</v>
      </c>
      <c r="J21" t="n">
        <v>186.97</v>
      </c>
      <c r="K21" t="n">
        <v>50.28</v>
      </c>
      <c r="L21" t="n">
        <v>20</v>
      </c>
      <c r="M21" t="n">
        <v>17</v>
      </c>
      <c r="N21" t="n">
        <v>36.69</v>
      </c>
      <c r="O21" t="n">
        <v>23293.82</v>
      </c>
      <c r="P21" t="n">
        <v>484.36</v>
      </c>
      <c r="Q21" t="n">
        <v>796.46</v>
      </c>
      <c r="R21" t="n">
        <v>133.56</v>
      </c>
      <c r="S21" t="n">
        <v>102.58</v>
      </c>
      <c r="T21" t="n">
        <v>11405.48</v>
      </c>
      <c r="U21" t="n">
        <v>0.77</v>
      </c>
      <c r="V21" t="n">
        <v>0.88</v>
      </c>
      <c r="W21" t="n">
        <v>12.3</v>
      </c>
      <c r="X21" t="n">
        <v>0.66</v>
      </c>
      <c r="Y21" t="n">
        <v>1</v>
      </c>
      <c r="Z21" t="n">
        <v>10</v>
      </c>
      <c r="AA21" t="n">
        <v>766.7226764861919</v>
      </c>
      <c r="AB21" t="n">
        <v>1049.063791385617</v>
      </c>
      <c r="AC21" t="n">
        <v>948.9426155060513</v>
      </c>
      <c r="AD21" t="n">
        <v>766722.6764861918</v>
      </c>
      <c r="AE21" t="n">
        <v>1049063.791385617</v>
      </c>
      <c r="AF21" t="n">
        <v>5.757609772821398e-06</v>
      </c>
      <c r="AG21" t="n">
        <v>30</v>
      </c>
      <c r="AH21" t="n">
        <v>948942.6155060513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2.1854</v>
      </c>
      <c r="E22" t="n">
        <v>45.76</v>
      </c>
      <c r="F22" t="n">
        <v>42.85</v>
      </c>
      <c r="G22" t="n">
        <v>142.85</v>
      </c>
      <c r="H22" t="n">
        <v>1.98</v>
      </c>
      <c r="I22" t="n">
        <v>18</v>
      </c>
      <c r="J22" t="n">
        <v>188.49</v>
      </c>
      <c r="K22" t="n">
        <v>50.28</v>
      </c>
      <c r="L22" t="n">
        <v>21</v>
      </c>
      <c r="M22" t="n">
        <v>16</v>
      </c>
      <c r="N22" t="n">
        <v>37.21</v>
      </c>
      <c r="O22" t="n">
        <v>23481.16</v>
      </c>
      <c r="P22" t="n">
        <v>483.6</v>
      </c>
      <c r="Q22" t="n">
        <v>796.4</v>
      </c>
      <c r="R22" t="n">
        <v>132.82</v>
      </c>
      <c r="S22" t="n">
        <v>102.58</v>
      </c>
      <c r="T22" t="n">
        <v>11041.94</v>
      </c>
      <c r="U22" t="n">
        <v>0.77</v>
      </c>
      <c r="V22" t="n">
        <v>0.88</v>
      </c>
      <c r="W22" t="n">
        <v>12.3</v>
      </c>
      <c r="X22" t="n">
        <v>0.64</v>
      </c>
      <c r="Y22" t="n">
        <v>1</v>
      </c>
      <c r="Z22" t="n">
        <v>10</v>
      </c>
      <c r="AA22" t="n">
        <v>765.5467337749822</v>
      </c>
      <c r="AB22" t="n">
        <v>1047.454814689209</v>
      </c>
      <c r="AC22" t="n">
        <v>947.4871972873356</v>
      </c>
      <c r="AD22" t="n">
        <v>765546.7337749822</v>
      </c>
      <c r="AE22" t="n">
        <v>1047454.814689209</v>
      </c>
      <c r="AF22" t="n">
        <v>5.764731936374162e-06</v>
      </c>
      <c r="AG22" t="n">
        <v>30</v>
      </c>
      <c r="AH22" t="n">
        <v>947487.1972873355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2.1891</v>
      </c>
      <c r="E23" t="n">
        <v>45.68</v>
      </c>
      <c r="F23" t="n">
        <v>42.81</v>
      </c>
      <c r="G23" t="n">
        <v>151.09</v>
      </c>
      <c r="H23" t="n">
        <v>2.05</v>
      </c>
      <c r="I23" t="n">
        <v>17</v>
      </c>
      <c r="J23" t="n">
        <v>190.01</v>
      </c>
      <c r="K23" t="n">
        <v>50.28</v>
      </c>
      <c r="L23" t="n">
        <v>22</v>
      </c>
      <c r="M23" t="n">
        <v>15</v>
      </c>
      <c r="N23" t="n">
        <v>37.74</v>
      </c>
      <c r="O23" t="n">
        <v>23669.2</v>
      </c>
      <c r="P23" t="n">
        <v>479.38</v>
      </c>
      <c r="Q23" t="n">
        <v>796.38</v>
      </c>
      <c r="R23" t="n">
        <v>131.23</v>
      </c>
      <c r="S23" t="n">
        <v>102.58</v>
      </c>
      <c r="T23" t="n">
        <v>10249.94</v>
      </c>
      <c r="U23" t="n">
        <v>0.78</v>
      </c>
      <c r="V23" t="n">
        <v>0.88</v>
      </c>
      <c r="W23" t="n">
        <v>12.3</v>
      </c>
      <c r="X23" t="n">
        <v>0.6</v>
      </c>
      <c r="Y23" t="n">
        <v>1</v>
      </c>
      <c r="Z23" t="n">
        <v>10</v>
      </c>
      <c r="AA23" t="n">
        <v>761.9689765803107</v>
      </c>
      <c r="AB23" t="n">
        <v>1042.559569455952</v>
      </c>
      <c r="AC23" t="n">
        <v>943.0591473886208</v>
      </c>
      <c r="AD23" t="n">
        <v>761968.9765803107</v>
      </c>
      <c r="AE23" t="n">
        <v>1042559.569455952</v>
      </c>
      <c r="AF23" t="n">
        <v>5.7744919382798e-06</v>
      </c>
      <c r="AG23" t="n">
        <v>30</v>
      </c>
      <c r="AH23" t="n">
        <v>943059.1473886208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2.1923</v>
      </c>
      <c r="E24" t="n">
        <v>45.61</v>
      </c>
      <c r="F24" t="n">
        <v>42.77</v>
      </c>
      <c r="G24" t="n">
        <v>160.4</v>
      </c>
      <c r="H24" t="n">
        <v>2.13</v>
      </c>
      <c r="I24" t="n">
        <v>16</v>
      </c>
      <c r="J24" t="n">
        <v>191.55</v>
      </c>
      <c r="K24" t="n">
        <v>50.28</v>
      </c>
      <c r="L24" t="n">
        <v>23</v>
      </c>
      <c r="M24" t="n">
        <v>14</v>
      </c>
      <c r="N24" t="n">
        <v>38.27</v>
      </c>
      <c r="O24" t="n">
        <v>23857.96</v>
      </c>
      <c r="P24" t="n">
        <v>475.35</v>
      </c>
      <c r="Q24" t="n">
        <v>796.33</v>
      </c>
      <c r="R24" t="n">
        <v>130.16</v>
      </c>
      <c r="S24" t="n">
        <v>102.58</v>
      </c>
      <c r="T24" t="n">
        <v>9724.549999999999</v>
      </c>
      <c r="U24" t="n">
        <v>0.79</v>
      </c>
      <c r="V24" t="n">
        <v>0.88</v>
      </c>
      <c r="W24" t="n">
        <v>12.3</v>
      </c>
      <c r="X24" t="n">
        <v>0.5600000000000001</v>
      </c>
      <c r="Y24" t="n">
        <v>1</v>
      </c>
      <c r="Z24" t="n">
        <v>10</v>
      </c>
      <c r="AA24" t="n">
        <v>758.6270510500912</v>
      </c>
      <c r="AB24" t="n">
        <v>1037.986999510156</v>
      </c>
      <c r="AC24" t="n">
        <v>938.92297710081</v>
      </c>
      <c r="AD24" t="n">
        <v>758627.0510500912</v>
      </c>
      <c r="AE24" t="n">
        <v>1037986.999510156</v>
      </c>
      <c r="AF24" t="n">
        <v>5.782933021009002e-06</v>
      </c>
      <c r="AG24" t="n">
        <v>30</v>
      </c>
      <c r="AH24" t="n">
        <v>938922.97710081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2.1926</v>
      </c>
      <c r="E25" t="n">
        <v>45.61</v>
      </c>
      <c r="F25" t="n">
        <v>42.77</v>
      </c>
      <c r="G25" t="n">
        <v>160.38</v>
      </c>
      <c r="H25" t="n">
        <v>2.21</v>
      </c>
      <c r="I25" t="n">
        <v>16</v>
      </c>
      <c r="J25" t="n">
        <v>193.08</v>
      </c>
      <c r="K25" t="n">
        <v>50.28</v>
      </c>
      <c r="L25" t="n">
        <v>24</v>
      </c>
      <c r="M25" t="n">
        <v>14</v>
      </c>
      <c r="N25" t="n">
        <v>38.8</v>
      </c>
      <c r="O25" t="n">
        <v>24047.45</v>
      </c>
      <c r="P25" t="n">
        <v>472.97</v>
      </c>
      <c r="Q25" t="n">
        <v>796.38</v>
      </c>
      <c r="R25" t="n">
        <v>129.88</v>
      </c>
      <c r="S25" t="n">
        <v>102.58</v>
      </c>
      <c r="T25" t="n">
        <v>9582.15</v>
      </c>
      <c r="U25" t="n">
        <v>0.79</v>
      </c>
      <c r="V25" t="n">
        <v>0.88</v>
      </c>
      <c r="W25" t="n">
        <v>12.3</v>
      </c>
      <c r="X25" t="n">
        <v>0.5600000000000001</v>
      </c>
      <c r="Y25" t="n">
        <v>1</v>
      </c>
      <c r="Z25" t="n">
        <v>10</v>
      </c>
      <c r="AA25" t="n">
        <v>757.0867503611722</v>
      </c>
      <c r="AB25" t="n">
        <v>1035.879492154307</v>
      </c>
      <c r="AC25" t="n">
        <v>937.0166072890975</v>
      </c>
      <c r="AD25" t="n">
        <v>757086.7503611722</v>
      </c>
      <c r="AE25" t="n">
        <v>1035879.492154307</v>
      </c>
      <c r="AF25" t="n">
        <v>5.783724372514866e-06</v>
      </c>
      <c r="AG25" t="n">
        <v>30</v>
      </c>
      <c r="AH25" t="n">
        <v>937016.6072890975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2.1958</v>
      </c>
      <c r="E26" t="n">
        <v>45.54</v>
      </c>
      <c r="F26" t="n">
        <v>42.73</v>
      </c>
      <c r="G26" t="n">
        <v>170.94</v>
      </c>
      <c r="H26" t="n">
        <v>2.28</v>
      </c>
      <c r="I26" t="n">
        <v>15</v>
      </c>
      <c r="J26" t="n">
        <v>194.62</v>
      </c>
      <c r="K26" t="n">
        <v>50.28</v>
      </c>
      <c r="L26" t="n">
        <v>25</v>
      </c>
      <c r="M26" t="n">
        <v>13</v>
      </c>
      <c r="N26" t="n">
        <v>39.34</v>
      </c>
      <c r="O26" t="n">
        <v>24237.67</v>
      </c>
      <c r="P26" t="n">
        <v>470.44</v>
      </c>
      <c r="Q26" t="n">
        <v>796.38</v>
      </c>
      <c r="R26" t="n">
        <v>128.81</v>
      </c>
      <c r="S26" t="n">
        <v>102.58</v>
      </c>
      <c r="T26" t="n">
        <v>9050.040000000001</v>
      </c>
      <c r="U26" t="n">
        <v>0.8</v>
      </c>
      <c r="V26" t="n">
        <v>0.88</v>
      </c>
      <c r="W26" t="n">
        <v>12.29</v>
      </c>
      <c r="X26" t="n">
        <v>0.52</v>
      </c>
      <c r="Y26" t="n">
        <v>1</v>
      </c>
      <c r="Z26" t="n">
        <v>10</v>
      </c>
      <c r="AA26" t="n">
        <v>754.6866475497186</v>
      </c>
      <c r="AB26" t="n">
        <v>1032.595565602613</v>
      </c>
      <c r="AC26" t="n">
        <v>934.0460940784777</v>
      </c>
      <c r="AD26" t="n">
        <v>754686.6475497186</v>
      </c>
      <c r="AE26" t="n">
        <v>1032595.565602613</v>
      </c>
      <c r="AF26" t="n">
        <v>5.792165455244067e-06</v>
      </c>
      <c r="AG26" t="n">
        <v>30</v>
      </c>
      <c r="AH26" t="n">
        <v>934046.0940784777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2.1992</v>
      </c>
      <c r="E27" t="n">
        <v>45.47</v>
      </c>
      <c r="F27" t="n">
        <v>42.7</v>
      </c>
      <c r="G27" t="n">
        <v>182.98</v>
      </c>
      <c r="H27" t="n">
        <v>2.35</v>
      </c>
      <c r="I27" t="n">
        <v>14</v>
      </c>
      <c r="J27" t="n">
        <v>196.17</v>
      </c>
      <c r="K27" t="n">
        <v>50.28</v>
      </c>
      <c r="L27" t="n">
        <v>26</v>
      </c>
      <c r="M27" t="n">
        <v>12</v>
      </c>
      <c r="N27" t="n">
        <v>39.89</v>
      </c>
      <c r="O27" t="n">
        <v>24428.62</v>
      </c>
      <c r="P27" t="n">
        <v>467.65</v>
      </c>
      <c r="Q27" t="n">
        <v>796.34</v>
      </c>
      <c r="R27" t="n">
        <v>127.56</v>
      </c>
      <c r="S27" t="n">
        <v>102.58</v>
      </c>
      <c r="T27" t="n">
        <v>8429.76</v>
      </c>
      <c r="U27" t="n">
        <v>0.8</v>
      </c>
      <c r="V27" t="n">
        <v>0.88</v>
      </c>
      <c r="W27" t="n">
        <v>12.29</v>
      </c>
      <c r="X27" t="n">
        <v>0.48</v>
      </c>
      <c r="Y27" t="n">
        <v>1</v>
      </c>
      <c r="Z27" t="n">
        <v>10</v>
      </c>
      <c r="AA27" t="n">
        <v>752.1305034303458</v>
      </c>
      <c r="AB27" t="n">
        <v>1029.098136449368</v>
      </c>
      <c r="AC27" t="n">
        <v>930.882454654945</v>
      </c>
      <c r="AD27" t="n">
        <v>752130.5034303458</v>
      </c>
      <c r="AE27" t="n">
        <v>1029098.136449368</v>
      </c>
      <c r="AF27" t="n">
        <v>5.801134105643843e-06</v>
      </c>
      <c r="AG27" t="n">
        <v>30</v>
      </c>
      <c r="AH27" t="n">
        <v>930882.4546549451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2.1992</v>
      </c>
      <c r="E28" t="n">
        <v>45.47</v>
      </c>
      <c r="F28" t="n">
        <v>42.7</v>
      </c>
      <c r="G28" t="n">
        <v>182.98</v>
      </c>
      <c r="H28" t="n">
        <v>2.42</v>
      </c>
      <c r="I28" t="n">
        <v>14</v>
      </c>
      <c r="J28" t="n">
        <v>197.73</v>
      </c>
      <c r="K28" t="n">
        <v>50.28</v>
      </c>
      <c r="L28" t="n">
        <v>27</v>
      </c>
      <c r="M28" t="n">
        <v>12</v>
      </c>
      <c r="N28" t="n">
        <v>40.45</v>
      </c>
      <c r="O28" t="n">
        <v>24620.33</v>
      </c>
      <c r="P28" t="n">
        <v>463.84</v>
      </c>
      <c r="Q28" t="n">
        <v>796.34</v>
      </c>
      <c r="R28" t="n">
        <v>127.49</v>
      </c>
      <c r="S28" t="n">
        <v>102.58</v>
      </c>
      <c r="T28" t="n">
        <v>8394.700000000001</v>
      </c>
      <c r="U28" t="n">
        <v>0.8</v>
      </c>
      <c r="V28" t="n">
        <v>0.88</v>
      </c>
      <c r="W28" t="n">
        <v>12.29</v>
      </c>
      <c r="X28" t="n">
        <v>0.48</v>
      </c>
      <c r="Y28" t="n">
        <v>1</v>
      </c>
      <c r="Z28" t="n">
        <v>10</v>
      </c>
      <c r="AA28" t="n">
        <v>749.7735256497765</v>
      </c>
      <c r="AB28" t="n">
        <v>1025.873215467472</v>
      </c>
      <c r="AC28" t="n">
        <v>927.9653156053564</v>
      </c>
      <c r="AD28" t="n">
        <v>749773.5256497764</v>
      </c>
      <c r="AE28" t="n">
        <v>1025873.215467472</v>
      </c>
      <c r="AF28" t="n">
        <v>5.801134105643843e-06</v>
      </c>
      <c r="AG28" t="n">
        <v>30</v>
      </c>
      <c r="AH28" t="n">
        <v>927965.3156053564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2.2024</v>
      </c>
      <c r="E29" t="n">
        <v>45.4</v>
      </c>
      <c r="F29" t="n">
        <v>42.66</v>
      </c>
      <c r="G29" t="n">
        <v>196.9</v>
      </c>
      <c r="H29" t="n">
        <v>2.49</v>
      </c>
      <c r="I29" t="n">
        <v>13</v>
      </c>
      <c r="J29" t="n">
        <v>199.29</v>
      </c>
      <c r="K29" t="n">
        <v>50.28</v>
      </c>
      <c r="L29" t="n">
        <v>28</v>
      </c>
      <c r="M29" t="n">
        <v>11</v>
      </c>
      <c r="N29" t="n">
        <v>41.01</v>
      </c>
      <c r="O29" t="n">
        <v>24812.8</v>
      </c>
      <c r="P29" t="n">
        <v>461.31</v>
      </c>
      <c r="Q29" t="n">
        <v>796.37</v>
      </c>
      <c r="R29" t="n">
        <v>126.21</v>
      </c>
      <c r="S29" t="n">
        <v>102.58</v>
      </c>
      <c r="T29" t="n">
        <v>7763.79</v>
      </c>
      <c r="U29" t="n">
        <v>0.8100000000000001</v>
      </c>
      <c r="V29" t="n">
        <v>0.88</v>
      </c>
      <c r="W29" t="n">
        <v>12.3</v>
      </c>
      <c r="X29" t="n">
        <v>0.45</v>
      </c>
      <c r="Y29" t="n">
        <v>1</v>
      </c>
      <c r="Z29" t="n">
        <v>10</v>
      </c>
      <c r="AA29" t="n">
        <v>747.3912411263869</v>
      </c>
      <c r="AB29" t="n">
        <v>1022.613668683594</v>
      </c>
      <c r="AC29" t="n">
        <v>925.0168553917297</v>
      </c>
      <c r="AD29" t="n">
        <v>747391.2411263869</v>
      </c>
      <c r="AE29" t="n">
        <v>1022613.668683594</v>
      </c>
      <c r="AF29" t="n">
        <v>5.809575188373045e-06</v>
      </c>
      <c r="AG29" t="n">
        <v>30</v>
      </c>
      <c r="AH29" t="n">
        <v>925016.8553917296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2.2018</v>
      </c>
      <c r="E30" t="n">
        <v>45.42</v>
      </c>
      <c r="F30" t="n">
        <v>42.67</v>
      </c>
      <c r="G30" t="n">
        <v>196.96</v>
      </c>
      <c r="H30" t="n">
        <v>2.56</v>
      </c>
      <c r="I30" t="n">
        <v>13</v>
      </c>
      <c r="J30" t="n">
        <v>200.85</v>
      </c>
      <c r="K30" t="n">
        <v>50.28</v>
      </c>
      <c r="L30" t="n">
        <v>29</v>
      </c>
      <c r="M30" t="n">
        <v>11</v>
      </c>
      <c r="N30" t="n">
        <v>41.57</v>
      </c>
      <c r="O30" t="n">
        <v>25006.03</v>
      </c>
      <c r="P30" t="n">
        <v>461.91</v>
      </c>
      <c r="Q30" t="n">
        <v>796.35</v>
      </c>
      <c r="R30" t="n">
        <v>126.88</v>
      </c>
      <c r="S30" t="n">
        <v>102.58</v>
      </c>
      <c r="T30" t="n">
        <v>8095.4</v>
      </c>
      <c r="U30" t="n">
        <v>0.8100000000000001</v>
      </c>
      <c r="V30" t="n">
        <v>0.88</v>
      </c>
      <c r="W30" t="n">
        <v>12.29</v>
      </c>
      <c r="X30" t="n">
        <v>0.46</v>
      </c>
      <c r="Y30" t="n">
        <v>1</v>
      </c>
      <c r="Z30" t="n">
        <v>10</v>
      </c>
      <c r="AA30" t="n">
        <v>747.9248708766514</v>
      </c>
      <c r="AB30" t="n">
        <v>1023.343804449989</v>
      </c>
      <c r="AC30" t="n">
        <v>925.6773080253317</v>
      </c>
      <c r="AD30" t="n">
        <v>747924.8708766514</v>
      </c>
      <c r="AE30" t="n">
        <v>1023343.804449989</v>
      </c>
      <c r="AF30" t="n">
        <v>5.80799248536132e-06</v>
      </c>
      <c r="AG30" t="n">
        <v>30</v>
      </c>
      <c r="AH30" t="n">
        <v>925677.3080253317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2.2064</v>
      </c>
      <c r="E31" t="n">
        <v>45.32</v>
      </c>
      <c r="F31" t="n">
        <v>42.61</v>
      </c>
      <c r="G31" t="n">
        <v>213.06</v>
      </c>
      <c r="H31" t="n">
        <v>2.63</v>
      </c>
      <c r="I31" t="n">
        <v>12</v>
      </c>
      <c r="J31" t="n">
        <v>202.43</v>
      </c>
      <c r="K31" t="n">
        <v>50.28</v>
      </c>
      <c r="L31" t="n">
        <v>30</v>
      </c>
      <c r="M31" t="n">
        <v>9</v>
      </c>
      <c r="N31" t="n">
        <v>42.15</v>
      </c>
      <c r="O31" t="n">
        <v>25200.04</v>
      </c>
      <c r="P31" t="n">
        <v>455.28</v>
      </c>
      <c r="Q31" t="n">
        <v>796.41</v>
      </c>
      <c r="R31" t="n">
        <v>124.77</v>
      </c>
      <c r="S31" t="n">
        <v>102.58</v>
      </c>
      <c r="T31" t="n">
        <v>7047.84</v>
      </c>
      <c r="U31" t="n">
        <v>0.82</v>
      </c>
      <c r="V31" t="n">
        <v>0.88</v>
      </c>
      <c r="W31" t="n">
        <v>12.29</v>
      </c>
      <c r="X31" t="n">
        <v>0.4</v>
      </c>
      <c r="Y31" t="n">
        <v>1</v>
      </c>
      <c r="Z31" t="n">
        <v>10</v>
      </c>
      <c r="AA31" t="n">
        <v>742.6549719990818</v>
      </c>
      <c r="AB31" t="n">
        <v>1016.133296314168</v>
      </c>
      <c r="AC31" t="n">
        <v>919.1549606659818</v>
      </c>
      <c r="AD31" t="n">
        <v>742654.9719990818</v>
      </c>
      <c r="AE31" t="n">
        <v>1016133.296314168</v>
      </c>
      <c r="AF31" t="n">
        <v>5.820126541784547e-06</v>
      </c>
      <c r="AG31" t="n">
        <v>30</v>
      </c>
      <c r="AH31" t="n">
        <v>919154.9606659818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2.2055</v>
      </c>
      <c r="E32" t="n">
        <v>45.34</v>
      </c>
      <c r="F32" t="n">
        <v>42.63</v>
      </c>
      <c r="G32" t="n">
        <v>213.15</v>
      </c>
      <c r="H32" t="n">
        <v>2.7</v>
      </c>
      <c r="I32" t="n">
        <v>12</v>
      </c>
      <c r="J32" t="n">
        <v>204.01</v>
      </c>
      <c r="K32" t="n">
        <v>50.28</v>
      </c>
      <c r="L32" t="n">
        <v>31</v>
      </c>
      <c r="M32" t="n">
        <v>8</v>
      </c>
      <c r="N32" t="n">
        <v>42.73</v>
      </c>
      <c r="O32" t="n">
        <v>25394.96</v>
      </c>
      <c r="P32" t="n">
        <v>456.74</v>
      </c>
      <c r="Q32" t="n">
        <v>796.36</v>
      </c>
      <c r="R32" t="n">
        <v>125.36</v>
      </c>
      <c r="S32" t="n">
        <v>102.58</v>
      </c>
      <c r="T32" t="n">
        <v>7343.96</v>
      </c>
      <c r="U32" t="n">
        <v>0.82</v>
      </c>
      <c r="V32" t="n">
        <v>0.88</v>
      </c>
      <c r="W32" t="n">
        <v>12.29</v>
      </c>
      <c r="X32" t="n">
        <v>0.42</v>
      </c>
      <c r="Y32" t="n">
        <v>1</v>
      </c>
      <c r="Z32" t="n">
        <v>10</v>
      </c>
      <c r="AA32" t="n">
        <v>743.8172614720792</v>
      </c>
      <c r="AB32" t="n">
        <v>1017.723592047716</v>
      </c>
      <c r="AC32" t="n">
        <v>920.5934808067137</v>
      </c>
      <c r="AD32" t="n">
        <v>743817.2614720792</v>
      </c>
      <c r="AE32" t="n">
        <v>1017723.592047716</v>
      </c>
      <c r="AF32" t="n">
        <v>5.817752487266959e-06</v>
      </c>
      <c r="AG32" t="n">
        <v>30</v>
      </c>
      <c r="AH32" t="n">
        <v>920593.4808067137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2.2056</v>
      </c>
      <c r="E33" t="n">
        <v>45.34</v>
      </c>
      <c r="F33" t="n">
        <v>42.63</v>
      </c>
      <c r="G33" t="n">
        <v>213.14</v>
      </c>
      <c r="H33" t="n">
        <v>2.76</v>
      </c>
      <c r="I33" t="n">
        <v>12</v>
      </c>
      <c r="J33" t="n">
        <v>205.59</v>
      </c>
      <c r="K33" t="n">
        <v>50.28</v>
      </c>
      <c r="L33" t="n">
        <v>32</v>
      </c>
      <c r="M33" t="n">
        <v>6</v>
      </c>
      <c r="N33" t="n">
        <v>43.31</v>
      </c>
      <c r="O33" t="n">
        <v>25590.57</v>
      </c>
      <c r="P33" t="n">
        <v>454.64</v>
      </c>
      <c r="Q33" t="n">
        <v>796.38</v>
      </c>
      <c r="R33" t="n">
        <v>125.18</v>
      </c>
      <c r="S33" t="n">
        <v>102.58</v>
      </c>
      <c r="T33" t="n">
        <v>7251.8</v>
      </c>
      <c r="U33" t="n">
        <v>0.82</v>
      </c>
      <c r="V33" t="n">
        <v>0.88</v>
      </c>
      <c r="W33" t="n">
        <v>12.29</v>
      </c>
      <c r="X33" t="n">
        <v>0.41</v>
      </c>
      <c r="Y33" t="n">
        <v>1</v>
      </c>
      <c r="Z33" t="n">
        <v>10</v>
      </c>
      <c r="AA33" t="n">
        <v>742.5015288295223</v>
      </c>
      <c r="AB33" t="n">
        <v>1015.923348600142</v>
      </c>
      <c r="AC33" t="n">
        <v>918.9650500671188</v>
      </c>
      <c r="AD33" t="n">
        <v>742501.5288295223</v>
      </c>
      <c r="AE33" t="n">
        <v>1015923.348600142</v>
      </c>
      <c r="AF33" t="n">
        <v>5.818016271102246e-06</v>
      </c>
      <c r="AG33" t="n">
        <v>30</v>
      </c>
      <c r="AH33" t="n">
        <v>918965.0500671188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2.2051</v>
      </c>
      <c r="E34" t="n">
        <v>45.35</v>
      </c>
      <c r="F34" t="n">
        <v>42.64</v>
      </c>
      <c r="G34" t="n">
        <v>213.2</v>
      </c>
      <c r="H34" t="n">
        <v>2.83</v>
      </c>
      <c r="I34" t="n">
        <v>12</v>
      </c>
      <c r="J34" t="n">
        <v>207.19</v>
      </c>
      <c r="K34" t="n">
        <v>50.28</v>
      </c>
      <c r="L34" t="n">
        <v>33</v>
      </c>
      <c r="M34" t="n">
        <v>3</v>
      </c>
      <c r="N34" t="n">
        <v>43.91</v>
      </c>
      <c r="O34" t="n">
        <v>25786.97</v>
      </c>
      <c r="P34" t="n">
        <v>455.49</v>
      </c>
      <c r="Q34" t="n">
        <v>796.36</v>
      </c>
      <c r="R34" t="n">
        <v>125.29</v>
      </c>
      <c r="S34" t="n">
        <v>102.58</v>
      </c>
      <c r="T34" t="n">
        <v>7309.54</v>
      </c>
      <c r="U34" t="n">
        <v>0.82</v>
      </c>
      <c r="V34" t="n">
        <v>0.88</v>
      </c>
      <c r="W34" t="n">
        <v>12.3</v>
      </c>
      <c r="X34" t="n">
        <v>0.43</v>
      </c>
      <c r="Y34" t="n">
        <v>1</v>
      </c>
      <c r="Z34" t="n">
        <v>10</v>
      </c>
      <c r="AA34" t="n">
        <v>743.1669473918022</v>
      </c>
      <c r="AB34" t="n">
        <v>1016.833803633249</v>
      </c>
      <c r="AC34" t="n">
        <v>919.7886125496975</v>
      </c>
      <c r="AD34" t="n">
        <v>743166.9473918022</v>
      </c>
      <c r="AE34" t="n">
        <v>1016833.803633249</v>
      </c>
      <c r="AF34" t="n">
        <v>5.816697351925809e-06</v>
      </c>
      <c r="AG34" t="n">
        <v>30</v>
      </c>
      <c r="AH34" t="n">
        <v>919788.6125496975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2.2092</v>
      </c>
      <c r="E35" t="n">
        <v>45.27</v>
      </c>
      <c r="F35" t="n">
        <v>42.59</v>
      </c>
      <c r="G35" t="n">
        <v>232.29</v>
      </c>
      <c r="H35" t="n">
        <v>2.89</v>
      </c>
      <c r="I35" t="n">
        <v>11</v>
      </c>
      <c r="J35" t="n">
        <v>208.78</v>
      </c>
      <c r="K35" t="n">
        <v>50.28</v>
      </c>
      <c r="L35" t="n">
        <v>34</v>
      </c>
      <c r="M35" t="n">
        <v>2</v>
      </c>
      <c r="N35" t="n">
        <v>44.5</v>
      </c>
      <c r="O35" t="n">
        <v>25984.2</v>
      </c>
      <c r="P35" t="n">
        <v>453.44</v>
      </c>
      <c r="Q35" t="n">
        <v>796.39</v>
      </c>
      <c r="R35" t="n">
        <v>123.54</v>
      </c>
      <c r="S35" t="n">
        <v>102.58</v>
      </c>
      <c r="T35" t="n">
        <v>6439.65</v>
      </c>
      <c r="U35" t="n">
        <v>0.83</v>
      </c>
      <c r="V35" t="n">
        <v>0.88</v>
      </c>
      <c r="W35" t="n">
        <v>12.3</v>
      </c>
      <c r="X35" t="n">
        <v>0.37</v>
      </c>
      <c r="Y35" t="n">
        <v>1</v>
      </c>
      <c r="Z35" t="n">
        <v>10</v>
      </c>
      <c r="AA35" t="n">
        <v>740.8750114463078</v>
      </c>
      <c r="AB35" t="n">
        <v>1013.697875759546</v>
      </c>
      <c r="AC35" t="n">
        <v>916.9519732309579</v>
      </c>
      <c r="AD35" t="n">
        <v>740875.0114463078</v>
      </c>
      <c r="AE35" t="n">
        <v>1013697.875759546</v>
      </c>
      <c r="AF35" t="n">
        <v>5.827512489172599e-06</v>
      </c>
      <c r="AG35" t="n">
        <v>30</v>
      </c>
      <c r="AH35" t="n">
        <v>916951.973230958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2.2089</v>
      </c>
      <c r="E36" t="n">
        <v>45.27</v>
      </c>
      <c r="F36" t="n">
        <v>42.59</v>
      </c>
      <c r="G36" t="n">
        <v>232.32</v>
      </c>
      <c r="H36" t="n">
        <v>2.96</v>
      </c>
      <c r="I36" t="n">
        <v>11</v>
      </c>
      <c r="J36" t="n">
        <v>210.39</v>
      </c>
      <c r="K36" t="n">
        <v>50.28</v>
      </c>
      <c r="L36" t="n">
        <v>35</v>
      </c>
      <c r="M36" t="n">
        <v>0</v>
      </c>
      <c r="N36" t="n">
        <v>45.11</v>
      </c>
      <c r="O36" t="n">
        <v>26182.25</v>
      </c>
      <c r="P36" t="n">
        <v>456.66</v>
      </c>
      <c r="Q36" t="n">
        <v>796.35</v>
      </c>
      <c r="R36" t="n">
        <v>123.66</v>
      </c>
      <c r="S36" t="n">
        <v>102.58</v>
      </c>
      <c r="T36" t="n">
        <v>6495.75</v>
      </c>
      <c r="U36" t="n">
        <v>0.83</v>
      </c>
      <c r="V36" t="n">
        <v>0.88</v>
      </c>
      <c r="W36" t="n">
        <v>12.3</v>
      </c>
      <c r="X36" t="n">
        <v>0.38</v>
      </c>
      <c r="Y36" t="n">
        <v>1</v>
      </c>
      <c r="Z36" t="n">
        <v>10</v>
      </c>
      <c r="AA36" t="n">
        <v>742.9189016077928</v>
      </c>
      <c r="AB36" t="n">
        <v>1016.494416448559</v>
      </c>
      <c r="AC36" t="n">
        <v>919.481616001582</v>
      </c>
      <c r="AD36" t="n">
        <v>742918.9016077928</v>
      </c>
      <c r="AE36" t="n">
        <v>1016494.416448559</v>
      </c>
      <c r="AF36" t="n">
        <v>5.826721137666736e-06</v>
      </c>
      <c r="AG36" t="n">
        <v>30</v>
      </c>
      <c r="AH36" t="n">
        <v>919481.616001582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1.6338</v>
      </c>
      <c r="E2" t="n">
        <v>61.21</v>
      </c>
      <c r="F2" t="n">
        <v>54.01</v>
      </c>
      <c r="G2" t="n">
        <v>10.52</v>
      </c>
      <c r="H2" t="n">
        <v>0.22</v>
      </c>
      <c r="I2" t="n">
        <v>308</v>
      </c>
      <c r="J2" t="n">
        <v>80.84</v>
      </c>
      <c r="K2" t="n">
        <v>35.1</v>
      </c>
      <c r="L2" t="n">
        <v>1</v>
      </c>
      <c r="M2" t="n">
        <v>306</v>
      </c>
      <c r="N2" t="n">
        <v>9.74</v>
      </c>
      <c r="O2" t="n">
        <v>10204.21</v>
      </c>
      <c r="P2" t="n">
        <v>424.43</v>
      </c>
      <c r="Q2" t="n">
        <v>797.28</v>
      </c>
      <c r="R2" t="n">
        <v>505.15</v>
      </c>
      <c r="S2" t="n">
        <v>102.58</v>
      </c>
      <c r="T2" t="n">
        <v>195757.91</v>
      </c>
      <c r="U2" t="n">
        <v>0.2</v>
      </c>
      <c r="V2" t="n">
        <v>0.7</v>
      </c>
      <c r="W2" t="n">
        <v>12.77</v>
      </c>
      <c r="X2" t="n">
        <v>11.77</v>
      </c>
      <c r="Y2" t="n">
        <v>1</v>
      </c>
      <c r="Z2" t="n">
        <v>10</v>
      </c>
      <c r="AA2" t="n">
        <v>938.1102849220233</v>
      </c>
      <c r="AB2" t="n">
        <v>1283.563878335171</v>
      </c>
      <c r="AC2" t="n">
        <v>1161.062343280079</v>
      </c>
      <c r="AD2" t="n">
        <v>938110.2849220233</v>
      </c>
      <c r="AE2" t="n">
        <v>1283563.878335171</v>
      </c>
      <c r="AF2" t="n">
        <v>6.015407276879248e-06</v>
      </c>
      <c r="AG2" t="n">
        <v>40</v>
      </c>
      <c r="AH2" t="n">
        <v>1161062.343280079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1.9441</v>
      </c>
      <c r="E3" t="n">
        <v>51.44</v>
      </c>
      <c r="F3" t="n">
        <v>47.25</v>
      </c>
      <c r="G3" t="n">
        <v>21.32</v>
      </c>
      <c r="H3" t="n">
        <v>0.43</v>
      </c>
      <c r="I3" t="n">
        <v>133</v>
      </c>
      <c r="J3" t="n">
        <v>82.04000000000001</v>
      </c>
      <c r="K3" t="n">
        <v>35.1</v>
      </c>
      <c r="L3" t="n">
        <v>2</v>
      </c>
      <c r="M3" t="n">
        <v>131</v>
      </c>
      <c r="N3" t="n">
        <v>9.94</v>
      </c>
      <c r="O3" t="n">
        <v>10352.53</v>
      </c>
      <c r="P3" t="n">
        <v>365.15</v>
      </c>
      <c r="Q3" t="n">
        <v>796.72</v>
      </c>
      <c r="R3" t="n">
        <v>278.91</v>
      </c>
      <c r="S3" t="n">
        <v>102.58</v>
      </c>
      <c r="T3" t="n">
        <v>83513.24000000001</v>
      </c>
      <c r="U3" t="n">
        <v>0.37</v>
      </c>
      <c r="V3" t="n">
        <v>0.8</v>
      </c>
      <c r="W3" t="n">
        <v>12.5</v>
      </c>
      <c r="X3" t="n">
        <v>5.03</v>
      </c>
      <c r="Y3" t="n">
        <v>1</v>
      </c>
      <c r="Z3" t="n">
        <v>10</v>
      </c>
      <c r="AA3" t="n">
        <v>729.0440340144014</v>
      </c>
      <c r="AB3" t="n">
        <v>997.5102104913238</v>
      </c>
      <c r="AC3" t="n">
        <v>902.3092360164047</v>
      </c>
      <c r="AD3" t="n">
        <v>729044.0340144014</v>
      </c>
      <c r="AE3" t="n">
        <v>997510.2104913238</v>
      </c>
      <c r="AF3" t="n">
        <v>7.157885473730534e-06</v>
      </c>
      <c r="AG3" t="n">
        <v>34</v>
      </c>
      <c r="AH3" t="n">
        <v>902309.2360164047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2.0537</v>
      </c>
      <c r="E4" t="n">
        <v>48.69</v>
      </c>
      <c r="F4" t="n">
        <v>45.35</v>
      </c>
      <c r="G4" t="n">
        <v>32.4</v>
      </c>
      <c r="H4" t="n">
        <v>0.63</v>
      </c>
      <c r="I4" t="n">
        <v>84</v>
      </c>
      <c r="J4" t="n">
        <v>83.25</v>
      </c>
      <c r="K4" t="n">
        <v>35.1</v>
      </c>
      <c r="L4" t="n">
        <v>3</v>
      </c>
      <c r="M4" t="n">
        <v>82</v>
      </c>
      <c r="N4" t="n">
        <v>10.15</v>
      </c>
      <c r="O4" t="n">
        <v>10501.19</v>
      </c>
      <c r="P4" t="n">
        <v>343.84</v>
      </c>
      <c r="Q4" t="n">
        <v>796.58</v>
      </c>
      <c r="R4" t="n">
        <v>215.41</v>
      </c>
      <c r="S4" t="n">
        <v>102.58</v>
      </c>
      <c r="T4" t="n">
        <v>52004.87</v>
      </c>
      <c r="U4" t="n">
        <v>0.48</v>
      </c>
      <c r="V4" t="n">
        <v>0.83</v>
      </c>
      <c r="W4" t="n">
        <v>12.43</v>
      </c>
      <c r="X4" t="n">
        <v>3.14</v>
      </c>
      <c r="Y4" t="n">
        <v>1</v>
      </c>
      <c r="Z4" t="n">
        <v>10</v>
      </c>
      <c r="AA4" t="n">
        <v>668.5590895808205</v>
      </c>
      <c r="AB4" t="n">
        <v>914.7520411098767</v>
      </c>
      <c r="AC4" t="n">
        <v>827.4493901689027</v>
      </c>
      <c r="AD4" t="n">
        <v>668559.0895808204</v>
      </c>
      <c r="AE4" t="n">
        <v>914752.0411098767</v>
      </c>
      <c r="AF4" t="n">
        <v>7.561416283833341e-06</v>
      </c>
      <c r="AG4" t="n">
        <v>32</v>
      </c>
      <c r="AH4" t="n">
        <v>827449.3901689027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2.1085</v>
      </c>
      <c r="E5" t="n">
        <v>47.43</v>
      </c>
      <c r="F5" t="n">
        <v>44.49</v>
      </c>
      <c r="G5" t="n">
        <v>43.76</v>
      </c>
      <c r="H5" t="n">
        <v>0.83</v>
      </c>
      <c r="I5" t="n">
        <v>61</v>
      </c>
      <c r="J5" t="n">
        <v>84.45999999999999</v>
      </c>
      <c r="K5" t="n">
        <v>35.1</v>
      </c>
      <c r="L5" t="n">
        <v>4</v>
      </c>
      <c r="M5" t="n">
        <v>59</v>
      </c>
      <c r="N5" t="n">
        <v>10.36</v>
      </c>
      <c r="O5" t="n">
        <v>10650.22</v>
      </c>
      <c r="P5" t="n">
        <v>330.55</v>
      </c>
      <c r="Q5" t="n">
        <v>796.46</v>
      </c>
      <c r="R5" t="n">
        <v>187.22</v>
      </c>
      <c r="S5" t="n">
        <v>102.58</v>
      </c>
      <c r="T5" t="n">
        <v>38024.84</v>
      </c>
      <c r="U5" t="n">
        <v>0.55</v>
      </c>
      <c r="V5" t="n">
        <v>0.85</v>
      </c>
      <c r="W5" t="n">
        <v>12.37</v>
      </c>
      <c r="X5" t="n">
        <v>2.27</v>
      </c>
      <c r="Y5" t="n">
        <v>1</v>
      </c>
      <c r="Z5" t="n">
        <v>10</v>
      </c>
      <c r="AA5" t="n">
        <v>638.5025716680204</v>
      </c>
      <c r="AB5" t="n">
        <v>873.627387301598</v>
      </c>
      <c r="AC5" t="n">
        <v>790.2496156012719</v>
      </c>
      <c r="AD5" t="n">
        <v>638502.5716680204</v>
      </c>
      <c r="AE5" t="n">
        <v>873627.387301598</v>
      </c>
      <c r="AF5" t="n">
        <v>7.763181688884744e-06</v>
      </c>
      <c r="AG5" t="n">
        <v>31</v>
      </c>
      <c r="AH5" t="n">
        <v>790249.6156012719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2.1443</v>
      </c>
      <c r="E6" t="n">
        <v>46.64</v>
      </c>
      <c r="F6" t="n">
        <v>43.93</v>
      </c>
      <c r="G6" t="n">
        <v>56.09</v>
      </c>
      <c r="H6" t="n">
        <v>1.02</v>
      </c>
      <c r="I6" t="n">
        <v>47</v>
      </c>
      <c r="J6" t="n">
        <v>85.67</v>
      </c>
      <c r="K6" t="n">
        <v>35.1</v>
      </c>
      <c r="L6" t="n">
        <v>5</v>
      </c>
      <c r="M6" t="n">
        <v>45</v>
      </c>
      <c r="N6" t="n">
        <v>10.57</v>
      </c>
      <c r="O6" t="n">
        <v>10799.59</v>
      </c>
      <c r="P6" t="n">
        <v>318.82</v>
      </c>
      <c r="Q6" t="n">
        <v>796.47</v>
      </c>
      <c r="R6" t="n">
        <v>168.94</v>
      </c>
      <c r="S6" t="n">
        <v>102.58</v>
      </c>
      <c r="T6" t="n">
        <v>28959.23</v>
      </c>
      <c r="U6" t="n">
        <v>0.61</v>
      </c>
      <c r="V6" t="n">
        <v>0.86</v>
      </c>
      <c r="W6" t="n">
        <v>12.34</v>
      </c>
      <c r="X6" t="n">
        <v>1.72</v>
      </c>
      <c r="Y6" t="n">
        <v>1</v>
      </c>
      <c r="Z6" t="n">
        <v>10</v>
      </c>
      <c r="AA6" t="n">
        <v>623.6846939749371</v>
      </c>
      <c r="AB6" t="n">
        <v>853.3529133232946</v>
      </c>
      <c r="AC6" t="n">
        <v>771.9101089640549</v>
      </c>
      <c r="AD6" t="n">
        <v>623684.6939749371</v>
      </c>
      <c r="AE6" t="n">
        <v>853352.9133232946</v>
      </c>
      <c r="AF6" t="n">
        <v>7.894991935250443e-06</v>
      </c>
      <c r="AG6" t="n">
        <v>31</v>
      </c>
      <c r="AH6" t="n">
        <v>771910.1089640548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2.1683</v>
      </c>
      <c r="E7" t="n">
        <v>46.12</v>
      </c>
      <c r="F7" t="n">
        <v>43.57</v>
      </c>
      <c r="G7" t="n">
        <v>68.8</v>
      </c>
      <c r="H7" t="n">
        <v>1.21</v>
      </c>
      <c r="I7" t="n">
        <v>38</v>
      </c>
      <c r="J7" t="n">
        <v>86.88</v>
      </c>
      <c r="K7" t="n">
        <v>35.1</v>
      </c>
      <c r="L7" t="n">
        <v>6</v>
      </c>
      <c r="M7" t="n">
        <v>36</v>
      </c>
      <c r="N7" t="n">
        <v>10.78</v>
      </c>
      <c r="O7" t="n">
        <v>10949.33</v>
      </c>
      <c r="P7" t="n">
        <v>309.28</v>
      </c>
      <c r="Q7" t="n">
        <v>796.46</v>
      </c>
      <c r="R7" t="n">
        <v>156.39</v>
      </c>
      <c r="S7" t="n">
        <v>102.58</v>
      </c>
      <c r="T7" t="n">
        <v>22725.88</v>
      </c>
      <c r="U7" t="n">
        <v>0.66</v>
      </c>
      <c r="V7" t="n">
        <v>0.86</v>
      </c>
      <c r="W7" t="n">
        <v>12.34</v>
      </c>
      <c r="X7" t="n">
        <v>1.36</v>
      </c>
      <c r="Y7" t="n">
        <v>1</v>
      </c>
      <c r="Z7" t="n">
        <v>10</v>
      </c>
      <c r="AA7" t="n">
        <v>613.0173130876761</v>
      </c>
      <c r="AB7" t="n">
        <v>838.7573321817138</v>
      </c>
      <c r="AC7" t="n">
        <v>758.7075096015996</v>
      </c>
      <c r="AD7" t="n">
        <v>613017.3130876762</v>
      </c>
      <c r="AE7" t="n">
        <v>838757.3321817138</v>
      </c>
      <c r="AF7" t="n">
        <v>7.983356346221859e-06</v>
      </c>
      <c r="AG7" t="n">
        <v>31</v>
      </c>
      <c r="AH7" t="n">
        <v>758707.5096015995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2.183</v>
      </c>
      <c r="E8" t="n">
        <v>45.81</v>
      </c>
      <c r="F8" t="n">
        <v>43.37</v>
      </c>
      <c r="G8" t="n">
        <v>81.31</v>
      </c>
      <c r="H8" t="n">
        <v>1.39</v>
      </c>
      <c r="I8" t="n">
        <v>32</v>
      </c>
      <c r="J8" t="n">
        <v>88.09999999999999</v>
      </c>
      <c r="K8" t="n">
        <v>35.1</v>
      </c>
      <c r="L8" t="n">
        <v>7</v>
      </c>
      <c r="M8" t="n">
        <v>30</v>
      </c>
      <c r="N8" t="n">
        <v>11</v>
      </c>
      <c r="O8" t="n">
        <v>11099.43</v>
      </c>
      <c r="P8" t="n">
        <v>300.27</v>
      </c>
      <c r="Q8" t="n">
        <v>796.38</v>
      </c>
      <c r="R8" t="n">
        <v>149.79</v>
      </c>
      <c r="S8" t="n">
        <v>102.58</v>
      </c>
      <c r="T8" t="n">
        <v>19455.24</v>
      </c>
      <c r="U8" t="n">
        <v>0.68</v>
      </c>
      <c r="V8" t="n">
        <v>0.87</v>
      </c>
      <c r="W8" t="n">
        <v>12.32</v>
      </c>
      <c r="X8" t="n">
        <v>1.15</v>
      </c>
      <c r="Y8" t="n">
        <v>1</v>
      </c>
      <c r="Z8" t="n">
        <v>10</v>
      </c>
      <c r="AA8" t="n">
        <v>595.2282309320286</v>
      </c>
      <c r="AB8" t="n">
        <v>814.4175251774404</v>
      </c>
      <c r="AC8" t="n">
        <v>736.6906596166805</v>
      </c>
      <c r="AD8" t="n">
        <v>595228.2309320286</v>
      </c>
      <c r="AE8" t="n">
        <v>814417.5251774405</v>
      </c>
      <c r="AF8" t="n">
        <v>8.037479547941853e-06</v>
      </c>
      <c r="AG8" t="n">
        <v>30</v>
      </c>
      <c r="AH8" t="n">
        <v>736690.6596166805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2.1968</v>
      </c>
      <c r="E9" t="n">
        <v>45.52</v>
      </c>
      <c r="F9" t="n">
        <v>43.16</v>
      </c>
      <c r="G9" t="n">
        <v>95.92</v>
      </c>
      <c r="H9" t="n">
        <v>1.57</v>
      </c>
      <c r="I9" t="n">
        <v>27</v>
      </c>
      <c r="J9" t="n">
        <v>89.31999999999999</v>
      </c>
      <c r="K9" t="n">
        <v>35.1</v>
      </c>
      <c r="L9" t="n">
        <v>8</v>
      </c>
      <c r="M9" t="n">
        <v>24</v>
      </c>
      <c r="N9" t="n">
        <v>11.22</v>
      </c>
      <c r="O9" t="n">
        <v>11249.89</v>
      </c>
      <c r="P9" t="n">
        <v>290.09</v>
      </c>
      <c r="Q9" t="n">
        <v>796.41</v>
      </c>
      <c r="R9" t="n">
        <v>143.03</v>
      </c>
      <c r="S9" t="n">
        <v>102.58</v>
      </c>
      <c r="T9" t="n">
        <v>16103.05</v>
      </c>
      <c r="U9" t="n">
        <v>0.72</v>
      </c>
      <c r="V9" t="n">
        <v>0.87</v>
      </c>
      <c r="W9" t="n">
        <v>12.32</v>
      </c>
      <c r="X9" t="n">
        <v>0.95</v>
      </c>
      <c r="Y9" t="n">
        <v>1</v>
      </c>
      <c r="Z9" t="n">
        <v>10</v>
      </c>
      <c r="AA9" t="n">
        <v>586.377600705493</v>
      </c>
      <c r="AB9" t="n">
        <v>802.3077024392462</v>
      </c>
      <c r="AC9" t="n">
        <v>725.7365813643764</v>
      </c>
      <c r="AD9" t="n">
        <v>586377.600705493</v>
      </c>
      <c r="AE9" t="n">
        <v>802307.7024392462</v>
      </c>
      <c r="AF9" t="n">
        <v>8.088289084250418e-06</v>
      </c>
      <c r="AG9" t="n">
        <v>30</v>
      </c>
      <c r="AH9" t="n">
        <v>725736.5813643765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2.1997</v>
      </c>
      <c r="E10" t="n">
        <v>45.46</v>
      </c>
      <c r="F10" t="n">
        <v>43.14</v>
      </c>
      <c r="G10" t="n">
        <v>103.53</v>
      </c>
      <c r="H10" t="n">
        <v>1.75</v>
      </c>
      <c r="I10" t="n">
        <v>25</v>
      </c>
      <c r="J10" t="n">
        <v>90.54000000000001</v>
      </c>
      <c r="K10" t="n">
        <v>35.1</v>
      </c>
      <c r="L10" t="n">
        <v>9</v>
      </c>
      <c r="M10" t="n">
        <v>11</v>
      </c>
      <c r="N10" t="n">
        <v>11.44</v>
      </c>
      <c r="O10" t="n">
        <v>11400.71</v>
      </c>
      <c r="P10" t="n">
        <v>286.22</v>
      </c>
      <c r="Q10" t="n">
        <v>796.53</v>
      </c>
      <c r="R10" t="n">
        <v>141.62</v>
      </c>
      <c r="S10" t="n">
        <v>102.58</v>
      </c>
      <c r="T10" t="n">
        <v>15405.47</v>
      </c>
      <c r="U10" t="n">
        <v>0.72</v>
      </c>
      <c r="V10" t="n">
        <v>0.87</v>
      </c>
      <c r="W10" t="n">
        <v>12.33</v>
      </c>
      <c r="X10" t="n">
        <v>0.92</v>
      </c>
      <c r="Y10" t="n">
        <v>1</v>
      </c>
      <c r="Z10" t="n">
        <v>10</v>
      </c>
      <c r="AA10" t="n">
        <v>583.5295893319233</v>
      </c>
      <c r="AB10" t="n">
        <v>798.4109276325339</v>
      </c>
      <c r="AC10" t="n">
        <v>722.211709276059</v>
      </c>
      <c r="AD10" t="n">
        <v>583529.5893319233</v>
      </c>
      <c r="AE10" t="n">
        <v>798410.9276325339</v>
      </c>
      <c r="AF10" t="n">
        <v>8.098966450576131e-06</v>
      </c>
      <c r="AG10" t="n">
        <v>30</v>
      </c>
      <c r="AH10" t="n">
        <v>722211.7092760589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2.2015</v>
      </c>
      <c r="E11" t="n">
        <v>45.42</v>
      </c>
      <c r="F11" t="n">
        <v>43.12</v>
      </c>
      <c r="G11" t="n">
        <v>107.8</v>
      </c>
      <c r="H11" t="n">
        <v>1.91</v>
      </c>
      <c r="I11" t="n">
        <v>24</v>
      </c>
      <c r="J11" t="n">
        <v>91.77</v>
      </c>
      <c r="K11" t="n">
        <v>35.1</v>
      </c>
      <c r="L11" t="n">
        <v>10</v>
      </c>
      <c r="M11" t="n">
        <v>0</v>
      </c>
      <c r="N11" t="n">
        <v>11.67</v>
      </c>
      <c r="O11" t="n">
        <v>11551.91</v>
      </c>
      <c r="P11" t="n">
        <v>287.21</v>
      </c>
      <c r="Q11" t="n">
        <v>796.52</v>
      </c>
      <c r="R11" t="n">
        <v>140.25</v>
      </c>
      <c r="S11" t="n">
        <v>102.58</v>
      </c>
      <c r="T11" t="n">
        <v>14728.42</v>
      </c>
      <c r="U11" t="n">
        <v>0.73</v>
      </c>
      <c r="V11" t="n">
        <v>0.87</v>
      </c>
      <c r="W11" t="n">
        <v>12.35</v>
      </c>
      <c r="X11" t="n">
        <v>0.9</v>
      </c>
      <c r="Y11" t="n">
        <v>1</v>
      </c>
      <c r="Z11" t="n">
        <v>10</v>
      </c>
      <c r="AA11" t="n">
        <v>583.8404443921345</v>
      </c>
      <c r="AB11" t="n">
        <v>798.8362532398721</v>
      </c>
      <c r="AC11" t="n">
        <v>722.5964424043812</v>
      </c>
      <c r="AD11" t="n">
        <v>583840.4443921344</v>
      </c>
      <c r="AE11" t="n">
        <v>798836.2532398722</v>
      </c>
      <c r="AF11" t="n">
        <v>8.105593781398988e-06</v>
      </c>
      <c r="AG11" t="n">
        <v>30</v>
      </c>
      <c r="AH11" t="n">
        <v>722596.4424043811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1.4567</v>
      </c>
      <c r="E2" t="n">
        <v>68.65000000000001</v>
      </c>
      <c r="F2" t="n">
        <v>57.7</v>
      </c>
      <c r="G2" t="n">
        <v>8.630000000000001</v>
      </c>
      <c r="H2" t="n">
        <v>0.16</v>
      </c>
      <c r="I2" t="n">
        <v>401</v>
      </c>
      <c r="J2" t="n">
        <v>107.41</v>
      </c>
      <c r="K2" t="n">
        <v>41.65</v>
      </c>
      <c r="L2" t="n">
        <v>1</v>
      </c>
      <c r="M2" t="n">
        <v>399</v>
      </c>
      <c r="N2" t="n">
        <v>14.77</v>
      </c>
      <c r="O2" t="n">
        <v>13481.73</v>
      </c>
      <c r="P2" t="n">
        <v>551.5700000000001</v>
      </c>
      <c r="Q2" t="n">
        <v>797.5599999999999</v>
      </c>
      <c r="R2" t="n">
        <v>628.59</v>
      </c>
      <c r="S2" t="n">
        <v>102.58</v>
      </c>
      <c r="T2" t="n">
        <v>257012.99</v>
      </c>
      <c r="U2" t="n">
        <v>0.16</v>
      </c>
      <c r="V2" t="n">
        <v>0.65</v>
      </c>
      <c r="W2" t="n">
        <v>12.92</v>
      </c>
      <c r="X2" t="n">
        <v>15.46</v>
      </c>
      <c r="Y2" t="n">
        <v>1</v>
      </c>
      <c r="Z2" t="n">
        <v>10</v>
      </c>
      <c r="AA2" t="n">
        <v>1231.679753043071</v>
      </c>
      <c r="AB2" t="n">
        <v>1685.238575989259</v>
      </c>
      <c r="AC2" t="n">
        <v>1524.40177154404</v>
      </c>
      <c r="AD2" t="n">
        <v>1231679.753043071</v>
      </c>
      <c r="AE2" t="n">
        <v>1685238.575989259</v>
      </c>
      <c r="AF2" t="n">
        <v>4.644658308198585e-06</v>
      </c>
      <c r="AG2" t="n">
        <v>45</v>
      </c>
      <c r="AH2" t="n">
        <v>1524401.77154404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1.8423</v>
      </c>
      <c r="E3" t="n">
        <v>54.28</v>
      </c>
      <c r="F3" t="n">
        <v>48.53</v>
      </c>
      <c r="G3" t="n">
        <v>17.44</v>
      </c>
      <c r="H3" t="n">
        <v>0.32</v>
      </c>
      <c r="I3" t="n">
        <v>167</v>
      </c>
      <c r="J3" t="n">
        <v>108.68</v>
      </c>
      <c r="K3" t="n">
        <v>41.65</v>
      </c>
      <c r="L3" t="n">
        <v>2</v>
      </c>
      <c r="M3" t="n">
        <v>165</v>
      </c>
      <c r="N3" t="n">
        <v>15.03</v>
      </c>
      <c r="O3" t="n">
        <v>13638.32</v>
      </c>
      <c r="P3" t="n">
        <v>459.93</v>
      </c>
      <c r="Q3" t="n">
        <v>796.91</v>
      </c>
      <c r="R3" t="n">
        <v>321.42</v>
      </c>
      <c r="S3" t="n">
        <v>102.58</v>
      </c>
      <c r="T3" t="n">
        <v>104598.99</v>
      </c>
      <c r="U3" t="n">
        <v>0.32</v>
      </c>
      <c r="V3" t="n">
        <v>0.78</v>
      </c>
      <c r="W3" t="n">
        <v>12.56</v>
      </c>
      <c r="X3" t="n">
        <v>6.31</v>
      </c>
      <c r="Y3" t="n">
        <v>1</v>
      </c>
      <c r="Z3" t="n">
        <v>10</v>
      </c>
      <c r="AA3" t="n">
        <v>874.6628957148504</v>
      </c>
      <c r="AB3" t="n">
        <v>1196.752361320656</v>
      </c>
      <c r="AC3" t="n">
        <v>1082.5359956087</v>
      </c>
      <c r="AD3" t="n">
        <v>874662.8957148504</v>
      </c>
      <c r="AE3" t="n">
        <v>1196752.361320656</v>
      </c>
      <c r="AF3" t="n">
        <v>5.874136061779538e-06</v>
      </c>
      <c r="AG3" t="n">
        <v>36</v>
      </c>
      <c r="AH3" t="n">
        <v>1082535.9956087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1.981</v>
      </c>
      <c r="E4" t="n">
        <v>50.48</v>
      </c>
      <c r="F4" t="n">
        <v>46.11</v>
      </c>
      <c r="G4" t="n">
        <v>26.35</v>
      </c>
      <c r="H4" t="n">
        <v>0.48</v>
      </c>
      <c r="I4" t="n">
        <v>105</v>
      </c>
      <c r="J4" t="n">
        <v>109.96</v>
      </c>
      <c r="K4" t="n">
        <v>41.65</v>
      </c>
      <c r="L4" t="n">
        <v>3</v>
      </c>
      <c r="M4" t="n">
        <v>103</v>
      </c>
      <c r="N4" t="n">
        <v>15.31</v>
      </c>
      <c r="O4" t="n">
        <v>13795.21</v>
      </c>
      <c r="P4" t="n">
        <v>432.43</v>
      </c>
      <c r="Q4" t="n">
        <v>796.67</v>
      </c>
      <c r="R4" t="n">
        <v>241.3</v>
      </c>
      <c r="S4" t="n">
        <v>102.58</v>
      </c>
      <c r="T4" t="n">
        <v>64848</v>
      </c>
      <c r="U4" t="n">
        <v>0.43</v>
      </c>
      <c r="V4" t="n">
        <v>0.82</v>
      </c>
      <c r="W4" t="n">
        <v>12.44</v>
      </c>
      <c r="X4" t="n">
        <v>3.89</v>
      </c>
      <c r="Y4" t="n">
        <v>1</v>
      </c>
      <c r="Z4" t="n">
        <v>10</v>
      </c>
      <c r="AA4" t="n">
        <v>781.2312525033772</v>
      </c>
      <c r="AB4" t="n">
        <v>1068.91506516553</v>
      </c>
      <c r="AC4" t="n">
        <v>966.899311577847</v>
      </c>
      <c r="AD4" t="n">
        <v>781231.2525033772</v>
      </c>
      <c r="AE4" t="n">
        <v>1068915.065165529</v>
      </c>
      <c r="AF4" t="n">
        <v>6.316378189429118e-06</v>
      </c>
      <c r="AG4" t="n">
        <v>33</v>
      </c>
      <c r="AH4" t="n">
        <v>966899.311577847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2.0506</v>
      </c>
      <c r="E5" t="n">
        <v>48.77</v>
      </c>
      <c r="F5" t="n">
        <v>45.04</v>
      </c>
      <c r="G5" t="n">
        <v>35.56</v>
      </c>
      <c r="H5" t="n">
        <v>0.63</v>
      </c>
      <c r="I5" t="n">
        <v>76</v>
      </c>
      <c r="J5" t="n">
        <v>111.23</v>
      </c>
      <c r="K5" t="n">
        <v>41.65</v>
      </c>
      <c r="L5" t="n">
        <v>4</v>
      </c>
      <c r="M5" t="n">
        <v>74</v>
      </c>
      <c r="N5" t="n">
        <v>15.58</v>
      </c>
      <c r="O5" t="n">
        <v>13952.52</v>
      </c>
      <c r="P5" t="n">
        <v>417.84</v>
      </c>
      <c r="Q5" t="n">
        <v>796.48</v>
      </c>
      <c r="R5" t="n">
        <v>205.16</v>
      </c>
      <c r="S5" t="n">
        <v>102.58</v>
      </c>
      <c r="T5" t="n">
        <v>46920.05</v>
      </c>
      <c r="U5" t="n">
        <v>0.5</v>
      </c>
      <c r="V5" t="n">
        <v>0.84</v>
      </c>
      <c r="W5" t="n">
        <v>12.41</v>
      </c>
      <c r="X5" t="n">
        <v>2.82</v>
      </c>
      <c r="Y5" t="n">
        <v>1</v>
      </c>
      <c r="Z5" t="n">
        <v>10</v>
      </c>
      <c r="AA5" t="n">
        <v>742.4685422824124</v>
      </c>
      <c r="AB5" t="n">
        <v>1015.878214951123</v>
      </c>
      <c r="AC5" t="n">
        <v>918.9242239102164</v>
      </c>
      <c r="AD5" t="n">
        <v>742468.5422824124</v>
      </c>
      <c r="AE5" t="n">
        <v>1015878.214951123</v>
      </c>
      <c r="AF5" t="n">
        <v>6.53829637316676e-06</v>
      </c>
      <c r="AG5" t="n">
        <v>32</v>
      </c>
      <c r="AH5" t="n">
        <v>918924.2239102164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2.0923</v>
      </c>
      <c r="E6" t="n">
        <v>47.79</v>
      </c>
      <c r="F6" t="n">
        <v>44.42</v>
      </c>
      <c r="G6" t="n">
        <v>44.42</v>
      </c>
      <c r="H6" t="n">
        <v>0.78</v>
      </c>
      <c r="I6" t="n">
        <v>60</v>
      </c>
      <c r="J6" t="n">
        <v>112.51</v>
      </c>
      <c r="K6" t="n">
        <v>41.65</v>
      </c>
      <c r="L6" t="n">
        <v>5</v>
      </c>
      <c r="M6" t="n">
        <v>58</v>
      </c>
      <c r="N6" t="n">
        <v>15.86</v>
      </c>
      <c r="O6" t="n">
        <v>14110.24</v>
      </c>
      <c r="P6" t="n">
        <v>407.45</v>
      </c>
      <c r="Q6" t="n">
        <v>796.61</v>
      </c>
      <c r="R6" t="n">
        <v>184.85</v>
      </c>
      <c r="S6" t="n">
        <v>102.58</v>
      </c>
      <c r="T6" t="n">
        <v>36846.72</v>
      </c>
      <c r="U6" t="n">
        <v>0.55</v>
      </c>
      <c r="V6" t="n">
        <v>0.85</v>
      </c>
      <c r="W6" t="n">
        <v>12.37</v>
      </c>
      <c r="X6" t="n">
        <v>2.21</v>
      </c>
      <c r="Y6" t="n">
        <v>1</v>
      </c>
      <c r="Z6" t="n">
        <v>10</v>
      </c>
      <c r="AA6" t="n">
        <v>724.9162611974862</v>
      </c>
      <c r="AB6" t="n">
        <v>991.862409618736</v>
      </c>
      <c r="AC6" t="n">
        <v>897.2004533323583</v>
      </c>
      <c r="AD6" t="n">
        <v>724916.2611974862</v>
      </c>
      <c r="AE6" t="n">
        <v>991862.409618736</v>
      </c>
      <c r="AF6" t="n">
        <v>6.671255974630257e-06</v>
      </c>
      <c r="AG6" t="n">
        <v>32</v>
      </c>
      <c r="AH6" t="n">
        <v>897200.4533323583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2.1219</v>
      </c>
      <c r="E7" t="n">
        <v>47.13</v>
      </c>
      <c r="F7" t="n">
        <v>44</v>
      </c>
      <c r="G7" t="n">
        <v>53.88</v>
      </c>
      <c r="H7" t="n">
        <v>0.93</v>
      </c>
      <c r="I7" t="n">
        <v>49</v>
      </c>
      <c r="J7" t="n">
        <v>113.79</v>
      </c>
      <c r="K7" t="n">
        <v>41.65</v>
      </c>
      <c r="L7" t="n">
        <v>6</v>
      </c>
      <c r="M7" t="n">
        <v>47</v>
      </c>
      <c r="N7" t="n">
        <v>16.14</v>
      </c>
      <c r="O7" t="n">
        <v>14268.39</v>
      </c>
      <c r="P7" t="n">
        <v>399.06</v>
      </c>
      <c r="Q7" t="n">
        <v>796.45</v>
      </c>
      <c r="R7" t="n">
        <v>170.91</v>
      </c>
      <c r="S7" t="n">
        <v>102.58</v>
      </c>
      <c r="T7" t="n">
        <v>29934.4</v>
      </c>
      <c r="U7" t="n">
        <v>0.6</v>
      </c>
      <c r="V7" t="n">
        <v>0.85</v>
      </c>
      <c r="W7" t="n">
        <v>12.35</v>
      </c>
      <c r="X7" t="n">
        <v>1.79</v>
      </c>
      <c r="Y7" t="n">
        <v>1</v>
      </c>
      <c r="Z7" t="n">
        <v>10</v>
      </c>
      <c r="AA7" t="n">
        <v>702.7100204787708</v>
      </c>
      <c r="AB7" t="n">
        <v>961.4788513971912</v>
      </c>
      <c r="AC7" t="n">
        <v>869.7166592638858</v>
      </c>
      <c r="AD7" t="n">
        <v>702710.0204787708</v>
      </c>
      <c r="AE7" t="n">
        <v>961478.8513971912</v>
      </c>
      <c r="AF7" t="n">
        <v>6.765634972311785e-06</v>
      </c>
      <c r="AG7" t="n">
        <v>31</v>
      </c>
      <c r="AH7" t="n">
        <v>869716.6592638858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2.1435</v>
      </c>
      <c r="E8" t="n">
        <v>46.65</v>
      </c>
      <c r="F8" t="n">
        <v>43.71</v>
      </c>
      <c r="G8" t="n">
        <v>63.96</v>
      </c>
      <c r="H8" t="n">
        <v>1.07</v>
      </c>
      <c r="I8" t="n">
        <v>41</v>
      </c>
      <c r="J8" t="n">
        <v>115.08</v>
      </c>
      <c r="K8" t="n">
        <v>41.65</v>
      </c>
      <c r="L8" t="n">
        <v>7</v>
      </c>
      <c r="M8" t="n">
        <v>39</v>
      </c>
      <c r="N8" t="n">
        <v>16.43</v>
      </c>
      <c r="O8" t="n">
        <v>14426.96</v>
      </c>
      <c r="P8" t="n">
        <v>390.82</v>
      </c>
      <c r="Q8" t="n">
        <v>796.45</v>
      </c>
      <c r="R8" t="n">
        <v>161.28</v>
      </c>
      <c r="S8" t="n">
        <v>102.58</v>
      </c>
      <c r="T8" t="n">
        <v>25154.95</v>
      </c>
      <c r="U8" t="n">
        <v>0.64</v>
      </c>
      <c r="V8" t="n">
        <v>0.86</v>
      </c>
      <c r="W8" t="n">
        <v>12.34</v>
      </c>
      <c r="X8" t="n">
        <v>1.49</v>
      </c>
      <c r="Y8" t="n">
        <v>1</v>
      </c>
      <c r="Z8" t="n">
        <v>10</v>
      </c>
      <c r="AA8" t="n">
        <v>692.4297268910527</v>
      </c>
      <c r="AB8" t="n">
        <v>947.4129001759306</v>
      </c>
      <c r="AC8" t="n">
        <v>856.9931426854959</v>
      </c>
      <c r="AD8" t="n">
        <v>692429.7268910527</v>
      </c>
      <c r="AE8" t="n">
        <v>947412.9001759307</v>
      </c>
      <c r="AF8" t="n">
        <v>6.834506132782086e-06</v>
      </c>
      <c r="AG8" t="n">
        <v>31</v>
      </c>
      <c r="AH8" t="n">
        <v>856993.1426854959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2.1568</v>
      </c>
      <c r="E9" t="n">
        <v>46.36</v>
      </c>
      <c r="F9" t="n">
        <v>43.53</v>
      </c>
      <c r="G9" t="n">
        <v>72.55</v>
      </c>
      <c r="H9" t="n">
        <v>1.21</v>
      </c>
      <c r="I9" t="n">
        <v>36</v>
      </c>
      <c r="J9" t="n">
        <v>116.37</v>
      </c>
      <c r="K9" t="n">
        <v>41.65</v>
      </c>
      <c r="L9" t="n">
        <v>8</v>
      </c>
      <c r="M9" t="n">
        <v>34</v>
      </c>
      <c r="N9" t="n">
        <v>16.72</v>
      </c>
      <c r="O9" t="n">
        <v>14585.96</v>
      </c>
      <c r="P9" t="n">
        <v>384.94</v>
      </c>
      <c r="Q9" t="n">
        <v>796.41</v>
      </c>
      <c r="R9" t="n">
        <v>155.21</v>
      </c>
      <c r="S9" t="n">
        <v>102.58</v>
      </c>
      <c r="T9" t="n">
        <v>22148.61</v>
      </c>
      <c r="U9" t="n">
        <v>0.66</v>
      </c>
      <c r="V9" t="n">
        <v>0.86</v>
      </c>
      <c r="W9" t="n">
        <v>12.33</v>
      </c>
      <c r="X9" t="n">
        <v>1.31</v>
      </c>
      <c r="Y9" t="n">
        <v>1</v>
      </c>
      <c r="Z9" t="n">
        <v>10</v>
      </c>
      <c r="AA9" t="n">
        <v>685.6887767860378</v>
      </c>
      <c r="AB9" t="n">
        <v>938.1896348525197</v>
      </c>
      <c r="AC9" t="n">
        <v>848.650132859617</v>
      </c>
      <c r="AD9" t="n">
        <v>685688.7767860378</v>
      </c>
      <c r="AE9" t="n">
        <v>938189.6348525197</v>
      </c>
      <c r="AF9" t="n">
        <v>6.876912912145745e-06</v>
      </c>
      <c r="AG9" t="n">
        <v>31</v>
      </c>
      <c r="AH9" t="n">
        <v>848650.132859617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2.1681</v>
      </c>
      <c r="E10" t="n">
        <v>46.12</v>
      </c>
      <c r="F10" t="n">
        <v>43.38</v>
      </c>
      <c r="G10" t="n">
        <v>81.33</v>
      </c>
      <c r="H10" t="n">
        <v>1.35</v>
      </c>
      <c r="I10" t="n">
        <v>32</v>
      </c>
      <c r="J10" t="n">
        <v>117.66</v>
      </c>
      <c r="K10" t="n">
        <v>41.65</v>
      </c>
      <c r="L10" t="n">
        <v>9</v>
      </c>
      <c r="M10" t="n">
        <v>30</v>
      </c>
      <c r="N10" t="n">
        <v>17.01</v>
      </c>
      <c r="O10" t="n">
        <v>14745.39</v>
      </c>
      <c r="P10" t="n">
        <v>377.86</v>
      </c>
      <c r="Q10" t="n">
        <v>796.46</v>
      </c>
      <c r="R10" t="n">
        <v>149.75</v>
      </c>
      <c r="S10" t="n">
        <v>102.58</v>
      </c>
      <c r="T10" t="n">
        <v>19435.85</v>
      </c>
      <c r="U10" t="n">
        <v>0.6899999999999999</v>
      </c>
      <c r="V10" t="n">
        <v>0.87</v>
      </c>
      <c r="W10" t="n">
        <v>12.34</v>
      </c>
      <c r="X10" t="n">
        <v>1.16</v>
      </c>
      <c r="Y10" t="n">
        <v>1</v>
      </c>
      <c r="Z10" t="n">
        <v>10</v>
      </c>
      <c r="AA10" t="n">
        <v>678.7283502103426</v>
      </c>
      <c r="AB10" t="n">
        <v>928.666072139305</v>
      </c>
      <c r="AC10" t="n">
        <v>840.0354856053472</v>
      </c>
      <c r="AD10" t="n">
        <v>678728.3502103426</v>
      </c>
      <c r="AE10" t="n">
        <v>928666.0721393051</v>
      </c>
      <c r="AF10" t="n">
        <v>6.912942732206597e-06</v>
      </c>
      <c r="AG10" t="n">
        <v>31</v>
      </c>
      <c r="AH10" t="n">
        <v>840035.4856053472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2.1792</v>
      </c>
      <c r="E11" t="n">
        <v>45.89</v>
      </c>
      <c r="F11" t="n">
        <v>43.23</v>
      </c>
      <c r="G11" t="n">
        <v>92.64</v>
      </c>
      <c r="H11" t="n">
        <v>1.48</v>
      </c>
      <c r="I11" t="n">
        <v>28</v>
      </c>
      <c r="J11" t="n">
        <v>118.96</v>
      </c>
      <c r="K11" t="n">
        <v>41.65</v>
      </c>
      <c r="L11" t="n">
        <v>10</v>
      </c>
      <c r="M11" t="n">
        <v>26</v>
      </c>
      <c r="N11" t="n">
        <v>17.31</v>
      </c>
      <c r="O11" t="n">
        <v>14905.25</v>
      </c>
      <c r="P11" t="n">
        <v>372.19</v>
      </c>
      <c r="Q11" t="n">
        <v>796.39</v>
      </c>
      <c r="R11" t="n">
        <v>145.21</v>
      </c>
      <c r="S11" t="n">
        <v>102.58</v>
      </c>
      <c r="T11" t="n">
        <v>17185.97</v>
      </c>
      <c r="U11" t="n">
        <v>0.71</v>
      </c>
      <c r="V11" t="n">
        <v>0.87</v>
      </c>
      <c r="W11" t="n">
        <v>12.32</v>
      </c>
      <c r="X11" t="n">
        <v>1.02</v>
      </c>
      <c r="Y11" t="n">
        <v>1</v>
      </c>
      <c r="Z11" t="n">
        <v>10</v>
      </c>
      <c r="AA11" t="n">
        <v>663.171645448812</v>
      </c>
      <c r="AB11" t="n">
        <v>907.3807023712025</v>
      </c>
      <c r="AC11" t="n">
        <v>820.7815616537083</v>
      </c>
      <c r="AD11" t="n">
        <v>663171.6454488121</v>
      </c>
      <c r="AE11" t="n">
        <v>907380.7023712024</v>
      </c>
      <c r="AF11" t="n">
        <v>6.948334856337169e-06</v>
      </c>
      <c r="AG11" t="n">
        <v>30</v>
      </c>
      <c r="AH11" t="n">
        <v>820781.5616537083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2.1884</v>
      </c>
      <c r="E12" t="n">
        <v>45.69</v>
      </c>
      <c r="F12" t="n">
        <v>43.1</v>
      </c>
      <c r="G12" t="n">
        <v>103.45</v>
      </c>
      <c r="H12" t="n">
        <v>1.61</v>
      </c>
      <c r="I12" t="n">
        <v>25</v>
      </c>
      <c r="J12" t="n">
        <v>120.26</v>
      </c>
      <c r="K12" t="n">
        <v>41.65</v>
      </c>
      <c r="L12" t="n">
        <v>11</v>
      </c>
      <c r="M12" t="n">
        <v>23</v>
      </c>
      <c r="N12" t="n">
        <v>17.61</v>
      </c>
      <c r="O12" t="n">
        <v>15065.56</v>
      </c>
      <c r="P12" t="n">
        <v>366.2</v>
      </c>
      <c r="Q12" t="n">
        <v>796.36</v>
      </c>
      <c r="R12" t="n">
        <v>141.14</v>
      </c>
      <c r="S12" t="n">
        <v>102.58</v>
      </c>
      <c r="T12" t="n">
        <v>15168.54</v>
      </c>
      <c r="U12" t="n">
        <v>0.73</v>
      </c>
      <c r="V12" t="n">
        <v>0.87</v>
      </c>
      <c r="W12" t="n">
        <v>12.31</v>
      </c>
      <c r="X12" t="n">
        <v>0.89</v>
      </c>
      <c r="Y12" t="n">
        <v>1</v>
      </c>
      <c r="Z12" t="n">
        <v>10</v>
      </c>
      <c r="AA12" t="n">
        <v>657.4455012786494</v>
      </c>
      <c r="AB12" t="n">
        <v>899.5459392979341</v>
      </c>
      <c r="AC12" t="n">
        <v>813.6945373719938</v>
      </c>
      <c r="AD12" t="n">
        <v>657445.5012786494</v>
      </c>
      <c r="AE12" t="n">
        <v>899545.9392979341</v>
      </c>
      <c r="AF12" t="n">
        <v>6.977668869130076e-06</v>
      </c>
      <c r="AG12" t="n">
        <v>30</v>
      </c>
      <c r="AH12" t="n">
        <v>813694.5373719938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2.1931</v>
      </c>
      <c r="E13" t="n">
        <v>45.6</v>
      </c>
      <c r="F13" t="n">
        <v>43.05</v>
      </c>
      <c r="G13" t="n">
        <v>112.3</v>
      </c>
      <c r="H13" t="n">
        <v>1.74</v>
      </c>
      <c r="I13" t="n">
        <v>23</v>
      </c>
      <c r="J13" t="n">
        <v>121.56</v>
      </c>
      <c r="K13" t="n">
        <v>41.65</v>
      </c>
      <c r="L13" t="n">
        <v>12</v>
      </c>
      <c r="M13" t="n">
        <v>21</v>
      </c>
      <c r="N13" t="n">
        <v>17.91</v>
      </c>
      <c r="O13" t="n">
        <v>15226.31</v>
      </c>
      <c r="P13" t="n">
        <v>361.13</v>
      </c>
      <c r="Q13" t="n">
        <v>796.33</v>
      </c>
      <c r="R13" t="n">
        <v>139.21</v>
      </c>
      <c r="S13" t="n">
        <v>102.58</v>
      </c>
      <c r="T13" t="n">
        <v>14211.23</v>
      </c>
      <c r="U13" t="n">
        <v>0.74</v>
      </c>
      <c r="V13" t="n">
        <v>0.87</v>
      </c>
      <c r="W13" t="n">
        <v>12.31</v>
      </c>
      <c r="X13" t="n">
        <v>0.84</v>
      </c>
      <c r="Y13" t="n">
        <v>1</v>
      </c>
      <c r="Z13" t="n">
        <v>10</v>
      </c>
      <c r="AA13" t="n">
        <v>653.3456339571131</v>
      </c>
      <c r="AB13" t="n">
        <v>893.9363199552274</v>
      </c>
      <c r="AC13" t="n">
        <v>808.6202922262048</v>
      </c>
      <c r="AD13" t="n">
        <v>653345.6339571131</v>
      </c>
      <c r="AE13" t="n">
        <v>893936.3199552274</v>
      </c>
      <c r="AF13" t="n">
        <v>6.992654723491669e-06</v>
      </c>
      <c r="AG13" t="n">
        <v>30</v>
      </c>
      <c r="AH13" t="n">
        <v>808620.2922262048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2.2003</v>
      </c>
      <c r="E14" t="n">
        <v>45.45</v>
      </c>
      <c r="F14" t="n">
        <v>42.95</v>
      </c>
      <c r="G14" t="n">
        <v>122.7</v>
      </c>
      <c r="H14" t="n">
        <v>1.87</v>
      </c>
      <c r="I14" t="n">
        <v>21</v>
      </c>
      <c r="J14" t="n">
        <v>122.87</v>
      </c>
      <c r="K14" t="n">
        <v>41.65</v>
      </c>
      <c r="L14" t="n">
        <v>13</v>
      </c>
      <c r="M14" t="n">
        <v>19</v>
      </c>
      <c r="N14" t="n">
        <v>18.22</v>
      </c>
      <c r="O14" t="n">
        <v>15387.5</v>
      </c>
      <c r="P14" t="n">
        <v>354.55</v>
      </c>
      <c r="Q14" t="n">
        <v>796.36</v>
      </c>
      <c r="R14" t="n">
        <v>135.87</v>
      </c>
      <c r="S14" t="n">
        <v>102.58</v>
      </c>
      <c r="T14" t="n">
        <v>12554.26</v>
      </c>
      <c r="U14" t="n">
        <v>0.75</v>
      </c>
      <c r="V14" t="n">
        <v>0.88</v>
      </c>
      <c r="W14" t="n">
        <v>12.3</v>
      </c>
      <c r="X14" t="n">
        <v>0.73</v>
      </c>
      <c r="Y14" t="n">
        <v>1</v>
      </c>
      <c r="Z14" t="n">
        <v>10</v>
      </c>
      <c r="AA14" t="n">
        <v>647.7564004796453</v>
      </c>
      <c r="AB14" t="n">
        <v>886.2888841317775</v>
      </c>
      <c r="AC14" t="n">
        <v>801.7027169445015</v>
      </c>
      <c r="AD14" t="n">
        <v>647756.4004796454</v>
      </c>
      <c r="AE14" t="n">
        <v>886288.8841317776</v>
      </c>
      <c r="AF14" t="n">
        <v>7.015611776981769e-06</v>
      </c>
      <c r="AG14" t="n">
        <v>30</v>
      </c>
      <c r="AH14" t="n">
        <v>801702.7169445015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2.2047</v>
      </c>
      <c r="E15" t="n">
        <v>45.36</v>
      </c>
      <c r="F15" t="n">
        <v>42.9</v>
      </c>
      <c r="G15" t="n">
        <v>135.47</v>
      </c>
      <c r="H15" t="n">
        <v>1.99</v>
      </c>
      <c r="I15" t="n">
        <v>19</v>
      </c>
      <c r="J15" t="n">
        <v>124.18</v>
      </c>
      <c r="K15" t="n">
        <v>41.65</v>
      </c>
      <c r="L15" t="n">
        <v>14</v>
      </c>
      <c r="M15" t="n">
        <v>16</v>
      </c>
      <c r="N15" t="n">
        <v>18.53</v>
      </c>
      <c r="O15" t="n">
        <v>15549.15</v>
      </c>
      <c r="P15" t="n">
        <v>348.36</v>
      </c>
      <c r="Q15" t="n">
        <v>796.37</v>
      </c>
      <c r="R15" t="n">
        <v>134.12</v>
      </c>
      <c r="S15" t="n">
        <v>102.58</v>
      </c>
      <c r="T15" t="n">
        <v>11688.76</v>
      </c>
      <c r="U15" t="n">
        <v>0.76</v>
      </c>
      <c r="V15" t="n">
        <v>0.88</v>
      </c>
      <c r="W15" t="n">
        <v>12.31</v>
      </c>
      <c r="X15" t="n">
        <v>0.6899999999999999</v>
      </c>
      <c r="Y15" t="n">
        <v>1</v>
      </c>
      <c r="Z15" t="n">
        <v>10</v>
      </c>
      <c r="AA15" t="n">
        <v>643.056527440843</v>
      </c>
      <c r="AB15" t="n">
        <v>879.8583104963233</v>
      </c>
      <c r="AC15" t="n">
        <v>795.8858682314481</v>
      </c>
      <c r="AD15" t="n">
        <v>643056.5274408429</v>
      </c>
      <c r="AE15" t="n">
        <v>879858.3104963233</v>
      </c>
      <c r="AF15" t="n">
        <v>7.029641087447943e-06</v>
      </c>
      <c r="AG15" t="n">
        <v>30</v>
      </c>
      <c r="AH15" t="n">
        <v>795885.8682314481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2.208</v>
      </c>
      <c r="E16" t="n">
        <v>45.29</v>
      </c>
      <c r="F16" t="n">
        <v>42.85</v>
      </c>
      <c r="G16" t="n">
        <v>142.85</v>
      </c>
      <c r="H16" t="n">
        <v>2.11</v>
      </c>
      <c r="I16" t="n">
        <v>18</v>
      </c>
      <c r="J16" t="n">
        <v>125.49</v>
      </c>
      <c r="K16" t="n">
        <v>41.65</v>
      </c>
      <c r="L16" t="n">
        <v>15</v>
      </c>
      <c r="M16" t="n">
        <v>10</v>
      </c>
      <c r="N16" t="n">
        <v>18.84</v>
      </c>
      <c r="O16" t="n">
        <v>15711.24</v>
      </c>
      <c r="P16" t="n">
        <v>344.12</v>
      </c>
      <c r="Q16" t="n">
        <v>796.34</v>
      </c>
      <c r="R16" t="n">
        <v>132.41</v>
      </c>
      <c r="S16" t="n">
        <v>102.58</v>
      </c>
      <c r="T16" t="n">
        <v>10835.84</v>
      </c>
      <c r="U16" t="n">
        <v>0.77</v>
      </c>
      <c r="V16" t="n">
        <v>0.88</v>
      </c>
      <c r="W16" t="n">
        <v>12.31</v>
      </c>
      <c r="X16" t="n">
        <v>0.64</v>
      </c>
      <c r="Y16" t="n">
        <v>1</v>
      </c>
      <c r="Z16" t="n">
        <v>10</v>
      </c>
      <c r="AA16" t="n">
        <v>639.7512688406914</v>
      </c>
      <c r="AB16" t="n">
        <v>875.3359098618778</v>
      </c>
      <c r="AC16" t="n">
        <v>791.795079166325</v>
      </c>
      <c r="AD16" t="n">
        <v>639751.2688406914</v>
      </c>
      <c r="AE16" t="n">
        <v>875335.9098618778</v>
      </c>
      <c r="AF16" t="n">
        <v>7.040163070297574e-06</v>
      </c>
      <c r="AG16" t="n">
        <v>30</v>
      </c>
      <c r="AH16" t="n">
        <v>791795.0791663249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2.2106</v>
      </c>
      <c r="E17" t="n">
        <v>45.24</v>
      </c>
      <c r="F17" t="n">
        <v>42.82</v>
      </c>
      <c r="G17" t="n">
        <v>151.14</v>
      </c>
      <c r="H17" t="n">
        <v>2.23</v>
      </c>
      <c r="I17" t="n">
        <v>17</v>
      </c>
      <c r="J17" t="n">
        <v>126.81</v>
      </c>
      <c r="K17" t="n">
        <v>41.65</v>
      </c>
      <c r="L17" t="n">
        <v>16</v>
      </c>
      <c r="M17" t="n">
        <v>3</v>
      </c>
      <c r="N17" t="n">
        <v>19.16</v>
      </c>
      <c r="O17" t="n">
        <v>15873.8</v>
      </c>
      <c r="P17" t="n">
        <v>341.55</v>
      </c>
      <c r="Q17" t="n">
        <v>796.42</v>
      </c>
      <c r="R17" t="n">
        <v>131.45</v>
      </c>
      <c r="S17" t="n">
        <v>102.58</v>
      </c>
      <c r="T17" t="n">
        <v>10361.76</v>
      </c>
      <c r="U17" t="n">
        <v>0.78</v>
      </c>
      <c r="V17" t="n">
        <v>0.88</v>
      </c>
      <c r="W17" t="n">
        <v>12.31</v>
      </c>
      <c r="X17" t="n">
        <v>0.61</v>
      </c>
      <c r="Y17" t="n">
        <v>1</v>
      </c>
      <c r="Z17" t="n">
        <v>10</v>
      </c>
      <c r="AA17" t="n">
        <v>637.6588519616166</v>
      </c>
      <c r="AB17" t="n">
        <v>872.4729727770099</v>
      </c>
      <c r="AC17" t="n">
        <v>789.2053767786795</v>
      </c>
      <c r="AD17" t="n">
        <v>637658.8519616167</v>
      </c>
      <c r="AE17" t="n">
        <v>872472.9727770099</v>
      </c>
      <c r="AF17" t="n">
        <v>7.04845311739122e-06</v>
      </c>
      <c r="AG17" t="n">
        <v>30</v>
      </c>
      <c r="AH17" t="n">
        <v>789205.3767786794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2.2103</v>
      </c>
      <c r="E18" t="n">
        <v>45.24</v>
      </c>
      <c r="F18" t="n">
        <v>42.83</v>
      </c>
      <c r="G18" t="n">
        <v>151.16</v>
      </c>
      <c r="H18" t="n">
        <v>2.34</v>
      </c>
      <c r="I18" t="n">
        <v>17</v>
      </c>
      <c r="J18" t="n">
        <v>128.13</v>
      </c>
      <c r="K18" t="n">
        <v>41.65</v>
      </c>
      <c r="L18" t="n">
        <v>17</v>
      </c>
      <c r="M18" t="n">
        <v>0</v>
      </c>
      <c r="N18" t="n">
        <v>19.48</v>
      </c>
      <c r="O18" t="n">
        <v>16036.82</v>
      </c>
      <c r="P18" t="n">
        <v>344.48</v>
      </c>
      <c r="Q18" t="n">
        <v>796.4</v>
      </c>
      <c r="R18" t="n">
        <v>131.43</v>
      </c>
      <c r="S18" t="n">
        <v>102.58</v>
      </c>
      <c r="T18" t="n">
        <v>10351.93</v>
      </c>
      <c r="U18" t="n">
        <v>0.78</v>
      </c>
      <c r="V18" t="n">
        <v>0.88</v>
      </c>
      <c r="W18" t="n">
        <v>12.31</v>
      </c>
      <c r="X18" t="n">
        <v>0.62</v>
      </c>
      <c r="Y18" t="n">
        <v>1</v>
      </c>
      <c r="Z18" t="n">
        <v>10</v>
      </c>
      <c r="AA18" t="n">
        <v>639.5422306941555</v>
      </c>
      <c r="AB18" t="n">
        <v>875.049894647675</v>
      </c>
      <c r="AC18" t="n">
        <v>791.5363608427408</v>
      </c>
      <c r="AD18" t="n">
        <v>639542.2306941554</v>
      </c>
      <c r="AE18" t="n">
        <v>875049.8946476751</v>
      </c>
      <c r="AF18" t="n">
        <v>7.0474965734958e-06</v>
      </c>
      <c r="AG18" t="n">
        <v>30</v>
      </c>
      <c r="AH18" t="n">
        <v>791536.3608427409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1.769</v>
      </c>
      <c r="E2" t="n">
        <v>56.53</v>
      </c>
      <c r="F2" t="n">
        <v>51.39</v>
      </c>
      <c r="G2" t="n">
        <v>12.79</v>
      </c>
      <c r="H2" t="n">
        <v>0.28</v>
      </c>
      <c r="I2" t="n">
        <v>241</v>
      </c>
      <c r="J2" t="n">
        <v>61.76</v>
      </c>
      <c r="K2" t="n">
        <v>28.92</v>
      </c>
      <c r="L2" t="n">
        <v>1</v>
      </c>
      <c r="M2" t="n">
        <v>239</v>
      </c>
      <c r="N2" t="n">
        <v>6.84</v>
      </c>
      <c r="O2" t="n">
        <v>7851.41</v>
      </c>
      <c r="P2" t="n">
        <v>332.09</v>
      </c>
      <c r="Q2" t="n">
        <v>797.1799999999999</v>
      </c>
      <c r="R2" t="n">
        <v>416.85</v>
      </c>
      <c r="S2" t="n">
        <v>102.58</v>
      </c>
      <c r="T2" t="n">
        <v>151942.98</v>
      </c>
      <c r="U2" t="n">
        <v>0.25</v>
      </c>
      <c r="V2" t="n">
        <v>0.73</v>
      </c>
      <c r="W2" t="n">
        <v>12.68</v>
      </c>
      <c r="X2" t="n">
        <v>9.16</v>
      </c>
      <c r="Y2" t="n">
        <v>1</v>
      </c>
      <c r="Z2" t="n">
        <v>10</v>
      </c>
      <c r="AA2" t="n">
        <v>760.0089111919906</v>
      </c>
      <c r="AB2" t="n">
        <v>1039.87772151967</v>
      </c>
      <c r="AC2" t="n">
        <v>940.6332512553804</v>
      </c>
      <c r="AD2" t="n">
        <v>760008.9111919906</v>
      </c>
      <c r="AE2" t="n">
        <v>1039877.72151967</v>
      </c>
      <c r="AF2" t="n">
        <v>7.459974673712294e-06</v>
      </c>
      <c r="AG2" t="n">
        <v>37</v>
      </c>
      <c r="AH2" t="n">
        <v>940633.2512553805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2.0267</v>
      </c>
      <c r="E3" t="n">
        <v>49.34</v>
      </c>
      <c r="F3" t="n">
        <v>46.09</v>
      </c>
      <c r="G3" t="n">
        <v>26.34</v>
      </c>
      <c r="H3" t="n">
        <v>0.55</v>
      </c>
      <c r="I3" t="n">
        <v>105</v>
      </c>
      <c r="J3" t="n">
        <v>62.92</v>
      </c>
      <c r="K3" t="n">
        <v>28.92</v>
      </c>
      <c r="L3" t="n">
        <v>2</v>
      </c>
      <c r="M3" t="n">
        <v>103</v>
      </c>
      <c r="N3" t="n">
        <v>7</v>
      </c>
      <c r="O3" t="n">
        <v>7994.37</v>
      </c>
      <c r="P3" t="n">
        <v>288.88</v>
      </c>
      <c r="Q3" t="n">
        <v>796.6799999999999</v>
      </c>
      <c r="R3" t="n">
        <v>240.36</v>
      </c>
      <c r="S3" t="n">
        <v>102.58</v>
      </c>
      <c r="T3" t="n">
        <v>64377.13</v>
      </c>
      <c r="U3" t="n">
        <v>0.43</v>
      </c>
      <c r="V3" t="n">
        <v>0.82</v>
      </c>
      <c r="W3" t="n">
        <v>12.44</v>
      </c>
      <c r="X3" t="n">
        <v>3.87</v>
      </c>
      <c r="Y3" t="n">
        <v>1</v>
      </c>
      <c r="Z3" t="n">
        <v>10</v>
      </c>
      <c r="AA3" t="n">
        <v>626.8677340425488</v>
      </c>
      <c r="AB3" t="n">
        <v>857.7080891696182</v>
      </c>
      <c r="AC3" t="n">
        <v>775.8496329401329</v>
      </c>
      <c r="AD3" t="n">
        <v>626867.7340425488</v>
      </c>
      <c r="AE3" t="n">
        <v>857708.0891696182</v>
      </c>
      <c r="AF3" t="n">
        <v>8.546710385083497e-06</v>
      </c>
      <c r="AG3" t="n">
        <v>33</v>
      </c>
      <c r="AH3" t="n">
        <v>775849.6329401329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2.1095</v>
      </c>
      <c r="E4" t="n">
        <v>47.4</v>
      </c>
      <c r="F4" t="n">
        <v>44.69</v>
      </c>
      <c r="G4" t="n">
        <v>40.63</v>
      </c>
      <c r="H4" t="n">
        <v>0.8100000000000001</v>
      </c>
      <c r="I4" t="n">
        <v>66</v>
      </c>
      <c r="J4" t="n">
        <v>64.08</v>
      </c>
      <c r="K4" t="n">
        <v>28.92</v>
      </c>
      <c r="L4" t="n">
        <v>3</v>
      </c>
      <c r="M4" t="n">
        <v>64</v>
      </c>
      <c r="N4" t="n">
        <v>7.16</v>
      </c>
      <c r="O4" t="n">
        <v>8137.65</v>
      </c>
      <c r="P4" t="n">
        <v>270.54</v>
      </c>
      <c r="Q4" t="n">
        <v>796.61</v>
      </c>
      <c r="R4" t="n">
        <v>193.47</v>
      </c>
      <c r="S4" t="n">
        <v>102.58</v>
      </c>
      <c r="T4" t="n">
        <v>41127.33</v>
      </c>
      <c r="U4" t="n">
        <v>0.53</v>
      </c>
      <c r="V4" t="n">
        <v>0.84</v>
      </c>
      <c r="W4" t="n">
        <v>12.39</v>
      </c>
      <c r="X4" t="n">
        <v>2.47</v>
      </c>
      <c r="Y4" t="n">
        <v>1</v>
      </c>
      <c r="Z4" t="n">
        <v>10</v>
      </c>
      <c r="AA4" t="n">
        <v>580.2750117210026</v>
      </c>
      <c r="AB4" t="n">
        <v>793.9578709634416</v>
      </c>
      <c r="AC4" t="n">
        <v>718.1836460855606</v>
      </c>
      <c r="AD4" t="n">
        <v>580275.0117210025</v>
      </c>
      <c r="AE4" t="n">
        <v>793957.8709634416</v>
      </c>
      <c r="AF4" t="n">
        <v>8.895882744033966e-06</v>
      </c>
      <c r="AG4" t="n">
        <v>31</v>
      </c>
      <c r="AH4" t="n">
        <v>718183.6460855606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2.1551</v>
      </c>
      <c r="E5" t="n">
        <v>46.4</v>
      </c>
      <c r="F5" t="n">
        <v>43.95</v>
      </c>
      <c r="G5" t="n">
        <v>56.11</v>
      </c>
      <c r="H5" t="n">
        <v>1.07</v>
      </c>
      <c r="I5" t="n">
        <v>47</v>
      </c>
      <c r="J5" t="n">
        <v>65.25</v>
      </c>
      <c r="K5" t="n">
        <v>28.92</v>
      </c>
      <c r="L5" t="n">
        <v>4</v>
      </c>
      <c r="M5" t="n">
        <v>45</v>
      </c>
      <c r="N5" t="n">
        <v>7.33</v>
      </c>
      <c r="O5" t="n">
        <v>8281.25</v>
      </c>
      <c r="P5" t="n">
        <v>255.54</v>
      </c>
      <c r="Q5" t="n">
        <v>796.41</v>
      </c>
      <c r="R5" t="n">
        <v>169.39</v>
      </c>
      <c r="S5" t="n">
        <v>102.58</v>
      </c>
      <c r="T5" t="n">
        <v>29183.88</v>
      </c>
      <c r="U5" t="n">
        <v>0.61</v>
      </c>
      <c r="V5" t="n">
        <v>0.86</v>
      </c>
      <c r="W5" t="n">
        <v>12.35</v>
      </c>
      <c r="X5" t="n">
        <v>1.74</v>
      </c>
      <c r="Y5" t="n">
        <v>1</v>
      </c>
      <c r="Z5" t="n">
        <v>10</v>
      </c>
      <c r="AA5" t="n">
        <v>562.8158005993796</v>
      </c>
      <c r="AB5" t="n">
        <v>770.0694080608035</v>
      </c>
      <c r="AC5" t="n">
        <v>696.5750645546822</v>
      </c>
      <c r="AD5" t="n">
        <v>562815.8005993796</v>
      </c>
      <c r="AE5" t="n">
        <v>770069.4080608035</v>
      </c>
      <c r="AF5" t="n">
        <v>9.088180564905237e-06</v>
      </c>
      <c r="AG5" t="n">
        <v>31</v>
      </c>
      <c r="AH5" t="n">
        <v>696575.0645546821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2.1798</v>
      </c>
      <c r="E6" t="n">
        <v>45.88</v>
      </c>
      <c r="F6" t="n">
        <v>43.57</v>
      </c>
      <c r="G6" t="n">
        <v>70.65000000000001</v>
      </c>
      <c r="H6" t="n">
        <v>1.31</v>
      </c>
      <c r="I6" t="n">
        <v>37</v>
      </c>
      <c r="J6" t="n">
        <v>66.42</v>
      </c>
      <c r="K6" t="n">
        <v>28.92</v>
      </c>
      <c r="L6" t="n">
        <v>5</v>
      </c>
      <c r="M6" t="n">
        <v>31</v>
      </c>
      <c r="N6" t="n">
        <v>7.49</v>
      </c>
      <c r="O6" t="n">
        <v>8425.16</v>
      </c>
      <c r="P6" t="n">
        <v>243.17</v>
      </c>
      <c r="Q6" t="n">
        <v>796.49</v>
      </c>
      <c r="R6" t="n">
        <v>156.34</v>
      </c>
      <c r="S6" t="n">
        <v>102.58</v>
      </c>
      <c r="T6" t="n">
        <v>22707.62</v>
      </c>
      <c r="U6" t="n">
        <v>0.66</v>
      </c>
      <c r="V6" t="n">
        <v>0.86</v>
      </c>
      <c r="W6" t="n">
        <v>12.34</v>
      </c>
      <c r="X6" t="n">
        <v>1.35</v>
      </c>
      <c r="Y6" t="n">
        <v>1</v>
      </c>
      <c r="Z6" t="n">
        <v>10</v>
      </c>
      <c r="AA6" t="n">
        <v>541.714444696733</v>
      </c>
      <c r="AB6" t="n">
        <v>741.1976019886816</v>
      </c>
      <c r="AC6" t="n">
        <v>670.458743132249</v>
      </c>
      <c r="AD6" t="n">
        <v>541714.444696733</v>
      </c>
      <c r="AE6" t="n">
        <v>741197.6019886816</v>
      </c>
      <c r="AF6" t="n">
        <v>9.192341884543843e-06</v>
      </c>
      <c r="AG6" t="n">
        <v>30</v>
      </c>
      <c r="AH6" t="n">
        <v>670458.743132249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2.188</v>
      </c>
      <c r="E7" t="n">
        <v>45.7</v>
      </c>
      <c r="F7" t="n">
        <v>43.45</v>
      </c>
      <c r="G7" t="n">
        <v>79</v>
      </c>
      <c r="H7" t="n">
        <v>1.55</v>
      </c>
      <c r="I7" t="n">
        <v>33</v>
      </c>
      <c r="J7" t="n">
        <v>67.59</v>
      </c>
      <c r="K7" t="n">
        <v>28.92</v>
      </c>
      <c r="L7" t="n">
        <v>6</v>
      </c>
      <c r="M7" t="n">
        <v>1</v>
      </c>
      <c r="N7" t="n">
        <v>7.66</v>
      </c>
      <c r="O7" t="n">
        <v>8569.4</v>
      </c>
      <c r="P7" t="n">
        <v>240.26</v>
      </c>
      <c r="Q7" t="n">
        <v>796.55</v>
      </c>
      <c r="R7" t="n">
        <v>150.97</v>
      </c>
      <c r="S7" t="n">
        <v>102.58</v>
      </c>
      <c r="T7" t="n">
        <v>20041.99</v>
      </c>
      <c r="U7" t="n">
        <v>0.68</v>
      </c>
      <c r="V7" t="n">
        <v>0.87</v>
      </c>
      <c r="W7" t="n">
        <v>12.37</v>
      </c>
      <c r="X7" t="n">
        <v>1.23</v>
      </c>
      <c r="Y7" t="n">
        <v>1</v>
      </c>
      <c r="Z7" t="n">
        <v>10</v>
      </c>
      <c r="AA7" t="n">
        <v>538.6317439837642</v>
      </c>
      <c r="AB7" t="n">
        <v>736.9797148740406</v>
      </c>
      <c r="AC7" t="n">
        <v>666.6434052439876</v>
      </c>
      <c r="AD7" t="n">
        <v>538631.7439837642</v>
      </c>
      <c r="AE7" t="n">
        <v>736979.7148740406</v>
      </c>
      <c r="AF7" t="n">
        <v>9.226921755840871e-06</v>
      </c>
      <c r="AG7" t="n">
        <v>30</v>
      </c>
      <c r="AH7" t="n">
        <v>666643.4052439876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2.1879</v>
      </c>
      <c r="E8" t="n">
        <v>45.71</v>
      </c>
      <c r="F8" t="n">
        <v>43.45</v>
      </c>
      <c r="G8" t="n">
        <v>79</v>
      </c>
      <c r="H8" t="n">
        <v>1.78</v>
      </c>
      <c r="I8" t="n">
        <v>33</v>
      </c>
      <c r="J8" t="n">
        <v>68.76000000000001</v>
      </c>
      <c r="K8" t="n">
        <v>28.92</v>
      </c>
      <c r="L8" t="n">
        <v>7</v>
      </c>
      <c r="M8" t="n">
        <v>0</v>
      </c>
      <c r="N8" t="n">
        <v>7.83</v>
      </c>
      <c r="O8" t="n">
        <v>8713.950000000001</v>
      </c>
      <c r="P8" t="n">
        <v>244.02</v>
      </c>
      <c r="Q8" t="n">
        <v>796.52</v>
      </c>
      <c r="R8" t="n">
        <v>150.94</v>
      </c>
      <c r="S8" t="n">
        <v>102.58</v>
      </c>
      <c r="T8" t="n">
        <v>20026.75</v>
      </c>
      <c r="U8" t="n">
        <v>0.68</v>
      </c>
      <c r="V8" t="n">
        <v>0.87</v>
      </c>
      <c r="W8" t="n">
        <v>12.37</v>
      </c>
      <c r="X8" t="n">
        <v>1.24</v>
      </c>
      <c r="Y8" t="n">
        <v>1</v>
      </c>
      <c r="Z8" t="n">
        <v>10</v>
      </c>
      <c r="AA8" t="n">
        <v>540.9815598290218</v>
      </c>
      <c r="AB8" t="n">
        <v>740.1948365800807</v>
      </c>
      <c r="AC8" t="n">
        <v>669.5516802468549</v>
      </c>
      <c r="AD8" t="n">
        <v>540981.5598290218</v>
      </c>
      <c r="AE8" t="n">
        <v>740194.8365800807</v>
      </c>
      <c r="AF8" t="n">
        <v>9.226500050093344e-06</v>
      </c>
      <c r="AG8" t="n">
        <v>30</v>
      </c>
      <c r="AH8" t="n">
        <v>669551.6802468549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1.1037</v>
      </c>
      <c r="E2" t="n">
        <v>90.59999999999999</v>
      </c>
      <c r="F2" t="n">
        <v>67.02</v>
      </c>
      <c r="G2" t="n">
        <v>6.42</v>
      </c>
      <c r="H2" t="n">
        <v>0.11</v>
      </c>
      <c r="I2" t="n">
        <v>626</v>
      </c>
      <c r="J2" t="n">
        <v>167.88</v>
      </c>
      <c r="K2" t="n">
        <v>51.39</v>
      </c>
      <c r="L2" t="n">
        <v>1</v>
      </c>
      <c r="M2" t="n">
        <v>624</v>
      </c>
      <c r="N2" t="n">
        <v>30.49</v>
      </c>
      <c r="O2" t="n">
        <v>20939.59</v>
      </c>
      <c r="P2" t="n">
        <v>858.4299999999999</v>
      </c>
      <c r="Q2" t="n">
        <v>798.1799999999999</v>
      </c>
      <c r="R2" t="n">
        <v>939.91</v>
      </c>
      <c r="S2" t="n">
        <v>102.58</v>
      </c>
      <c r="T2" t="n">
        <v>411549.3</v>
      </c>
      <c r="U2" t="n">
        <v>0.11</v>
      </c>
      <c r="V2" t="n">
        <v>0.5600000000000001</v>
      </c>
      <c r="W2" t="n">
        <v>13.32</v>
      </c>
      <c r="X2" t="n">
        <v>24.76</v>
      </c>
      <c r="Y2" t="n">
        <v>1</v>
      </c>
      <c r="Z2" t="n">
        <v>10</v>
      </c>
      <c r="AA2" t="n">
        <v>2177.889301420594</v>
      </c>
      <c r="AB2" t="n">
        <v>2979.884223898528</v>
      </c>
      <c r="AC2" t="n">
        <v>2695.488255863428</v>
      </c>
      <c r="AD2" t="n">
        <v>2177889.301420594</v>
      </c>
      <c r="AE2" t="n">
        <v>2979884.223898529</v>
      </c>
      <c r="AF2" t="n">
        <v>2.84105060394489e-06</v>
      </c>
      <c r="AG2" t="n">
        <v>59</v>
      </c>
      <c r="AH2" t="n">
        <v>2695488.255863428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1.6197</v>
      </c>
      <c r="E3" t="n">
        <v>61.74</v>
      </c>
      <c r="F3" t="n">
        <v>51.3</v>
      </c>
      <c r="G3" t="n">
        <v>12.93</v>
      </c>
      <c r="H3" t="n">
        <v>0.21</v>
      </c>
      <c r="I3" t="n">
        <v>238</v>
      </c>
      <c r="J3" t="n">
        <v>169.33</v>
      </c>
      <c r="K3" t="n">
        <v>51.39</v>
      </c>
      <c r="L3" t="n">
        <v>2</v>
      </c>
      <c r="M3" t="n">
        <v>236</v>
      </c>
      <c r="N3" t="n">
        <v>30.94</v>
      </c>
      <c r="O3" t="n">
        <v>21118.46</v>
      </c>
      <c r="P3" t="n">
        <v>655.8200000000001</v>
      </c>
      <c r="Q3" t="n">
        <v>796.89</v>
      </c>
      <c r="R3" t="n">
        <v>414.15</v>
      </c>
      <c r="S3" t="n">
        <v>102.58</v>
      </c>
      <c r="T3" t="n">
        <v>150605.61</v>
      </c>
      <c r="U3" t="n">
        <v>0.25</v>
      </c>
      <c r="V3" t="n">
        <v>0.73</v>
      </c>
      <c r="W3" t="n">
        <v>12.67</v>
      </c>
      <c r="X3" t="n">
        <v>9.07</v>
      </c>
      <c r="Y3" t="n">
        <v>1</v>
      </c>
      <c r="Z3" t="n">
        <v>10</v>
      </c>
      <c r="AA3" t="n">
        <v>1235.636713289064</v>
      </c>
      <c r="AB3" t="n">
        <v>1690.652663566593</v>
      </c>
      <c r="AC3" t="n">
        <v>1529.299146201713</v>
      </c>
      <c r="AD3" t="n">
        <v>1235636.713289064</v>
      </c>
      <c r="AE3" t="n">
        <v>1690652.663566593</v>
      </c>
      <c r="AF3" t="n">
        <v>4.169293887115646e-06</v>
      </c>
      <c r="AG3" t="n">
        <v>41</v>
      </c>
      <c r="AH3" t="n">
        <v>1529299.146201713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1.8152</v>
      </c>
      <c r="E4" t="n">
        <v>55.09</v>
      </c>
      <c r="F4" t="n">
        <v>47.73</v>
      </c>
      <c r="G4" t="n">
        <v>19.48</v>
      </c>
      <c r="H4" t="n">
        <v>0.31</v>
      </c>
      <c r="I4" t="n">
        <v>147</v>
      </c>
      <c r="J4" t="n">
        <v>170.79</v>
      </c>
      <c r="K4" t="n">
        <v>51.39</v>
      </c>
      <c r="L4" t="n">
        <v>3</v>
      </c>
      <c r="M4" t="n">
        <v>145</v>
      </c>
      <c r="N4" t="n">
        <v>31.4</v>
      </c>
      <c r="O4" t="n">
        <v>21297.94</v>
      </c>
      <c r="P4" t="n">
        <v>608.12</v>
      </c>
      <c r="Q4" t="n">
        <v>796.6799999999999</v>
      </c>
      <c r="R4" t="n">
        <v>295.39</v>
      </c>
      <c r="S4" t="n">
        <v>102.58</v>
      </c>
      <c r="T4" t="n">
        <v>91682.07000000001</v>
      </c>
      <c r="U4" t="n">
        <v>0.35</v>
      </c>
      <c r="V4" t="n">
        <v>0.79</v>
      </c>
      <c r="W4" t="n">
        <v>12.51</v>
      </c>
      <c r="X4" t="n">
        <v>5.51</v>
      </c>
      <c r="Y4" t="n">
        <v>1</v>
      </c>
      <c r="Z4" t="n">
        <v>10</v>
      </c>
      <c r="AA4" t="n">
        <v>1043.674916996116</v>
      </c>
      <c r="AB4" t="n">
        <v>1428.002065121824</v>
      </c>
      <c r="AC4" t="n">
        <v>1291.715552240083</v>
      </c>
      <c r="AD4" t="n">
        <v>1043674.916996116</v>
      </c>
      <c r="AE4" t="n">
        <v>1428002.065121824</v>
      </c>
      <c r="AF4" t="n">
        <v>4.67253334808441e-06</v>
      </c>
      <c r="AG4" t="n">
        <v>36</v>
      </c>
      <c r="AH4" t="n">
        <v>1291715.552240083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1.9144</v>
      </c>
      <c r="E5" t="n">
        <v>52.23</v>
      </c>
      <c r="F5" t="n">
        <v>46.24</v>
      </c>
      <c r="G5" t="n">
        <v>25.93</v>
      </c>
      <c r="H5" t="n">
        <v>0.41</v>
      </c>
      <c r="I5" t="n">
        <v>107</v>
      </c>
      <c r="J5" t="n">
        <v>172.25</v>
      </c>
      <c r="K5" t="n">
        <v>51.39</v>
      </c>
      <c r="L5" t="n">
        <v>4</v>
      </c>
      <c r="M5" t="n">
        <v>105</v>
      </c>
      <c r="N5" t="n">
        <v>31.86</v>
      </c>
      <c r="O5" t="n">
        <v>21478.05</v>
      </c>
      <c r="P5" t="n">
        <v>586.75</v>
      </c>
      <c r="Q5" t="n">
        <v>796.66</v>
      </c>
      <c r="R5" t="n">
        <v>245.17</v>
      </c>
      <c r="S5" t="n">
        <v>102.58</v>
      </c>
      <c r="T5" t="n">
        <v>66772.46000000001</v>
      </c>
      <c r="U5" t="n">
        <v>0.42</v>
      </c>
      <c r="V5" t="n">
        <v>0.8100000000000001</v>
      </c>
      <c r="W5" t="n">
        <v>12.45</v>
      </c>
      <c r="X5" t="n">
        <v>4.02</v>
      </c>
      <c r="Y5" t="n">
        <v>1</v>
      </c>
      <c r="Z5" t="n">
        <v>10</v>
      </c>
      <c r="AA5" t="n">
        <v>976.0188697863405</v>
      </c>
      <c r="AB5" t="n">
        <v>1335.432076555261</v>
      </c>
      <c r="AC5" t="n">
        <v>1207.980313459517</v>
      </c>
      <c r="AD5" t="n">
        <v>976018.8697863405</v>
      </c>
      <c r="AE5" t="n">
        <v>1335432.076555261</v>
      </c>
      <c r="AF5" t="n">
        <v>4.927885545159099e-06</v>
      </c>
      <c r="AG5" t="n">
        <v>35</v>
      </c>
      <c r="AH5" t="n">
        <v>1207980.313459517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1.9778</v>
      </c>
      <c r="E6" t="n">
        <v>50.56</v>
      </c>
      <c r="F6" t="n">
        <v>45.34</v>
      </c>
      <c r="G6" t="n">
        <v>32.39</v>
      </c>
      <c r="H6" t="n">
        <v>0.51</v>
      </c>
      <c r="I6" t="n">
        <v>84</v>
      </c>
      <c r="J6" t="n">
        <v>173.71</v>
      </c>
      <c r="K6" t="n">
        <v>51.39</v>
      </c>
      <c r="L6" t="n">
        <v>5</v>
      </c>
      <c r="M6" t="n">
        <v>82</v>
      </c>
      <c r="N6" t="n">
        <v>32.32</v>
      </c>
      <c r="O6" t="n">
        <v>21658.78</v>
      </c>
      <c r="P6" t="n">
        <v>573.14</v>
      </c>
      <c r="Q6" t="n">
        <v>796.58</v>
      </c>
      <c r="R6" t="n">
        <v>215.28</v>
      </c>
      <c r="S6" t="n">
        <v>102.58</v>
      </c>
      <c r="T6" t="n">
        <v>51941.29</v>
      </c>
      <c r="U6" t="n">
        <v>0.48</v>
      </c>
      <c r="V6" t="n">
        <v>0.83</v>
      </c>
      <c r="W6" t="n">
        <v>12.42</v>
      </c>
      <c r="X6" t="n">
        <v>3.12</v>
      </c>
      <c r="Y6" t="n">
        <v>1</v>
      </c>
      <c r="Z6" t="n">
        <v>10</v>
      </c>
      <c r="AA6" t="n">
        <v>922.7369877499189</v>
      </c>
      <c r="AB6" t="n">
        <v>1262.529454922292</v>
      </c>
      <c r="AC6" t="n">
        <v>1142.035415715728</v>
      </c>
      <c r="AD6" t="n">
        <v>922736.9877499188</v>
      </c>
      <c r="AE6" t="n">
        <v>1262529.454922292</v>
      </c>
      <c r="AF6" t="n">
        <v>5.091084429176592e-06</v>
      </c>
      <c r="AG6" t="n">
        <v>33</v>
      </c>
      <c r="AH6" t="n">
        <v>1142035.415715727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2.02</v>
      </c>
      <c r="E7" t="n">
        <v>49.51</v>
      </c>
      <c r="F7" t="n">
        <v>44.79</v>
      </c>
      <c r="G7" t="n">
        <v>38.95</v>
      </c>
      <c r="H7" t="n">
        <v>0.61</v>
      </c>
      <c r="I7" t="n">
        <v>69</v>
      </c>
      <c r="J7" t="n">
        <v>175.18</v>
      </c>
      <c r="K7" t="n">
        <v>51.39</v>
      </c>
      <c r="L7" t="n">
        <v>6</v>
      </c>
      <c r="M7" t="n">
        <v>67</v>
      </c>
      <c r="N7" t="n">
        <v>32.79</v>
      </c>
      <c r="O7" t="n">
        <v>21840.16</v>
      </c>
      <c r="P7" t="n">
        <v>563.91</v>
      </c>
      <c r="Q7" t="n">
        <v>796.47</v>
      </c>
      <c r="R7" t="n">
        <v>197.18</v>
      </c>
      <c r="S7" t="n">
        <v>102.58</v>
      </c>
      <c r="T7" t="n">
        <v>42965.21</v>
      </c>
      <c r="U7" t="n">
        <v>0.52</v>
      </c>
      <c r="V7" t="n">
        <v>0.84</v>
      </c>
      <c r="W7" t="n">
        <v>12.39</v>
      </c>
      <c r="X7" t="n">
        <v>2.58</v>
      </c>
      <c r="Y7" t="n">
        <v>1</v>
      </c>
      <c r="Z7" t="n">
        <v>10</v>
      </c>
      <c r="AA7" t="n">
        <v>901.6025344013626</v>
      </c>
      <c r="AB7" t="n">
        <v>1233.612363464521</v>
      </c>
      <c r="AC7" t="n">
        <v>1115.878130881292</v>
      </c>
      <c r="AD7" t="n">
        <v>901602.5344013626</v>
      </c>
      <c r="AE7" t="n">
        <v>1233612.363464521</v>
      </c>
      <c r="AF7" t="n">
        <v>5.199712077528928e-06</v>
      </c>
      <c r="AG7" t="n">
        <v>33</v>
      </c>
      <c r="AH7" t="n">
        <v>1115878.130881293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2.0523</v>
      </c>
      <c r="E8" t="n">
        <v>48.73</v>
      </c>
      <c r="F8" t="n">
        <v>44.39</v>
      </c>
      <c r="G8" t="n">
        <v>45.92</v>
      </c>
      <c r="H8" t="n">
        <v>0.7</v>
      </c>
      <c r="I8" t="n">
        <v>58</v>
      </c>
      <c r="J8" t="n">
        <v>176.66</v>
      </c>
      <c r="K8" t="n">
        <v>51.39</v>
      </c>
      <c r="L8" t="n">
        <v>7</v>
      </c>
      <c r="M8" t="n">
        <v>56</v>
      </c>
      <c r="N8" t="n">
        <v>33.27</v>
      </c>
      <c r="O8" t="n">
        <v>22022.17</v>
      </c>
      <c r="P8" t="n">
        <v>556.73</v>
      </c>
      <c r="Q8" t="n">
        <v>796.54</v>
      </c>
      <c r="R8" t="n">
        <v>183.75</v>
      </c>
      <c r="S8" t="n">
        <v>102.58</v>
      </c>
      <c r="T8" t="n">
        <v>36306.02</v>
      </c>
      <c r="U8" t="n">
        <v>0.5600000000000001</v>
      </c>
      <c r="V8" t="n">
        <v>0.85</v>
      </c>
      <c r="W8" t="n">
        <v>12.37</v>
      </c>
      <c r="X8" t="n">
        <v>2.17</v>
      </c>
      <c r="Y8" t="n">
        <v>1</v>
      </c>
      <c r="Z8" t="n">
        <v>10</v>
      </c>
      <c r="AA8" t="n">
        <v>876.2184110242416</v>
      </c>
      <c r="AB8" t="n">
        <v>1198.880685991457</v>
      </c>
      <c r="AC8" t="n">
        <v>1084.461195960042</v>
      </c>
      <c r="AD8" t="n">
        <v>876218.4110242416</v>
      </c>
      <c r="AE8" t="n">
        <v>1198880.685991457</v>
      </c>
      <c r="AF8" t="n">
        <v>5.282855988471593e-06</v>
      </c>
      <c r="AG8" t="n">
        <v>32</v>
      </c>
      <c r="AH8" t="n">
        <v>1084461.195960042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2.0746</v>
      </c>
      <c r="E9" t="n">
        <v>48.2</v>
      </c>
      <c r="F9" t="n">
        <v>44.1</v>
      </c>
      <c r="G9" t="n">
        <v>51.88</v>
      </c>
      <c r="H9" t="n">
        <v>0.8</v>
      </c>
      <c r="I9" t="n">
        <v>51</v>
      </c>
      <c r="J9" t="n">
        <v>178.14</v>
      </c>
      <c r="K9" t="n">
        <v>51.39</v>
      </c>
      <c r="L9" t="n">
        <v>8</v>
      </c>
      <c r="M9" t="n">
        <v>49</v>
      </c>
      <c r="N9" t="n">
        <v>33.75</v>
      </c>
      <c r="O9" t="n">
        <v>22204.83</v>
      </c>
      <c r="P9" t="n">
        <v>550.6900000000001</v>
      </c>
      <c r="Q9" t="n">
        <v>796.41</v>
      </c>
      <c r="R9" t="n">
        <v>174.33</v>
      </c>
      <c r="S9" t="n">
        <v>102.58</v>
      </c>
      <c r="T9" t="n">
        <v>31634.4</v>
      </c>
      <c r="U9" t="n">
        <v>0.59</v>
      </c>
      <c r="V9" t="n">
        <v>0.85</v>
      </c>
      <c r="W9" t="n">
        <v>12.35</v>
      </c>
      <c r="X9" t="n">
        <v>1.89</v>
      </c>
      <c r="Y9" t="n">
        <v>1</v>
      </c>
      <c r="Z9" t="n">
        <v>10</v>
      </c>
      <c r="AA9" t="n">
        <v>864.9790930795078</v>
      </c>
      <c r="AB9" t="n">
        <v>1183.502555335759</v>
      </c>
      <c r="AC9" t="n">
        <v>1070.550732510783</v>
      </c>
      <c r="AD9" t="n">
        <v>864979.0930795078</v>
      </c>
      <c r="AE9" t="n">
        <v>1183502.555335759</v>
      </c>
      <c r="AF9" t="n">
        <v>5.340258750515603e-06</v>
      </c>
      <c r="AG9" t="n">
        <v>32</v>
      </c>
      <c r="AH9" t="n">
        <v>1070550.732510783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2.0939</v>
      </c>
      <c r="E10" t="n">
        <v>47.76</v>
      </c>
      <c r="F10" t="n">
        <v>43.86</v>
      </c>
      <c r="G10" t="n">
        <v>58.48</v>
      </c>
      <c r="H10" t="n">
        <v>0.89</v>
      </c>
      <c r="I10" t="n">
        <v>45</v>
      </c>
      <c r="J10" t="n">
        <v>179.63</v>
      </c>
      <c r="K10" t="n">
        <v>51.39</v>
      </c>
      <c r="L10" t="n">
        <v>9</v>
      </c>
      <c r="M10" t="n">
        <v>43</v>
      </c>
      <c r="N10" t="n">
        <v>34.24</v>
      </c>
      <c r="O10" t="n">
        <v>22388.15</v>
      </c>
      <c r="P10" t="n">
        <v>545.46</v>
      </c>
      <c r="Q10" t="n">
        <v>796.46</v>
      </c>
      <c r="R10" t="n">
        <v>166.25</v>
      </c>
      <c r="S10" t="n">
        <v>102.58</v>
      </c>
      <c r="T10" t="n">
        <v>27624.59</v>
      </c>
      <c r="U10" t="n">
        <v>0.62</v>
      </c>
      <c r="V10" t="n">
        <v>0.86</v>
      </c>
      <c r="W10" t="n">
        <v>12.34</v>
      </c>
      <c r="X10" t="n">
        <v>1.64</v>
      </c>
      <c r="Y10" t="n">
        <v>1</v>
      </c>
      <c r="Z10" t="n">
        <v>10</v>
      </c>
      <c r="AA10" t="n">
        <v>855.4900544312771</v>
      </c>
      <c r="AB10" t="n">
        <v>1170.51923403041</v>
      </c>
      <c r="AC10" t="n">
        <v>1058.80652116861</v>
      </c>
      <c r="AD10" t="n">
        <v>855490.0544312771</v>
      </c>
      <c r="AE10" t="n">
        <v>1170519.23403041</v>
      </c>
      <c r="AF10" t="n">
        <v>5.389939167890012e-06</v>
      </c>
      <c r="AG10" t="n">
        <v>32</v>
      </c>
      <c r="AH10" t="n">
        <v>1058806.52116861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2.109</v>
      </c>
      <c r="E11" t="n">
        <v>47.42</v>
      </c>
      <c r="F11" t="n">
        <v>43.69</v>
      </c>
      <c r="G11" t="n">
        <v>65.53</v>
      </c>
      <c r="H11" t="n">
        <v>0.98</v>
      </c>
      <c r="I11" t="n">
        <v>40</v>
      </c>
      <c r="J11" t="n">
        <v>181.12</v>
      </c>
      <c r="K11" t="n">
        <v>51.39</v>
      </c>
      <c r="L11" t="n">
        <v>10</v>
      </c>
      <c r="M11" t="n">
        <v>38</v>
      </c>
      <c r="N11" t="n">
        <v>34.73</v>
      </c>
      <c r="O11" t="n">
        <v>22572.13</v>
      </c>
      <c r="P11" t="n">
        <v>541.15</v>
      </c>
      <c r="Q11" t="n">
        <v>796.47</v>
      </c>
      <c r="R11" t="n">
        <v>160.59</v>
      </c>
      <c r="S11" t="n">
        <v>102.58</v>
      </c>
      <c r="T11" t="n">
        <v>24818.3</v>
      </c>
      <c r="U11" t="n">
        <v>0.64</v>
      </c>
      <c r="V11" t="n">
        <v>0.86</v>
      </c>
      <c r="W11" t="n">
        <v>12.34</v>
      </c>
      <c r="X11" t="n">
        <v>1.47</v>
      </c>
      <c r="Y11" t="n">
        <v>1</v>
      </c>
      <c r="Z11" t="n">
        <v>10</v>
      </c>
      <c r="AA11" t="n">
        <v>838.3119163742066</v>
      </c>
      <c r="AB11" t="n">
        <v>1147.015347694761</v>
      </c>
      <c r="AC11" t="n">
        <v>1037.545812756923</v>
      </c>
      <c r="AD11" t="n">
        <v>838311.9163742065</v>
      </c>
      <c r="AE11" t="n">
        <v>1147015.347694761</v>
      </c>
      <c r="AF11" t="n">
        <v>5.428808302726985e-06</v>
      </c>
      <c r="AG11" t="n">
        <v>31</v>
      </c>
      <c r="AH11" t="n">
        <v>1037545.812756923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2.1219</v>
      </c>
      <c r="E12" t="n">
        <v>47.13</v>
      </c>
      <c r="F12" t="n">
        <v>43.53</v>
      </c>
      <c r="G12" t="n">
        <v>72.56</v>
      </c>
      <c r="H12" t="n">
        <v>1.07</v>
      </c>
      <c r="I12" t="n">
        <v>36</v>
      </c>
      <c r="J12" t="n">
        <v>182.62</v>
      </c>
      <c r="K12" t="n">
        <v>51.39</v>
      </c>
      <c r="L12" t="n">
        <v>11</v>
      </c>
      <c r="M12" t="n">
        <v>34</v>
      </c>
      <c r="N12" t="n">
        <v>35.22</v>
      </c>
      <c r="O12" t="n">
        <v>22756.91</v>
      </c>
      <c r="P12" t="n">
        <v>536.49</v>
      </c>
      <c r="Q12" t="n">
        <v>796.45</v>
      </c>
      <c r="R12" t="n">
        <v>155.21</v>
      </c>
      <c r="S12" t="n">
        <v>102.58</v>
      </c>
      <c r="T12" t="n">
        <v>22146.42</v>
      </c>
      <c r="U12" t="n">
        <v>0.66</v>
      </c>
      <c r="V12" t="n">
        <v>0.86</v>
      </c>
      <c r="W12" t="n">
        <v>12.33</v>
      </c>
      <c r="X12" t="n">
        <v>1.32</v>
      </c>
      <c r="Y12" t="n">
        <v>1</v>
      </c>
      <c r="Z12" t="n">
        <v>10</v>
      </c>
      <c r="AA12" t="n">
        <v>831.410908696143</v>
      </c>
      <c r="AB12" t="n">
        <v>1137.573084538663</v>
      </c>
      <c r="AC12" t="n">
        <v>1029.004705944144</v>
      </c>
      <c r="AD12" t="n">
        <v>831410.908696143</v>
      </c>
      <c r="AE12" t="n">
        <v>1137573.084538663</v>
      </c>
      <c r="AF12" t="n">
        <v>5.462014384806254e-06</v>
      </c>
      <c r="AG12" t="n">
        <v>31</v>
      </c>
      <c r="AH12" t="n">
        <v>1029004.705944144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2.1325</v>
      </c>
      <c r="E13" t="n">
        <v>46.89</v>
      </c>
      <c r="F13" t="n">
        <v>43.4</v>
      </c>
      <c r="G13" t="n">
        <v>78.91</v>
      </c>
      <c r="H13" t="n">
        <v>1.16</v>
      </c>
      <c r="I13" t="n">
        <v>33</v>
      </c>
      <c r="J13" t="n">
        <v>184.12</v>
      </c>
      <c r="K13" t="n">
        <v>51.39</v>
      </c>
      <c r="L13" t="n">
        <v>12</v>
      </c>
      <c r="M13" t="n">
        <v>31</v>
      </c>
      <c r="N13" t="n">
        <v>35.73</v>
      </c>
      <c r="O13" t="n">
        <v>22942.24</v>
      </c>
      <c r="P13" t="n">
        <v>533</v>
      </c>
      <c r="Q13" t="n">
        <v>796.4299999999999</v>
      </c>
      <c r="R13" t="n">
        <v>151.39</v>
      </c>
      <c r="S13" t="n">
        <v>102.58</v>
      </c>
      <c r="T13" t="n">
        <v>20251.39</v>
      </c>
      <c r="U13" t="n">
        <v>0.68</v>
      </c>
      <c r="V13" t="n">
        <v>0.87</v>
      </c>
      <c r="W13" t="n">
        <v>12.31</v>
      </c>
      <c r="X13" t="n">
        <v>1.19</v>
      </c>
      <c r="Y13" t="n">
        <v>1</v>
      </c>
      <c r="Z13" t="n">
        <v>10</v>
      </c>
      <c r="AA13" t="n">
        <v>826.0253148876964</v>
      </c>
      <c r="AB13" t="n">
        <v>1130.204277494316</v>
      </c>
      <c r="AC13" t="n">
        <v>1022.339167501924</v>
      </c>
      <c r="AD13" t="n">
        <v>826025.3148876964</v>
      </c>
      <c r="AE13" t="n">
        <v>1130204.277494316</v>
      </c>
      <c r="AF13" t="n">
        <v>5.489300002638831e-06</v>
      </c>
      <c r="AG13" t="n">
        <v>31</v>
      </c>
      <c r="AH13" t="n">
        <v>1022339.167501924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2.1395</v>
      </c>
      <c r="E14" t="n">
        <v>46.74</v>
      </c>
      <c r="F14" t="n">
        <v>43.32</v>
      </c>
      <c r="G14" t="n">
        <v>83.84</v>
      </c>
      <c r="H14" t="n">
        <v>1.24</v>
      </c>
      <c r="I14" t="n">
        <v>31</v>
      </c>
      <c r="J14" t="n">
        <v>185.63</v>
      </c>
      <c r="K14" t="n">
        <v>51.39</v>
      </c>
      <c r="L14" t="n">
        <v>13</v>
      </c>
      <c r="M14" t="n">
        <v>29</v>
      </c>
      <c r="N14" t="n">
        <v>36.24</v>
      </c>
      <c r="O14" t="n">
        <v>23128.27</v>
      </c>
      <c r="P14" t="n">
        <v>529.54</v>
      </c>
      <c r="Q14" t="n">
        <v>796.37</v>
      </c>
      <c r="R14" t="n">
        <v>148.41</v>
      </c>
      <c r="S14" t="n">
        <v>102.58</v>
      </c>
      <c r="T14" t="n">
        <v>18771.29</v>
      </c>
      <c r="U14" t="n">
        <v>0.6899999999999999</v>
      </c>
      <c r="V14" t="n">
        <v>0.87</v>
      </c>
      <c r="W14" t="n">
        <v>12.31</v>
      </c>
      <c r="X14" t="n">
        <v>1.1</v>
      </c>
      <c r="Y14" t="n">
        <v>1</v>
      </c>
      <c r="Z14" t="n">
        <v>10</v>
      </c>
      <c r="AA14" t="n">
        <v>821.7877294775135</v>
      </c>
      <c r="AB14" t="n">
        <v>1124.40622618703</v>
      </c>
      <c r="AC14" t="n">
        <v>1017.094474073789</v>
      </c>
      <c r="AD14" t="n">
        <v>821787.7294775135</v>
      </c>
      <c r="AE14" t="n">
        <v>1124406.22618703</v>
      </c>
      <c r="AF14" t="n">
        <v>5.507318806867892e-06</v>
      </c>
      <c r="AG14" t="n">
        <v>31</v>
      </c>
      <c r="AH14" t="n">
        <v>1017094.474073789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2.1493</v>
      </c>
      <c r="E15" t="n">
        <v>46.53</v>
      </c>
      <c r="F15" t="n">
        <v>43.21</v>
      </c>
      <c r="G15" t="n">
        <v>92.58</v>
      </c>
      <c r="H15" t="n">
        <v>1.33</v>
      </c>
      <c r="I15" t="n">
        <v>28</v>
      </c>
      <c r="J15" t="n">
        <v>187.14</v>
      </c>
      <c r="K15" t="n">
        <v>51.39</v>
      </c>
      <c r="L15" t="n">
        <v>14</v>
      </c>
      <c r="M15" t="n">
        <v>26</v>
      </c>
      <c r="N15" t="n">
        <v>36.75</v>
      </c>
      <c r="O15" t="n">
        <v>23314.98</v>
      </c>
      <c r="P15" t="n">
        <v>526.0700000000001</v>
      </c>
      <c r="Q15" t="n">
        <v>796.45</v>
      </c>
      <c r="R15" t="n">
        <v>144.39</v>
      </c>
      <c r="S15" t="n">
        <v>102.58</v>
      </c>
      <c r="T15" t="n">
        <v>16779.03</v>
      </c>
      <c r="U15" t="n">
        <v>0.71</v>
      </c>
      <c r="V15" t="n">
        <v>0.87</v>
      </c>
      <c r="W15" t="n">
        <v>12.32</v>
      </c>
      <c r="X15" t="n">
        <v>0.99</v>
      </c>
      <c r="Y15" t="n">
        <v>1</v>
      </c>
      <c r="Z15" t="n">
        <v>10</v>
      </c>
      <c r="AA15" t="n">
        <v>816.779489971492</v>
      </c>
      <c r="AB15" t="n">
        <v>1117.553731946958</v>
      </c>
      <c r="AC15" t="n">
        <v>1010.895972266453</v>
      </c>
      <c r="AD15" t="n">
        <v>816779.489971492</v>
      </c>
      <c r="AE15" t="n">
        <v>1117553.731946958</v>
      </c>
      <c r="AF15" t="n">
        <v>5.532545132788577e-06</v>
      </c>
      <c r="AG15" t="n">
        <v>31</v>
      </c>
      <c r="AH15" t="n">
        <v>1010895.972266453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2.1555</v>
      </c>
      <c r="E16" t="n">
        <v>46.39</v>
      </c>
      <c r="F16" t="n">
        <v>43.14</v>
      </c>
      <c r="G16" t="n">
        <v>99.55</v>
      </c>
      <c r="H16" t="n">
        <v>1.41</v>
      </c>
      <c r="I16" t="n">
        <v>26</v>
      </c>
      <c r="J16" t="n">
        <v>188.66</v>
      </c>
      <c r="K16" t="n">
        <v>51.39</v>
      </c>
      <c r="L16" t="n">
        <v>15</v>
      </c>
      <c r="M16" t="n">
        <v>24</v>
      </c>
      <c r="N16" t="n">
        <v>37.27</v>
      </c>
      <c r="O16" t="n">
        <v>23502.4</v>
      </c>
      <c r="P16" t="n">
        <v>522.39</v>
      </c>
      <c r="Q16" t="n">
        <v>796.42</v>
      </c>
      <c r="R16" t="n">
        <v>142.13</v>
      </c>
      <c r="S16" t="n">
        <v>102.58</v>
      </c>
      <c r="T16" t="n">
        <v>15658.65</v>
      </c>
      <c r="U16" t="n">
        <v>0.72</v>
      </c>
      <c r="V16" t="n">
        <v>0.87</v>
      </c>
      <c r="W16" t="n">
        <v>12.32</v>
      </c>
      <c r="X16" t="n">
        <v>0.93</v>
      </c>
      <c r="Y16" t="n">
        <v>1</v>
      </c>
      <c r="Z16" t="n">
        <v>10</v>
      </c>
      <c r="AA16" t="n">
        <v>812.6957507415744</v>
      </c>
      <c r="AB16" t="n">
        <v>1111.966179770725</v>
      </c>
      <c r="AC16" t="n">
        <v>1005.841688227742</v>
      </c>
      <c r="AD16" t="n">
        <v>812695.7507415744</v>
      </c>
      <c r="AE16" t="n">
        <v>1111966.179770725</v>
      </c>
      <c r="AF16" t="n">
        <v>5.548504645105745e-06</v>
      </c>
      <c r="AG16" t="n">
        <v>31</v>
      </c>
      <c r="AH16" t="n">
        <v>1005841.688227742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2.1587</v>
      </c>
      <c r="E17" t="n">
        <v>46.32</v>
      </c>
      <c r="F17" t="n">
        <v>43.1</v>
      </c>
      <c r="G17" t="n">
        <v>103.45</v>
      </c>
      <c r="H17" t="n">
        <v>1.49</v>
      </c>
      <c r="I17" t="n">
        <v>25</v>
      </c>
      <c r="J17" t="n">
        <v>190.19</v>
      </c>
      <c r="K17" t="n">
        <v>51.39</v>
      </c>
      <c r="L17" t="n">
        <v>16</v>
      </c>
      <c r="M17" t="n">
        <v>23</v>
      </c>
      <c r="N17" t="n">
        <v>37.79</v>
      </c>
      <c r="O17" t="n">
        <v>23690.52</v>
      </c>
      <c r="P17" t="n">
        <v>520.8200000000001</v>
      </c>
      <c r="Q17" t="n">
        <v>796.37</v>
      </c>
      <c r="R17" t="n">
        <v>141.07</v>
      </c>
      <c r="S17" t="n">
        <v>102.58</v>
      </c>
      <c r="T17" t="n">
        <v>15130.63</v>
      </c>
      <c r="U17" t="n">
        <v>0.73</v>
      </c>
      <c r="V17" t="n">
        <v>0.87</v>
      </c>
      <c r="W17" t="n">
        <v>12.31</v>
      </c>
      <c r="X17" t="n">
        <v>0.89</v>
      </c>
      <c r="Y17" t="n">
        <v>1</v>
      </c>
      <c r="Z17" t="n">
        <v>10</v>
      </c>
      <c r="AA17" t="n">
        <v>810.7888137614152</v>
      </c>
      <c r="AB17" t="n">
        <v>1109.357024466349</v>
      </c>
      <c r="AC17" t="n">
        <v>1003.481547043643</v>
      </c>
      <c r="AD17" t="n">
        <v>810788.8137614152</v>
      </c>
      <c r="AE17" t="n">
        <v>1109357.024466349</v>
      </c>
      <c r="AF17" t="n">
        <v>5.556741812753316e-06</v>
      </c>
      <c r="AG17" t="n">
        <v>31</v>
      </c>
      <c r="AH17" t="n">
        <v>1003481.547043643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2.1654</v>
      </c>
      <c r="E18" t="n">
        <v>46.18</v>
      </c>
      <c r="F18" t="n">
        <v>43.03</v>
      </c>
      <c r="G18" t="n">
        <v>112.25</v>
      </c>
      <c r="H18" t="n">
        <v>1.57</v>
      </c>
      <c r="I18" t="n">
        <v>23</v>
      </c>
      <c r="J18" t="n">
        <v>191.72</v>
      </c>
      <c r="K18" t="n">
        <v>51.39</v>
      </c>
      <c r="L18" t="n">
        <v>17</v>
      </c>
      <c r="M18" t="n">
        <v>21</v>
      </c>
      <c r="N18" t="n">
        <v>38.33</v>
      </c>
      <c r="O18" t="n">
        <v>23879.37</v>
      </c>
      <c r="P18" t="n">
        <v>517.24</v>
      </c>
      <c r="Q18" t="n">
        <v>796.41</v>
      </c>
      <c r="R18" t="n">
        <v>138.35</v>
      </c>
      <c r="S18" t="n">
        <v>102.58</v>
      </c>
      <c r="T18" t="n">
        <v>13782.72</v>
      </c>
      <c r="U18" t="n">
        <v>0.74</v>
      </c>
      <c r="V18" t="n">
        <v>0.87</v>
      </c>
      <c r="W18" t="n">
        <v>12.31</v>
      </c>
      <c r="X18" t="n">
        <v>0.8100000000000001</v>
      </c>
      <c r="Y18" t="n">
        <v>1</v>
      </c>
      <c r="Z18" t="n">
        <v>10</v>
      </c>
      <c r="AA18" t="n">
        <v>806.6869284382757</v>
      </c>
      <c r="AB18" t="n">
        <v>1103.744644004821</v>
      </c>
      <c r="AC18" t="n">
        <v>998.4048042963371</v>
      </c>
      <c r="AD18" t="n">
        <v>806686.9284382757</v>
      </c>
      <c r="AE18" t="n">
        <v>1103744.644004821</v>
      </c>
      <c r="AF18" t="n">
        <v>5.573988382515416e-06</v>
      </c>
      <c r="AG18" t="n">
        <v>31</v>
      </c>
      <c r="AH18" t="n">
        <v>998404.8042963372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2.1683</v>
      </c>
      <c r="E19" t="n">
        <v>46.12</v>
      </c>
      <c r="F19" t="n">
        <v>43</v>
      </c>
      <c r="G19" t="n">
        <v>117.27</v>
      </c>
      <c r="H19" t="n">
        <v>1.65</v>
      </c>
      <c r="I19" t="n">
        <v>22</v>
      </c>
      <c r="J19" t="n">
        <v>193.26</v>
      </c>
      <c r="K19" t="n">
        <v>51.39</v>
      </c>
      <c r="L19" t="n">
        <v>18</v>
      </c>
      <c r="M19" t="n">
        <v>20</v>
      </c>
      <c r="N19" t="n">
        <v>38.86</v>
      </c>
      <c r="O19" t="n">
        <v>24068.93</v>
      </c>
      <c r="P19" t="n">
        <v>514.88</v>
      </c>
      <c r="Q19" t="n">
        <v>796.39</v>
      </c>
      <c r="R19" t="n">
        <v>137.74</v>
      </c>
      <c r="S19" t="n">
        <v>102.58</v>
      </c>
      <c r="T19" t="n">
        <v>13483.62</v>
      </c>
      <c r="U19" t="n">
        <v>0.74</v>
      </c>
      <c r="V19" t="n">
        <v>0.87</v>
      </c>
      <c r="W19" t="n">
        <v>12.3</v>
      </c>
      <c r="X19" t="n">
        <v>0.79</v>
      </c>
      <c r="Y19" t="n">
        <v>1</v>
      </c>
      <c r="Z19" t="n">
        <v>10</v>
      </c>
      <c r="AA19" t="n">
        <v>804.4120590683608</v>
      </c>
      <c r="AB19" t="n">
        <v>1100.63206737275</v>
      </c>
      <c r="AC19" t="n">
        <v>995.5892876095023</v>
      </c>
      <c r="AD19" t="n">
        <v>804412.0590683608</v>
      </c>
      <c r="AE19" t="n">
        <v>1100632.06737275</v>
      </c>
      <c r="AF19" t="n">
        <v>5.581453315696027e-06</v>
      </c>
      <c r="AG19" t="n">
        <v>31</v>
      </c>
      <c r="AH19" t="n">
        <v>995589.2876095023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2.1713</v>
      </c>
      <c r="E20" t="n">
        <v>46.05</v>
      </c>
      <c r="F20" t="n">
        <v>42.97</v>
      </c>
      <c r="G20" t="n">
        <v>122.77</v>
      </c>
      <c r="H20" t="n">
        <v>1.73</v>
      </c>
      <c r="I20" t="n">
        <v>21</v>
      </c>
      <c r="J20" t="n">
        <v>194.8</v>
      </c>
      <c r="K20" t="n">
        <v>51.39</v>
      </c>
      <c r="L20" t="n">
        <v>19</v>
      </c>
      <c r="M20" t="n">
        <v>19</v>
      </c>
      <c r="N20" t="n">
        <v>39.41</v>
      </c>
      <c r="O20" t="n">
        <v>24259.23</v>
      </c>
      <c r="P20" t="n">
        <v>512.55</v>
      </c>
      <c r="Q20" t="n">
        <v>796.34</v>
      </c>
      <c r="R20" t="n">
        <v>136.64</v>
      </c>
      <c r="S20" t="n">
        <v>102.58</v>
      </c>
      <c r="T20" t="n">
        <v>12937.29</v>
      </c>
      <c r="U20" t="n">
        <v>0.75</v>
      </c>
      <c r="V20" t="n">
        <v>0.88</v>
      </c>
      <c r="W20" t="n">
        <v>12.31</v>
      </c>
      <c r="X20" t="n">
        <v>0.76</v>
      </c>
      <c r="Y20" t="n">
        <v>1</v>
      </c>
      <c r="Z20" t="n">
        <v>10</v>
      </c>
      <c r="AA20" t="n">
        <v>792.3297631991321</v>
      </c>
      <c r="AB20" t="n">
        <v>1084.100537131197</v>
      </c>
      <c r="AC20" t="n">
        <v>980.6355034120548</v>
      </c>
      <c r="AD20" t="n">
        <v>792329.7631991322</v>
      </c>
      <c r="AE20" t="n">
        <v>1084100.537131197</v>
      </c>
      <c r="AF20" t="n">
        <v>5.589175660365624e-06</v>
      </c>
      <c r="AG20" t="n">
        <v>30</v>
      </c>
      <c r="AH20" t="n">
        <v>980635.5034120549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2.1757</v>
      </c>
      <c r="E21" t="n">
        <v>45.96</v>
      </c>
      <c r="F21" t="n">
        <v>42.91</v>
      </c>
      <c r="G21" t="n">
        <v>128.74</v>
      </c>
      <c r="H21" t="n">
        <v>1.81</v>
      </c>
      <c r="I21" t="n">
        <v>20</v>
      </c>
      <c r="J21" t="n">
        <v>196.35</v>
      </c>
      <c r="K21" t="n">
        <v>51.39</v>
      </c>
      <c r="L21" t="n">
        <v>20</v>
      </c>
      <c r="M21" t="n">
        <v>18</v>
      </c>
      <c r="N21" t="n">
        <v>39.96</v>
      </c>
      <c r="O21" t="n">
        <v>24450.27</v>
      </c>
      <c r="P21" t="n">
        <v>509.4</v>
      </c>
      <c r="Q21" t="n">
        <v>796.37</v>
      </c>
      <c r="R21" t="n">
        <v>134.8</v>
      </c>
      <c r="S21" t="n">
        <v>102.58</v>
      </c>
      <c r="T21" t="n">
        <v>12024.06</v>
      </c>
      <c r="U21" t="n">
        <v>0.76</v>
      </c>
      <c r="V21" t="n">
        <v>0.88</v>
      </c>
      <c r="W21" t="n">
        <v>12.3</v>
      </c>
      <c r="X21" t="n">
        <v>0.7</v>
      </c>
      <c r="Y21" t="n">
        <v>1</v>
      </c>
      <c r="Z21" t="n">
        <v>10</v>
      </c>
      <c r="AA21" t="n">
        <v>789.1092806756704</v>
      </c>
      <c r="AB21" t="n">
        <v>1079.694130864935</v>
      </c>
      <c r="AC21" t="n">
        <v>976.6496383754148</v>
      </c>
      <c r="AD21" t="n">
        <v>789109.2806756705</v>
      </c>
      <c r="AE21" t="n">
        <v>1079694.130864935</v>
      </c>
      <c r="AF21" t="n">
        <v>5.600501765881034e-06</v>
      </c>
      <c r="AG21" t="n">
        <v>30</v>
      </c>
      <c r="AH21" t="n">
        <v>976649.6383754149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2.179</v>
      </c>
      <c r="E22" t="n">
        <v>45.89</v>
      </c>
      <c r="F22" t="n">
        <v>42.88</v>
      </c>
      <c r="G22" t="n">
        <v>135.4</v>
      </c>
      <c r="H22" t="n">
        <v>1.88</v>
      </c>
      <c r="I22" t="n">
        <v>19</v>
      </c>
      <c r="J22" t="n">
        <v>197.9</v>
      </c>
      <c r="K22" t="n">
        <v>51.39</v>
      </c>
      <c r="L22" t="n">
        <v>21</v>
      </c>
      <c r="M22" t="n">
        <v>17</v>
      </c>
      <c r="N22" t="n">
        <v>40.51</v>
      </c>
      <c r="O22" t="n">
        <v>24642.07</v>
      </c>
      <c r="P22" t="n">
        <v>505.42</v>
      </c>
      <c r="Q22" t="n">
        <v>796.33</v>
      </c>
      <c r="R22" t="n">
        <v>133.55</v>
      </c>
      <c r="S22" t="n">
        <v>102.58</v>
      </c>
      <c r="T22" t="n">
        <v>11404.15</v>
      </c>
      <c r="U22" t="n">
        <v>0.77</v>
      </c>
      <c r="V22" t="n">
        <v>0.88</v>
      </c>
      <c r="W22" t="n">
        <v>12.3</v>
      </c>
      <c r="X22" t="n">
        <v>0.66</v>
      </c>
      <c r="Y22" t="n">
        <v>1</v>
      </c>
      <c r="Z22" t="n">
        <v>10</v>
      </c>
      <c r="AA22" t="n">
        <v>785.7537747130883</v>
      </c>
      <c r="AB22" t="n">
        <v>1075.102979572455</v>
      </c>
      <c r="AC22" t="n">
        <v>972.4966601185678</v>
      </c>
      <c r="AD22" t="n">
        <v>785753.7747130883</v>
      </c>
      <c r="AE22" t="n">
        <v>1075102.979572455</v>
      </c>
      <c r="AF22" t="n">
        <v>5.608996345017591e-06</v>
      </c>
      <c r="AG22" t="n">
        <v>30</v>
      </c>
      <c r="AH22" t="n">
        <v>972496.6601185678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2.182</v>
      </c>
      <c r="E23" t="n">
        <v>45.83</v>
      </c>
      <c r="F23" t="n">
        <v>42.85</v>
      </c>
      <c r="G23" t="n">
        <v>142.82</v>
      </c>
      <c r="H23" t="n">
        <v>1.96</v>
      </c>
      <c r="I23" t="n">
        <v>18</v>
      </c>
      <c r="J23" t="n">
        <v>199.46</v>
      </c>
      <c r="K23" t="n">
        <v>51.39</v>
      </c>
      <c r="L23" t="n">
        <v>22</v>
      </c>
      <c r="M23" t="n">
        <v>16</v>
      </c>
      <c r="N23" t="n">
        <v>41.07</v>
      </c>
      <c r="O23" t="n">
        <v>24834.62</v>
      </c>
      <c r="P23" t="n">
        <v>505.23</v>
      </c>
      <c r="Q23" t="n">
        <v>796.35</v>
      </c>
      <c r="R23" t="n">
        <v>132.56</v>
      </c>
      <c r="S23" t="n">
        <v>102.58</v>
      </c>
      <c r="T23" t="n">
        <v>10911.8</v>
      </c>
      <c r="U23" t="n">
        <v>0.77</v>
      </c>
      <c r="V23" t="n">
        <v>0.88</v>
      </c>
      <c r="W23" t="n">
        <v>12.3</v>
      </c>
      <c r="X23" t="n">
        <v>0.63</v>
      </c>
      <c r="Y23" t="n">
        <v>1</v>
      </c>
      <c r="Z23" t="n">
        <v>10</v>
      </c>
      <c r="AA23" t="n">
        <v>784.8384960530275</v>
      </c>
      <c r="AB23" t="n">
        <v>1073.850654930515</v>
      </c>
      <c r="AC23" t="n">
        <v>971.363855582806</v>
      </c>
      <c r="AD23" t="n">
        <v>784838.4960530275</v>
      </c>
      <c r="AE23" t="n">
        <v>1073850.654930515</v>
      </c>
      <c r="AF23" t="n">
        <v>5.616718689687189e-06</v>
      </c>
      <c r="AG23" t="n">
        <v>30</v>
      </c>
      <c r="AH23" t="n">
        <v>971363.8555828059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2.1853</v>
      </c>
      <c r="E24" t="n">
        <v>45.76</v>
      </c>
      <c r="F24" t="n">
        <v>42.81</v>
      </c>
      <c r="G24" t="n">
        <v>151.1</v>
      </c>
      <c r="H24" t="n">
        <v>2.03</v>
      </c>
      <c r="I24" t="n">
        <v>17</v>
      </c>
      <c r="J24" t="n">
        <v>201.03</v>
      </c>
      <c r="K24" t="n">
        <v>51.39</v>
      </c>
      <c r="L24" t="n">
        <v>23</v>
      </c>
      <c r="M24" t="n">
        <v>15</v>
      </c>
      <c r="N24" t="n">
        <v>41.64</v>
      </c>
      <c r="O24" t="n">
        <v>25027.94</v>
      </c>
      <c r="P24" t="n">
        <v>501.31</v>
      </c>
      <c r="Q24" t="n">
        <v>796.4</v>
      </c>
      <c r="R24" t="n">
        <v>131.22</v>
      </c>
      <c r="S24" t="n">
        <v>102.58</v>
      </c>
      <c r="T24" t="n">
        <v>10247.87</v>
      </c>
      <c r="U24" t="n">
        <v>0.78</v>
      </c>
      <c r="V24" t="n">
        <v>0.88</v>
      </c>
      <c r="W24" t="n">
        <v>12.3</v>
      </c>
      <c r="X24" t="n">
        <v>0.6</v>
      </c>
      <c r="Y24" t="n">
        <v>1</v>
      </c>
      <c r="Z24" t="n">
        <v>10</v>
      </c>
      <c r="AA24" t="n">
        <v>781.4957645996792</v>
      </c>
      <c r="AB24" t="n">
        <v>1069.27698228514</v>
      </c>
      <c r="AC24" t="n">
        <v>967.2266878355158</v>
      </c>
      <c r="AD24" t="n">
        <v>781495.7645996792</v>
      </c>
      <c r="AE24" t="n">
        <v>1069276.98228514</v>
      </c>
      <c r="AF24" t="n">
        <v>5.625213268823745e-06</v>
      </c>
      <c r="AG24" t="n">
        <v>30</v>
      </c>
      <c r="AH24" t="n">
        <v>967226.6878355158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2.1889</v>
      </c>
      <c r="E25" t="n">
        <v>45.68</v>
      </c>
      <c r="F25" t="n">
        <v>42.77</v>
      </c>
      <c r="G25" t="n">
        <v>160.39</v>
      </c>
      <c r="H25" t="n">
        <v>2.1</v>
      </c>
      <c r="I25" t="n">
        <v>16</v>
      </c>
      <c r="J25" t="n">
        <v>202.61</v>
      </c>
      <c r="K25" t="n">
        <v>51.39</v>
      </c>
      <c r="L25" t="n">
        <v>24</v>
      </c>
      <c r="M25" t="n">
        <v>14</v>
      </c>
      <c r="N25" t="n">
        <v>42.21</v>
      </c>
      <c r="O25" t="n">
        <v>25222.04</v>
      </c>
      <c r="P25" t="n">
        <v>497.5</v>
      </c>
      <c r="Q25" t="n">
        <v>796.34</v>
      </c>
      <c r="R25" t="n">
        <v>129.85</v>
      </c>
      <c r="S25" t="n">
        <v>102.58</v>
      </c>
      <c r="T25" t="n">
        <v>9565.23</v>
      </c>
      <c r="U25" t="n">
        <v>0.79</v>
      </c>
      <c r="V25" t="n">
        <v>0.88</v>
      </c>
      <c r="W25" t="n">
        <v>12.3</v>
      </c>
      <c r="X25" t="n">
        <v>0.5600000000000001</v>
      </c>
      <c r="Y25" t="n">
        <v>1</v>
      </c>
      <c r="Z25" t="n">
        <v>10</v>
      </c>
      <c r="AA25" t="n">
        <v>778.165283850479</v>
      </c>
      <c r="AB25" t="n">
        <v>1064.720071593643</v>
      </c>
      <c r="AC25" t="n">
        <v>963.1046823047512</v>
      </c>
      <c r="AD25" t="n">
        <v>778165.2838504791</v>
      </c>
      <c r="AE25" t="n">
        <v>1064720.071593643</v>
      </c>
      <c r="AF25" t="n">
        <v>5.634480082427262e-06</v>
      </c>
      <c r="AG25" t="n">
        <v>30</v>
      </c>
      <c r="AH25" t="n">
        <v>963104.6823047512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2.1889</v>
      </c>
      <c r="E26" t="n">
        <v>45.68</v>
      </c>
      <c r="F26" t="n">
        <v>42.77</v>
      </c>
      <c r="G26" t="n">
        <v>160.39</v>
      </c>
      <c r="H26" t="n">
        <v>2.17</v>
      </c>
      <c r="I26" t="n">
        <v>16</v>
      </c>
      <c r="J26" t="n">
        <v>204.19</v>
      </c>
      <c r="K26" t="n">
        <v>51.39</v>
      </c>
      <c r="L26" t="n">
        <v>25</v>
      </c>
      <c r="M26" t="n">
        <v>14</v>
      </c>
      <c r="N26" t="n">
        <v>42.79</v>
      </c>
      <c r="O26" t="n">
        <v>25417.05</v>
      </c>
      <c r="P26" t="n">
        <v>495.58</v>
      </c>
      <c r="Q26" t="n">
        <v>796.37</v>
      </c>
      <c r="R26" t="n">
        <v>130.14</v>
      </c>
      <c r="S26" t="n">
        <v>102.58</v>
      </c>
      <c r="T26" t="n">
        <v>9710.51</v>
      </c>
      <c r="U26" t="n">
        <v>0.79</v>
      </c>
      <c r="V26" t="n">
        <v>0.88</v>
      </c>
      <c r="W26" t="n">
        <v>12.29</v>
      </c>
      <c r="X26" t="n">
        <v>0.5600000000000001</v>
      </c>
      <c r="Y26" t="n">
        <v>1</v>
      </c>
      <c r="Z26" t="n">
        <v>10</v>
      </c>
      <c r="AA26" t="n">
        <v>776.9719264051228</v>
      </c>
      <c r="AB26" t="n">
        <v>1063.087267289692</v>
      </c>
      <c r="AC26" t="n">
        <v>961.627710551914</v>
      </c>
      <c r="AD26" t="n">
        <v>776971.9264051227</v>
      </c>
      <c r="AE26" t="n">
        <v>1063087.267289692</v>
      </c>
      <c r="AF26" t="n">
        <v>5.634480082427262e-06</v>
      </c>
      <c r="AG26" t="n">
        <v>30</v>
      </c>
      <c r="AH26" t="n">
        <v>961627.7105519139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2.1919</v>
      </c>
      <c r="E27" t="n">
        <v>45.62</v>
      </c>
      <c r="F27" t="n">
        <v>42.74</v>
      </c>
      <c r="G27" t="n">
        <v>170.97</v>
      </c>
      <c r="H27" t="n">
        <v>2.24</v>
      </c>
      <c r="I27" t="n">
        <v>15</v>
      </c>
      <c r="J27" t="n">
        <v>205.77</v>
      </c>
      <c r="K27" t="n">
        <v>51.39</v>
      </c>
      <c r="L27" t="n">
        <v>26</v>
      </c>
      <c r="M27" t="n">
        <v>13</v>
      </c>
      <c r="N27" t="n">
        <v>43.38</v>
      </c>
      <c r="O27" t="n">
        <v>25612.75</v>
      </c>
      <c r="P27" t="n">
        <v>494.44</v>
      </c>
      <c r="Q27" t="n">
        <v>796.33</v>
      </c>
      <c r="R27" t="n">
        <v>129.04</v>
      </c>
      <c r="S27" t="n">
        <v>102.58</v>
      </c>
      <c r="T27" t="n">
        <v>9168.950000000001</v>
      </c>
      <c r="U27" t="n">
        <v>0.79</v>
      </c>
      <c r="V27" t="n">
        <v>0.88</v>
      </c>
      <c r="W27" t="n">
        <v>12.29</v>
      </c>
      <c r="X27" t="n">
        <v>0.53</v>
      </c>
      <c r="Y27" t="n">
        <v>1</v>
      </c>
      <c r="Z27" t="n">
        <v>10</v>
      </c>
      <c r="AA27" t="n">
        <v>775.4831460542939</v>
      </c>
      <c r="AB27" t="n">
        <v>1061.050252333335</v>
      </c>
      <c r="AC27" t="n">
        <v>959.7851054440226</v>
      </c>
      <c r="AD27" t="n">
        <v>775483.146054294</v>
      </c>
      <c r="AE27" t="n">
        <v>1061050.252333335</v>
      </c>
      <c r="AF27" t="n">
        <v>5.64220242709686e-06</v>
      </c>
      <c r="AG27" t="n">
        <v>30</v>
      </c>
      <c r="AH27" t="n">
        <v>959785.1054440227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2.1966</v>
      </c>
      <c r="E28" t="n">
        <v>45.52</v>
      </c>
      <c r="F28" t="n">
        <v>42.68</v>
      </c>
      <c r="G28" t="n">
        <v>182.9</v>
      </c>
      <c r="H28" t="n">
        <v>2.31</v>
      </c>
      <c r="I28" t="n">
        <v>14</v>
      </c>
      <c r="J28" t="n">
        <v>207.37</v>
      </c>
      <c r="K28" t="n">
        <v>51.39</v>
      </c>
      <c r="L28" t="n">
        <v>27</v>
      </c>
      <c r="M28" t="n">
        <v>12</v>
      </c>
      <c r="N28" t="n">
        <v>43.97</v>
      </c>
      <c r="O28" t="n">
        <v>25809.25</v>
      </c>
      <c r="P28" t="n">
        <v>488.9</v>
      </c>
      <c r="Q28" t="n">
        <v>796.34</v>
      </c>
      <c r="R28" t="n">
        <v>126.88</v>
      </c>
      <c r="S28" t="n">
        <v>102.58</v>
      </c>
      <c r="T28" t="n">
        <v>8092.88</v>
      </c>
      <c r="U28" t="n">
        <v>0.8100000000000001</v>
      </c>
      <c r="V28" t="n">
        <v>0.88</v>
      </c>
      <c r="W28" t="n">
        <v>12.29</v>
      </c>
      <c r="X28" t="n">
        <v>0.47</v>
      </c>
      <c r="Y28" t="n">
        <v>1</v>
      </c>
      <c r="Z28" t="n">
        <v>10</v>
      </c>
      <c r="AA28" t="n">
        <v>770.7811755952379</v>
      </c>
      <c r="AB28" t="n">
        <v>1054.616808914958</v>
      </c>
      <c r="AC28" t="n">
        <v>953.9656608361009</v>
      </c>
      <c r="AD28" t="n">
        <v>770781.1755952379</v>
      </c>
      <c r="AE28" t="n">
        <v>1054616.808914958</v>
      </c>
      <c r="AF28" t="n">
        <v>5.65430076707923e-06</v>
      </c>
      <c r="AG28" t="n">
        <v>30</v>
      </c>
      <c r="AH28" t="n">
        <v>953965.6608361009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2.1961</v>
      </c>
      <c r="E29" t="n">
        <v>45.53</v>
      </c>
      <c r="F29" t="n">
        <v>42.69</v>
      </c>
      <c r="G29" t="n">
        <v>182.95</v>
      </c>
      <c r="H29" t="n">
        <v>2.38</v>
      </c>
      <c r="I29" t="n">
        <v>14</v>
      </c>
      <c r="J29" t="n">
        <v>208.97</v>
      </c>
      <c r="K29" t="n">
        <v>51.39</v>
      </c>
      <c r="L29" t="n">
        <v>28</v>
      </c>
      <c r="M29" t="n">
        <v>12</v>
      </c>
      <c r="N29" t="n">
        <v>44.57</v>
      </c>
      <c r="O29" t="n">
        <v>26006.56</v>
      </c>
      <c r="P29" t="n">
        <v>489.63</v>
      </c>
      <c r="Q29" t="n">
        <v>796.35</v>
      </c>
      <c r="R29" t="n">
        <v>127.27</v>
      </c>
      <c r="S29" t="n">
        <v>102.58</v>
      </c>
      <c r="T29" t="n">
        <v>8289.52</v>
      </c>
      <c r="U29" t="n">
        <v>0.8100000000000001</v>
      </c>
      <c r="V29" t="n">
        <v>0.88</v>
      </c>
      <c r="W29" t="n">
        <v>12.29</v>
      </c>
      <c r="X29" t="n">
        <v>0.47</v>
      </c>
      <c r="Y29" t="n">
        <v>1</v>
      </c>
      <c r="Z29" t="n">
        <v>10</v>
      </c>
      <c r="AA29" t="n">
        <v>771.3822040395007</v>
      </c>
      <c r="AB29" t="n">
        <v>1055.439162547902</v>
      </c>
      <c r="AC29" t="n">
        <v>954.7095301924971</v>
      </c>
      <c r="AD29" t="n">
        <v>771382.2040395007</v>
      </c>
      <c r="AE29" t="n">
        <v>1055439.162547902</v>
      </c>
      <c r="AF29" t="n">
        <v>5.653013709634297e-06</v>
      </c>
      <c r="AG29" t="n">
        <v>30</v>
      </c>
      <c r="AH29" t="n">
        <v>954709.5301924972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2.1999</v>
      </c>
      <c r="E30" t="n">
        <v>45.46</v>
      </c>
      <c r="F30" t="n">
        <v>42.64</v>
      </c>
      <c r="G30" t="n">
        <v>196.82</v>
      </c>
      <c r="H30" t="n">
        <v>2.45</v>
      </c>
      <c r="I30" t="n">
        <v>13</v>
      </c>
      <c r="J30" t="n">
        <v>210.57</v>
      </c>
      <c r="K30" t="n">
        <v>51.39</v>
      </c>
      <c r="L30" t="n">
        <v>29</v>
      </c>
      <c r="M30" t="n">
        <v>11</v>
      </c>
      <c r="N30" t="n">
        <v>45.18</v>
      </c>
      <c r="O30" t="n">
        <v>26204.71</v>
      </c>
      <c r="P30" t="n">
        <v>483.44</v>
      </c>
      <c r="Q30" t="n">
        <v>796.41</v>
      </c>
      <c r="R30" t="n">
        <v>125.55</v>
      </c>
      <c r="S30" t="n">
        <v>102.58</v>
      </c>
      <c r="T30" t="n">
        <v>7433.66</v>
      </c>
      <c r="U30" t="n">
        <v>0.82</v>
      </c>
      <c r="V30" t="n">
        <v>0.88</v>
      </c>
      <c r="W30" t="n">
        <v>12.3</v>
      </c>
      <c r="X30" t="n">
        <v>0.43</v>
      </c>
      <c r="Y30" t="n">
        <v>1</v>
      </c>
      <c r="Z30" t="n">
        <v>10</v>
      </c>
      <c r="AA30" t="n">
        <v>766.529329631435</v>
      </c>
      <c r="AB30" t="n">
        <v>1048.799245689077</v>
      </c>
      <c r="AC30" t="n">
        <v>948.7033176794973</v>
      </c>
      <c r="AD30" t="n">
        <v>766529.329631435</v>
      </c>
      <c r="AE30" t="n">
        <v>1048799.245689077</v>
      </c>
      <c r="AF30" t="n">
        <v>5.662795346215787e-06</v>
      </c>
      <c r="AG30" t="n">
        <v>30</v>
      </c>
      <c r="AH30" t="n">
        <v>948703.3176794973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2.1989</v>
      </c>
      <c r="E31" t="n">
        <v>45.48</v>
      </c>
      <c r="F31" t="n">
        <v>42.66</v>
      </c>
      <c r="G31" t="n">
        <v>196.91</v>
      </c>
      <c r="H31" t="n">
        <v>2.51</v>
      </c>
      <c r="I31" t="n">
        <v>13</v>
      </c>
      <c r="J31" t="n">
        <v>212.19</v>
      </c>
      <c r="K31" t="n">
        <v>51.39</v>
      </c>
      <c r="L31" t="n">
        <v>30</v>
      </c>
      <c r="M31" t="n">
        <v>11</v>
      </c>
      <c r="N31" t="n">
        <v>45.79</v>
      </c>
      <c r="O31" t="n">
        <v>26403.69</v>
      </c>
      <c r="P31" t="n">
        <v>486.36</v>
      </c>
      <c r="Q31" t="n">
        <v>796.36</v>
      </c>
      <c r="R31" t="n">
        <v>126.45</v>
      </c>
      <c r="S31" t="n">
        <v>102.58</v>
      </c>
      <c r="T31" t="n">
        <v>7884.24</v>
      </c>
      <c r="U31" t="n">
        <v>0.8100000000000001</v>
      </c>
      <c r="V31" t="n">
        <v>0.88</v>
      </c>
      <c r="W31" t="n">
        <v>12.29</v>
      </c>
      <c r="X31" t="n">
        <v>0.45</v>
      </c>
      <c r="Y31" t="n">
        <v>1</v>
      </c>
      <c r="Z31" t="n">
        <v>10</v>
      </c>
      <c r="AA31" t="n">
        <v>768.6312442996177</v>
      </c>
      <c r="AB31" t="n">
        <v>1051.675178068015</v>
      </c>
      <c r="AC31" t="n">
        <v>951.3047751085861</v>
      </c>
      <c r="AD31" t="n">
        <v>768631.2442996177</v>
      </c>
      <c r="AE31" t="n">
        <v>1051675.178068015</v>
      </c>
      <c r="AF31" t="n">
        <v>5.660221231325921e-06</v>
      </c>
      <c r="AG31" t="n">
        <v>30</v>
      </c>
      <c r="AH31" t="n">
        <v>951304.7751085861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2.1979</v>
      </c>
      <c r="E32" t="n">
        <v>45.5</v>
      </c>
      <c r="F32" t="n">
        <v>42.68</v>
      </c>
      <c r="G32" t="n">
        <v>197</v>
      </c>
      <c r="H32" t="n">
        <v>2.58</v>
      </c>
      <c r="I32" t="n">
        <v>13</v>
      </c>
      <c r="J32" t="n">
        <v>213.81</v>
      </c>
      <c r="K32" t="n">
        <v>51.39</v>
      </c>
      <c r="L32" t="n">
        <v>31</v>
      </c>
      <c r="M32" t="n">
        <v>11</v>
      </c>
      <c r="N32" t="n">
        <v>46.41</v>
      </c>
      <c r="O32" t="n">
        <v>26603.52</v>
      </c>
      <c r="P32" t="n">
        <v>480.58</v>
      </c>
      <c r="Q32" t="n">
        <v>796.39</v>
      </c>
      <c r="R32" t="n">
        <v>127.07</v>
      </c>
      <c r="S32" t="n">
        <v>102.58</v>
      </c>
      <c r="T32" t="n">
        <v>8189.95</v>
      </c>
      <c r="U32" t="n">
        <v>0.8100000000000001</v>
      </c>
      <c r="V32" t="n">
        <v>0.88</v>
      </c>
      <c r="W32" t="n">
        <v>12.29</v>
      </c>
      <c r="X32" t="n">
        <v>0.47</v>
      </c>
      <c r="Y32" t="n">
        <v>1</v>
      </c>
      <c r="Z32" t="n">
        <v>10</v>
      </c>
      <c r="AA32" t="n">
        <v>765.3498130222163</v>
      </c>
      <c r="AB32" t="n">
        <v>1047.185379027744</v>
      </c>
      <c r="AC32" t="n">
        <v>947.2434761872457</v>
      </c>
      <c r="AD32" t="n">
        <v>765349.8130222163</v>
      </c>
      <c r="AE32" t="n">
        <v>1047185.379027744</v>
      </c>
      <c r="AF32" t="n">
        <v>5.657647116436055e-06</v>
      </c>
      <c r="AG32" t="n">
        <v>30</v>
      </c>
      <c r="AH32" t="n">
        <v>947243.4761872457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2.2027</v>
      </c>
      <c r="E33" t="n">
        <v>45.4</v>
      </c>
      <c r="F33" t="n">
        <v>42.62</v>
      </c>
      <c r="G33" t="n">
        <v>213.09</v>
      </c>
      <c r="H33" t="n">
        <v>2.64</v>
      </c>
      <c r="I33" t="n">
        <v>12</v>
      </c>
      <c r="J33" t="n">
        <v>215.43</v>
      </c>
      <c r="K33" t="n">
        <v>51.39</v>
      </c>
      <c r="L33" t="n">
        <v>32</v>
      </c>
      <c r="M33" t="n">
        <v>10</v>
      </c>
      <c r="N33" t="n">
        <v>47.04</v>
      </c>
      <c r="O33" t="n">
        <v>26804.21</v>
      </c>
      <c r="P33" t="n">
        <v>478.77</v>
      </c>
      <c r="Q33" t="n">
        <v>796.34</v>
      </c>
      <c r="R33" t="n">
        <v>124.96</v>
      </c>
      <c r="S33" t="n">
        <v>102.58</v>
      </c>
      <c r="T33" t="n">
        <v>7144.39</v>
      </c>
      <c r="U33" t="n">
        <v>0.82</v>
      </c>
      <c r="V33" t="n">
        <v>0.88</v>
      </c>
      <c r="W33" t="n">
        <v>12.29</v>
      </c>
      <c r="X33" t="n">
        <v>0.41</v>
      </c>
      <c r="Y33" t="n">
        <v>1</v>
      </c>
      <c r="Z33" t="n">
        <v>10</v>
      </c>
      <c r="AA33" t="n">
        <v>762.9649603111338</v>
      </c>
      <c r="AB33" t="n">
        <v>1043.922318336165</v>
      </c>
      <c r="AC33" t="n">
        <v>944.2918374283364</v>
      </c>
      <c r="AD33" t="n">
        <v>762964.9603111339</v>
      </c>
      <c r="AE33" t="n">
        <v>1043922.318336165</v>
      </c>
      <c r="AF33" t="n">
        <v>5.670002867907411e-06</v>
      </c>
      <c r="AG33" t="n">
        <v>30</v>
      </c>
      <c r="AH33" t="n">
        <v>944291.8374283364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2.2029</v>
      </c>
      <c r="E34" t="n">
        <v>45.4</v>
      </c>
      <c r="F34" t="n">
        <v>42.62</v>
      </c>
      <c r="G34" t="n">
        <v>213.08</v>
      </c>
      <c r="H34" t="n">
        <v>2.7</v>
      </c>
      <c r="I34" t="n">
        <v>12</v>
      </c>
      <c r="J34" t="n">
        <v>217.07</v>
      </c>
      <c r="K34" t="n">
        <v>51.39</v>
      </c>
      <c r="L34" t="n">
        <v>33</v>
      </c>
      <c r="M34" t="n">
        <v>10</v>
      </c>
      <c r="N34" t="n">
        <v>47.68</v>
      </c>
      <c r="O34" t="n">
        <v>27005.77</v>
      </c>
      <c r="P34" t="n">
        <v>477.17</v>
      </c>
      <c r="Q34" t="n">
        <v>796.36</v>
      </c>
      <c r="R34" t="n">
        <v>124.92</v>
      </c>
      <c r="S34" t="n">
        <v>102.58</v>
      </c>
      <c r="T34" t="n">
        <v>7124.07</v>
      </c>
      <c r="U34" t="n">
        <v>0.82</v>
      </c>
      <c r="V34" t="n">
        <v>0.88</v>
      </c>
      <c r="W34" t="n">
        <v>12.29</v>
      </c>
      <c r="X34" t="n">
        <v>0.4</v>
      </c>
      <c r="Y34" t="n">
        <v>1</v>
      </c>
      <c r="Z34" t="n">
        <v>10</v>
      </c>
      <c r="AA34" t="n">
        <v>761.9343433849008</v>
      </c>
      <c r="AB34" t="n">
        <v>1042.512182790083</v>
      </c>
      <c r="AC34" t="n">
        <v>943.0162832396348</v>
      </c>
      <c r="AD34" t="n">
        <v>761934.3433849008</v>
      </c>
      <c r="AE34" t="n">
        <v>1042512.182790083</v>
      </c>
      <c r="AF34" t="n">
        <v>5.670517690885384e-06</v>
      </c>
      <c r="AG34" t="n">
        <v>30</v>
      </c>
      <c r="AH34" t="n">
        <v>943016.2832396348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2.206</v>
      </c>
      <c r="E35" t="n">
        <v>45.33</v>
      </c>
      <c r="F35" t="n">
        <v>42.59</v>
      </c>
      <c r="G35" t="n">
        <v>232.28</v>
      </c>
      <c r="H35" t="n">
        <v>2.76</v>
      </c>
      <c r="I35" t="n">
        <v>11</v>
      </c>
      <c r="J35" t="n">
        <v>218.71</v>
      </c>
      <c r="K35" t="n">
        <v>51.39</v>
      </c>
      <c r="L35" t="n">
        <v>34</v>
      </c>
      <c r="M35" t="n">
        <v>7</v>
      </c>
      <c r="N35" t="n">
        <v>48.32</v>
      </c>
      <c r="O35" t="n">
        <v>27208.22</v>
      </c>
      <c r="P35" t="n">
        <v>472.61</v>
      </c>
      <c r="Q35" t="n">
        <v>796.39</v>
      </c>
      <c r="R35" t="n">
        <v>123.61</v>
      </c>
      <c r="S35" t="n">
        <v>102.58</v>
      </c>
      <c r="T35" t="n">
        <v>6472.98</v>
      </c>
      <c r="U35" t="n">
        <v>0.83</v>
      </c>
      <c r="V35" t="n">
        <v>0.88</v>
      </c>
      <c r="W35" t="n">
        <v>12.29</v>
      </c>
      <c r="X35" t="n">
        <v>0.37</v>
      </c>
      <c r="Y35" t="n">
        <v>1</v>
      </c>
      <c r="Z35" t="n">
        <v>10</v>
      </c>
      <c r="AA35" t="n">
        <v>758.3451785095674</v>
      </c>
      <c r="AB35" t="n">
        <v>1037.601329064873</v>
      </c>
      <c r="AC35" t="n">
        <v>938.574114501532</v>
      </c>
      <c r="AD35" t="n">
        <v>758345.1785095674</v>
      </c>
      <c r="AE35" t="n">
        <v>1037601.329064873</v>
      </c>
      <c r="AF35" t="n">
        <v>5.678497447043968e-06</v>
      </c>
      <c r="AG35" t="n">
        <v>30</v>
      </c>
      <c r="AH35" t="n">
        <v>938574.1145015321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2.2056</v>
      </c>
      <c r="E36" t="n">
        <v>45.34</v>
      </c>
      <c r="F36" t="n">
        <v>42.59</v>
      </c>
      <c r="G36" t="n">
        <v>232.33</v>
      </c>
      <c r="H36" t="n">
        <v>2.82</v>
      </c>
      <c r="I36" t="n">
        <v>11</v>
      </c>
      <c r="J36" t="n">
        <v>220.36</v>
      </c>
      <c r="K36" t="n">
        <v>51.39</v>
      </c>
      <c r="L36" t="n">
        <v>35</v>
      </c>
      <c r="M36" t="n">
        <v>7</v>
      </c>
      <c r="N36" t="n">
        <v>48.97</v>
      </c>
      <c r="O36" t="n">
        <v>27411.55</v>
      </c>
      <c r="P36" t="n">
        <v>474.16</v>
      </c>
      <c r="Q36" t="n">
        <v>796.39</v>
      </c>
      <c r="R36" t="n">
        <v>123.97</v>
      </c>
      <c r="S36" t="n">
        <v>102.58</v>
      </c>
      <c r="T36" t="n">
        <v>6651.93</v>
      </c>
      <c r="U36" t="n">
        <v>0.83</v>
      </c>
      <c r="V36" t="n">
        <v>0.88</v>
      </c>
      <c r="W36" t="n">
        <v>12.29</v>
      </c>
      <c r="X36" t="n">
        <v>0.38</v>
      </c>
      <c r="Y36" t="n">
        <v>1</v>
      </c>
      <c r="Z36" t="n">
        <v>10</v>
      </c>
      <c r="AA36" t="n">
        <v>759.3852747337271</v>
      </c>
      <c r="AB36" t="n">
        <v>1039.024434604575</v>
      </c>
      <c r="AC36" t="n">
        <v>939.8614008458665</v>
      </c>
      <c r="AD36" t="n">
        <v>759385.2747337271</v>
      </c>
      <c r="AE36" t="n">
        <v>1039024.434604575</v>
      </c>
      <c r="AF36" t="n">
        <v>5.677467801088022e-06</v>
      </c>
      <c r="AG36" t="n">
        <v>30</v>
      </c>
      <c r="AH36" t="n">
        <v>939861.4008458664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2.2056</v>
      </c>
      <c r="E37" t="n">
        <v>45.34</v>
      </c>
      <c r="F37" t="n">
        <v>42.59</v>
      </c>
      <c r="G37" t="n">
        <v>232.33</v>
      </c>
      <c r="H37" t="n">
        <v>2.88</v>
      </c>
      <c r="I37" t="n">
        <v>11</v>
      </c>
      <c r="J37" t="n">
        <v>222.01</v>
      </c>
      <c r="K37" t="n">
        <v>51.39</v>
      </c>
      <c r="L37" t="n">
        <v>36</v>
      </c>
      <c r="M37" t="n">
        <v>2</v>
      </c>
      <c r="N37" t="n">
        <v>49.62</v>
      </c>
      <c r="O37" t="n">
        <v>27615.8</v>
      </c>
      <c r="P37" t="n">
        <v>474.49</v>
      </c>
      <c r="Q37" t="n">
        <v>796.4</v>
      </c>
      <c r="R37" t="n">
        <v>123.79</v>
      </c>
      <c r="S37" t="n">
        <v>102.58</v>
      </c>
      <c r="T37" t="n">
        <v>6561.84</v>
      </c>
      <c r="U37" t="n">
        <v>0.83</v>
      </c>
      <c r="V37" t="n">
        <v>0.88</v>
      </c>
      <c r="W37" t="n">
        <v>12.3</v>
      </c>
      <c r="X37" t="n">
        <v>0.38</v>
      </c>
      <c r="Y37" t="n">
        <v>1</v>
      </c>
      <c r="Z37" t="n">
        <v>10</v>
      </c>
      <c r="AA37" t="n">
        <v>759.5888300392104</v>
      </c>
      <c r="AB37" t="n">
        <v>1039.302947953764</v>
      </c>
      <c r="AC37" t="n">
        <v>940.1133332719045</v>
      </c>
      <c r="AD37" t="n">
        <v>759588.8300392104</v>
      </c>
      <c r="AE37" t="n">
        <v>1039302.947953764</v>
      </c>
      <c r="AF37" t="n">
        <v>5.677467801088022e-06</v>
      </c>
      <c r="AG37" t="n">
        <v>30</v>
      </c>
      <c r="AH37" t="n">
        <v>940113.3332719045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2.2058</v>
      </c>
      <c r="E38" t="n">
        <v>45.33</v>
      </c>
      <c r="F38" t="n">
        <v>42.59</v>
      </c>
      <c r="G38" t="n">
        <v>232.31</v>
      </c>
      <c r="H38" t="n">
        <v>2.94</v>
      </c>
      <c r="I38" t="n">
        <v>11</v>
      </c>
      <c r="J38" t="n">
        <v>223.68</v>
      </c>
      <c r="K38" t="n">
        <v>51.39</v>
      </c>
      <c r="L38" t="n">
        <v>37</v>
      </c>
      <c r="M38" t="n">
        <v>2</v>
      </c>
      <c r="N38" t="n">
        <v>50.29</v>
      </c>
      <c r="O38" t="n">
        <v>27821.09</v>
      </c>
      <c r="P38" t="n">
        <v>476.11</v>
      </c>
      <c r="Q38" t="n">
        <v>796.46</v>
      </c>
      <c r="R38" t="n">
        <v>123.57</v>
      </c>
      <c r="S38" t="n">
        <v>102.58</v>
      </c>
      <c r="T38" t="n">
        <v>6454.18</v>
      </c>
      <c r="U38" t="n">
        <v>0.83</v>
      </c>
      <c r="V38" t="n">
        <v>0.88</v>
      </c>
      <c r="W38" t="n">
        <v>12.3</v>
      </c>
      <c r="X38" t="n">
        <v>0.38</v>
      </c>
      <c r="Y38" t="n">
        <v>1</v>
      </c>
      <c r="Z38" t="n">
        <v>10</v>
      </c>
      <c r="AA38" t="n">
        <v>760.5459004198691</v>
      </c>
      <c r="AB38" t="n">
        <v>1040.612453871546</v>
      </c>
      <c r="AC38" t="n">
        <v>941.2978617827968</v>
      </c>
      <c r="AD38" t="n">
        <v>760545.9004198691</v>
      </c>
      <c r="AE38" t="n">
        <v>1040612.453871546</v>
      </c>
      <c r="AF38" t="n">
        <v>5.677982624065995e-06</v>
      </c>
      <c r="AG38" t="n">
        <v>30</v>
      </c>
      <c r="AH38" t="n">
        <v>941297.8617827968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2.2049</v>
      </c>
      <c r="E39" t="n">
        <v>45.35</v>
      </c>
      <c r="F39" t="n">
        <v>42.61</v>
      </c>
      <c r="G39" t="n">
        <v>232.41</v>
      </c>
      <c r="H39" t="n">
        <v>3</v>
      </c>
      <c r="I39" t="n">
        <v>11</v>
      </c>
      <c r="J39" t="n">
        <v>225.35</v>
      </c>
      <c r="K39" t="n">
        <v>51.39</v>
      </c>
      <c r="L39" t="n">
        <v>38</v>
      </c>
      <c r="M39" t="n">
        <v>1</v>
      </c>
      <c r="N39" t="n">
        <v>50.96</v>
      </c>
      <c r="O39" t="n">
        <v>28027.19</v>
      </c>
      <c r="P39" t="n">
        <v>478.68</v>
      </c>
      <c r="Q39" t="n">
        <v>796.41</v>
      </c>
      <c r="R39" t="n">
        <v>124.24</v>
      </c>
      <c r="S39" t="n">
        <v>102.58</v>
      </c>
      <c r="T39" t="n">
        <v>6784.93</v>
      </c>
      <c r="U39" t="n">
        <v>0.83</v>
      </c>
      <c r="V39" t="n">
        <v>0.88</v>
      </c>
      <c r="W39" t="n">
        <v>12.3</v>
      </c>
      <c r="X39" t="n">
        <v>0.4</v>
      </c>
      <c r="Y39" t="n">
        <v>1</v>
      </c>
      <c r="Z39" t="n">
        <v>10</v>
      </c>
      <c r="AA39" t="n">
        <v>762.402313847248</v>
      </c>
      <c r="AB39" t="n">
        <v>1043.152480622066</v>
      </c>
      <c r="AC39" t="n">
        <v>943.5954719451972</v>
      </c>
      <c r="AD39" t="n">
        <v>762402.313847248</v>
      </c>
      <c r="AE39" t="n">
        <v>1043152.480622066</v>
      </c>
      <c r="AF39" t="n">
        <v>5.675665920665115e-06</v>
      </c>
      <c r="AG39" t="n">
        <v>30</v>
      </c>
      <c r="AH39" t="n">
        <v>943595.4719451972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2.2048</v>
      </c>
      <c r="E40" t="n">
        <v>45.36</v>
      </c>
      <c r="F40" t="n">
        <v>42.61</v>
      </c>
      <c r="G40" t="n">
        <v>232.42</v>
      </c>
      <c r="H40" t="n">
        <v>3.05</v>
      </c>
      <c r="I40" t="n">
        <v>11</v>
      </c>
      <c r="J40" t="n">
        <v>227.03</v>
      </c>
      <c r="K40" t="n">
        <v>51.39</v>
      </c>
      <c r="L40" t="n">
        <v>39</v>
      </c>
      <c r="M40" t="n">
        <v>0</v>
      </c>
      <c r="N40" t="n">
        <v>51.64</v>
      </c>
      <c r="O40" t="n">
        <v>28234.24</v>
      </c>
      <c r="P40" t="n">
        <v>481.85</v>
      </c>
      <c r="Q40" t="n">
        <v>796.39</v>
      </c>
      <c r="R40" t="n">
        <v>124.19</v>
      </c>
      <c r="S40" t="n">
        <v>102.58</v>
      </c>
      <c r="T40" t="n">
        <v>6763.43</v>
      </c>
      <c r="U40" t="n">
        <v>0.83</v>
      </c>
      <c r="V40" t="n">
        <v>0.88</v>
      </c>
      <c r="W40" t="n">
        <v>12.3</v>
      </c>
      <c r="X40" t="n">
        <v>0.4</v>
      </c>
      <c r="Y40" t="n">
        <v>1</v>
      </c>
      <c r="Z40" t="n">
        <v>10</v>
      </c>
      <c r="AA40" t="n">
        <v>764.379580356535</v>
      </c>
      <c r="AB40" t="n">
        <v>1045.857863890915</v>
      </c>
      <c r="AC40" t="n">
        <v>946.0426572318961</v>
      </c>
      <c r="AD40" t="n">
        <v>764379.580356535</v>
      </c>
      <c r="AE40" t="n">
        <v>1045857.863890914</v>
      </c>
      <c r="AF40" t="n">
        <v>5.67540850917613e-06</v>
      </c>
      <c r="AG40" t="n">
        <v>30</v>
      </c>
      <c r="AH40" t="n">
        <v>946042.6572318961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1.8466</v>
      </c>
      <c r="E2" t="n">
        <v>54.15</v>
      </c>
      <c r="F2" t="n">
        <v>49.92</v>
      </c>
      <c r="G2" t="n">
        <v>14.76</v>
      </c>
      <c r="H2" t="n">
        <v>0.34</v>
      </c>
      <c r="I2" t="n">
        <v>203</v>
      </c>
      <c r="J2" t="n">
        <v>51.33</v>
      </c>
      <c r="K2" t="n">
        <v>24.83</v>
      </c>
      <c r="L2" t="n">
        <v>1</v>
      </c>
      <c r="M2" t="n">
        <v>201</v>
      </c>
      <c r="N2" t="n">
        <v>5.51</v>
      </c>
      <c r="O2" t="n">
        <v>6564.78</v>
      </c>
      <c r="P2" t="n">
        <v>279.76</v>
      </c>
      <c r="Q2" t="n">
        <v>796.84</v>
      </c>
      <c r="R2" t="n">
        <v>367.82</v>
      </c>
      <c r="S2" t="n">
        <v>102.58</v>
      </c>
      <c r="T2" t="n">
        <v>127615.78</v>
      </c>
      <c r="U2" t="n">
        <v>0.28</v>
      </c>
      <c r="V2" t="n">
        <v>0.75</v>
      </c>
      <c r="W2" t="n">
        <v>12.62</v>
      </c>
      <c r="X2" t="n">
        <v>7.7</v>
      </c>
      <c r="Y2" t="n">
        <v>1</v>
      </c>
      <c r="Z2" t="n">
        <v>10</v>
      </c>
      <c r="AA2" t="n">
        <v>675.5639876337806</v>
      </c>
      <c r="AB2" t="n">
        <v>924.3364516602285</v>
      </c>
      <c r="AC2" t="n">
        <v>836.1190780281333</v>
      </c>
      <c r="AD2" t="n">
        <v>675563.9876337806</v>
      </c>
      <c r="AE2" t="n">
        <v>924336.4516602284</v>
      </c>
      <c r="AF2" t="n">
        <v>8.520650475302434e-06</v>
      </c>
      <c r="AG2" t="n">
        <v>36</v>
      </c>
      <c r="AH2" t="n">
        <v>836119.0780281334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2.0678</v>
      </c>
      <c r="E3" t="n">
        <v>48.36</v>
      </c>
      <c r="F3" t="n">
        <v>45.53</v>
      </c>
      <c r="G3" t="n">
        <v>30.69</v>
      </c>
      <c r="H3" t="n">
        <v>0.66</v>
      </c>
      <c r="I3" t="n">
        <v>89</v>
      </c>
      <c r="J3" t="n">
        <v>52.47</v>
      </c>
      <c r="K3" t="n">
        <v>24.83</v>
      </c>
      <c r="L3" t="n">
        <v>2</v>
      </c>
      <c r="M3" t="n">
        <v>87</v>
      </c>
      <c r="N3" t="n">
        <v>5.64</v>
      </c>
      <c r="O3" t="n">
        <v>6705.1</v>
      </c>
      <c r="P3" t="n">
        <v>243.88</v>
      </c>
      <c r="Q3" t="n">
        <v>796.52</v>
      </c>
      <c r="R3" t="n">
        <v>221.57</v>
      </c>
      <c r="S3" t="n">
        <v>102.58</v>
      </c>
      <c r="T3" t="n">
        <v>55064.67</v>
      </c>
      <c r="U3" t="n">
        <v>0.46</v>
      </c>
      <c r="V3" t="n">
        <v>0.83</v>
      </c>
      <c r="W3" t="n">
        <v>12.42</v>
      </c>
      <c r="X3" t="n">
        <v>3.31</v>
      </c>
      <c r="Y3" t="n">
        <v>1</v>
      </c>
      <c r="Z3" t="n">
        <v>10</v>
      </c>
      <c r="AA3" t="n">
        <v>567.8643964413646</v>
      </c>
      <c r="AB3" t="n">
        <v>776.9771196201365</v>
      </c>
      <c r="AC3" t="n">
        <v>702.8235138178263</v>
      </c>
      <c r="AD3" t="n">
        <v>567864.3964413647</v>
      </c>
      <c r="AE3" t="n">
        <v>776977.1196201365</v>
      </c>
      <c r="AF3" t="n">
        <v>9.541319751343212e-06</v>
      </c>
      <c r="AG3" t="n">
        <v>32</v>
      </c>
      <c r="AH3" t="n">
        <v>702823.5138178263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2.143</v>
      </c>
      <c r="E4" t="n">
        <v>46.66</v>
      </c>
      <c r="F4" t="n">
        <v>44.24</v>
      </c>
      <c r="G4" t="n">
        <v>48.27</v>
      </c>
      <c r="H4" t="n">
        <v>0.97</v>
      </c>
      <c r="I4" t="n">
        <v>55</v>
      </c>
      <c r="J4" t="n">
        <v>53.61</v>
      </c>
      <c r="K4" t="n">
        <v>24.83</v>
      </c>
      <c r="L4" t="n">
        <v>3</v>
      </c>
      <c r="M4" t="n">
        <v>53</v>
      </c>
      <c r="N4" t="n">
        <v>5.78</v>
      </c>
      <c r="O4" t="n">
        <v>6845.59</v>
      </c>
      <c r="P4" t="n">
        <v>224.59</v>
      </c>
      <c r="Q4" t="n">
        <v>796.55</v>
      </c>
      <c r="R4" t="n">
        <v>178.82</v>
      </c>
      <c r="S4" t="n">
        <v>102.58</v>
      </c>
      <c r="T4" t="n">
        <v>33855.44</v>
      </c>
      <c r="U4" t="n">
        <v>0.57</v>
      </c>
      <c r="V4" t="n">
        <v>0.85</v>
      </c>
      <c r="W4" t="n">
        <v>12.37</v>
      </c>
      <c r="X4" t="n">
        <v>2.03</v>
      </c>
      <c r="Y4" t="n">
        <v>1</v>
      </c>
      <c r="Z4" t="n">
        <v>10</v>
      </c>
      <c r="AA4" t="n">
        <v>533.8766071830248</v>
      </c>
      <c r="AB4" t="n">
        <v>730.4735269214389</v>
      </c>
      <c r="AC4" t="n">
        <v>660.7581587380902</v>
      </c>
      <c r="AD4" t="n">
        <v>533876.6071830249</v>
      </c>
      <c r="AE4" t="n">
        <v>730473.5269214389</v>
      </c>
      <c r="AF4" t="n">
        <v>9.888310391299207e-06</v>
      </c>
      <c r="AG4" t="n">
        <v>31</v>
      </c>
      <c r="AH4" t="n">
        <v>660758.1587380902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2.1715</v>
      </c>
      <c r="E5" t="n">
        <v>46.05</v>
      </c>
      <c r="F5" t="n">
        <v>43.79</v>
      </c>
      <c r="G5" t="n">
        <v>62.56</v>
      </c>
      <c r="H5" t="n">
        <v>1.27</v>
      </c>
      <c r="I5" t="n">
        <v>42</v>
      </c>
      <c r="J5" t="n">
        <v>54.75</v>
      </c>
      <c r="K5" t="n">
        <v>24.83</v>
      </c>
      <c r="L5" t="n">
        <v>4</v>
      </c>
      <c r="M5" t="n">
        <v>11</v>
      </c>
      <c r="N5" t="n">
        <v>5.92</v>
      </c>
      <c r="O5" t="n">
        <v>6986.39</v>
      </c>
      <c r="P5" t="n">
        <v>212.71</v>
      </c>
      <c r="Q5" t="n">
        <v>796.6</v>
      </c>
      <c r="R5" t="n">
        <v>162.68</v>
      </c>
      <c r="S5" t="n">
        <v>102.58</v>
      </c>
      <c r="T5" t="n">
        <v>25850.22</v>
      </c>
      <c r="U5" t="n">
        <v>0.63</v>
      </c>
      <c r="V5" t="n">
        <v>0.86</v>
      </c>
      <c r="W5" t="n">
        <v>12.38</v>
      </c>
      <c r="X5" t="n">
        <v>1.57</v>
      </c>
      <c r="Y5" t="n">
        <v>1</v>
      </c>
      <c r="Z5" t="n">
        <v>10</v>
      </c>
      <c r="AA5" t="n">
        <v>512.8995312655658</v>
      </c>
      <c r="AB5" t="n">
        <v>701.7717662078965</v>
      </c>
      <c r="AC5" t="n">
        <v>634.7956537838741</v>
      </c>
      <c r="AD5" t="n">
        <v>512899.5312655658</v>
      </c>
      <c r="AE5" t="n">
        <v>701771.7662078964</v>
      </c>
      <c r="AF5" t="n">
        <v>1.001981615245274e-05</v>
      </c>
      <c r="AG5" t="n">
        <v>30</v>
      </c>
      <c r="AH5" t="n">
        <v>634795.653783874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2.1729</v>
      </c>
      <c r="E6" t="n">
        <v>46.02</v>
      </c>
      <c r="F6" t="n">
        <v>43.77</v>
      </c>
      <c r="G6" t="n">
        <v>64.06</v>
      </c>
      <c r="H6" t="n">
        <v>1.55</v>
      </c>
      <c r="I6" t="n">
        <v>41</v>
      </c>
      <c r="J6" t="n">
        <v>55.89</v>
      </c>
      <c r="K6" t="n">
        <v>24.83</v>
      </c>
      <c r="L6" t="n">
        <v>5</v>
      </c>
      <c r="M6" t="n">
        <v>0</v>
      </c>
      <c r="N6" t="n">
        <v>6.07</v>
      </c>
      <c r="O6" t="n">
        <v>7127.49</v>
      </c>
      <c r="P6" t="n">
        <v>215.85</v>
      </c>
      <c r="Q6" t="n">
        <v>796.63</v>
      </c>
      <c r="R6" t="n">
        <v>161.48</v>
      </c>
      <c r="S6" t="n">
        <v>102.58</v>
      </c>
      <c r="T6" t="n">
        <v>25259.38</v>
      </c>
      <c r="U6" t="n">
        <v>0.64</v>
      </c>
      <c r="V6" t="n">
        <v>0.86</v>
      </c>
      <c r="W6" t="n">
        <v>12.39</v>
      </c>
      <c r="X6" t="n">
        <v>1.56</v>
      </c>
      <c r="Y6" t="n">
        <v>1</v>
      </c>
      <c r="Z6" t="n">
        <v>10</v>
      </c>
      <c r="AA6" t="n">
        <v>514.6695324591353</v>
      </c>
      <c r="AB6" t="n">
        <v>704.1935599278798</v>
      </c>
      <c r="AC6" t="n">
        <v>636.9863149102309</v>
      </c>
      <c r="AD6" t="n">
        <v>514669.5324591353</v>
      </c>
      <c r="AE6" t="n">
        <v>704193.5599278798</v>
      </c>
      <c r="AF6" t="n">
        <v>1.002627608457958e-05</v>
      </c>
      <c r="AG6" t="n">
        <v>30</v>
      </c>
      <c r="AH6" t="n">
        <v>636986.3149102309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1.296</v>
      </c>
      <c r="E2" t="n">
        <v>77.16</v>
      </c>
      <c r="F2" t="n">
        <v>61.53</v>
      </c>
      <c r="G2" t="n">
        <v>7.47</v>
      </c>
      <c r="H2" t="n">
        <v>0.13</v>
      </c>
      <c r="I2" t="n">
        <v>494</v>
      </c>
      <c r="J2" t="n">
        <v>133.21</v>
      </c>
      <c r="K2" t="n">
        <v>46.47</v>
      </c>
      <c r="L2" t="n">
        <v>1</v>
      </c>
      <c r="M2" t="n">
        <v>492</v>
      </c>
      <c r="N2" t="n">
        <v>20.75</v>
      </c>
      <c r="O2" t="n">
        <v>16663.42</v>
      </c>
      <c r="P2" t="n">
        <v>678.59</v>
      </c>
      <c r="Q2" t="n">
        <v>798</v>
      </c>
      <c r="R2" t="n">
        <v>757.1</v>
      </c>
      <c r="S2" t="n">
        <v>102.58</v>
      </c>
      <c r="T2" t="n">
        <v>320804.09</v>
      </c>
      <c r="U2" t="n">
        <v>0.14</v>
      </c>
      <c r="V2" t="n">
        <v>0.61</v>
      </c>
      <c r="W2" t="n">
        <v>13.07</v>
      </c>
      <c r="X2" t="n">
        <v>19.28</v>
      </c>
      <c r="Y2" t="n">
        <v>1</v>
      </c>
      <c r="Z2" t="n">
        <v>10</v>
      </c>
      <c r="AA2" t="n">
        <v>1586.341655244863</v>
      </c>
      <c r="AB2" t="n">
        <v>2170.502637160596</v>
      </c>
      <c r="AC2" t="n">
        <v>1963.352911789572</v>
      </c>
      <c r="AD2" t="n">
        <v>1586341.655244863</v>
      </c>
      <c r="AE2" t="n">
        <v>2170502.637160596</v>
      </c>
      <c r="AF2" t="n">
        <v>3.717299453997409e-06</v>
      </c>
      <c r="AG2" t="n">
        <v>51</v>
      </c>
      <c r="AH2" t="n">
        <v>1963352.911789572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1.7461</v>
      </c>
      <c r="E3" t="n">
        <v>57.27</v>
      </c>
      <c r="F3" t="n">
        <v>49.7</v>
      </c>
      <c r="G3" t="n">
        <v>15.06</v>
      </c>
      <c r="H3" t="n">
        <v>0.26</v>
      </c>
      <c r="I3" t="n">
        <v>198</v>
      </c>
      <c r="J3" t="n">
        <v>134.55</v>
      </c>
      <c r="K3" t="n">
        <v>46.47</v>
      </c>
      <c r="L3" t="n">
        <v>2</v>
      </c>
      <c r="M3" t="n">
        <v>196</v>
      </c>
      <c r="N3" t="n">
        <v>21.09</v>
      </c>
      <c r="O3" t="n">
        <v>16828.84</v>
      </c>
      <c r="P3" t="n">
        <v>545.42</v>
      </c>
      <c r="Q3" t="n">
        <v>796.85</v>
      </c>
      <c r="R3" t="n">
        <v>360.89</v>
      </c>
      <c r="S3" t="n">
        <v>102.58</v>
      </c>
      <c r="T3" t="n">
        <v>124178.58</v>
      </c>
      <c r="U3" t="n">
        <v>0.28</v>
      </c>
      <c r="V3" t="n">
        <v>0.76</v>
      </c>
      <c r="W3" t="n">
        <v>12.6</v>
      </c>
      <c r="X3" t="n">
        <v>7.47</v>
      </c>
      <c r="Y3" t="n">
        <v>1</v>
      </c>
      <c r="Z3" t="n">
        <v>10</v>
      </c>
      <c r="AA3" t="n">
        <v>1021.224647283743</v>
      </c>
      <c r="AB3" t="n">
        <v>1397.284615665357</v>
      </c>
      <c r="AC3" t="n">
        <v>1263.92973304753</v>
      </c>
      <c r="AD3" t="n">
        <v>1021224.647283743</v>
      </c>
      <c r="AE3" t="n">
        <v>1397284.615665357</v>
      </c>
      <c r="AF3" t="n">
        <v>5.008315259741417e-06</v>
      </c>
      <c r="AG3" t="n">
        <v>38</v>
      </c>
      <c r="AH3" t="n">
        <v>1263929.73304753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1.9077</v>
      </c>
      <c r="E4" t="n">
        <v>52.42</v>
      </c>
      <c r="F4" t="n">
        <v>46.86</v>
      </c>
      <c r="G4" t="n">
        <v>22.68</v>
      </c>
      <c r="H4" t="n">
        <v>0.39</v>
      </c>
      <c r="I4" t="n">
        <v>124</v>
      </c>
      <c r="J4" t="n">
        <v>135.9</v>
      </c>
      <c r="K4" t="n">
        <v>46.47</v>
      </c>
      <c r="L4" t="n">
        <v>3</v>
      </c>
      <c r="M4" t="n">
        <v>122</v>
      </c>
      <c r="N4" t="n">
        <v>21.43</v>
      </c>
      <c r="O4" t="n">
        <v>16994.64</v>
      </c>
      <c r="P4" t="n">
        <v>511.11</v>
      </c>
      <c r="Q4" t="n">
        <v>796.64</v>
      </c>
      <c r="R4" t="n">
        <v>266.2</v>
      </c>
      <c r="S4" t="n">
        <v>102.58</v>
      </c>
      <c r="T4" t="n">
        <v>77201.47</v>
      </c>
      <c r="U4" t="n">
        <v>0.39</v>
      </c>
      <c r="V4" t="n">
        <v>0.8</v>
      </c>
      <c r="W4" t="n">
        <v>12.48</v>
      </c>
      <c r="X4" t="n">
        <v>4.64</v>
      </c>
      <c r="Y4" t="n">
        <v>1</v>
      </c>
      <c r="Z4" t="n">
        <v>10</v>
      </c>
      <c r="AA4" t="n">
        <v>900.5606378825236</v>
      </c>
      <c r="AB4" t="n">
        <v>1232.186794682215</v>
      </c>
      <c r="AC4" t="n">
        <v>1114.588616382771</v>
      </c>
      <c r="AD4" t="n">
        <v>900560.6378825236</v>
      </c>
      <c r="AE4" t="n">
        <v>1232186.794682215</v>
      </c>
      <c r="AF4" t="n">
        <v>5.471830376844797e-06</v>
      </c>
      <c r="AG4" t="n">
        <v>35</v>
      </c>
      <c r="AH4" t="n">
        <v>1114588.616382771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1.9915</v>
      </c>
      <c r="E5" t="n">
        <v>50.21</v>
      </c>
      <c r="F5" t="n">
        <v>45.58</v>
      </c>
      <c r="G5" t="n">
        <v>30.39</v>
      </c>
      <c r="H5" t="n">
        <v>0.52</v>
      </c>
      <c r="I5" t="n">
        <v>90</v>
      </c>
      <c r="J5" t="n">
        <v>137.25</v>
      </c>
      <c r="K5" t="n">
        <v>46.47</v>
      </c>
      <c r="L5" t="n">
        <v>4</v>
      </c>
      <c r="M5" t="n">
        <v>88</v>
      </c>
      <c r="N5" t="n">
        <v>21.78</v>
      </c>
      <c r="O5" t="n">
        <v>17160.92</v>
      </c>
      <c r="P5" t="n">
        <v>493.62</v>
      </c>
      <c r="Q5" t="n">
        <v>796.63</v>
      </c>
      <c r="R5" t="n">
        <v>223.17</v>
      </c>
      <c r="S5" t="n">
        <v>102.58</v>
      </c>
      <c r="T5" t="n">
        <v>55857.92</v>
      </c>
      <c r="U5" t="n">
        <v>0.46</v>
      </c>
      <c r="V5" t="n">
        <v>0.83</v>
      </c>
      <c r="W5" t="n">
        <v>12.43</v>
      </c>
      <c r="X5" t="n">
        <v>3.36</v>
      </c>
      <c r="Y5" t="n">
        <v>1</v>
      </c>
      <c r="Z5" t="n">
        <v>10</v>
      </c>
      <c r="AA5" t="n">
        <v>840.5154930534933</v>
      </c>
      <c r="AB5" t="n">
        <v>1150.030378522303</v>
      </c>
      <c r="AC5" t="n">
        <v>1040.273093273908</v>
      </c>
      <c r="AD5" t="n">
        <v>840515.4930534933</v>
      </c>
      <c r="AE5" t="n">
        <v>1150030.378522303</v>
      </c>
      <c r="AF5" t="n">
        <v>5.712192795243704e-06</v>
      </c>
      <c r="AG5" t="n">
        <v>33</v>
      </c>
      <c r="AH5" t="n">
        <v>1040273.093273908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2.0421</v>
      </c>
      <c r="E6" t="n">
        <v>48.97</v>
      </c>
      <c r="F6" t="n">
        <v>44.86</v>
      </c>
      <c r="G6" t="n">
        <v>37.91</v>
      </c>
      <c r="H6" t="n">
        <v>0.64</v>
      </c>
      <c r="I6" t="n">
        <v>71</v>
      </c>
      <c r="J6" t="n">
        <v>138.6</v>
      </c>
      <c r="K6" t="n">
        <v>46.47</v>
      </c>
      <c r="L6" t="n">
        <v>5</v>
      </c>
      <c r="M6" t="n">
        <v>69</v>
      </c>
      <c r="N6" t="n">
        <v>22.13</v>
      </c>
      <c r="O6" t="n">
        <v>17327.69</v>
      </c>
      <c r="P6" t="n">
        <v>482.3</v>
      </c>
      <c r="Q6" t="n">
        <v>796.47</v>
      </c>
      <c r="R6" t="n">
        <v>199.28</v>
      </c>
      <c r="S6" t="n">
        <v>102.58</v>
      </c>
      <c r="T6" t="n">
        <v>44007.71</v>
      </c>
      <c r="U6" t="n">
        <v>0.51</v>
      </c>
      <c r="V6" t="n">
        <v>0.84</v>
      </c>
      <c r="W6" t="n">
        <v>12.39</v>
      </c>
      <c r="X6" t="n">
        <v>2.64</v>
      </c>
      <c r="Y6" t="n">
        <v>1</v>
      </c>
      <c r="Z6" t="n">
        <v>10</v>
      </c>
      <c r="AA6" t="n">
        <v>807.587950524948</v>
      </c>
      <c r="AB6" t="n">
        <v>1104.977462174095</v>
      </c>
      <c r="AC6" t="n">
        <v>999.5199640298072</v>
      </c>
      <c r="AD6" t="n">
        <v>807587.9505249481</v>
      </c>
      <c r="AE6" t="n">
        <v>1104977.462174095</v>
      </c>
      <c r="AF6" t="n">
        <v>5.857328098000085e-06</v>
      </c>
      <c r="AG6" t="n">
        <v>32</v>
      </c>
      <c r="AH6" t="n">
        <v>999519.9640298071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2.0775</v>
      </c>
      <c r="E7" t="n">
        <v>48.14</v>
      </c>
      <c r="F7" t="n">
        <v>44.38</v>
      </c>
      <c r="G7" t="n">
        <v>45.91</v>
      </c>
      <c r="H7" t="n">
        <v>0.76</v>
      </c>
      <c r="I7" t="n">
        <v>58</v>
      </c>
      <c r="J7" t="n">
        <v>139.95</v>
      </c>
      <c r="K7" t="n">
        <v>46.47</v>
      </c>
      <c r="L7" t="n">
        <v>6</v>
      </c>
      <c r="M7" t="n">
        <v>56</v>
      </c>
      <c r="N7" t="n">
        <v>22.49</v>
      </c>
      <c r="O7" t="n">
        <v>17494.97</v>
      </c>
      <c r="P7" t="n">
        <v>474.08</v>
      </c>
      <c r="Q7" t="n">
        <v>796.48</v>
      </c>
      <c r="R7" t="n">
        <v>183.34</v>
      </c>
      <c r="S7" t="n">
        <v>102.58</v>
      </c>
      <c r="T7" t="n">
        <v>36102.97</v>
      </c>
      <c r="U7" t="n">
        <v>0.5600000000000001</v>
      </c>
      <c r="V7" t="n">
        <v>0.85</v>
      </c>
      <c r="W7" t="n">
        <v>12.37</v>
      </c>
      <c r="X7" t="n">
        <v>2.16</v>
      </c>
      <c r="Y7" t="n">
        <v>1</v>
      </c>
      <c r="Z7" t="n">
        <v>10</v>
      </c>
      <c r="AA7" t="n">
        <v>791.8974580803061</v>
      </c>
      <c r="AB7" t="n">
        <v>1083.509038195664</v>
      </c>
      <c r="AC7" t="n">
        <v>980.1004563047549</v>
      </c>
      <c r="AD7" t="n">
        <v>791897.4580803062</v>
      </c>
      <c r="AE7" t="n">
        <v>1083509.038195664</v>
      </c>
      <c r="AF7" t="n">
        <v>5.958865444197236e-06</v>
      </c>
      <c r="AG7" t="n">
        <v>32</v>
      </c>
      <c r="AH7" t="n">
        <v>980100.4563047548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2.1044</v>
      </c>
      <c r="E8" t="n">
        <v>47.52</v>
      </c>
      <c r="F8" t="n">
        <v>44</v>
      </c>
      <c r="G8" t="n">
        <v>53.88</v>
      </c>
      <c r="H8" t="n">
        <v>0.88</v>
      </c>
      <c r="I8" t="n">
        <v>49</v>
      </c>
      <c r="J8" t="n">
        <v>141.31</v>
      </c>
      <c r="K8" t="n">
        <v>46.47</v>
      </c>
      <c r="L8" t="n">
        <v>7</v>
      </c>
      <c r="M8" t="n">
        <v>47</v>
      </c>
      <c r="N8" t="n">
        <v>22.85</v>
      </c>
      <c r="O8" t="n">
        <v>17662.75</v>
      </c>
      <c r="P8" t="n">
        <v>466.48</v>
      </c>
      <c r="Q8" t="n">
        <v>796.55</v>
      </c>
      <c r="R8" t="n">
        <v>170.95</v>
      </c>
      <c r="S8" t="n">
        <v>102.58</v>
      </c>
      <c r="T8" t="n">
        <v>29951</v>
      </c>
      <c r="U8" t="n">
        <v>0.6</v>
      </c>
      <c r="V8" t="n">
        <v>0.85</v>
      </c>
      <c r="W8" t="n">
        <v>12.36</v>
      </c>
      <c r="X8" t="n">
        <v>1.79</v>
      </c>
      <c r="Y8" t="n">
        <v>1</v>
      </c>
      <c r="Z8" t="n">
        <v>10</v>
      </c>
      <c r="AA8" t="n">
        <v>769.7054700136592</v>
      </c>
      <c r="AB8" t="n">
        <v>1053.144981081461</v>
      </c>
      <c r="AC8" t="n">
        <v>952.6343021853099</v>
      </c>
      <c r="AD8" t="n">
        <v>769705.4700136592</v>
      </c>
      <c r="AE8" t="n">
        <v>1053144.981081461</v>
      </c>
      <c r="AF8" t="n">
        <v>6.036022354160607e-06</v>
      </c>
      <c r="AG8" t="n">
        <v>31</v>
      </c>
      <c r="AH8" t="n">
        <v>952634.3021853099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2.1212</v>
      </c>
      <c r="E9" t="n">
        <v>47.14</v>
      </c>
      <c r="F9" t="n">
        <v>43.79</v>
      </c>
      <c r="G9" t="n">
        <v>61.11</v>
      </c>
      <c r="H9" t="n">
        <v>0.99</v>
      </c>
      <c r="I9" t="n">
        <v>43</v>
      </c>
      <c r="J9" t="n">
        <v>142.68</v>
      </c>
      <c r="K9" t="n">
        <v>46.47</v>
      </c>
      <c r="L9" t="n">
        <v>8</v>
      </c>
      <c r="M9" t="n">
        <v>41</v>
      </c>
      <c r="N9" t="n">
        <v>23.21</v>
      </c>
      <c r="O9" t="n">
        <v>17831.04</v>
      </c>
      <c r="P9" t="n">
        <v>460.45</v>
      </c>
      <c r="Q9" t="n">
        <v>796.49</v>
      </c>
      <c r="R9" t="n">
        <v>163.86</v>
      </c>
      <c r="S9" t="n">
        <v>102.58</v>
      </c>
      <c r="T9" t="n">
        <v>26439</v>
      </c>
      <c r="U9" t="n">
        <v>0.63</v>
      </c>
      <c r="V9" t="n">
        <v>0.86</v>
      </c>
      <c r="W9" t="n">
        <v>12.35</v>
      </c>
      <c r="X9" t="n">
        <v>1.58</v>
      </c>
      <c r="Y9" t="n">
        <v>1</v>
      </c>
      <c r="Z9" t="n">
        <v>10</v>
      </c>
      <c r="AA9" t="n">
        <v>761.3373249143423</v>
      </c>
      <c r="AB9" t="n">
        <v>1041.695315780069</v>
      </c>
      <c r="AC9" t="n">
        <v>942.2773768705763</v>
      </c>
      <c r="AD9" t="n">
        <v>761337.3249143423</v>
      </c>
      <c r="AE9" t="n">
        <v>1041695.315780069</v>
      </c>
      <c r="AF9" t="n">
        <v>6.084209569305019e-06</v>
      </c>
      <c r="AG9" t="n">
        <v>31</v>
      </c>
      <c r="AH9" t="n">
        <v>942277.3768705763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2.136</v>
      </c>
      <c r="E10" t="n">
        <v>46.82</v>
      </c>
      <c r="F10" t="n">
        <v>43.6</v>
      </c>
      <c r="G10" t="n">
        <v>68.84</v>
      </c>
      <c r="H10" t="n">
        <v>1.11</v>
      </c>
      <c r="I10" t="n">
        <v>38</v>
      </c>
      <c r="J10" t="n">
        <v>144.05</v>
      </c>
      <c r="K10" t="n">
        <v>46.47</v>
      </c>
      <c r="L10" t="n">
        <v>9</v>
      </c>
      <c r="M10" t="n">
        <v>36</v>
      </c>
      <c r="N10" t="n">
        <v>23.58</v>
      </c>
      <c r="O10" t="n">
        <v>17999.83</v>
      </c>
      <c r="P10" t="n">
        <v>454.97</v>
      </c>
      <c r="Q10" t="n">
        <v>796.35</v>
      </c>
      <c r="R10" t="n">
        <v>157.36</v>
      </c>
      <c r="S10" t="n">
        <v>102.58</v>
      </c>
      <c r="T10" t="n">
        <v>23211.67</v>
      </c>
      <c r="U10" t="n">
        <v>0.65</v>
      </c>
      <c r="V10" t="n">
        <v>0.86</v>
      </c>
      <c r="W10" t="n">
        <v>12.34</v>
      </c>
      <c r="X10" t="n">
        <v>1.39</v>
      </c>
      <c r="Y10" t="n">
        <v>1</v>
      </c>
      <c r="Z10" t="n">
        <v>10</v>
      </c>
      <c r="AA10" t="n">
        <v>753.9488488184038</v>
      </c>
      <c r="AB10" t="n">
        <v>1031.586076829045</v>
      </c>
      <c r="AC10" t="n">
        <v>933.1329494966327</v>
      </c>
      <c r="AD10" t="n">
        <v>753948.8488184038</v>
      </c>
      <c r="AE10" t="n">
        <v>1031586.076829045</v>
      </c>
      <c r="AF10" t="n">
        <v>6.126660211217952e-06</v>
      </c>
      <c r="AG10" t="n">
        <v>31</v>
      </c>
      <c r="AH10" t="n">
        <v>933132.9494966327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2.1473</v>
      </c>
      <c r="E11" t="n">
        <v>46.57</v>
      </c>
      <c r="F11" t="n">
        <v>43.46</v>
      </c>
      <c r="G11" t="n">
        <v>76.7</v>
      </c>
      <c r="H11" t="n">
        <v>1.22</v>
      </c>
      <c r="I11" t="n">
        <v>34</v>
      </c>
      <c r="J11" t="n">
        <v>145.42</v>
      </c>
      <c r="K11" t="n">
        <v>46.47</v>
      </c>
      <c r="L11" t="n">
        <v>10</v>
      </c>
      <c r="M11" t="n">
        <v>32</v>
      </c>
      <c r="N11" t="n">
        <v>23.95</v>
      </c>
      <c r="O11" t="n">
        <v>18169.15</v>
      </c>
      <c r="P11" t="n">
        <v>449.81</v>
      </c>
      <c r="Q11" t="n">
        <v>796.36</v>
      </c>
      <c r="R11" t="n">
        <v>152.77</v>
      </c>
      <c r="S11" t="n">
        <v>102.58</v>
      </c>
      <c r="T11" t="n">
        <v>20936.55</v>
      </c>
      <c r="U11" t="n">
        <v>0.67</v>
      </c>
      <c r="V11" t="n">
        <v>0.87</v>
      </c>
      <c r="W11" t="n">
        <v>12.34</v>
      </c>
      <c r="X11" t="n">
        <v>1.25</v>
      </c>
      <c r="Y11" t="n">
        <v>1</v>
      </c>
      <c r="Z11" t="n">
        <v>10</v>
      </c>
      <c r="AA11" t="n">
        <v>747.7767120843113</v>
      </c>
      <c r="AB11" t="n">
        <v>1023.141087054005</v>
      </c>
      <c r="AC11" t="n">
        <v>925.4939376931045</v>
      </c>
      <c r="AD11" t="n">
        <v>747776.7120843113</v>
      </c>
      <c r="AE11" t="n">
        <v>1023141.087054005</v>
      </c>
      <c r="AF11" t="n">
        <v>6.1590718499758e-06</v>
      </c>
      <c r="AG11" t="n">
        <v>31</v>
      </c>
      <c r="AH11" t="n">
        <v>925493.9376931045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2.1602</v>
      </c>
      <c r="E12" t="n">
        <v>46.29</v>
      </c>
      <c r="F12" t="n">
        <v>43.3</v>
      </c>
      <c r="G12" t="n">
        <v>86.59</v>
      </c>
      <c r="H12" t="n">
        <v>1.33</v>
      </c>
      <c r="I12" t="n">
        <v>30</v>
      </c>
      <c r="J12" t="n">
        <v>146.8</v>
      </c>
      <c r="K12" t="n">
        <v>46.47</v>
      </c>
      <c r="L12" t="n">
        <v>11</v>
      </c>
      <c r="M12" t="n">
        <v>28</v>
      </c>
      <c r="N12" t="n">
        <v>24.33</v>
      </c>
      <c r="O12" t="n">
        <v>18338.99</v>
      </c>
      <c r="P12" t="n">
        <v>445.11</v>
      </c>
      <c r="Q12" t="n">
        <v>796.4299999999999</v>
      </c>
      <c r="R12" t="n">
        <v>147.26</v>
      </c>
      <c r="S12" t="n">
        <v>102.58</v>
      </c>
      <c r="T12" t="n">
        <v>18201.83</v>
      </c>
      <c r="U12" t="n">
        <v>0.7</v>
      </c>
      <c r="V12" t="n">
        <v>0.87</v>
      </c>
      <c r="W12" t="n">
        <v>12.33</v>
      </c>
      <c r="X12" t="n">
        <v>1.08</v>
      </c>
      <c r="Y12" t="n">
        <v>1</v>
      </c>
      <c r="Z12" t="n">
        <v>10</v>
      </c>
      <c r="AA12" t="n">
        <v>741.5587749702702</v>
      </c>
      <c r="AB12" t="n">
        <v>1014.633431178549</v>
      </c>
      <c r="AC12" t="n">
        <v>917.7982405538316</v>
      </c>
      <c r="AD12" t="n">
        <v>741558.7749702702</v>
      </c>
      <c r="AE12" t="n">
        <v>1014633.431178549</v>
      </c>
      <c r="AF12" t="n">
        <v>6.19607274731883e-06</v>
      </c>
      <c r="AG12" t="n">
        <v>31</v>
      </c>
      <c r="AH12" t="n">
        <v>917798.2405538317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2.1649</v>
      </c>
      <c r="E13" t="n">
        <v>46.19</v>
      </c>
      <c r="F13" t="n">
        <v>43.25</v>
      </c>
      <c r="G13" t="n">
        <v>92.68000000000001</v>
      </c>
      <c r="H13" t="n">
        <v>1.43</v>
      </c>
      <c r="I13" t="n">
        <v>28</v>
      </c>
      <c r="J13" t="n">
        <v>148.18</v>
      </c>
      <c r="K13" t="n">
        <v>46.47</v>
      </c>
      <c r="L13" t="n">
        <v>12</v>
      </c>
      <c r="M13" t="n">
        <v>26</v>
      </c>
      <c r="N13" t="n">
        <v>24.71</v>
      </c>
      <c r="O13" t="n">
        <v>18509.36</v>
      </c>
      <c r="P13" t="n">
        <v>441.38</v>
      </c>
      <c r="Q13" t="n">
        <v>796.39</v>
      </c>
      <c r="R13" t="n">
        <v>145.91</v>
      </c>
      <c r="S13" t="n">
        <v>102.58</v>
      </c>
      <c r="T13" t="n">
        <v>17535.73</v>
      </c>
      <c r="U13" t="n">
        <v>0.7</v>
      </c>
      <c r="V13" t="n">
        <v>0.87</v>
      </c>
      <c r="W13" t="n">
        <v>12.32</v>
      </c>
      <c r="X13" t="n">
        <v>1.04</v>
      </c>
      <c r="Y13" t="n">
        <v>1</v>
      </c>
      <c r="Z13" t="n">
        <v>10</v>
      </c>
      <c r="AA13" t="n">
        <v>738.0744063442331</v>
      </c>
      <c r="AB13" t="n">
        <v>1009.86596430491</v>
      </c>
      <c r="AC13" t="n">
        <v>913.4857740274311</v>
      </c>
      <c r="AD13" t="n">
        <v>738074.4063442331</v>
      </c>
      <c r="AE13" t="n">
        <v>1009865.96430491</v>
      </c>
      <c r="AF13" t="n">
        <v>6.2095536944128e-06</v>
      </c>
      <c r="AG13" t="n">
        <v>31</v>
      </c>
      <c r="AH13" t="n">
        <v>913485.7740274312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2.1757</v>
      </c>
      <c r="E14" t="n">
        <v>45.96</v>
      </c>
      <c r="F14" t="n">
        <v>43.1</v>
      </c>
      <c r="G14" t="n">
        <v>103.44</v>
      </c>
      <c r="H14" t="n">
        <v>1.54</v>
      </c>
      <c r="I14" t="n">
        <v>25</v>
      </c>
      <c r="J14" t="n">
        <v>149.56</v>
      </c>
      <c r="K14" t="n">
        <v>46.47</v>
      </c>
      <c r="L14" t="n">
        <v>13</v>
      </c>
      <c r="M14" t="n">
        <v>23</v>
      </c>
      <c r="N14" t="n">
        <v>25.1</v>
      </c>
      <c r="O14" t="n">
        <v>18680.25</v>
      </c>
      <c r="P14" t="n">
        <v>435.57</v>
      </c>
      <c r="Q14" t="n">
        <v>796.36</v>
      </c>
      <c r="R14" t="n">
        <v>141.06</v>
      </c>
      <c r="S14" t="n">
        <v>102.58</v>
      </c>
      <c r="T14" t="n">
        <v>15127.29</v>
      </c>
      <c r="U14" t="n">
        <v>0.73</v>
      </c>
      <c r="V14" t="n">
        <v>0.87</v>
      </c>
      <c r="W14" t="n">
        <v>12.31</v>
      </c>
      <c r="X14" t="n">
        <v>0.89</v>
      </c>
      <c r="Y14" t="n">
        <v>1</v>
      </c>
      <c r="Z14" t="n">
        <v>10</v>
      </c>
      <c r="AA14" t="n">
        <v>722.0336170601105</v>
      </c>
      <c r="AB14" t="n">
        <v>987.9182487366947</v>
      </c>
      <c r="AC14" t="n">
        <v>893.6327176292343</v>
      </c>
      <c r="AD14" t="n">
        <v>722033.6170601104</v>
      </c>
      <c r="AE14" t="n">
        <v>987918.2487366948</v>
      </c>
      <c r="AF14" t="n">
        <v>6.240531189862779e-06</v>
      </c>
      <c r="AG14" t="n">
        <v>30</v>
      </c>
      <c r="AH14" t="n">
        <v>893632.7176292343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2.182</v>
      </c>
      <c r="E15" t="n">
        <v>45.83</v>
      </c>
      <c r="F15" t="n">
        <v>43.02</v>
      </c>
      <c r="G15" t="n">
        <v>112.23</v>
      </c>
      <c r="H15" t="n">
        <v>1.64</v>
      </c>
      <c r="I15" t="n">
        <v>23</v>
      </c>
      <c r="J15" t="n">
        <v>150.95</v>
      </c>
      <c r="K15" t="n">
        <v>46.47</v>
      </c>
      <c r="L15" t="n">
        <v>14</v>
      </c>
      <c r="M15" t="n">
        <v>21</v>
      </c>
      <c r="N15" t="n">
        <v>25.49</v>
      </c>
      <c r="O15" t="n">
        <v>18851.69</v>
      </c>
      <c r="P15" t="n">
        <v>429.72</v>
      </c>
      <c r="Q15" t="n">
        <v>796.34</v>
      </c>
      <c r="R15" t="n">
        <v>138.51</v>
      </c>
      <c r="S15" t="n">
        <v>102.58</v>
      </c>
      <c r="T15" t="n">
        <v>13861.92</v>
      </c>
      <c r="U15" t="n">
        <v>0.74</v>
      </c>
      <c r="V15" t="n">
        <v>0.87</v>
      </c>
      <c r="W15" t="n">
        <v>12.3</v>
      </c>
      <c r="X15" t="n">
        <v>0.8100000000000001</v>
      </c>
      <c r="Y15" t="n">
        <v>1</v>
      </c>
      <c r="Z15" t="n">
        <v>10</v>
      </c>
      <c r="AA15" t="n">
        <v>716.8504897684567</v>
      </c>
      <c r="AB15" t="n">
        <v>980.8264653128164</v>
      </c>
      <c r="AC15" t="n">
        <v>887.2177640619503</v>
      </c>
      <c r="AD15" t="n">
        <v>716850.4897684567</v>
      </c>
      <c r="AE15" t="n">
        <v>980826.4653128163</v>
      </c>
      <c r="AF15" t="n">
        <v>6.258601395541934e-06</v>
      </c>
      <c r="AG15" t="n">
        <v>30</v>
      </c>
      <c r="AH15" t="n">
        <v>887217.7640619504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2.1852</v>
      </c>
      <c r="E16" t="n">
        <v>45.76</v>
      </c>
      <c r="F16" t="n">
        <v>42.98</v>
      </c>
      <c r="G16" t="n">
        <v>117.23</v>
      </c>
      <c r="H16" t="n">
        <v>1.74</v>
      </c>
      <c r="I16" t="n">
        <v>22</v>
      </c>
      <c r="J16" t="n">
        <v>152.35</v>
      </c>
      <c r="K16" t="n">
        <v>46.47</v>
      </c>
      <c r="L16" t="n">
        <v>15</v>
      </c>
      <c r="M16" t="n">
        <v>20</v>
      </c>
      <c r="N16" t="n">
        <v>25.88</v>
      </c>
      <c r="O16" t="n">
        <v>19023.66</v>
      </c>
      <c r="P16" t="n">
        <v>427.75</v>
      </c>
      <c r="Q16" t="n">
        <v>796.36</v>
      </c>
      <c r="R16" t="n">
        <v>137.02</v>
      </c>
      <c r="S16" t="n">
        <v>102.58</v>
      </c>
      <c r="T16" t="n">
        <v>13120.32</v>
      </c>
      <c r="U16" t="n">
        <v>0.75</v>
      </c>
      <c r="V16" t="n">
        <v>0.88</v>
      </c>
      <c r="W16" t="n">
        <v>12.31</v>
      </c>
      <c r="X16" t="n">
        <v>0.77</v>
      </c>
      <c r="Y16" t="n">
        <v>1</v>
      </c>
      <c r="Z16" t="n">
        <v>10</v>
      </c>
      <c r="AA16" t="n">
        <v>714.8550371461733</v>
      </c>
      <c r="AB16" t="n">
        <v>978.0961990018513</v>
      </c>
      <c r="AC16" t="n">
        <v>884.748070535751</v>
      </c>
      <c r="AD16" t="n">
        <v>714855.0371461733</v>
      </c>
      <c r="AE16" t="n">
        <v>978096.1990018514</v>
      </c>
      <c r="AF16" t="n">
        <v>6.267779912712297e-06</v>
      </c>
      <c r="AG16" t="n">
        <v>30</v>
      </c>
      <c r="AH16" t="n">
        <v>884748.0705357511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2.1907</v>
      </c>
      <c r="E17" t="n">
        <v>45.65</v>
      </c>
      <c r="F17" t="n">
        <v>42.92</v>
      </c>
      <c r="G17" t="n">
        <v>128.77</v>
      </c>
      <c r="H17" t="n">
        <v>1.84</v>
      </c>
      <c r="I17" t="n">
        <v>20</v>
      </c>
      <c r="J17" t="n">
        <v>153.75</v>
      </c>
      <c r="K17" t="n">
        <v>46.47</v>
      </c>
      <c r="L17" t="n">
        <v>16</v>
      </c>
      <c r="M17" t="n">
        <v>18</v>
      </c>
      <c r="N17" t="n">
        <v>26.28</v>
      </c>
      <c r="O17" t="n">
        <v>19196.18</v>
      </c>
      <c r="P17" t="n">
        <v>422.04</v>
      </c>
      <c r="Q17" t="n">
        <v>796.39</v>
      </c>
      <c r="R17" t="n">
        <v>134.83</v>
      </c>
      <c r="S17" t="n">
        <v>102.58</v>
      </c>
      <c r="T17" t="n">
        <v>12036.28</v>
      </c>
      <c r="U17" t="n">
        <v>0.76</v>
      </c>
      <c r="V17" t="n">
        <v>0.88</v>
      </c>
      <c r="W17" t="n">
        <v>12.31</v>
      </c>
      <c r="X17" t="n">
        <v>0.71</v>
      </c>
      <c r="Y17" t="n">
        <v>1</v>
      </c>
      <c r="Z17" t="n">
        <v>10</v>
      </c>
      <c r="AA17" t="n">
        <v>710.0275446858707</v>
      </c>
      <c r="AB17" t="n">
        <v>971.4910108437289</v>
      </c>
      <c r="AC17" t="n">
        <v>878.7732722650001</v>
      </c>
      <c r="AD17" t="n">
        <v>710027.5446858706</v>
      </c>
      <c r="AE17" t="n">
        <v>971491.0108437289</v>
      </c>
      <c r="AF17" t="n">
        <v>6.283555489098862e-06</v>
      </c>
      <c r="AG17" t="n">
        <v>30</v>
      </c>
      <c r="AH17" t="n">
        <v>878773.272265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2.1943</v>
      </c>
      <c r="E18" t="n">
        <v>45.57</v>
      </c>
      <c r="F18" t="n">
        <v>42.88</v>
      </c>
      <c r="G18" t="n">
        <v>135.39</v>
      </c>
      <c r="H18" t="n">
        <v>1.94</v>
      </c>
      <c r="I18" t="n">
        <v>19</v>
      </c>
      <c r="J18" t="n">
        <v>155.15</v>
      </c>
      <c r="K18" t="n">
        <v>46.47</v>
      </c>
      <c r="L18" t="n">
        <v>17</v>
      </c>
      <c r="M18" t="n">
        <v>17</v>
      </c>
      <c r="N18" t="n">
        <v>26.68</v>
      </c>
      <c r="O18" t="n">
        <v>19369.26</v>
      </c>
      <c r="P18" t="n">
        <v>420.07</v>
      </c>
      <c r="Q18" t="n">
        <v>796.4299999999999</v>
      </c>
      <c r="R18" t="n">
        <v>133.71</v>
      </c>
      <c r="S18" t="n">
        <v>102.58</v>
      </c>
      <c r="T18" t="n">
        <v>11481.76</v>
      </c>
      <c r="U18" t="n">
        <v>0.77</v>
      </c>
      <c r="V18" t="n">
        <v>0.88</v>
      </c>
      <c r="W18" t="n">
        <v>12.29</v>
      </c>
      <c r="X18" t="n">
        <v>0.66</v>
      </c>
      <c r="Y18" t="n">
        <v>1</v>
      </c>
      <c r="Z18" t="n">
        <v>10</v>
      </c>
      <c r="AA18" t="n">
        <v>707.9740307184491</v>
      </c>
      <c r="AB18" t="n">
        <v>968.6813024388606</v>
      </c>
      <c r="AC18" t="n">
        <v>876.2317184868417</v>
      </c>
      <c r="AD18" t="n">
        <v>707974.030718449</v>
      </c>
      <c r="AE18" t="n">
        <v>968681.3024388606</v>
      </c>
      <c r="AF18" t="n">
        <v>6.293881320915521e-06</v>
      </c>
      <c r="AG18" t="n">
        <v>30</v>
      </c>
      <c r="AH18" t="n">
        <v>876231.7184868418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2.1967</v>
      </c>
      <c r="E19" t="n">
        <v>45.52</v>
      </c>
      <c r="F19" t="n">
        <v>42.85</v>
      </c>
      <c r="G19" t="n">
        <v>142.84</v>
      </c>
      <c r="H19" t="n">
        <v>2.04</v>
      </c>
      <c r="I19" t="n">
        <v>18</v>
      </c>
      <c r="J19" t="n">
        <v>156.56</v>
      </c>
      <c r="K19" t="n">
        <v>46.47</v>
      </c>
      <c r="L19" t="n">
        <v>18</v>
      </c>
      <c r="M19" t="n">
        <v>16</v>
      </c>
      <c r="N19" t="n">
        <v>27.09</v>
      </c>
      <c r="O19" t="n">
        <v>19542.89</v>
      </c>
      <c r="P19" t="n">
        <v>415.73</v>
      </c>
      <c r="Q19" t="n">
        <v>796.41</v>
      </c>
      <c r="R19" t="n">
        <v>132.68</v>
      </c>
      <c r="S19" t="n">
        <v>102.58</v>
      </c>
      <c r="T19" t="n">
        <v>10970.22</v>
      </c>
      <c r="U19" t="n">
        <v>0.77</v>
      </c>
      <c r="V19" t="n">
        <v>0.88</v>
      </c>
      <c r="W19" t="n">
        <v>12.3</v>
      </c>
      <c r="X19" t="n">
        <v>0.64</v>
      </c>
      <c r="Y19" t="n">
        <v>1</v>
      </c>
      <c r="Z19" t="n">
        <v>10</v>
      </c>
      <c r="AA19" t="n">
        <v>704.7221322341682</v>
      </c>
      <c r="AB19" t="n">
        <v>964.2319114690312</v>
      </c>
      <c r="AC19" t="n">
        <v>872.2069711464136</v>
      </c>
      <c r="AD19" t="n">
        <v>704722.1322341681</v>
      </c>
      <c r="AE19" t="n">
        <v>964231.9114690311</v>
      </c>
      <c r="AF19" t="n">
        <v>6.300765208793294e-06</v>
      </c>
      <c r="AG19" t="n">
        <v>30</v>
      </c>
      <c r="AH19" t="n">
        <v>872206.9711464136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2.2006</v>
      </c>
      <c r="E20" t="n">
        <v>45.44</v>
      </c>
      <c r="F20" t="n">
        <v>42.8</v>
      </c>
      <c r="G20" t="n">
        <v>151.05</v>
      </c>
      <c r="H20" t="n">
        <v>2.13</v>
      </c>
      <c r="I20" t="n">
        <v>17</v>
      </c>
      <c r="J20" t="n">
        <v>157.97</v>
      </c>
      <c r="K20" t="n">
        <v>46.47</v>
      </c>
      <c r="L20" t="n">
        <v>19</v>
      </c>
      <c r="M20" t="n">
        <v>15</v>
      </c>
      <c r="N20" t="n">
        <v>27.5</v>
      </c>
      <c r="O20" t="n">
        <v>19717.08</v>
      </c>
      <c r="P20" t="n">
        <v>410.31</v>
      </c>
      <c r="Q20" t="n">
        <v>796.35</v>
      </c>
      <c r="R20" t="n">
        <v>130.84</v>
      </c>
      <c r="S20" t="n">
        <v>102.58</v>
      </c>
      <c r="T20" t="n">
        <v>10057.77</v>
      </c>
      <c r="U20" t="n">
        <v>0.78</v>
      </c>
      <c r="V20" t="n">
        <v>0.88</v>
      </c>
      <c r="W20" t="n">
        <v>12.3</v>
      </c>
      <c r="X20" t="n">
        <v>0.59</v>
      </c>
      <c r="Y20" t="n">
        <v>1</v>
      </c>
      <c r="Z20" t="n">
        <v>10</v>
      </c>
      <c r="AA20" t="n">
        <v>700.4576611575848</v>
      </c>
      <c r="AB20" t="n">
        <v>958.3970740068638</v>
      </c>
      <c r="AC20" t="n">
        <v>866.9290023823897</v>
      </c>
      <c r="AD20" t="n">
        <v>700457.6611575847</v>
      </c>
      <c r="AE20" t="n">
        <v>958397.0740068639</v>
      </c>
      <c r="AF20" t="n">
        <v>6.311951526594675e-06</v>
      </c>
      <c r="AG20" t="n">
        <v>30</v>
      </c>
      <c r="AH20" t="n">
        <v>866929.0023823897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2.203</v>
      </c>
      <c r="E21" t="n">
        <v>45.39</v>
      </c>
      <c r="F21" t="n">
        <v>42.78</v>
      </c>
      <c r="G21" t="n">
        <v>160.41</v>
      </c>
      <c r="H21" t="n">
        <v>2.22</v>
      </c>
      <c r="I21" t="n">
        <v>16</v>
      </c>
      <c r="J21" t="n">
        <v>159.39</v>
      </c>
      <c r="K21" t="n">
        <v>46.47</v>
      </c>
      <c r="L21" t="n">
        <v>20</v>
      </c>
      <c r="M21" t="n">
        <v>14</v>
      </c>
      <c r="N21" t="n">
        <v>27.92</v>
      </c>
      <c r="O21" t="n">
        <v>19891.97</v>
      </c>
      <c r="P21" t="n">
        <v>405.67</v>
      </c>
      <c r="Q21" t="n">
        <v>796.34</v>
      </c>
      <c r="R21" t="n">
        <v>130.12</v>
      </c>
      <c r="S21" t="n">
        <v>102.58</v>
      </c>
      <c r="T21" t="n">
        <v>9701.780000000001</v>
      </c>
      <c r="U21" t="n">
        <v>0.79</v>
      </c>
      <c r="V21" t="n">
        <v>0.88</v>
      </c>
      <c r="W21" t="n">
        <v>12.3</v>
      </c>
      <c r="X21" t="n">
        <v>0.5600000000000001</v>
      </c>
      <c r="Y21" t="n">
        <v>1</v>
      </c>
      <c r="Z21" t="n">
        <v>10</v>
      </c>
      <c r="AA21" t="n">
        <v>697.0742163783781</v>
      </c>
      <c r="AB21" t="n">
        <v>953.7676955929044</v>
      </c>
      <c r="AC21" t="n">
        <v>862.7414453468851</v>
      </c>
      <c r="AD21" t="n">
        <v>697074.2163783781</v>
      </c>
      <c r="AE21" t="n">
        <v>953767.6955929043</v>
      </c>
      <c r="AF21" t="n">
        <v>6.318835414472446e-06</v>
      </c>
      <c r="AG21" t="n">
        <v>30</v>
      </c>
      <c r="AH21" t="n">
        <v>862741.4453468851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2.2062</v>
      </c>
      <c r="E22" t="n">
        <v>45.33</v>
      </c>
      <c r="F22" t="n">
        <v>42.74</v>
      </c>
      <c r="G22" t="n">
        <v>170.96</v>
      </c>
      <c r="H22" t="n">
        <v>2.31</v>
      </c>
      <c r="I22" t="n">
        <v>15</v>
      </c>
      <c r="J22" t="n">
        <v>160.81</v>
      </c>
      <c r="K22" t="n">
        <v>46.47</v>
      </c>
      <c r="L22" t="n">
        <v>21</v>
      </c>
      <c r="M22" t="n">
        <v>12</v>
      </c>
      <c r="N22" t="n">
        <v>28.34</v>
      </c>
      <c r="O22" t="n">
        <v>20067.32</v>
      </c>
      <c r="P22" t="n">
        <v>402.07</v>
      </c>
      <c r="Q22" t="n">
        <v>796.3200000000001</v>
      </c>
      <c r="R22" t="n">
        <v>128.83</v>
      </c>
      <c r="S22" t="n">
        <v>102.58</v>
      </c>
      <c r="T22" t="n">
        <v>9064.27</v>
      </c>
      <c r="U22" t="n">
        <v>0.8</v>
      </c>
      <c r="V22" t="n">
        <v>0.88</v>
      </c>
      <c r="W22" t="n">
        <v>12.3</v>
      </c>
      <c r="X22" t="n">
        <v>0.53</v>
      </c>
      <c r="Y22" t="n">
        <v>1</v>
      </c>
      <c r="Z22" t="n">
        <v>10</v>
      </c>
      <c r="AA22" t="n">
        <v>694.1212759779605</v>
      </c>
      <c r="AB22" t="n">
        <v>949.727352262517</v>
      </c>
      <c r="AC22" t="n">
        <v>859.0867067132923</v>
      </c>
      <c r="AD22" t="n">
        <v>694121.2759779606</v>
      </c>
      <c r="AE22" t="n">
        <v>949727.352262517</v>
      </c>
      <c r="AF22" t="n">
        <v>6.328013931642811e-06</v>
      </c>
      <c r="AG22" t="n">
        <v>30</v>
      </c>
      <c r="AH22" t="n">
        <v>859086.7067132923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2.2102</v>
      </c>
      <c r="E23" t="n">
        <v>45.24</v>
      </c>
      <c r="F23" t="n">
        <v>42.68</v>
      </c>
      <c r="G23" t="n">
        <v>182.93</v>
      </c>
      <c r="H23" t="n">
        <v>2.4</v>
      </c>
      <c r="I23" t="n">
        <v>14</v>
      </c>
      <c r="J23" t="n">
        <v>162.24</v>
      </c>
      <c r="K23" t="n">
        <v>46.47</v>
      </c>
      <c r="L23" t="n">
        <v>22</v>
      </c>
      <c r="M23" t="n">
        <v>8</v>
      </c>
      <c r="N23" t="n">
        <v>28.77</v>
      </c>
      <c r="O23" t="n">
        <v>20243.25</v>
      </c>
      <c r="P23" t="n">
        <v>396.38</v>
      </c>
      <c r="Q23" t="n">
        <v>796.36</v>
      </c>
      <c r="R23" t="n">
        <v>126.96</v>
      </c>
      <c r="S23" t="n">
        <v>102.58</v>
      </c>
      <c r="T23" t="n">
        <v>8133.23</v>
      </c>
      <c r="U23" t="n">
        <v>0.8100000000000001</v>
      </c>
      <c r="V23" t="n">
        <v>0.88</v>
      </c>
      <c r="W23" t="n">
        <v>12.3</v>
      </c>
      <c r="X23" t="n">
        <v>0.47</v>
      </c>
      <c r="Y23" t="n">
        <v>1</v>
      </c>
      <c r="Z23" t="n">
        <v>10</v>
      </c>
      <c r="AA23" t="n">
        <v>689.6735036230954</v>
      </c>
      <c r="AB23" t="n">
        <v>943.6417139047229</v>
      </c>
      <c r="AC23" t="n">
        <v>853.581873139119</v>
      </c>
      <c r="AD23" t="n">
        <v>689673.5036230953</v>
      </c>
      <c r="AE23" t="n">
        <v>943641.7139047229</v>
      </c>
      <c r="AF23" t="n">
        <v>6.339487078105766e-06</v>
      </c>
      <c r="AG23" t="n">
        <v>30</v>
      </c>
      <c r="AH23" t="n">
        <v>853581.873139119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2.209</v>
      </c>
      <c r="E24" t="n">
        <v>45.27</v>
      </c>
      <c r="F24" t="n">
        <v>42.71</v>
      </c>
      <c r="G24" t="n">
        <v>183.04</v>
      </c>
      <c r="H24" t="n">
        <v>2.49</v>
      </c>
      <c r="I24" t="n">
        <v>14</v>
      </c>
      <c r="J24" t="n">
        <v>163.67</v>
      </c>
      <c r="K24" t="n">
        <v>46.47</v>
      </c>
      <c r="L24" t="n">
        <v>23</v>
      </c>
      <c r="M24" t="n">
        <v>4</v>
      </c>
      <c r="N24" t="n">
        <v>29.2</v>
      </c>
      <c r="O24" t="n">
        <v>20419.76</v>
      </c>
      <c r="P24" t="n">
        <v>397.05</v>
      </c>
      <c r="Q24" t="n">
        <v>796.39</v>
      </c>
      <c r="R24" t="n">
        <v>127.65</v>
      </c>
      <c r="S24" t="n">
        <v>102.58</v>
      </c>
      <c r="T24" t="n">
        <v>8475.34</v>
      </c>
      <c r="U24" t="n">
        <v>0.8</v>
      </c>
      <c r="V24" t="n">
        <v>0.88</v>
      </c>
      <c r="W24" t="n">
        <v>12.3</v>
      </c>
      <c r="X24" t="n">
        <v>0.5</v>
      </c>
      <c r="Y24" t="n">
        <v>1</v>
      </c>
      <c r="Z24" t="n">
        <v>10</v>
      </c>
      <c r="AA24" t="n">
        <v>690.4108344701713</v>
      </c>
      <c r="AB24" t="n">
        <v>944.6505624984333</v>
      </c>
      <c r="AC24" t="n">
        <v>854.4944386389735</v>
      </c>
      <c r="AD24" t="n">
        <v>690410.8344701712</v>
      </c>
      <c r="AE24" t="n">
        <v>944650.5624984333</v>
      </c>
      <c r="AF24" t="n">
        <v>6.33604513416688e-06</v>
      </c>
      <c r="AG24" t="n">
        <v>30</v>
      </c>
      <c r="AH24" t="n">
        <v>854494.4386389735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2.2086</v>
      </c>
      <c r="E25" t="n">
        <v>45.28</v>
      </c>
      <c r="F25" t="n">
        <v>42.72</v>
      </c>
      <c r="G25" t="n">
        <v>183.07</v>
      </c>
      <c r="H25" t="n">
        <v>2.58</v>
      </c>
      <c r="I25" t="n">
        <v>14</v>
      </c>
      <c r="J25" t="n">
        <v>165.1</v>
      </c>
      <c r="K25" t="n">
        <v>46.47</v>
      </c>
      <c r="L25" t="n">
        <v>24</v>
      </c>
      <c r="M25" t="n">
        <v>1</v>
      </c>
      <c r="N25" t="n">
        <v>29.64</v>
      </c>
      <c r="O25" t="n">
        <v>20596.86</v>
      </c>
      <c r="P25" t="n">
        <v>398.06</v>
      </c>
      <c r="Q25" t="n">
        <v>796.4</v>
      </c>
      <c r="R25" t="n">
        <v>127.65</v>
      </c>
      <c r="S25" t="n">
        <v>102.58</v>
      </c>
      <c r="T25" t="n">
        <v>8479.51</v>
      </c>
      <c r="U25" t="n">
        <v>0.8</v>
      </c>
      <c r="V25" t="n">
        <v>0.88</v>
      </c>
      <c r="W25" t="n">
        <v>12.31</v>
      </c>
      <c r="X25" t="n">
        <v>0.5</v>
      </c>
      <c r="Y25" t="n">
        <v>1</v>
      </c>
      <c r="Z25" t="n">
        <v>10</v>
      </c>
      <c r="AA25" t="n">
        <v>691.1413733021179</v>
      </c>
      <c r="AB25" t="n">
        <v>945.6501179574013</v>
      </c>
      <c r="AC25" t="n">
        <v>855.3985979278227</v>
      </c>
      <c r="AD25" t="n">
        <v>691141.3733021179</v>
      </c>
      <c r="AE25" t="n">
        <v>945650.1179574013</v>
      </c>
      <c r="AF25" t="n">
        <v>6.334897819520585e-06</v>
      </c>
      <c r="AG25" t="n">
        <v>30</v>
      </c>
      <c r="AH25" t="n">
        <v>855398.5979278227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2.2085</v>
      </c>
      <c r="E26" t="n">
        <v>45.28</v>
      </c>
      <c r="F26" t="n">
        <v>42.72</v>
      </c>
      <c r="G26" t="n">
        <v>183.08</v>
      </c>
      <c r="H26" t="n">
        <v>2.66</v>
      </c>
      <c r="I26" t="n">
        <v>14</v>
      </c>
      <c r="J26" t="n">
        <v>166.54</v>
      </c>
      <c r="K26" t="n">
        <v>46.47</v>
      </c>
      <c r="L26" t="n">
        <v>25</v>
      </c>
      <c r="M26" t="n">
        <v>1</v>
      </c>
      <c r="N26" t="n">
        <v>30.08</v>
      </c>
      <c r="O26" t="n">
        <v>20774.56</v>
      </c>
      <c r="P26" t="n">
        <v>400.41</v>
      </c>
      <c r="Q26" t="n">
        <v>796.4</v>
      </c>
      <c r="R26" t="n">
        <v>127.71</v>
      </c>
      <c r="S26" t="n">
        <v>102.58</v>
      </c>
      <c r="T26" t="n">
        <v>8508.139999999999</v>
      </c>
      <c r="U26" t="n">
        <v>0.8</v>
      </c>
      <c r="V26" t="n">
        <v>0.88</v>
      </c>
      <c r="W26" t="n">
        <v>12.31</v>
      </c>
      <c r="X26" t="n">
        <v>0.51</v>
      </c>
      <c r="Y26" t="n">
        <v>1</v>
      </c>
      <c r="Z26" t="n">
        <v>10</v>
      </c>
      <c r="AA26" t="n">
        <v>692.6071242888243</v>
      </c>
      <c r="AB26" t="n">
        <v>947.6556231217827</v>
      </c>
      <c r="AC26" t="n">
        <v>857.2127004940596</v>
      </c>
      <c r="AD26" t="n">
        <v>692607.1242888243</v>
      </c>
      <c r="AE26" t="n">
        <v>947655.6231217827</v>
      </c>
      <c r="AF26" t="n">
        <v>6.334610990859011e-06</v>
      </c>
      <c r="AG26" t="n">
        <v>30</v>
      </c>
      <c r="AH26" t="n">
        <v>857212.7004940596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2.2085</v>
      </c>
      <c r="E27" t="n">
        <v>45.28</v>
      </c>
      <c r="F27" t="n">
        <v>42.72</v>
      </c>
      <c r="G27" t="n">
        <v>183.08</v>
      </c>
      <c r="H27" t="n">
        <v>2.74</v>
      </c>
      <c r="I27" t="n">
        <v>14</v>
      </c>
      <c r="J27" t="n">
        <v>167.99</v>
      </c>
      <c r="K27" t="n">
        <v>46.47</v>
      </c>
      <c r="L27" t="n">
        <v>26</v>
      </c>
      <c r="M27" t="n">
        <v>0</v>
      </c>
      <c r="N27" t="n">
        <v>30.52</v>
      </c>
      <c r="O27" t="n">
        <v>20952.87</v>
      </c>
      <c r="P27" t="n">
        <v>403.44</v>
      </c>
      <c r="Q27" t="n">
        <v>796.4299999999999</v>
      </c>
      <c r="R27" t="n">
        <v>127.72</v>
      </c>
      <c r="S27" t="n">
        <v>102.58</v>
      </c>
      <c r="T27" t="n">
        <v>8513.540000000001</v>
      </c>
      <c r="U27" t="n">
        <v>0.8</v>
      </c>
      <c r="V27" t="n">
        <v>0.88</v>
      </c>
      <c r="W27" t="n">
        <v>12.31</v>
      </c>
      <c r="X27" t="n">
        <v>0.51</v>
      </c>
      <c r="Y27" t="n">
        <v>1</v>
      </c>
      <c r="Z27" t="n">
        <v>10</v>
      </c>
      <c r="AA27" t="n">
        <v>694.4736778837851</v>
      </c>
      <c r="AB27" t="n">
        <v>950.209524096941</v>
      </c>
      <c r="AC27" t="n">
        <v>859.5228607445713</v>
      </c>
      <c r="AD27" t="n">
        <v>694473.6778837851</v>
      </c>
      <c r="AE27" t="n">
        <v>950209.524096941</v>
      </c>
      <c r="AF27" t="n">
        <v>6.334610990859011e-06</v>
      </c>
      <c r="AG27" t="n">
        <v>30</v>
      </c>
      <c r="AH27" t="n">
        <v>859522.8607445713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1.1976</v>
      </c>
      <c r="E2" t="n">
        <v>83.5</v>
      </c>
      <c r="F2" t="n">
        <v>64.18000000000001</v>
      </c>
      <c r="G2" t="n">
        <v>6.9</v>
      </c>
      <c r="H2" t="n">
        <v>0.12</v>
      </c>
      <c r="I2" t="n">
        <v>558</v>
      </c>
      <c r="J2" t="n">
        <v>150.44</v>
      </c>
      <c r="K2" t="n">
        <v>49.1</v>
      </c>
      <c r="L2" t="n">
        <v>1</v>
      </c>
      <c r="M2" t="n">
        <v>556</v>
      </c>
      <c r="N2" t="n">
        <v>25.34</v>
      </c>
      <c r="O2" t="n">
        <v>18787.76</v>
      </c>
      <c r="P2" t="n">
        <v>766.01</v>
      </c>
      <c r="Q2" t="n">
        <v>797.91</v>
      </c>
      <c r="R2" t="n">
        <v>845.74</v>
      </c>
      <c r="S2" t="n">
        <v>102.58</v>
      </c>
      <c r="T2" t="n">
        <v>364801.32</v>
      </c>
      <c r="U2" t="n">
        <v>0.12</v>
      </c>
      <c r="V2" t="n">
        <v>0.59</v>
      </c>
      <c r="W2" t="n">
        <v>13.19</v>
      </c>
      <c r="X2" t="n">
        <v>21.92</v>
      </c>
      <c r="Y2" t="n">
        <v>1</v>
      </c>
      <c r="Z2" t="n">
        <v>10</v>
      </c>
      <c r="AA2" t="n">
        <v>1860.604430131901</v>
      </c>
      <c r="AB2" t="n">
        <v>2545.761065380721</v>
      </c>
      <c r="AC2" t="n">
        <v>2302.797202298881</v>
      </c>
      <c r="AD2" t="n">
        <v>1860604.430131901</v>
      </c>
      <c r="AE2" t="n">
        <v>2545761.065380721</v>
      </c>
      <c r="AF2" t="n">
        <v>3.242394516094409e-06</v>
      </c>
      <c r="AG2" t="n">
        <v>55</v>
      </c>
      <c r="AH2" t="n">
        <v>2302797.202298881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1.683</v>
      </c>
      <c r="E3" t="n">
        <v>59.42</v>
      </c>
      <c r="F3" t="n">
        <v>50.48</v>
      </c>
      <c r="G3" t="n">
        <v>13.89</v>
      </c>
      <c r="H3" t="n">
        <v>0.23</v>
      </c>
      <c r="I3" t="n">
        <v>218</v>
      </c>
      <c r="J3" t="n">
        <v>151.83</v>
      </c>
      <c r="K3" t="n">
        <v>49.1</v>
      </c>
      <c r="L3" t="n">
        <v>2</v>
      </c>
      <c r="M3" t="n">
        <v>216</v>
      </c>
      <c r="N3" t="n">
        <v>25.73</v>
      </c>
      <c r="O3" t="n">
        <v>18959.54</v>
      </c>
      <c r="P3" t="n">
        <v>600.58</v>
      </c>
      <c r="Q3" t="n">
        <v>797.09</v>
      </c>
      <c r="R3" t="n">
        <v>386.68</v>
      </c>
      <c r="S3" t="n">
        <v>102.58</v>
      </c>
      <c r="T3" t="n">
        <v>136971.89</v>
      </c>
      <c r="U3" t="n">
        <v>0.27</v>
      </c>
      <c r="V3" t="n">
        <v>0.75</v>
      </c>
      <c r="W3" t="n">
        <v>12.63</v>
      </c>
      <c r="X3" t="n">
        <v>8.25</v>
      </c>
      <c r="Y3" t="n">
        <v>1</v>
      </c>
      <c r="Z3" t="n">
        <v>10</v>
      </c>
      <c r="AA3" t="n">
        <v>1120.32465440595</v>
      </c>
      <c r="AB3" t="n">
        <v>1532.877617393715</v>
      </c>
      <c r="AC3" t="n">
        <v>1386.581928996906</v>
      </c>
      <c r="AD3" t="n">
        <v>1120324.65440595</v>
      </c>
      <c r="AE3" t="n">
        <v>1532877.617393715</v>
      </c>
      <c r="AF3" t="n">
        <v>4.55657145172586e-06</v>
      </c>
      <c r="AG3" t="n">
        <v>39</v>
      </c>
      <c r="AH3" t="n">
        <v>1386581.928996906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1.8609</v>
      </c>
      <c r="E4" t="n">
        <v>53.74</v>
      </c>
      <c r="F4" t="n">
        <v>47.31</v>
      </c>
      <c r="G4" t="n">
        <v>20.87</v>
      </c>
      <c r="H4" t="n">
        <v>0.35</v>
      </c>
      <c r="I4" t="n">
        <v>136</v>
      </c>
      <c r="J4" t="n">
        <v>153.23</v>
      </c>
      <c r="K4" t="n">
        <v>49.1</v>
      </c>
      <c r="L4" t="n">
        <v>3</v>
      </c>
      <c r="M4" t="n">
        <v>134</v>
      </c>
      <c r="N4" t="n">
        <v>26.13</v>
      </c>
      <c r="O4" t="n">
        <v>19131.85</v>
      </c>
      <c r="P4" t="n">
        <v>560.26</v>
      </c>
      <c r="Q4" t="n">
        <v>796.76</v>
      </c>
      <c r="R4" t="n">
        <v>281.35</v>
      </c>
      <c r="S4" t="n">
        <v>102.58</v>
      </c>
      <c r="T4" t="n">
        <v>84718.06</v>
      </c>
      <c r="U4" t="n">
        <v>0.36</v>
      </c>
      <c r="V4" t="n">
        <v>0.8</v>
      </c>
      <c r="W4" t="n">
        <v>12.48</v>
      </c>
      <c r="X4" t="n">
        <v>5.08</v>
      </c>
      <c r="Y4" t="n">
        <v>1</v>
      </c>
      <c r="Z4" t="n">
        <v>10</v>
      </c>
      <c r="AA4" t="n">
        <v>966.7735662955606</v>
      </c>
      <c r="AB4" t="n">
        <v>1322.782244445172</v>
      </c>
      <c r="AC4" t="n">
        <v>1196.537763571864</v>
      </c>
      <c r="AD4" t="n">
        <v>966773.5662955606</v>
      </c>
      <c r="AE4" t="n">
        <v>1322782.244445172</v>
      </c>
      <c r="AF4" t="n">
        <v>5.038219735304012e-06</v>
      </c>
      <c r="AG4" t="n">
        <v>35</v>
      </c>
      <c r="AH4" t="n">
        <v>1196537.763571864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1.9561</v>
      </c>
      <c r="E5" t="n">
        <v>51.12</v>
      </c>
      <c r="F5" t="n">
        <v>45.85</v>
      </c>
      <c r="G5" t="n">
        <v>28.07</v>
      </c>
      <c r="H5" t="n">
        <v>0.46</v>
      </c>
      <c r="I5" t="n">
        <v>98</v>
      </c>
      <c r="J5" t="n">
        <v>154.63</v>
      </c>
      <c r="K5" t="n">
        <v>49.1</v>
      </c>
      <c r="L5" t="n">
        <v>4</v>
      </c>
      <c r="M5" t="n">
        <v>96</v>
      </c>
      <c r="N5" t="n">
        <v>26.53</v>
      </c>
      <c r="O5" t="n">
        <v>19304.72</v>
      </c>
      <c r="P5" t="n">
        <v>540.24</v>
      </c>
      <c r="Q5" t="n">
        <v>796.5</v>
      </c>
      <c r="R5" t="n">
        <v>232.66</v>
      </c>
      <c r="S5" t="n">
        <v>102.58</v>
      </c>
      <c r="T5" t="n">
        <v>60563.45</v>
      </c>
      <c r="U5" t="n">
        <v>0.44</v>
      </c>
      <c r="V5" t="n">
        <v>0.82</v>
      </c>
      <c r="W5" t="n">
        <v>12.43</v>
      </c>
      <c r="X5" t="n">
        <v>3.63</v>
      </c>
      <c r="Y5" t="n">
        <v>1</v>
      </c>
      <c r="Z5" t="n">
        <v>10</v>
      </c>
      <c r="AA5" t="n">
        <v>906.3877514978326</v>
      </c>
      <c r="AB5" t="n">
        <v>1240.15970860479</v>
      </c>
      <c r="AC5" t="n">
        <v>1121.800606590631</v>
      </c>
      <c r="AD5" t="n">
        <v>906387.7514978326</v>
      </c>
      <c r="AE5" t="n">
        <v>1240159.70860479</v>
      </c>
      <c r="AF5" t="n">
        <v>5.295965191159212e-06</v>
      </c>
      <c r="AG5" t="n">
        <v>34</v>
      </c>
      <c r="AH5" t="n">
        <v>1121800.606590631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2.0128</v>
      </c>
      <c r="E6" t="n">
        <v>49.68</v>
      </c>
      <c r="F6" t="n">
        <v>45.05</v>
      </c>
      <c r="G6" t="n">
        <v>35.11</v>
      </c>
      <c r="H6" t="n">
        <v>0.57</v>
      </c>
      <c r="I6" t="n">
        <v>77</v>
      </c>
      <c r="J6" t="n">
        <v>156.03</v>
      </c>
      <c r="K6" t="n">
        <v>49.1</v>
      </c>
      <c r="L6" t="n">
        <v>5</v>
      </c>
      <c r="M6" t="n">
        <v>75</v>
      </c>
      <c r="N6" t="n">
        <v>26.94</v>
      </c>
      <c r="O6" t="n">
        <v>19478.15</v>
      </c>
      <c r="P6" t="n">
        <v>528.11</v>
      </c>
      <c r="Q6" t="n">
        <v>796.58</v>
      </c>
      <c r="R6" t="n">
        <v>205.96</v>
      </c>
      <c r="S6" t="n">
        <v>102.58</v>
      </c>
      <c r="T6" t="n">
        <v>47317.59</v>
      </c>
      <c r="U6" t="n">
        <v>0.5</v>
      </c>
      <c r="V6" t="n">
        <v>0.84</v>
      </c>
      <c r="W6" t="n">
        <v>12.4</v>
      </c>
      <c r="X6" t="n">
        <v>2.83</v>
      </c>
      <c r="Y6" t="n">
        <v>1</v>
      </c>
      <c r="Z6" t="n">
        <v>10</v>
      </c>
      <c r="AA6" t="n">
        <v>868.907686128524</v>
      </c>
      <c r="AB6" t="n">
        <v>1188.877829662717</v>
      </c>
      <c r="AC6" t="n">
        <v>1075.41299820022</v>
      </c>
      <c r="AD6" t="n">
        <v>868907.686128524</v>
      </c>
      <c r="AE6" t="n">
        <v>1188877.829662716</v>
      </c>
      <c r="AF6" t="n">
        <v>5.449475352367089e-06</v>
      </c>
      <c r="AG6" t="n">
        <v>33</v>
      </c>
      <c r="AH6" t="n">
        <v>1075412.99820022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2.0477</v>
      </c>
      <c r="E7" t="n">
        <v>48.83</v>
      </c>
      <c r="F7" t="n">
        <v>44.6</v>
      </c>
      <c r="G7" t="n">
        <v>41.81</v>
      </c>
      <c r="H7" t="n">
        <v>0.67</v>
      </c>
      <c r="I7" t="n">
        <v>64</v>
      </c>
      <c r="J7" t="n">
        <v>157.44</v>
      </c>
      <c r="K7" t="n">
        <v>49.1</v>
      </c>
      <c r="L7" t="n">
        <v>6</v>
      </c>
      <c r="M7" t="n">
        <v>62</v>
      </c>
      <c r="N7" t="n">
        <v>27.35</v>
      </c>
      <c r="O7" t="n">
        <v>19652.13</v>
      </c>
      <c r="P7" t="n">
        <v>520.55</v>
      </c>
      <c r="Q7" t="n">
        <v>796.59</v>
      </c>
      <c r="R7" t="n">
        <v>191.11</v>
      </c>
      <c r="S7" t="n">
        <v>102.58</v>
      </c>
      <c r="T7" t="n">
        <v>39955.12</v>
      </c>
      <c r="U7" t="n">
        <v>0.54</v>
      </c>
      <c r="V7" t="n">
        <v>0.84</v>
      </c>
      <c r="W7" t="n">
        <v>12.37</v>
      </c>
      <c r="X7" t="n">
        <v>2.38</v>
      </c>
      <c r="Y7" t="n">
        <v>1</v>
      </c>
      <c r="Z7" t="n">
        <v>10</v>
      </c>
      <c r="AA7" t="n">
        <v>842.9650407799483</v>
      </c>
      <c r="AB7" t="n">
        <v>1153.381957788057</v>
      </c>
      <c r="AC7" t="n">
        <v>1043.304802518509</v>
      </c>
      <c r="AD7" t="n">
        <v>842965.0407799482</v>
      </c>
      <c r="AE7" t="n">
        <v>1153381.957788057</v>
      </c>
      <c r="AF7" t="n">
        <v>5.543963970112325e-06</v>
      </c>
      <c r="AG7" t="n">
        <v>32</v>
      </c>
      <c r="AH7" t="n">
        <v>1043304.802518509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2.0783</v>
      </c>
      <c r="E8" t="n">
        <v>48.12</v>
      </c>
      <c r="F8" t="n">
        <v>44.19</v>
      </c>
      <c r="G8" t="n">
        <v>49.1</v>
      </c>
      <c r="H8" t="n">
        <v>0.78</v>
      </c>
      <c r="I8" t="n">
        <v>54</v>
      </c>
      <c r="J8" t="n">
        <v>158.86</v>
      </c>
      <c r="K8" t="n">
        <v>49.1</v>
      </c>
      <c r="L8" t="n">
        <v>7</v>
      </c>
      <c r="M8" t="n">
        <v>52</v>
      </c>
      <c r="N8" t="n">
        <v>27.77</v>
      </c>
      <c r="O8" t="n">
        <v>19826.68</v>
      </c>
      <c r="P8" t="n">
        <v>512.28</v>
      </c>
      <c r="Q8" t="n">
        <v>796.48</v>
      </c>
      <c r="R8" t="n">
        <v>176.91</v>
      </c>
      <c r="S8" t="n">
        <v>102.58</v>
      </c>
      <c r="T8" t="n">
        <v>32906</v>
      </c>
      <c r="U8" t="n">
        <v>0.58</v>
      </c>
      <c r="V8" t="n">
        <v>0.85</v>
      </c>
      <c r="W8" t="n">
        <v>12.37</v>
      </c>
      <c r="X8" t="n">
        <v>1.97</v>
      </c>
      <c r="Y8" t="n">
        <v>1</v>
      </c>
      <c r="Z8" t="n">
        <v>10</v>
      </c>
      <c r="AA8" t="n">
        <v>828.0788879087463</v>
      </c>
      <c r="AB8" t="n">
        <v>1133.014066698964</v>
      </c>
      <c r="AC8" t="n">
        <v>1024.880794368444</v>
      </c>
      <c r="AD8" t="n">
        <v>828078.8879087463</v>
      </c>
      <c r="AE8" t="n">
        <v>1133014.066698964</v>
      </c>
      <c r="AF8" t="n">
        <v>5.626810723780068e-06</v>
      </c>
      <c r="AG8" t="n">
        <v>32</v>
      </c>
      <c r="AH8" t="n">
        <v>1024880.794368444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2.0974</v>
      </c>
      <c r="E9" t="n">
        <v>47.68</v>
      </c>
      <c r="F9" t="n">
        <v>43.96</v>
      </c>
      <c r="G9" t="n">
        <v>56.13</v>
      </c>
      <c r="H9" t="n">
        <v>0.88</v>
      </c>
      <c r="I9" t="n">
        <v>47</v>
      </c>
      <c r="J9" t="n">
        <v>160.28</v>
      </c>
      <c r="K9" t="n">
        <v>49.1</v>
      </c>
      <c r="L9" t="n">
        <v>8</v>
      </c>
      <c r="M9" t="n">
        <v>45</v>
      </c>
      <c r="N9" t="n">
        <v>28.19</v>
      </c>
      <c r="O9" t="n">
        <v>20001.93</v>
      </c>
      <c r="P9" t="n">
        <v>506.99</v>
      </c>
      <c r="Q9" t="n">
        <v>796.4299999999999</v>
      </c>
      <c r="R9" t="n">
        <v>169.6</v>
      </c>
      <c r="S9" t="n">
        <v>102.58</v>
      </c>
      <c r="T9" t="n">
        <v>29285.8</v>
      </c>
      <c r="U9" t="n">
        <v>0.6</v>
      </c>
      <c r="V9" t="n">
        <v>0.86</v>
      </c>
      <c r="W9" t="n">
        <v>12.35</v>
      </c>
      <c r="X9" t="n">
        <v>1.75</v>
      </c>
      <c r="Y9" t="n">
        <v>1</v>
      </c>
      <c r="Z9" t="n">
        <v>10</v>
      </c>
      <c r="AA9" t="n">
        <v>819.0288375737252</v>
      </c>
      <c r="AB9" t="n">
        <v>1120.631388570546</v>
      </c>
      <c r="AC9" t="n">
        <v>1013.679901661404</v>
      </c>
      <c r="AD9" t="n">
        <v>819028.8375737253</v>
      </c>
      <c r="AE9" t="n">
        <v>1120631.388570546</v>
      </c>
      <c r="AF9" t="n">
        <v>5.678522259566143e-06</v>
      </c>
      <c r="AG9" t="n">
        <v>32</v>
      </c>
      <c r="AH9" t="n">
        <v>1013679.901661404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2.1159</v>
      </c>
      <c r="E10" t="n">
        <v>47.26</v>
      </c>
      <c r="F10" t="n">
        <v>43.73</v>
      </c>
      <c r="G10" t="n">
        <v>64</v>
      </c>
      <c r="H10" t="n">
        <v>0.99</v>
      </c>
      <c r="I10" t="n">
        <v>41</v>
      </c>
      <c r="J10" t="n">
        <v>161.71</v>
      </c>
      <c r="K10" t="n">
        <v>49.1</v>
      </c>
      <c r="L10" t="n">
        <v>9</v>
      </c>
      <c r="M10" t="n">
        <v>39</v>
      </c>
      <c r="N10" t="n">
        <v>28.61</v>
      </c>
      <c r="O10" t="n">
        <v>20177.64</v>
      </c>
      <c r="P10" t="n">
        <v>501.48</v>
      </c>
      <c r="Q10" t="n">
        <v>796.4400000000001</v>
      </c>
      <c r="R10" t="n">
        <v>162.26</v>
      </c>
      <c r="S10" t="n">
        <v>102.58</v>
      </c>
      <c r="T10" t="n">
        <v>25645.46</v>
      </c>
      <c r="U10" t="n">
        <v>0.63</v>
      </c>
      <c r="V10" t="n">
        <v>0.86</v>
      </c>
      <c r="W10" t="n">
        <v>12.33</v>
      </c>
      <c r="X10" t="n">
        <v>1.52</v>
      </c>
      <c r="Y10" t="n">
        <v>1</v>
      </c>
      <c r="Z10" t="n">
        <v>10</v>
      </c>
      <c r="AA10" t="n">
        <v>800.3901034201398</v>
      </c>
      <c r="AB10" t="n">
        <v>1095.129050218693</v>
      </c>
      <c r="AC10" t="n">
        <v>990.6114706890958</v>
      </c>
      <c r="AD10" t="n">
        <v>800390.1034201398</v>
      </c>
      <c r="AE10" t="n">
        <v>1095129.050218693</v>
      </c>
      <c r="AF10" t="n">
        <v>5.72860934920187e-06</v>
      </c>
      <c r="AG10" t="n">
        <v>31</v>
      </c>
      <c r="AH10" t="n">
        <v>990611.4706890958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2.1293</v>
      </c>
      <c r="E11" t="n">
        <v>46.96</v>
      </c>
      <c r="F11" t="n">
        <v>43.56</v>
      </c>
      <c r="G11" t="n">
        <v>70.63</v>
      </c>
      <c r="H11" t="n">
        <v>1.09</v>
      </c>
      <c r="I11" t="n">
        <v>37</v>
      </c>
      <c r="J11" t="n">
        <v>163.13</v>
      </c>
      <c r="K11" t="n">
        <v>49.1</v>
      </c>
      <c r="L11" t="n">
        <v>10</v>
      </c>
      <c r="M11" t="n">
        <v>35</v>
      </c>
      <c r="N11" t="n">
        <v>29.04</v>
      </c>
      <c r="O11" t="n">
        <v>20353.94</v>
      </c>
      <c r="P11" t="n">
        <v>496.9</v>
      </c>
      <c r="Q11" t="n">
        <v>796.4400000000001</v>
      </c>
      <c r="R11" t="n">
        <v>156.08</v>
      </c>
      <c r="S11" t="n">
        <v>102.58</v>
      </c>
      <c r="T11" t="n">
        <v>22577.85</v>
      </c>
      <c r="U11" t="n">
        <v>0.66</v>
      </c>
      <c r="V11" t="n">
        <v>0.86</v>
      </c>
      <c r="W11" t="n">
        <v>12.33</v>
      </c>
      <c r="X11" t="n">
        <v>1.34</v>
      </c>
      <c r="Y11" t="n">
        <v>1</v>
      </c>
      <c r="Z11" t="n">
        <v>10</v>
      </c>
      <c r="AA11" t="n">
        <v>793.6595069934916</v>
      </c>
      <c r="AB11" t="n">
        <v>1085.919951254795</v>
      </c>
      <c r="AC11" t="n">
        <v>982.281275205261</v>
      </c>
      <c r="AD11" t="n">
        <v>793659.5069934917</v>
      </c>
      <c r="AE11" t="n">
        <v>1085919.951254795</v>
      </c>
      <c r="AF11" t="n">
        <v>5.764888646559641e-06</v>
      </c>
      <c r="AG11" t="n">
        <v>31</v>
      </c>
      <c r="AH11" t="n">
        <v>982281.275205261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2.1419</v>
      </c>
      <c r="E12" t="n">
        <v>46.69</v>
      </c>
      <c r="F12" t="n">
        <v>43.4</v>
      </c>
      <c r="G12" t="n">
        <v>78.91</v>
      </c>
      <c r="H12" t="n">
        <v>1.18</v>
      </c>
      <c r="I12" t="n">
        <v>33</v>
      </c>
      <c r="J12" t="n">
        <v>164.57</v>
      </c>
      <c r="K12" t="n">
        <v>49.1</v>
      </c>
      <c r="L12" t="n">
        <v>11</v>
      </c>
      <c r="M12" t="n">
        <v>31</v>
      </c>
      <c r="N12" t="n">
        <v>29.47</v>
      </c>
      <c r="O12" t="n">
        <v>20530.82</v>
      </c>
      <c r="P12" t="n">
        <v>491.27</v>
      </c>
      <c r="Q12" t="n">
        <v>796.51</v>
      </c>
      <c r="R12" t="n">
        <v>150.92</v>
      </c>
      <c r="S12" t="n">
        <v>102.58</v>
      </c>
      <c r="T12" t="n">
        <v>20017.21</v>
      </c>
      <c r="U12" t="n">
        <v>0.68</v>
      </c>
      <c r="V12" t="n">
        <v>0.87</v>
      </c>
      <c r="W12" t="n">
        <v>12.33</v>
      </c>
      <c r="X12" t="n">
        <v>1.19</v>
      </c>
      <c r="Y12" t="n">
        <v>1</v>
      </c>
      <c r="Z12" t="n">
        <v>10</v>
      </c>
      <c r="AA12" t="n">
        <v>786.5663547316318</v>
      </c>
      <c r="AB12" t="n">
        <v>1076.214787402326</v>
      </c>
      <c r="AC12" t="n">
        <v>973.5023585695884</v>
      </c>
      <c r="AD12" t="n">
        <v>786566.3547316318</v>
      </c>
      <c r="AE12" t="n">
        <v>1076214.787402326</v>
      </c>
      <c r="AF12" t="n">
        <v>5.799002015716946e-06</v>
      </c>
      <c r="AG12" t="n">
        <v>31</v>
      </c>
      <c r="AH12" t="n">
        <v>973502.3585695884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2.1485</v>
      </c>
      <c r="E13" t="n">
        <v>46.54</v>
      </c>
      <c r="F13" t="n">
        <v>43.32</v>
      </c>
      <c r="G13" t="n">
        <v>83.84999999999999</v>
      </c>
      <c r="H13" t="n">
        <v>1.28</v>
      </c>
      <c r="I13" t="n">
        <v>31</v>
      </c>
      <c r="J13" t="n">
        <v>166.01</v>
      </c>
      <c r="K13" t="n">
        <v>49.1</v>
      </c>
      <c r="L13" t="n">
        <v>12</v>
      </c>
      <c r="M13" t="n">
        <v>29</v>
      </c>
      <c r="N13" t="n">
        <v>29.91</v>
      </c>
      <c r="O13" t="n">
        <v>20708.3</v>
      </c>
      <c r="P13" t="n">
        <v>488.18</v>
      </c>
      <c r="Q13" t="n">
        <v>796.4</v>
      </c>
      <c r="R13" t="n">
        <v>148.4</v>
      </c>
      <c r="S13" t="n">
        <v>102.58</v>
      </c>
      <c r="T13" t="n">
        <v>18765.13</v>
      </c>
      <c r="U13" t="n">
        <v>0.6899999999999999</v>
      </c>
      <c r="V13" t="n">
        <v>0.87</v>
      </c>
      <c r="W13" t="n">
        <v>12.32</v>
      </c>
      <c r="X13" t="n">
        <v>1.11</v>
      </c>
      <c r="Y13" t="n">
        <v>1</v>
      </c>
      <c r="Z13" t="n">
        <v>10</v>
      </c>
      <c r="AA13" t="n">
        <v>782.8098368817754</v>
      </c>
      <c r="AB13" t="n">
        <v>1071.074953954282</v>
      </c>
      <c r="AC13" t="n">
        <v>968.8530636120236</v>
      </c>
      <c r="AD13" t="n">
        <v>782809.8368817754</v>
      </c>
      <c r="AE13" t="n">
        <v>1071074.953954282</v>
      </c>
      <c r="AF13" t="n">
        <v>5.816870923370772e-06</v>
      </c>
      <c r="AG13" t="n">
        <v>31</v>
      </c>
      <c r="AH13" t="n">
        <v>968853.0636120236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2.1578</v>
      </c>
      <c r="E14" t="n">
        <v>46.34</v>
      </c>
      <c r="F14" t="n">
        <v>43.21</v>
      </c>
      <c r="G14" t="n">
        <v>92.59</v>
      </c>
      <c r="H14" t="n">
        <v>1.38</v>
      </c>
      <c r="I14" t="n">
        <v>28</v>
      </c>
      <c r="J14" t="n">
        <v>167.45</v>
      </c>
      <c r="K14" t="n">
        <v>49.1</v>
      </c>
      <c r="L14" t="n">
        <v>13</v>
      </c>
      <c r="M14" t="n">
        <v>26</v>
      </c>
      <c r="N14" t="n">
        <v>30.36</v>
      </c>
      <c r="O14" t="n">
        <v>20886.38</v>
      </c>
      <c r="P14" t="n">
        <v>484.36</v>
      </c>
      <c r="Q14" t="n">
        <v>796.35</v>
      </c>
      <c r="R14" t="n">
        <v>144.82</v>
      </c>
      <c r="S14" t="n">
        <v>102.58</v>
      </c>
      <c r="T14" t="n">
        <v>16990.55</v>
      </c>
      <c r="U14" t="n">
        <v>0.71</v>
      </c>
      <c r="V14" t="n">
        <v>0.87</v>
      </c>
      <c r="W14" t="n">
        <v>12.31</v>
      </c>
      <c r="X14" t="n">
        <v>1</v>
      </c>
      <c r="Y14" t="n">
        <v>1</v>
      </c>
      <c r="Z14" t="n">
        <v>10</v>
      </c>
      <c r="AA14" t="n">
        <v>777.9029979390167</v>
      </c>
      <c r="AB14" t="n">
        <v>1064.361200438343</v>
      </c>
      <c r="AC14" t="n">
        <v>962.7800613088338</v>
      </c>
      <c r="AD14" t="n">
        <v>777902.9979390167</v>
      </c>
      <c r="AE14" t="n">
        <v>1064361.200438343</v>
      </c>
      <c r="AF14" t="n">
        <v>5.842049838701165e-06</v>
      </c>
      <c r="AG14" t="n">
        <v>31</v>
      </c>
      <c r="AH14" t="n">
        <v>962780.0613088338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2.1638</v>
      </c>
      <c r="E15" t="n">
        <v>46.22</v>
      </c>
      <c r="F15" t="n">
        <v>43.14</v>
      </c>
      <c r="G15" t="n">
        <v>99.56</v>
      </c>
      <c r="H15" t="n">
        <v>1.47</v>
      </c>
      <c r="I15" t="n">
        <v>26</v>
      </c>
      <c r="J15" t="n">
        <v>168.9</v>
      </c>
      <c r="K15" t="n">
        <v>49.1</v>
      </c>
      <c r="L15" t="n">
        <v>14</v>
      </c>
      <c r="M15" t="n">
        <v>24</v>
      </c>
      <c r="N15" t="n">
        <v>30.81</v>
      </c>
      <c r="O15" t="n">
        <v>21065.06</v>
      </c>
      <c r="P15" t="n">
        <v>480.71</v>
      </c>
      <c r="Q15" t="n">
        <v>796.38</v>
      </c>
      <c r="R15" t="n">
        <v>142.32</v>
      </c>
      <c r="S15" t="n">
        <v>102.58</v>
      </c>
      <c r="T15" t="n">
        <v>15753.02</v>
      </c>
      <c r="U15" t="n">
        <v>0.72</v>
      </c>
      <c r="V15" t="n">
        <v>0.87</v>
      </c>
      <c r="W15" t="n">
        <v>12.31</v>
      </c>
      <c r="X15" t="n">
        <v>0.93</v>
      </c>
      <c r="Y15" t="n">
        <v>1</v>
      </c>
      <c r="Z15" t="n">
        <v>10</v>
      </c>
      <c r="AA15" t="n">
        <v>774.018088750036</v>
      </c>
      <c r="AB15" t="n">
        <v>1059.045696295882</v>
      </c>
      <c r="AC15" t="n">
        <v>957.9718614213725</v>
      </c>
      <c r="AD15" t="n">
        <v>774018.088750036</v>
      </c>
      <c r="AE15" t="n">
        <v>1059045.696295882</v>
      </c>
      <c r="AF15" t="n">
        <v>5.858294300204644e-06</v>
      </c>
      <c r="AG15" t="n">
        <v>31</v>
      </c>
      <c r="AH15" t="n">
        <v>957971.8614213725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2.1699</v>
      </c>
      <c r="E16" t="n">
        <v>46.08</v>
      </c>
      <c r="F16" t="n">
        <v>43.07</v>
      </c>
      <c r="G16" t="n">
        <v>107.69</v>
      </c>
      <c r="H16" t="n">
        <v>1.56</v>
      </c>
      <c r="I16" t="n">
        <v>24</v>
      </c>
      <c r="J16" t="n">
        <v>170.35</v>
      </c>
      <c r="K16" t="n">
        <v>49.1</v>
      </c>
      <c r="L16" t="n">
        <v>15</v>
      </c>
      <c r="M16" t="n">
        <v>22</v>
      </c>
      <c r="N16" t="n">
        <v>31.26</v>
      </c>
      <c r="O16" t="n">
        <v>21244.37</v>
      </c>
      <c r="P16" t="n">
        <v>476.92</v>
      </c>
      <c r="Q16" t="n">
        <v>796.42</v>
      </c>
      <c r="R16" t="n">
        <v>140.1</v>
      </c>
      <c r="S16" t="n">
        <v>102.58</v>
      </c>
      <c r="T16" t="n">
        <v>14650</v>
      </c>
      <c r="U16" t="n">
        <v>0.73</v>
      </c>
      <c r="V16" t="n">
        <v>0.87</v>
      </c>
      <c r="W16" t="n">
        <v>12.31</v>
      </c>
      <c r="X16" t="n">
        <v>0.86</v>
      </c>
      <c r="Y16" t="n">
        <v>1</v>
      </c>
      <c r="Z16" t="n">
        <v>10</v>
      </c>
      <c r="AA16" t="n">
        <v>760.2938016124838</v>
      </c>
      <c r="AB16" t="n">
        <v>1040.267521161467</v>
      </c>
      <c r="AC16" t="n">
        <v>940.9858489664518</v>
      </c>
      <c r="AD16" t="n">
        <v>760293.8016124838</v>
      </c>
      <c r="AE16" t="n">
        <v>1040267.521161467</v>
      </c>
      <c r="AF16" t="n">
        <v>5.874809502733182e-06</v>
      </c>
      <c r="AG16" t="n">
        <v>30</v>
      </c>
      <c r="AH16" t="n">
        <v>940985.8489664518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2.1734</v>
      </c>
      <c r="E17" t="n">
        <v>46.01</v>
      </c>
      <c r="F17" t="n">
        <v>43.03</v>
      </c>
      <c r="G17" t="n">
        <v>112.26</v>
      </c>
      <c r="H17" t="n">
        <v>1.65</v>
      </c>
      <c r="I17" t="n">
        <v>23</v>
      </c>
      <c r="J17" t="n">
        <v>171.81</v>
      </c>
      <c r="K17" t="n">
        <v>49.1</v>
      </c>
      <c r="L17" t="n">
        <v>16</v>
      </c>
      <c r="M17" t="n">
        <v>21</v>
      </c>
      <c r="N17" t="n">
        <v>31.72</v>
      </c>
      <c r="O17" t="n">
        <v>21424.29</v>
      </c>
      <c r="P17" t="n">
        <v>474.13</v>
      </c>
      <c r="Q17" t="n">
        <v>796.39</v>
      </c>
      <c r="R17" t="n">
        <v>138.72</v>
      </c>
      <c r="S17" t="n">
        <v>102.58</v>
      </c>
      <c r="T17" t="n">
        <v>13965.3</v>
      </c>
      <c r="U17" t="n">
        <v>0.74</v>
      </c>
      <c r="V17" t="n">
        <v>0.87</v>
      </c>
      <c r="W17" t="n">
        <v>12.3</v>
      </c>
      <c r="X17" t="n">
        <v>0.82</v>
      </c>
      <c r="Y17" t="n">
        <v>1</v>
      </c>
      <c r="Z17" t="n">
        <v>10</v>
      </c>
      <c r="AA17" t="n">
        <v>757.6398469607732</v>
      </c>
      <c r="AB17" t="n">
        <v>1036.636263322781</v>
      </c>
      <c r="AC17" t="n">
        <v>937.7011532793873</v>
      </c>
      <c r="AD17" t="n">
        <v>757639.8469607732</v>
      </c>
      <c r="AE17" t="n">
        <v>1036636.263322781</v>
      </c>
      <c r="AF17" t="n">
        <v>5.884285438610211e-06</v>
      </c>
      <c r="AG17" t="n">
        <v>30</v>
      </c>
      <c r="AH17" t="n">
        <v>937701.1532793873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2.1796</v>
      </c>
      <c r="E18" t="n">
        <v>45.88</v>
      </c>
      <c r="F18" t="n">
        <v>42.96</v>
      </c>
      <c r="G18" t="n">
        <v>122.75</v>
      </c>
      <c r="H18" t="n">
        <v>1.74</v>
      </c>
      <c r="I18" t="n">
        <v>21</v>
      </c>
      <c r="J18" t="n">
        <v>173.28</v>
      </c>
      <c r="K18" t="n">
        <v>49.1</v>
      </c>
      <c r="L18" t="n">
        <v>17</v>
      </c>
      <c r="M18" t="n">
        <v>19</v>
      </c>
      <c r="N18" t="n">
        <v>32.18</v>
      </c>
      <c r="O18" t="n">
        <v>21604.83</v>
      </c>
      <c r="P18" t="n">
        <v>470.38</v>
      </c>
      <c r="Q18" t="n">
        <v>796.38</v>
      </c>
      <c r="R18" t="n">
        <v>136.32</v>
      </c>
      <c r="S18" t="n">
        <v>102.58</v>
      </c>
      <c r="T18" t="n">
        <v>12778.25</v>
      </c>
      <c r="U18" t="n">
        <v>0.75</v>
      </c>
      <c r="V18" t="n">
        <v>0.88</v>
      </c>
      <c r="W18" t="n">
        <v>12.31</v>
      </c>
      <c r="X18" t="n">
        <v>0.75</v>
      </c>
      <c r="Y18" t="n">
        <v>1</v>
      </c>
      <c r="Z18" t="n">
        <v>10</v>
      </c>
      <c r="AA18" t="n">
        <v>753.7070195813735</v>
      </c>
      <c r="AB18" t="n">
        <v>1031.255195398187</v>
      </c>
      <c r="AC18" t="n">
        <v>932.833646925141</v>
      </c>
      <c r="AD18" t="n">
        <v>753707.0195813735</v>
      </c>
      <c r="AE18" t="n">
        <v>1031255.195398187</v>
      </c>
      <c r="AF18" t="n">
        <v>5.901071382163806e-06</v>
      </c>
      <c r="AG18" t="n">
        <v>30</v>
      </c>
      <c r="AH18" t="n">
        <v>932833.646925141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2.1828</v>
      </c>
      <c r="E19" t="n">
        <v>45.81</v>
      </c>
      <c r="F19" t="n">
        <v>42.93</v>
      </c>
      <c r="G19" t="n">
        <v>128.78</v>
      </c>
      <c r="H19" t="n">
        <v>1.83</v>
      </c>
      <c r="I19" t="n">
        <v>20</v>
      </c>
      <c r="J19" t="n">
        <v>174.75</v>
      </c>
      <c r="K19" t="n">
        <v>49.1</v>
      </c>
      <c r="L19" t="n">
        <v>18</v>
      </c>
      <c r="M19" t="n">
        <v>18</v>
      </c>
      <c r="N19" t="n">
        <v>32.65</v>
      </c>
      <c r="O19" t="n">
        <v>21786.02</v>
      </c>
      <c r="P19" t="n">
        <v>466.9</v>
      </c>
      <c r="Q19" t="n">
        <v>796.34</v>
      </c>
      <c r="R19" t="n">
        <v>135.22</v>
      </c>
      <c r="S19" t="n">
        <v>102.58</v>
      </c>
      <c r="T19" t="n">
        <v>12232.13</v>
      </c>
      <c r="U19" t="n">
        <v>0.76</v>
      </c>
      <c r="V19" t="n">
        <v>0.88</v>
      </c>
      <c r="W19" t="n">
        <v>12.3</v>
      </c>
      <c r="X19" t="n">
        <v>0.71</v>
      </c>
      <c r="Y19" t="n">
        <v>1</v>
      </c>
      <c r="Z19" t="n">
        <v>10</v>
      </c>
      <c r="AA19" t="n">
        <v>750.746998175699</v>
      </c>
      <c r="AB19" t="n">
        <v>1027.205163524015</v>
      </c>
      <c r="AC19" t="n">
        <v>929.1701444087846</v>
      </c>
      <c r="AD19" t="n">
        <v>750746.998175699</v>
      </c>
      <c r="AE19" t="n">
        <v>1027205.163524016</v>
      </c>
      <c r="AF19" t="n">
        <v>5.909735094965661e-06</v>
      </c>
      <c r="AG19" t="n">
        <v>30</v>
      </c>
      <c r="AH19" t="n">
        <v>929170.1444087846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2.1862</v>
      </c>
      <c r="E20" t="n">
        <v>45.74</v>
      </c>
      <c r="F20" t="n">
        <v>42.89</v>
      </c>
      <c r="G20" t="n">
        <v>135.43</v>
      </c>
      <c r="H20" t="n">
        <v>1.91</v>
      </c>
      <c r="I20" t="n">
        <v>19</v>
      </c>
      <c r="J20" t="n">
        <v>176.22</v>
      </c>
      <c r="K20" t="n">
        <v>49.1</v>
      </c>
      <c r="L20" t="n">
        <v>19</v>
      </c>
      <c r="M20" t="n">
        <v>17</v>
      </c>
      <c r="N20" t="n">
        <v>33.13</v>
      </c>
      <c r="O20" t="n">
        <v>21967.84</v>
      </c>
      <c r="P20" t="n">
        <v>463.23</v>
      </c>
      <c r="Q20" t="n">
        <v>796.47</v>
      </c>
      <c r="R20" t="n">
        <v>133.86</v>
      </c>
      <c r="S20" t="n">
        <v>102.58</v>
      </c>
      <c r="T20" t="n">
        <v>11556.3</v>
      </c>
      <c r="U20" t="n">
        <v>0.77</v>
      </c>
      <c r="V20" t="n">
        <v>0.88</v>
      </c>
      <c r="W20" t="n">
        <v>12.3</v>
      </c>
      <c r="X20" t="n">
        <v>0.67</v>
      </c>
      <c r="Y20" t="n">
        <v>1</v>
      </c>
      <c r="Z20" t="n">
        <v>10</v>
      </c>
      <c r="AA20" t="n">
        <v>747.5971541110481</v>
      </c>
      <c r="AB20" t="n">
        <v>1022.895407913447</v>
      </c>
      <c r="AC20" t="n">
        <v>925.271705824909</v>
      </c>
      <c r="AD20" t="n">
        <v>747597.1541110481</v>
      </c>
      <c r="AE20" t="n">
        <v>1022895.407913447</v>
      </c>
      <c r="AF20" t="n">
        <v>5.918940289817632e-06</v>
      </c>
      <c r="AG20" t="n">
        <v>30</v>
      </c>
      <c r="AH20" t="n">
        <v>925271.7058249089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2.1892</v>
      </c>
      <c r="E21" t="n">
        <v>45.68</v>
      </c>
      <c r="F21" t="n">
        <v>42.85</v>
      </c>
      <c r="G21" t="n">
        <v>142.84</v>
      </c>
      <c r="H21" t="n">
        <v>2</v>
      </c>
      <c r="I21" t="n">
        <v>18</v>
      </c>
      <c r="J21" t="n">
        <v>177.7</v>
      </c>
      <c r="K21" t="n">
        <v>49.1</v>
      </c>
      <c r="L21" t="n">
        <v>20</v>
      </c>
      <c r="M21" t="n">
        <v>16</v>
      </c>
      <c r="N21" t="n">
        <v>33.61</v>
      </c>
      <c r="O21" t="n">
        <v>22150.3</v>
      </c>
      <c r="P21" t="n">
        <v>461.17</v>
      </c>
      <c r="Q21" t="n">
        <v>796.34</v>
      </c>
      <c r="R21" t="n">
        <v>132.71</v>
      </c>
      <c r="S21" t="n">
        <v>102.58</v>
      </c>
      <c r="T21" t="n">
        <v>10986.74</v>
      </c>
      <c r="U21" t="n">
        <v>0.77</v>
      </c>
      <c r="V21" t="n">
        <v>0.88</v>
      </c>
      <c r="W21" t="n">
        <v>12.3</v>
      </c>
      <c r="X21" t="n">
        <v>0.64</v>
      </c>
      <c r="Y21" t="n">
        <v>1</v>
      </c>
      <c r="Z21" t="n">
        <v>10</v>
      </c>
      <c r="AA21" t="n">
        <v>745.5400468735257</v>
      </c>
      <c r="AB21" t="n">
        <v>1020.080783037903</v>
      </c>
      <c r="AC21" t="n">
        <v>922.7257047971358</v>
      </c>
      <c r="AD21" t="n">
        <v>745540.0468735257</v>
      </c>
      <c r="AE21" t="n">
        <v>1020080.783037903</v>
      </c>
      <c r="AF21" t="n">
        <v>5.927062520569372e-06</v>
      </c>
      <c r="AG21" t="n">
        <v>30</v>
      </c>
      <c r="AH21" t="n">
        <v>922725.7047971358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2.1928</v>
      </c>
      <c r="E22" t="n">
        <v>45.6</v>
      </c>
      <c r="F22" t="n">
        <v>42.81</v>
      </c>
      <c r="G22" t="n">
        <v>151.08</v>
      </c>
      <c r="H22" t="n">
        <v>2.08</v>
      </c>
      <c r="I22" t="n">
        <v>17</v>
      </c>
      <c r="J22" t="n">
        <v>179.18</v>
      </c>
      <c r="K22" t="n">
        <v>49.1</v>
      </c>
      <c r="L22" t="n">
        <v>21</v>
      </c>
      <c r="M22" t="n">
        <v>15</v>
      </c>
      <c r="N22" t="n">
        <v>34.09</v>
      </c>
      <c r="O22" t="n">
        <v>22333.43</v>
      </c>
      <c r="P22" t="n">
        <v>457.07</v>
      </c>
      <c r="Q22" t="n">
        <v>796.37</v>
      </c>
      <c r="R22" t="n">
        <v>131.32</v>
      </c>
      <c r="S22" t="n">
        <v>102.58</v>
      </c>
      <c r="T22" t="n">
        <v>10297.14</v>
      </c>
      <c r="U22" t="n">
        <v>0.78</v>
      </c>
      <c r="V22" t="n">
        <v>0.88</v>
      </c>
      <c r="W22" t="n">
        <v>12.3</v>
      </c>
      <c r="X22" t="n">
        <v>0.59</v>
      </c>
      <c r="Y22" t="n">
        <v>1</v>
      </c>
      <c r="Z22" t="n">
        <v>10</v>
      </c>
      <c r="AA22" t="n">
        <v>742.0997328218199</v>
      </c>
      <c r="AB22" t="n">
        <v>1015.373593576415</v>
      </c>
      <c r="AC22" t="n">
        <v>918.4677628912701</v>
      </c>
      <c r="AD22" t="n">
        <v>742099.7328218198</v>
      </c>
      <c r="AE22" t="n">
        <v>1015373.593576415</v>
      </c>
      <c r="AF22" t="n">
        <v>5.936809197471459e-06</v>
      </c>
      <c r="AG22" t="n">
        <v>30</v>
      </c>
      <c r="AH22" t="n">
        <v>918467.7628912701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2.1961</v>
      </c>
      <c r="E23" t="n">
        <v>45.54</v>
      </c>
      <c r="F23" t="n">
        <v>42.77</v>
      </c>
      <c r="G23" t="n">
        <v>160.39</v>
      </c>
      <c r="H23" t="n">
        <v>2.16</v>
      </c>
      <c r="I23" t="n">
        <v>16</v>
      </c>
      <c r="J23" t="n">
        <v>180.67</v>
      </c>
      <c r="K23" t="n">
        <v>49.1</v>
      </c>
      <c r="L23" t="n">
        <v>22</v>
      </c>
      <c r="M23" t="n">
        <v>14</v>
      </c>
      <c r="N23" t="n">
        <v>34.58</v>
      </c>
      <c r="O23" t="n">
        <v>22517.21</v>
      </c>
      <c r="P23" t="n">
        <v>453.1</v>
      </c>
      <c r="Q23" t="n">
        <v>796.4299999999999</v>
      </c>
      <c r="R23" t="n">
        <v>130.05</v>
      </c>
      <c r="S23" t="n">
        <v>102.58</v>
      </c>
      <c r="T23" t="n">
        <v>9666.09</v>
      </c>
      <c r="U23" t="n">
        <v>0.79</v>
      </c>
      <c r="V23" t="n">
        <v>0.88</v>
      </c>
      <c r="W23" t="n">
        <v>12.3</v>
      </c>
      <c r="X23" t="n">
        <v>0.5600000000000001</v>
      </c>
      <c r="Y23" t="n">
        <v>1</v>
      </c>
      <c r="Z23" t="n">
        <v>10</v>
      </c>
      <c r="AA23" t="n">
        <v>738.8120560346046</v>
      </c>
      <c r="AB23" t="n">
        <v>1010.875249154084</v>
      </c>
      <c r="AC23" t="n">
        <v>914.3987341471401</v>
      </c>
      <c r="AD23" t="n">
        <v>738812.0560346046</v>
      </c>
      <c r="AE23" t="n">
        <v>1010875.249154084</v>
      </c>
      <c r="AF23" t="n">
        <v>5.945743651298373e-06</v>
      </c>
      <c r="AG23" t="n">
        <v>30</v>
      </c>
      <c r="AH23" t="n">
        <v>914398.7341471401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2.1994</v>
      </c>
      <c r="E24" t="n">
        <v>45.47</v>
      </c>
      <c r="F24" t="n">
        <v>42.73</v>
      </c>
      <c r="G24" t="n">
        <v>170.93</v>
      </c>
      <c r="H24" t="n">
        <v>2.24</v>
      </c>
      <c r="I24" t="n">
        <v>15</v>
      </c>
      <c r="J24" t="n">
        <v>182.17</v>
      </c>
      <c r="K24" t="n">
        <v>49.1</v>
      </c>
      <c r="L24" t="n">
        <v>23</v>
      </c>
      <c r="M24" t="n">
        <v>13</v>
      </c>
      <c r="N24" t="n">
        <v>35.08</v>
      </c>
      <c r="O24" t="n">
        <v>22701.78</v>
      </c>
      <c r="P24" t="n">
        <v>448.99</v>
      </c>
      <c r="Q24" t="n">
        <v>796.38</v>
      </c>
      <c r="R24" t="n">
        <v>128.64</v>
      </c>
      <c r="S24" t="n">
        <v>102.58</v>
      </c>
      <c r="T24" t="n">
        <v>8965.049999999999</v>
      </c>
      <c r="U24" t="n">
        <v>0.8</v>
      </c>
      <c r="V24" t="n">
        <v>0.88</v>
      </c>
      <c r="W24" t="n">
        <v>12.3</v>
      </c>
      <c r="X24" t="n">
        <v>0.52</v>
      </c>
      <c r="Y24" t="n">
        <v>1</v>
      </c>
      <c r="Z24" t="n">
        <v>10</v>
      </c>
      <c r="AA24" t="n">
        <v>735.4476447365918</v>
      </c>
      <c r="AB24" t="n">
        <v>1006.271913188791</v>
      </c>
      <c r="AC24" t="n">
        <v>910.2347341055528</v>
      </c>
      <c r="AD24" t="n">
        <v>735447.6447365917</v>
      </c>
      <c r="AE24" t="n">
        <v>1006271.913188791</v>
      </c>
      <c r="AF24" t="n">
        <v>5.954678105125286e-06</v>
      </c>
      <c r="AG24" t="n">
        <v>30</v>
      </c>
      <c r="AH24" t="n">
        <v>910234.7341055528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2.1991</v>
      </c>
      <c r="E25" t="n">
        <v>45.47</v>
      </c>
      <c r="F25" t="n">
        <v>42.74</v>
      </c>
      <c r="G25" t="n">
        <v>170.95</v>
      </c>
      <c r="H25" t="n">
        <v>2.32</v>
      </c>
      <c r="I25" t="n">
        <v>15</v>
      </c>
      <c r="J25" t="n">
        <v>183.67</v>
      </c>
      <c r="K25" t="n">
        <v>49.1</v>
      </c>
      <c r="L25" t="n">
        <v>24</v>
      </c>
      <c r="M25" t="n">
        <v>13</v>
      </c>
      <c r="N25" t="n">
        <v>35.58</v>
      </c>
      <c r="O25" t="n">
        <v>22886.92</v>
      </c>
      <c r="P25" t="n">
        <v>446.03</v>
      </c>
      <c r="Q25" t="n">
        <v>796.33</v>
      </c>
      <c r="R25" t="n">
        <v>129.02</v>
      </c>
      <c r="S25" t="n">
        <v>102.58</v>
      </c>
      <c r="T25" t="n">
        <v>9156.639999999999</v>
      </c>
      <c r="U25" t="n">
        <v>0.8</v>
      </c>
      <c r="V25" t="n">
        <v>0.88</v>
      </c>
      <c r="W25" t="n">
        <v>12.29</v>
      </c>
      <c r="X25" t="n">
        <v>0.53</v>
      </c>
      <c r="Y25" t="n">
        <v>1</v>
      </c>
      <c r="Z25" t="n">
        <v>10</v>
      </c>
      <c r="AA25" t="n">
        <v>733.7151756717062</v>
      </c>
      <c r="AB25" t="n">
        <v>1003.901472583074</v>
      </c>
      <c r="AC25" t="n">
        <v>908.0905250243112</v>
      </c>
      <c r="AD25" t="n">
        <v>733715.1756717062</v>
      </c>
      <c r="AE25" t="n">
        <v>1003901.472583074</v>
      </c>
      <c r="AF25" t="n">
        <v>5.953865882050113e-06</v>
      </c>
      <c r="AG25" t="n">
        <v>30</v>
      </c>
      <c r="AH25" t="n">
        <v>908090.5250243112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2.2029</v>
      </c>
      <c r="E26" t="n">
        <v>45.39</v>
      </c>
      <c r="F26" t="n">
        <v>42.69</v>
      </c>
      <c r="G26" t="n">
        <v>182.96</v>
      </c>
      <c r="H26" t="n">
        <v>2.4</v>
      </c>
      <c r="I26" t="n">
        <v>14</v>
      </c>
      <c r="J26" t="n">
        <v>185.18</v>
      </c>
      <c r="K26" t="n">
        <v>49.1</v>
      </c>
      <c r="L26" t="n">
        <v>25</v>
      </c>
      <c r="M26" t="n">
        <v>12</v>
      </c>
      <c r="N26" t="n">
        <v>36.08</v>
      </c>
      <c r="O26" t="n">
        <v>23072.73</v>
      </c>
      <c r="P26" t="n">
        <v>445.33</v>
      </c>
      <c r="Q26" t="n">
        <v>796.3200000000001</v>
      </c>
      <c r="R26" t="n">
        <v>127.4</v>
      </c>
      <c r="S26" t="n">
        <v>102.58</v>
      </c>
      <c r="T26" t="n">
        <v>8353.08</v>
      </c>
      <c r="U26" t="n">
        <v>0.8100000000000001</v>
      </c>
      <c r="V26" t="n">
        <v>0.88</v>
      </c>
      <c r="W26" t="n">
        <v>12.29</v>
      </c>
      <c r="X26" t="n">
        <v>0.48</v>
      </c>
      <c r="Y26" t="n">
        <v>1</v>
      </c>
      <c r="Z26" t="n">
        <v>10</v>
      </c>
      <c r="AA26" t="n">
        <v>732.3314027468161</v>
      </c>
      <c r="AB26" t="n">
        <v>1002.008133419487</v>
      </c>
      <c r="AC26" t="n">
        <v>906.377883493178</v>
      </c>
      <c r="AD26" t="n">
        <v>732331.4027468162</v>
      </c>
      <c r="AE26" t="n">
        <v>1002008.133419487</v>
      </c>
      <c r="AF26" t="n">
        <v>5.964154041002316e-06</v>
      </c>
      <c r="AG26" t="n">
        <v>30</v>
      </c>
      <c r="AH26" t="n">
        <v>906377.8834931781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2.2064</v>
      </c>
      <c r="E27" t="n">
        <v>45.32</v>
      </c>
      <c r="F27" t="n">
        <v>42.65</v>
      </c>
      <c r="G27" t="n">
        <v>196.84</v>
      </c>
      <c r="H27" t="n">
        <v>2.47</v>
      </c>
      <c r="I27" t="n">
        <v>13</v>
      </c>
      <c r="J27" t="n">
        <v>186.69</v>
      </c>
      <c r="K27" t="n">
        <v>49.1</v>
      </c>
      <c r="L27" t="n">
        <v>26</v>
      </c>
      <c r="M27" t="n">
        <v>11</v>
      </c>
      <c r="N27" t="n">
        <v>36.6</v>
      </c>
      <c r="O27" t="n">
        <v>23259.24</v>
      </c>
      <c r="P27" t="n">
        <v>436.05</v>
      </c>
      <c r="Q27" t="n">
        <v>796.39</v>
      </c>
      <c r="R27" t="n">
        <v>125.92</v>
      </c>
      <c r="S27" t="n">
        <v>102.58</v>
      </c>
      <c r="T27" t="n">
        <v>7616.75</v>
      </c>
      <c r="U27" t="n">
        <v>0.8100000000000001</v>
      </c>
      <c r="V27" t="n">
        <v>0.88</v>
      </c>
      <c r="W27" t="n">
        <v>12.29</v>
      </c>
      <c r="X27" t="n">
        <v>0.44</v>
      </c>
      <c r="Y27" t="n">
        <v>1</v>
      </c>
      <c r="Z27" t="n">
        <v>10</v>
      </c>
      <c r="AA27" t="n">
        <v>725.7596957041728</v>
      </c>
      <c r="AB27" t="n">
        <v>993.0164339204891</v>
      </c>
      <c r="AC27" t="n">
        <v>898.2443391744353</v>
      </c>
      <c r="AD27" t="n">
        <v>725759.6957041728</v>
      </c>
      <c r="AE27" t="n">
        <v>993016.4339204892</v>
      </c>
      <c r="AF27" t="n">
        <v>5.973629976879345e-06</v>
      </c>
      <c r="AG27" t="n">
        <v>30</v>
      </c>
      <c r="AH27" t="n">
        <v>898244.3391744352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2.2058</v>
      </c>
      <c r="E28" t="n">
        <v>45.33</v>
      </c>
      <c r="F28" t="n">
        <v>42.66</v>
      </c>
      <c r="G28" t="n">
        <v>196.9</v>
      </c>
      <c r="H28" t="n">
        <v>2.55</v>
      </c>
      <c r="I28" t="n">
        <v>13</v>
      </c>
      <c r="J28" t="n">
        <v>188.21</v>
      </c>
      <c r="K28" t="n">
        <v>49.1</v>
      </c>
      <c r="L28" t="n">
        <v>27</v>
      </c>
      <c r="M28" t="n">
        <v>10</v>
      </c>
      <c r="N28" t="n">
        <v>37.11</v>
      </c>
      <c r="O28" t="n">
        <v>23446.45</v>
      </c>
      <c r="P28" t="n">
        <v>439.13</v>
      </c>
      <c r="Q28" t="n">
        <v>796.37</v>
      </c>
      <c r="R28" t="n">
        <v>126.36</v>
      </c>
      <c r="S28" t="n">
        <v>102.58</v>
      </c>
      <c r="T28" t="n">
        <v>7837.33</v>
      </c>
      <c r="U28" t="n">
        <v>0.8100000000000001</v>
      </c>
      <c r="V28" t="n">
        <v>0.88</v>
      </c>
      <c r="W28" t="n">
        <v>12.29</v>
      </c>
      <c r="X28" t="n">
        <v>0.45</v>
      </c>
      <c r="Y28" t="n">
        <v>1</v>
      </c>
      <c r="Z28" t="n">
        <v>10</v>
      </c>
      <c r="AA28" t="n">
        <v>727.8153132560078</v>
      </c>
      <c r="AB28" t="n">
        <v>995.8290205423559</v>
      </c>
      <c r="AC28" t="n">
        <v>900.7884964766012</v>
      </c>
      <c r="AD28" t="n">
        <v>727815.3132560079</v>
      </c>
      <c r="AE28" t="n">
        <v>995829.020542356</v>
      </c>
      <c r="AF28" t="n">
        <v>5.972005530728997e-06</v>
      </c>
      <c r="AG28" t="n">
        <v>30</v>
      </c>
      <c r="AH28" t="n">
        <v>900788.4964766011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2.2055</v>
      </c>
      <c r="E29" t="n">
        <v>45.34</v>
      </c>
      <c r="F29" t="n">
        <v>42.67</v>
      </c>
      <c r="G29" t="n">
        <v>196.93</v>
      </c>
      <c r="H29" t="n">
        <v>2.62</v>
      </c>
      <c r="I29" t="n">
        <v>13</v>
      </c>
      <c r="J29" t="n">
        <v>189.73</v>
      </c>
      <c r="K29" t="n">
        <v>49.1</v>
      </c>
      <c r="L29" t="n">
        <v>28</v>
      </c>
      <c r="M29" t="n">
        <v>9</v>
      </c>
      <c r="N29" t="n">
        <v>37.64</v>
      </c>
      <c r="O29" t="n">
        <v>23634.36</v>
      </c>
      <c r="P29" t="n">
        <v>434.78</v>
      </c>
      <c r="Q29" t="n">
        <v>796.4400000000001</v>
      </c>
      <c r="R29" t="n">
        <v>126.36</v>
      </c>
      <c r="S29" t="n">
        <v>102.58</v>
      </c>
      <c r="T29" t="n">
        <v>7835.73</v>
      </c>
      <c r="U29" t="n">
        <v>0.8100000000000001</v>
      </c>
      <c r="V29" t="n">
        <v>0.88</v>
      </c>
      <c r="W29" t="n">
        <v>12.3</v>
      </c>
      <c r="X29" t="n">
        <v>0.46</v>
      </c>
      <c r="Y29" t="n">
        <v>1</v>
      </c>
      <c r="Z29" t="n">
        <v>10</v>
      </c>
      <c r="AA29" t="n">
        <v>725.2293948601559</v>
      </c>
      <c r="AB29" t="n">
        <v>992.2908529104831</v>
      </c>
      <c r="AC29" t="n">
        <v>897.5880065976648</v>
      </c>
      <c r="AD29" t="n">
        <v>725229.3948601559</v>
      </c>
      <c r="AE29" t="n">
        <v>992290.852910483</v>
      </c>
      <c r="AF29" t="n">
        <v>5.971193307653822e-06</v>
      </c>
      <c r="AG29" t="n">
        <v>30</v>
      </c>
      <c r="AH29" t="n">
        <v>897588.0065976648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2.2093</v>
      </c>
      <c r="E30" t="n">
        <v>45.26</v>
      </c>
      <c r="F30" t="n">
        <v>42.62</v>
      </c>
      <c r="G30" t="n">
        <v>213.1</v>
      </c>
      <c r="H30" t="n">
        <v>2.69</v>
      </c>
      <c r="I30" t="n">
        <v>12</v>
      </c>
      <c r="J30" t="n">
        <v>191.26</v>
      </c>
      <c r="K30" t="n">
        <v>49.1</v>
      </c>
      <c r="L30" t="n">
        <v>29</v>
      </c>
      <c r="M30" t="n">
        <v>5</v>
      </c>
      <c r="N30" t="n">
        <v>38.17</v>
      </c>
      <c r="O30" t="n">
        <v>23822.99</v>
      </c>
      <c r="P30" t="n">
        <v>433.17</v>
      </c>
      <c r="Q30" t="n">
        <v>796.38</v>
      </c>
      <c r="R30" t="n">
        <v>124.84</v>
      </c>
      <c r="S30" t="n">
        <v>102.58</v>
      </c>
      <c r="T30" t="n">
        <v>7081.73</v>
      </c>
      <c r="U30" t="n">
        <v>0.82</v>
      </c>
      <c r="V30" t="n">
        <v>0.88</v>
      </c>
      <c r="W30" t="n">
        <v>12.29</v>
      </c>
      <c r="X30" t="n">
        <v>0.41</v>
      </c>
      <c r="Y30" t="n">
        <v>1</v>
      </c>
      <c r="Z30" t="n">
        <v>10</v>
      </c>
      <c r="AA30" t="n">
        <v>723.3038469566845</v>
      </c>
      <c r="AB30" t="n">
        <v>989.6562333197757</v>
      </c>
      <c r="AC30" t="n">
        <v>895.2048314029827</v>
      </c>
      <c r="AD30" t="n">
        <v>723303.8469566845</v>
      </c>
      <c r="AE30" t="n">
        <v>989656.2333197757</v>
      </c>
      <c r="AF30" t="n">
        <v>5.981481466606026e-06</v>
      </c>
      <c r="AG30" t="n">
        <v>30</v>
      </c>
      <c r="AH30" t="n">
        <v>895204.8314029827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2.209</v>
      </c>
      <c r="E31" t="n">
        <v>45.27</v>
      </c>
      <c r="F31" t="n">
        <v>42.63</v>
      </c>
      <c r="G31" t="n">
        <v>213.13</v>
      </c>
      <c r="H31" t="n">
        <v>2.76</v>
      </c>
      <c r="I31" t="n">
        <v>12</v>
      </c>
      <c r="J31" t="n">
        <v>192.8</v>
      </c>
      <c r="K31" t="n">
        <v>49.1</v>
      </c>
      <c r="L31" t="n">
        <v>30</v>
      </c>
      <c r="M31" t="n">
        <v>1</v>
      </c>
      <c r="N31" t="n">
        <v>38.7</v>
      </c>
      <c r="O31" t="n">
        <v>24012.34</v>
      </c>
      <c r="P31" t="n">
        <v>434.76</v>
      </c>
      <c r="Q31" t="n">
        <v>796.38</v>
      </c>
      <c r="R31" t="n">
        <v>124.84</v>
      </c>
      <c r="S31" t="n">
        <v>102.58</v>
      </c>
      <c r="T31" t="n">
        <v>7082.77</v>
      </c>
      <c r="U31" t="n">
        <v>0.82</v>
      </c>
      <c r="V31" t="n">
        <v>0.88</v>
      </c>
      <c r="W31" t="n">
        <v>12.3</v>
      </c>
      <c r="X31" t="n">
        <v>0.41</v>
      </c>
      <c r="Y31" t="n">
        <v>1</v>
      </c>
      <c r="Z31" t="n">
        <v>10</v>
      </c>
      <c r="AA31" t="n">
        <v>724.3797690979212</v>
      </c>
      <c r="AB31" t="n">
        <v>991.1283574597505</v>
      </c>
      <c r="AC31" t="n">
        <v>896.5364580811776</v>
      </c>
      <c r="AD31" t="n">
        <v>724379.7690979212</v>
      </c>
      <c r="AE31" t="n">
        <v>991128.3574597505</v>
      </c>
      <c r="AF31" t="n">
        <v>5.980669243530853e-06</v>
      </c>
      <c r="AG31" t="n">
        <v>30</v>
      </c>
      <c r="AH31" t="n">
        <v>896536.4580811776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2.2088</v>
      </c>
      <c r="E32" t="n">
        <v>45.27</v>
      </c>
      <c r="F32" t="n">
        <v>42.63</v>
      </c>
      <c r="G32" t="n">
        <v>213.15</v>
      </c>
      <c r="H32" t="n">
        <v>2.83</v>
      </c>
      <c r="I32" t="n">
        <v>12</v>
      </c>
      <c r="J32" t="n">
        <v>194.34</v>
      </c>
      <c r="K32" t="n">
        <v>49.1</v>
      </c>
      <c r="L32" t="n">
        <v>31</v>
      </c>
      <c r="M32" t="n">
        <v>0</v>
      </c>
      <c r="N32" t="n">
        <v>39.24</v>
      </c>
      <c r="O32" t="n">
        <v>24202.42</v>
      </c>
      <c r="P32" t="n">
        <v>438</v>
      </c>
      <c r="Q32" t="n">
        <v>796.41</v>
      </c>
      <c r="R32" t="n">
        <v>124.95</v>
      </c>
      <c r="S32" t="n">
        <v>102.58</v>
      </c>
      <c r="T32" t="n">
        <v>7137.61</v>
      </c>
      <c r="U32" t="n">
        <v>0.82</v>
      </c>
      <c r="V32" t="n">
        <v>0.88</v>
      </c>
      <c r="W32" t="n">
        <v>12.3</v>
      </c>
      <c r="X32" t="n">
        <v>0.42</v>
      </c>
      <c r="Y32" t="n">
        <v>1</v>
      </c>
      <c r="Z32" t="n">
        <v>10</v>
      </c>
      <c r="AA32" t="n">
        <v>726.4144390683131</v>
      </c>
      <c r="AB32" t="n">
        <v>993.9122826765447</v>
      </c>
      <c r="AC32" t="n">
        <v>899.0546893825443</v>
      </c>
      <c r="AD32" t="n">
        <v>726414.4390683131</v>
      </c>
      <c r="AE32" t="n">
        <v>993912.2826765447</v>
      </c>
      <c r="AF32" t="n">
        <v>5.980127761480737e-06</v>
      </c>
      <c r="AG32" t="n">
        <v>30</v>
      </c>
      <c r="AH32" t="n">
        <v>899054.6893825444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1.0143</v>
      </c>
      <c r="E2" t="n">
        <v>98.59999999999999</v>
      </c>
      <c r="F2" t="n">
        <v>70.11</v>
      </c>
      <c r="G2" t="n">
        <v>6.02</v>
      </c>
      <c r="H2" t="n">
        <v>0.1</v>
      </c>
      <c r="I2" t="n">
        <v>699</v>
      </c>
      <c r="J2" t="n">
        <v>185.69</v>
      </c>
      <c r="K2" t="n">
        <v>53.44</v>
      </c>
      <c r="L2" t="n">
        <v>1</v>
      </c>
      <c r="M2" t="n">
        <v>697</v>
      </c>
      <c r="N2" t="n">
        <v>36.26</v>
      </c>
      <c r="O2" t="n">
        <v>23136.14</v>
      </c>
      <c r="P2" t="n">
        <v>957.66</v>
      </c>
      <c r="Q2" t="n">
        <v>798.41</v>
      </c>
      <c r="R2" t="n">
        <v>1043.85</v>
      </c>
      <c r="S2" t="n">
        <v>102.58</v>
      </c>
      <c r="T2" t="n">
        <v>463151.83</v>
      </c>
      <c r="U2" t="n">
        <v>0.1</v>
      </c>
      <c r="V2" t="n">
        <v>0.54</v>
      </c>
      <c r="W2" t="n">
        <v>13.44</v>
      </c>
      <c r="X2" t="n">
        <v>27.84</v>
      </c>
      <c r="Y2" t="n">
        <v>1</v>
      </c>
      <c r="Z2" t="n">
        <v>10</v>
      </c>
      <c r="AA2" t="n">
        <v>2569.526702199173</v>
      </c>
      <c r="AB2" t="n">
        <v>3515.739793466696</v>
      </c>
      <c r="AC2" t="n">
        <v>3180.202521949893</v>
      </c>
      <c r="AD2" t="n">
        <v>2569526.702199173</v>
      </c>
      <c r="AE2" t="n">
        <v>3515739.793466697</v>
      </c>
      <c r="AF2" t="n">
        <v>2.496374799234782e-06</v>
      </c>
      <c r="AG2" t="n">
        <v>65</v>
      </c>
      <c r="AH2" t="n">
        <v>3180202.521949893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1.5618</v>
      </c>
      <c r="E3" t="n">
        <v>64.03</v>
      </c>
      <c r="F3" t="n">
        <v>51.99</v>
      </c>
      <c r="G3" t="n">
        <v>12.14</v>
      </c>
      <c r="H3" t="n">
        <v>0.19</v>
      </c>
      <c r="I3" t="n">
        <v>257</v>
      </c>
      <c r="J3" t="n">
        <v>187.21</v>
      </c>
      <c r="K3" t="n">
        <v>53.44</v>
      </c>
      <c r="L3" t="n">
        <v>2</v>
      </c>
      <c r="M3" t="n">
        <v>255</v>
      </c>
      <c r="N3" t="n">
        <v>36.77</v>
      </c>
      <c r="O3" t="n">
        <v>23322.88</v>
      </c>
      <c r="P3" t="n">
        <v>709.51</v>
      </c>
      <c r="Q3" t="n">
        <v>797.03</v>
      </c>
      <c r="R3" t="n">
        <v>437.02</v>
      </c>
      <c r="S3" t="n">
        <v>102.58</v>
      </c>
      <c r="T3" t="n">
        <v>161948.45</v>
      </c>
      <c r="U3" t="n">
        <v>0.23</v>
      </c>
      <c r="V3" t="n">
        <v>0.72</v>
      </c>
      <c r="W3" t="n">
        <v>12.71</v>
      </c>
      <c r="X3" t="n">
        <v>9.77</v>
      </c>
      <c r="Y3" t="n">
        <v>1</v>
      </c>
      <c r="Z3" t="n">
        <v>10</v>
      </c>
      <c r="AA3" t="n">
        <v>1342.861859356589</v>
      </c>
      <c r="AB3" t="n">
        <v>1837.362838855768</v>
      </c>
      <c r="AC3" t="n">
        <v>1662.007508270313</v>
      </c>
      <c r="AD3" t="n">
        <v>1342861.859356589</v>
      </c>
      <c r="AE3" t="n">
        <v>1837362.838855768</v>
      </c>
      <c r="AF3" t="n">
        <v>3.843870808877928e-06</v>
      </c>
      <c r="AG3" t="n">
        <v>42</v>
      </c>
      <c r="AH3" t="n">
        <v>1662007.508270313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1.7674</v>
      </c>
      <c r="E4" t="n">
        <v>56.58</v>
      </c>
      <c r="F4" t="n">
        <v>48.19</v>
      </c>
      <c r="G4" t="n">
        <v>18.19</v>
      </c>
      <c r="H4" t="n">
        <v>0.28</v>
      </c>
      <c r="I4" t="n">
        <v>159</v>
      </c>
      <c r="J4" t="n">
        <v>188.73</v>
      </c>
      <c r="K4" t="n">
        <v>53.44</v>
      </c>
      <c r="L4" t="n">
        <v>3</v>
      </c>
      <c r="M4" t="n">
        <v>157</v>
      </c>
      <c r="N4" t="n">
        <v>37.29</v>
      </c>
      <c r="O4" t="n">
        <v>23510.33</v>
      </c>
      <c r="P4" t="n">
        <v>656.05</v>
      </c>
      <c r="Q4" t="n">
        <v>796.64</v>
      </c>
      <c r="R4" t="n">
        <v>310.38</v>
      </c>
      <c r="S4" t="n">
        <v>102.58</v>
      </c>
      <c r="T4" t="n">
        <v>99119.21000000001</v>
      </c>
      <c r="U4" t="n">
        <v>0.33</v>
      </c>
      <c r="V4" t="n">
        <v>0.78</v>
      </c>
      <c r="W4" t="n">
        <v>12.54</v>
      </c>
      <c r="X4" t="n">
        <v>5.97</v>
      </c>
      <c r="Y4" t="n">
        <v>1</v>
      </c>
      <c r="Z4" t="n">
        <v>10</v>
      </c>
      <c r="AA4" t="n">
        <v>1124.469660983319</v>
      </c>
      <c r="AB4" t="n">
        <v>1538.548998257657</v>
      </c>
      <c r="AC4" t="n">
        <v>1391.712041231026</v>
      </c>
      <c r="AD4" t="n">
        <v>1124469.660983319</v>
      </c>
      <c r="AE4" t="n">
        <v>1538548.998257657</v>
      </c>
      <c r="AF4" t="n">
        <v>4.349889401722916e-06</v>
      </c>
      <c r="AG4" t="n">
        <v>37</v>
      </c>
      <c r="AH4" t="n">
        <v>1391712.041231026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1.8771</v>
      </c>
      <c r="E5" t="n">
        <v>53.27</v>
      </c>
      <c r="F5" t="n">
        <v>46.52</v>
      </c>
      <c r="G5" t="n">
        <v>24.27</v>
      </c>
      <c r="H5" t="n">
        <v>0.37</v>
      </c>
      <c r="I5" t="n">
        <v>115</v>
      </c>
      <c r="J5" t="n">
        <v>190.25</v>
      </c>
      <c r="K5" t="n">
        <v>53.44</v>
      </c>
      <c r="L5" t="n">
        <v>4</v>
      </c>
      <c r="M5" t="n">
        <v>113</v>
      </c>
      <c r="N5" t="n">
        <v>37.82</v>
      </c>
      <c r="O5" t="n">
        <v>23698.48</v>
      </c>
      <c r="P5" t="n">
        <v>631.53</v>
      </c>
      <c r="Q5" t="n">
        <v>796.75</v>
      </c>
      <c r="R5" t="n">
        <v>254.71</v>
      </c>
      <c r="S5" t="n">
        <v>102.58</v>
      </c>
      <c r="T5" t="n">
        <v>71503.00999999999</v>
      </c>
      <c r="U5" t="n">
        <v>0.4</v>
      </c>
      <c r="V5" t="n">
        <v>0.8100000000000001</v>
      </c>
      <c r="W5" t="n">
        <v>12.47</v>
      </c>
      <c r="X5" t="n">
        <v>4.3</v>
      </c>
      <c r="Y5" t="n">
        <v>1</v>
      </c>
      <c r="Z5" t="n">
        <v>10</v>
      </c>
      <c r="AA5" t="n">
        <v>1034.358093821627</v>
      </c>
      <c r="AB5" t="n">
        <v>1415.254376625258</v>
      </c>
      <c r="AC5" t="n">
        <v>1280.184485242136</v>
      </c>
      <c r="AD5" t="n">
        <v>1034358.093821627</v>
      </c>
      <c r="AE5" t="n">
        <v>1415254.376625258</v>
      </c>
      <c r="AF5" t="n">
        <v>4.619880839636802e-06</v>
      </c>
      <c r="AG5" t="n">
        <v>35</v>
      </c>
      <c r="AH5" t="n">
        <v>1280184.485242136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1.9459</v>
      </c>
      <c r="E6" t="n">
        <v>51.39</v>
      </c>
      <c r="F6" t="n">
        <v>45.57</v>
      </c>
      <c r="G6" t="n">
        <v>30.38</v>
      </c>
      <c r="H6" t="n">
        <v>0.46</v>
      </c>
      <c r="I6" t="n">
        <v>90</v>
      </c>
      <c r="J6" t="n">
        <v>191.78</v>
      </c>
      <c r="K6" t="n">
        <v>53.44</v>
      </c>
      <c r="L6" t="n">
        <v>5</v>
      </c>
      <c r="M6" t="n">
        <v>88</v>
      </c>
      <c r="N6" t="n">
        <v>38.35</v>
      </c>
      <c r="O6" t="n">
        <v>23887.36</v>
      </c>
      <c r="P6" t="n">
        <v>616.61</v>
      </c>
      <c r="Q6" t="n">
        <v>796.66</v>
      </c>
      <c r="R6" t="n">
        <v>223.25</v>
      </c>
      <c r="S6" t="n">
        <v>102.58</v>
      </c>
      <c r="T6" t="n">
        <v>55899.06</v>
      </c>
      <c r="U6" t="n">
        <v>0.46</v>
      </c>
      <c r="V6" t="n">
        <v>0.83</v>
      </c>
      <c r="W6" t="n">
        <v>12.42</v>
      </c>
      <c r="X6" t="n">
        <v>3.35</v>
      </c>
      <c r="Y6" t="n">
        <v>1</v>
      </c>
      <c r="Z6" t="n">
        <v>10</v>
      </c>
      <c r="AA6" t="n">
        <v>985.1868534625787</v>
      </c>
      <c r="AB6" t="n">
        <v>1347.976116283984</v>
      </c>
      <c r="AC6" t="n">
        <v>1219.327167642202</v>
      </c>
      <c r="AD6" t="n">
        <v>985186.8534625787</v>
      </c>
      <c r="AE6" t="n">
        <v>1347976.116283984</v>
      </c>
      <c r="AF6" t="n">
        <v>4.789210018565475e-06</v>
      </c>
      <c r="AG6" t="n">
        <v>34</v>
      </c>
      <c r="AH6" t="n">
        <v>1219327.167642202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1.9923</v>
      </c>
      <c r="E7" t="n">
        <v>50.19</v>
      </c>
      <c r="F7" t="n">
        <v>44.97</v>
      </c>
      <c r="G7" t="n">
        <v>36.46</v>
      </c>
      <c r="H7" t="n">
        <v>0.55</v>
      </c>
      <c r="I7" t="n">
        <v>74</v>
      </c>
      <c r="J7" t="n">
        <v>193.32</v>
      </c>
      <c r="K7" t="n">
        <v>53.44</v>
      </c>
      <c r="L7" t="n">
        <v>6</v>
      </c>
      <c r="M7" t="n">
        <v>72</v>
      </c>
      <c r="N7" t="n">
        <v>38.89</v>
      </c>
      <c r="O7" t="n">
        <v>24076.95</v>
      </c>
      <c r="P7" t="n">
        <v>607.04</v>
      </c>
      <c r="Q7" t="n">
        <v>796.55</v>
      </c>
      <c r="R7" t="n">
        <v>202.6</v>
      </c>
      <c r="S7" t="n">
        <v>102.58</v>
      </c>
      <c r="T7" t="n">
        <v>45653.81</v>
      </c>
      <c r="U7" t="n">
        <v>0.51</v>
      </c>
      <c r="V7" t="n">
        <v>0.84</v>
      </c>
      <c r="W7" t="n">
        <v>12.41</v>
      </c>
      <c r="X7" t="n">
        <v>2.75</v>
      </c>
      <c r="Y7" t="n">
        <v>1</v>
      </c>
      <c r="Z7" t="n">
        <v>10</v>
      </c>
      <c r="AA7" t="n">
        <v>950.872650773817</v>
      </c>
      <c r="AB7" t="n">
        <v>1301.025910329439</v>
      </c>
      <c r="AC7" t="n">
        <v>1176.85782344893</v>
      </c>
      <c r="AD7" t="n">
        <v>950872.650773817</v>
      </c>
      <c r="AE7" t="n">
        <v>1301025.910329439</v>
      </c>
      <c r="AF7" t="n">
        <v>4.903408767145279e-06</v>
      </c>
      <c r="AG7" t="n">
        <v>33</v>
      </c>
      <c r="AH7" t="n">
        <v>1176857.82344893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2.0259</v>
      </c>
      <c r="E8" t="n">
        <v>49.36</v>
      </c>
      <c r="F8" t="n">
        <v>44.55</v>
      </c>
      <c r="G8" t="n">
        <v>42.43</v>
      </c>
      <c r="H8" t="n">
        <v>0.64</v>
      </c>
      <c r="I8" t="n">
        <v>63</v>
      </c>
      <c r="J8" t="n">
        <v>194.86</v>
      </c>
      <c r="K8" t="n">
        <v>53.44</v>
      </c>
      <c r="L8" t="n">
        <v>7</v>
      </c>
      <c r="M8" t="n">
        <v>61</v>
      </c>
      <c r="N8" t="n">
        <v>39.43</v>
      </c>
      <c r="O8" t="n">
        <v>24267.28</v>
      </c>
      <c r="P8" t="n">
        <v>599.36</v>
      </c>
      <c r="Q8" t="n">
        <v>796.5</v>
      </c>
      <c r="R8" t="n">
        <v>188.94</v>
      </c>
      <c r="S8" t="n">
        <v>102.58</v>
      </c>
      <c r="T8" t="n">
        <v>38875.2</v>
      </c>
      <c r="U8" t="n">
        <v>0.54</v>
      </c>
      <c r="V8" t="n">
        <v>0.84</v>
      </c>
      <c r="W8" t="n">
        <v>12.38</v>
      </c>
      <c r="X8" t="n">
        <v>2.33</v>
      </c>
      <c r="Y8" t="n">
        <v>1</v>
      </c>
      <c r="Z8" t="n">
        <v>10</v>
      </c>
      <c r="AA8" t="n">
        <v>933.4288523996272</v>
      </c>
      <c r="AB8" t="n">
        <v>1277.158535827802</v>
      </c>
      <c r="AC8" t="n">
        <v>1155.268317671658</v>
      </c>
      <c r="AD8" t="n">
        <v>933428.8523996272</v>
      </c>
      <c r="AE8" t="n">
        <v>1277158.535827802</v>
      </c>
      <c r="AF8" t="n">
        <v>4.986104412668583e-06</v>
      </c>
      <c r="AG8" t="n">
        <v>33</v>
      </c>
      <c r="AH8" t="n">
        <v>1155268.317671658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2.0504</v>
      </c>
      <c r="E9" t="n">
        <v>48.77</v>
      </c>
      <c r="F9" t="n">
        <v>44.26</v>
      </c>
      <c r="G9" t="n">
        <v>48.28</v>
      </c>
      <c r="H9" t="n">
        <v>0.72</v>
      </c>
      <c r="I9" t="n">
        <v>55</v>
      </c>
      <c r="J9" t="n">
        <v>196.41</v>
      </c>
      <c r="K9" t="n">
        <v>53.44</v>
      </c>
      <c r="L9" t="n">
        <v>8</v>
      </c>
      <c r="M9" t="n">
        <v>53</v>
      </c>
      <c r="N9" t="n">
        <v>39.98</v>
      </c>
      <c r="O9" t="n">
        <v>24458.36</v>
      </c>
      <c r="P9" t="n">
        <v>593.6900000000001</v>
      </c>
      <c r="Q9" t="n">
        <v>796.45</v>
      </c>
      <c r="R9" t="n">
        <v>179.5</v>
      </c>
      <c r="S9" t="n">
        <v>102.58</v>
      </c>
      <c r="T9" t="n">
        <v>34195.07</v>
      </c>
      <c r="U9" t="n">
        <v>0.57</v>
      </c>
      <c r="V9" t="n">
        <v>0.85</v>
      </c>
      <c r="W9" t="n">
        <v>12.36</v>
      </c>
      <c r="X9" t="n">
        <v>2.04</v>
      </c>
      <c r="Y9" t="n">
        <v>1</v>
      </c>
      <c r="Z9" t="n">
        <v>10</v>
      </c>
      <c r="AA9" t="n">
        <v>911.2338046387741</v>
      </c>
      <c r="AB9" t="n">
        <v>1246.790292305002</v>
      </c>
      <c r="AC9" t="n">
        <v>1127.798376688577</v>
      </c>
      <c r="AD9" t="n">
        <v>911233.8046387741</v>
      </c>
      <c r="AE9" t="n">
        <v>1246790.292305002</v>
      </c>
      <c r="AF9" t="n">
        <v>5.04640332086266e-06</v>
      </c>
      <c r="AG9" t="n">
        <v>32</v>
      </c>
      <c r="AH9" t="n">
        <v>1127798.376688577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2.0738</v>
      </c>
      <c r="E10" t="n">
        <v>48.22</v>
      </c>
      <c r="F10" t="n">
        <v>43.97</v>
      </c>
      <c r="G10" t="n">
        <v>54.96</v>
      </c>
      <c r="H10" t="n">
        <v>0.8100000000000001</v>
      </c>
      <c r="I10" t="n">
        <v>48</v>
      </c>
      <c r="J10" t="n">
        <v>197.97</v>
      </c>
      <c r="K10" t="n">
        <v>53.44</v>
      </c>
      <c r="L10" t="n">
        <v>9</v>
      </c>
      <c r="M10" t="n">
        <v>46</v>
      </c>
      <c r="N10" t="n">
        <v>40.53</v>
      </c>
      <c r="O10" t="n">
        <v>24650.18</v>
      </c>
      <c r="P10" t="n">
        <v>587.48</v>
      </c>
      <c r="Q10" t="n">
        <v>796.37</v>
      </c>
      <c r="R10" t="n">
        <v>169.64</v>
      </c>
      <c r="S10" t="n">
        <v>102.58</v>
      </c>
      <c r="T10" t="n">
        <v>29303.71</v>
      </c>
      <c r="U10" t="n">
        <v>0.6</v>
      </c>
      <c r="V10" t="n">
        <v>0.86</v>
      </c>
      <c r="W10" t="n">
        <v>12.35</v>
      </c>
      <c r="X10" t="n">
        <v>1.75</v>
      </c>
      <c r="Y10" t="n">
        <v>1</v>
      </c>
      <c r="Z10" t="n">
        <v>10</v>
      </c>
      <c r="AA10" t="n">
        <v>899.1481060326544</v>
      </c>
      <c r="AB10" t="n">
        <v>1230.254106288717</v>
      </c>
      <c r="AC10" t="n">
        <v>1112.840381057004</v>
      </c>
      <c r="AD10" t="n">
        <v>899148.1060326544</v>
      </c>
      <c r="AE10" t="n">
        <v>1230254.106288717</v>
      </c>
      <c r="AF10" t="n">
        <v>5.103994931137819e-06</v>
      </c>
      <c r="AG10" t="n">
        <v>32</v>
      </c>
      <c r="AH10" t="n">
        <v>1112840.381057004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2.0898</v>
      </c>
      <c r="E11" t="n">
        <v>47.85</v>
      </c>
      <c r="F11" t="n">
        <v>43.78</v>
      </c>
      <c r="G11" t="n">
        <v>61.09</v>
      </c>
      <c r="H11" t="n">
        <v>0.89</v>
      </c>
      <c r="I11" t="n">
        <v>43</v>
      </c>
      <c r="J11" t="n">
        <v>199.53</v>
      </c>
      <c r="K11" t="n">
        <v>53.44</v>
      </c>
      <c r="L11" t="n">
        <v>10</v>
      </c>
      <c r="M11" t="n">
        <v>41</v>
      </c>
      <c r="N11" t="n">
        <v>41.1</v>
      </c>
      <c r="O11" t="n">
        <v>24842.77</v>
      </c>
      <c r="P11" t="n">
        <v>583.83</v>
      </c>
      <c r="Q11" t="n">
        <v>796.4299999999999</v>
      </c>
      <c r="R11" t="n">
        <v>163.42</v>
      </c>
      <c r="S11" t="n">
        <v>102.58</v>
      </c>
      <c r="T11" t="n">
        <v>26214.69</v>
      </c>
      <c r="U11" t="n">
        <v>0.63</v>
      </c>
      <c r="V11" t="n">
        <v>0.86</v>
      </c>
      <c r="W11" t="n">
        <v>12.35</v>
      </c>
      <c r="X11" t="n">
        <v>1.57</v>
      </c>
      <c r="Y11" t="n">
        <v>1</v>
      </c>
      <c r="Z11" t="n">
        <v>10</v>
      </c>
      <c r="AA11" t="n">
        <v>891.4651909352543</v>
      </c>
      <c r="AB11" t="n">
        <v>1219.742002906162</v>
      </c>
      <c r="AC11" t="n">
        <v>1103.33153806745</v>
      </c>
      <c r="AD11" t="n">
        <v>891465.1909352543</v>
      </c>
      <c r="AE11" t="n">
        <v>1219742.002906162</v>
      </c>
      <c r="AF11" t="n">
        <v>5.143373809958441e-06</v>
      </c>
      <c r="AG11" t="n">
        <v>32</v>
      </c>
      <c r="AH11" t="n">
        <v>1103331.53806745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2.1029</v>
      </c>
      <c r="E12" t="n">
        <v>47.55</v>
      </c>
      <c r="F12" t="n">
        <v>43.63</v>
      </c>
      <c r="G12" t="n">
        <v>67.13</v>
      </c>
      <c r="H12" t="n">
        <v>0.97</v>
      </c>
      <c r="I12" t="n">
        <v>39</v>
      </c>
      <c r="J12" t="n">
        <v>201.1</v>
      </c>
      <c r="K12" t="n">
        <v>53.44</v>
      </c>
      <c r="L12" t="n">
        <v>11</v>
      </c>
      <c r="M12" t="n">
        <v>37</v>
      </c>
      <c r="N12" t="n">
        <v>41.66</v>
      </c>
      <c r="O12" t="n">
        <v>25036.12</v>
      </c>
      <c r="P12" t="n">
        <v>579.62</v>
      </c>
      <c r="Q12" t="n">
        <v>796.4400000000001</v>
      </c>
      <c r="R12" t="n">
        <v>158.77</v>
      </c>
      <c r="S12" t="n">
        <v>102.58</v>
      </c>
      <c r="T12" t="n">
        <v>23910.24</v>
      </c>
      <c r="U12" t="n">
        <v>0.65</v>
      </c>
      <c r="V12" t="n">
        <v>0.86</v>
      </c>
      <c r="W12" t="n">
        <v>12.34</v>
      </c>
      <c r="X12" t="n">
        <v>1.42</v>
      </c>
      <c r="Y12" t="n">
        <v>1</v>
      </c>
      <c r="Z12" t="n">
        <v>10</v>
      </c>
      <c r="AA12" t="n">
        <v>874.6328483627129</v>
      </c>
      <c r="AB12" t="n">
        <v>1196.711249207865</v>
      </c>
      <c r="AC12" t="n">
        <v>1082.498807178253</v>
      </c>
      <c r="AD12" t="n">
        <v>874632.8483627129</v>
      </c>
      <c r="AE12" t="n">
        <v>1196711.249207865</v>
      </c>
      <c r="AF12" t="n">
        <v>5.175615266992825e-06</v>
      </c>
      <c r="AG12" t="n">
        <v>31</v>
      </c>
      <c r="AH12" t="n">
        <v>1082498.807178253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2.1126</v>
      </c>
      <c r="E13" t="n">
        <v>47.33</v>
      </c>
      <c r="F13" t="n">
        <v>43.53</v>
      </c>
      <c r="G13" t="n">
        <v>72.54000000000001</v>
      </c>
      <c r="H13" t="n">
        <v>1.05</v>
      </c>
      <c r="I13" t="n">
        <v>36</v>
      </c>
      <c r="J13" t="n">
        <v>202.67</v>
      </c>
      <c r="K13" t="n">
        <v>53.44</v>
      </c>
      <c r="L13" t="n">
        <v>12</v>
      </c>
      <c r="M13" t="n">
        <v>34</v>
      </c>
      <c r="N13" t="n">
        <v>42.24</v>
      </c>
      <c r="O13" t="n">
        <v>25230.25</v>
      </c>
      <c r="P13" t="n">
        <v>576.75</v>
      </c>
      <c r="Q13" t="n">
        <v>796.41</v>
      </c>
      <c r="R13" t="n">
        <v>155.2</v>
      </c>
      <c r="S13" t="n">
        <v>102.58</v>
      </c>
      <c r="T13" t="n">
        <v>22141.7</v>
      </c>
      <c r="U13" t="n">
        <v>0.66</v>
      </c>
      <c r="V13" t="n">
        <v>0.86</v>
      </c>
      <c r="W13" t="n">
        <v>12.33</v>
      </c>
      <c r="X13" t="n">
        <v>1.31</v>
      </c>
      <c r="Y13" t="n">
        <v>1</v>
      </c>
      <c r="Z13" t="n">
        <v>10</v>
      </c>
      <c r="AA13" t="n">
        <v>869.7362807588474</v>
      </c>
      <c r="AB13" t="n">
        <v>1190.01154939094</v>
      </c>
      <c r="AC13" t="n">
        <v>1076.438517308767</v>
      </c>
      <c r="AD13" t="n">
        <v>869736.2807588475</v>
      </c>
      <c r="AE13" t="n">
        <v>1190011.54939094</v>
      </c>
      <c r="AF13" t="n">
        <v>5.199488712277827e-06</v>
      </c>
      <c r="AG13" t="n">
        <v>31</v>
      </c>
      <c r="AH13" t="n">
        <v>1076438.517308767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2.1229</v>
      </c>
      <c r="E14" t="n">
        <v>47.11</v>
      </c>
      <c r="F14" t="n">
        <v>43.41</v>
      </c>
      <c r="G14" t="n">
        <v>78.93000000000001</v>
      </c>
      <c r="H14" t="n">
        <v>1.13</v>
      </c>
      <c r="I14" t="n">
        <v>33</v>
      </c>
      <c r="J14" t="n">
        <v>204.25</v>
      </c>
      <c r="K14" t="n">
        <v>53.44</v>
      </c>
      <c r="L14" t="n">
        <v>13</v>
      </c>
      <c r="M14" t="n">
        <v>31</v>
      </c>
      <c r="N14" t="n">
        <v>42.82</v>
      </c>
      <c r="O14" t="n">
        <v>25425.3</v>
      </c>
      <c r="P14" t="n">
        <v>573.48</v>
      </c>
      <c r="Q14" t="n">
        <v>796.39</v>
      </c>
      <c r="R14" t="n">
        <v>151.15</v>
      </c>
      <c r="S14" t="n">
        <v>102.58</v>
      </c>
      <c r="T14" t="n">
        <v>20133.69</v>
      </c>
      <c r="U14" t="n">
        <v>0.68</v>
      </c>
      <c r="V14" t="n">
        <v>0.87</v>
      </c>
      <c r="W14" t="n">
        <v>12.33</v>
      </c>
      <c r="X14" t="n">
        <v>1.2</v>
      </c>
      <c r="Y14" t="n">
        <v>1</v>
      </c>
      <c r="Z14" t="n">
        <v>10</v>
      </c>
      <c r="AA14" t="n">
        <v>864.3827049443952</v>
      </c>
      <c r="AB14" t="n">
        <v>1182.686550778511</v>
      </c>
      <c r="AC14" t="n">
        <v>1069.812606283208</v>
      </c>
      <c r="AD14" t="n">
        <v>864382.7049443952</v>
      </c>
      <c r="AE14" t="n">
        <v>1182686.550778511</v>
      </c>
      <c r="AF14" t="n">
        <v>5.224838865518602e-06</v>
      </c>
      <c r="AG14" t="n">
        <v>31</v>
      </c>
      <c r="AH14" t="n">
        <v>1069812.606283208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2.13</v>
      </c>
      <c r="E15" t="n">
        <v>46.95</v>
      </c>
      <c r="F15" t="n">
        <v>43.33</v>
      </c>
      <c r="G15" t="n">
        <v>83.84999999999999</v>
      </c>
      <c r="H15" t="n">
        <v>1.21</v>
      </c>
      <c r="I15" t="n">
        <v>31</v>
      </c>
      <c r="J15" t="n">
        <v>205.84</v>
      </c>
      <c r="K15" t="n">
        <v>53.44</v>
      </c>
      <c r="L15" t="n">
        <v>14</v>
      </c>
      <c r="M15" t="n">
        <v>29</v>
      </c>
      <c r="N15" t="n">
        <v>43.4</v>
      </c>
      <c r="O15" t="n">
        <v>25621.03</v>
      </c>
      <c r="P15" t="n">
        <v>570.24</v>
      </c>
      <c r="Q15" t="n">
        <v>796.4400000000001</v>
      </c>
      <c r="R15" t="n">
        <v>148.48</v>
      </c>
      <c r="S15" t="n">
        <v>102.58</v>
      </c>
      <c r="T15" t="n">
        <v>18805.85</v>
      </c>
      <c r="U15" t="n">
        <v>0.6899999999999999</v>
      </c>
      <c r="V15" t="n">
        <v>0.87</v>
      </c>
      <c r="W15" t="n">
        <v>12.32</v>
      </c>
      <c r="X15" t="n">
        <v>1.11</v>
      </c>
      <c r="Y15" t="n">
        <v>1</v>
      </c>
      <c r="Z15" t="n">
        <v>10</v>
      </c>
      <c r="AA15" t="n">
        <v>860.104659441266</v>
      </c>
      <c r="AB15" t="n">
        <v>1176.833140187081</v>
      </c>
      <c r="AC15" t="n">
        <v>1064.517836983312</v>
      </c>
      <c r="AD15" t="n">
        <v>860104.659441266</v>
      </c>
      <c r="AE15" t="n">
        <v>1176833.140187081</v>
      </c>
      <c r="AF15" t="n">
        <v>5.242313242995253e-06</v>
      </c>
      <c r="AG15" t="n">
        <v>31</v>
      </c>
      <c r="AH15" t="n">
        <v>1064517.836983312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2.136</v>
      </c>
      <c r="E16" t="n">
        <v>46.82</v>
      </c>
      <c r="F16" t="n">
        <v>43.27</v>
      </c>
      <c r="G16" t="n">
        <v>89.52</v>
      </c>
      <c r="H16" t="n">
        <v>1.28</v>
      </c>
      <c r="I16" t="n">
        <v>29</v>
      </c>
      <c r="J16" t="n">
        <v>207.43</v>
      </c>
      <c r="K16" t="n">
        <v>53.44</v>
      </c>
      <c r="L16" t="n">
        <v>15</v>
      </c>
      <c r="M16" t="n">
        <v>27</v>
      </c>
      <c r="N16" t="n">
        <v>44</v>
      </c>
      <c r="O16" t="n">
        <v>25817.56</v>
      </c>
      <c r="P16" t="n">
        <v>567.59</v>
      </c>
      <c r="Q16" t="n">
        <v>796.38</v>
      </c>
      <c r="R16" t="n">
        <v>146.65</v>
      </c>
      <c r="S16" t="n">
        <v>102.58</v>
      </c>
      <c r="T16" t="n">
        <v>17903.8</v>
      </c>
      <c r="U16" t="n">
        <v>0.7</v>
      </c>
      <c r="V16" t="n">
        <v>0.87</v>
      </c>
      <c r="W16" t="n">
        <v>12.32</v>
      </c>
      <c r="X16" t="n">
        <v>1.06</v>
      </c>
      <c r="Y16" t="n">
        <v>1</v>
      </c>
      <c r="Z16" t="n">
        <v>10</v>
      </c>
      <c r="AA16" t="n">
        <v>856.6007743493784</v>
      </c>
      <c r="AB16" t="n">
        <v>1172.03897002386</v>
      </c>
      <c r="AC16" t="n">
        <v>1060.181215691808</v>
      </c>
      <c r="AD16" t="n">
        <v>856600.7743493784</v>
      </c>
      <c r="AE16" t="n">
        <v>1172038.97002386</v>
      </c>
      <c r="AF16" t="n">
        <v>5.257080322552986e-06</v>
      </c>
      <c r="AG16" t="n">
        <v>31</v>
      </c>
      <c r="AH16" t="n">
        <v>1060181.215691808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2.1433</v>
      </c>
      <c r="E17" t="n">
        <v>46.66</v>
      </c>
      <c r="F17" t="n">
        <v>43.18</v>
      </c>
      <c r="G17" t="n">
        <v>95.95999999999999</v>
      </c>
      <c r="H17" t="n">
        <v>1.36</v>
      </c>
      <c r="I17" t="n">
        <v>27</v>
      </c>
      <c r="J17" t="n">
        <v>209.03</v>
      </c>
      <c r="K17" t="n">
        <v>53.44</v>
      </c>
      <c r="L17" t="n">
        <v>16</v>
      </c>
      <c r="M17" t="n">
        <v>25</v>
      </c>
      <c r="N17" t="n">
        <v>44.6</v>
      </c>
      <c r="O17" t="n">
        <v>26014.91</v>
      </c>
      <c r="P17" t="n">
        <v>564.89</v>
      </c>
      <c r="Q17" t="n">
        <v>796.38</v>
      </c>
      <c r="R17" t="n">
        <v>143.82</v>
      </c>
      <c r="S17" t="n">
        <v>102.58</v>
      </c>
      <c r="T17" t="n">
        <v>16497.49</v>
      </c>
      <c r="U17" t="n">
        <v>0.71</v>
      </c>
      <c r="V17" t="n">
        <v>0.87</v>
      </c>
      <c r="W17" t="n">
        <v>12.32</v>
      </c>
      <c r="X17" t="n">
        <v>0.97</v>
      </c>
      <c r="Y17" t="n">
        <v>1</v>
      </c>
      <c r="Z17" t="n">
        <v>10</v>
      </c>
      <c r="AA17" t="n">
        <v>852.6231032640725</v>
      </c>
      <c r="AB17" t="n">
        <v>1166.596544962481</v>
      </c>
      <c r="AC17" t="n">
        <v>1055.258208039796</v>
      </c>
      <c r="AD17" t="n">
        <v>852623.1032640724</v>
      </c>
      <c r="AE17" t="n">
        <v>1166596.544962481</v>
      </c>
      <c r="AF17" t="n">
        <v>5.275046936014895e-06</v>
      </c>
      <c r="AG17" t="n">
        <v>31</v>
      </c>
      <c r="AH17" t="n">
        <v>1055258.208039796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2.1503</v>
      </c>
      <c r="E18" t="n">
        <v>46.51</v>
      </c>
      <c r="F18" t="n">
        <v>43.11</v>
      </c>
      <c r="G18" t="n">
        <v>103.46</v>
      </c>
      <c r="H18" t="n">
        <v>1.43</v>
      </c>
      <c r="I18" t="n">
        <v>25</v>
      </c>
      <c r="J18" t="n">
        <v>210.64</v>
      </c>
      <c r="K18" t="n">
        <v>53.44</v>
      </c>
      <c r="L18" t="n">
        <v>17</v>
      </c>
      <c r="M18" t="n">
        <v>23</v>
      </c>
      <c r="N18" t="n">
        <v>45.21</v>
      </c>
      <c r="O18" t="n">
        <v>26213.09</v>
      </c>
      <c r="P18" t="n">
        <v>562.9</v>
      </c>
      <c r="Q18" t="n">
        <v>796.38</v>
      </c>
      <c r="R18" t="n">
        <v>141.07</v>
      </c>
      <c r="S18" t="n">
        <v>102.58</v>
      </c>
      <c r="T18" t="n">
        <v>15130.82</v>
      </c>
      <c r="U18" t="n">
        <v>0.73</v>
      </c>
      <c r="V18" t="n">
        <v>0.87</v>
      </c>
      <c r="W18" t="n">
        <v>12.31</v>
      </c>
      <c r="X18" t="n">
        <v>0.89</v>
      </c>
      <c r="Y18" t="n">
        <v>1</v>
      </c>
      <c r="Z18" t="n">
        <v>10</v>
      </c>
      <c r="AA18" t="n">
        <v>849.2837996008186</v>
      </c>
      <c r="AB18" t="n">
        <v>1162.027562370737</v>
      </c>
      <c r="AC18" t="n">
        <v>1051.125282734001</v>
      </c>
      <c r="AD18" t="n">
        <v>849283.7996008187</v>
      </c>
      <c r="AE18" t="n">
        <v>1162027.562370737</v>
      </c>
      <c r="AF18" t="n">
        <v>5.292275195498917e-06</v>
      </c>
      <c r="AG18" t="n">
        <v>31</v>
      </c>
      <c r="AH18" t="n">
        <v>1051125.282734001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2.1527</v>
      </c>
      <c r="E19" t="n">
        <v>46.45</v>
      </c>
      <c r="F19" t="n">
        <v>43.09</v>
      </c>
      <c r="G19" t="n">
        <v>107.73</v>
      </c>
      <c r="H19" t="n">
        <v>1.51</v>
      </c>
      <c r="I19" t="n">
        <v>24</v>
      </c>
      <c r="J19" t="n">
        <v>212.25</v>
      </c>
      <c r="K19" t="n">
        <v>53.44</v>
      </c>
      <c r="L19" t="n">
        <v>18</v>
      </c>
      <c r="M19" t="n">
        <v>22</v>
      </c>
      <c r="N19" t="n">
        <v>45.82</v>
      </c>
      <c r="O19" t="n">
        <v>26412.11</v>
      </c>
      <c r="P19" t="n">
        <v>559.54</v>
      </c>
      <c r="Q19" t="n">
        <v>796.34</v>
      </c>
      <c r="R19" t="n">
        <v>140.79</v>
      </c>
      <c r="S19" t="n">
        <v>102.58</v>
      </c>
      <c r="T19" t="n">
        <v>14996.03</v>
      </c>
      <c r="U19" t="n">
        <v>0.73</v>
      </c>
      <c r="V19" t="n">
        <v>0.87</v>
      </c>
      <c r="W19" t="n">
        <v>12.31</v>
      </c>
      <c r="X19" t="n">
        <v>0.88</v>
      </c>
      <c r="Y19" t="n">
        <v>1</v>
      </c>
      <c r="Z19" t="n">
        <v>10</v>
      </c>
      <c r="AA19" t="n">
        <v>846.4688860743044</v>
      </c>
      <c r="AB19" t="n">
        <v>1158.17607349854</v>
      </c>
      <c r="AC19" t="n">
        <v>1047.641374554167</v>
      </c>
      <c r="AD19" t="n">
        <v>846468.8860743043</v>
      </c>
      <c r="AE19" t="n">
        <v>1158176.07349854</v>
      </c>
      <c r="AF19" t="n">
        <v>5.298182027322009e-06</v>
      </c>
      <c r="AG19" t="n">
        <v>31</v>
      </c>
      <c r="AH19" t="n">
        <v>1047641.374554167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2.1602</v>
      </c>
      <c r="E20" t="n">
        <v>46.29</v>
      </c>
      <c r="F20" t="n">
        <v>43.01</v>
      </c>
      <c r="G20" t="n">
        <v>117.29</v>
      </c>
      <c r="H20" t="n">
        <v>1.58</v>
      </c>
      <c r="I20" t="n">
        <v>22</v>
      </c>
      <c r="J20" t="n">
        <v>213.87</v>
      </c>
      <c r="K20" t="n">
        <v>53.44</v>
      </c>
      <c r="L20" t="n">
        <v>19</v>
      </c>
      <c r="M20" t="n">
        <v>20</v>
      </c>
      <c r="N20" t="n">
        <v>46.44</v>
      </c>
      <c r="O20" t="n">
        <v>26611.98</v>
      </c>
      <c r="P20" t="n">
        <v>557.4</v>
      </c>
      <c r="Q20" t="n">
        <v>796.39</v>
      </c>
      <c r="R20" t="n">
        <v>137.66</v>
      </c>
      <c r="S20" t="n">
        <v>102.58</v>
      </c>
      <c r="T20" t="n">
        <v>13440.94</v>
      </c>
      <c r="U20" t="n">
        <v>0.75</v>
      </c>
      <c r="V20" t="n">
        <v>0.87</v>
      </c>
      <c r="W20" t="n">
        <v>12.31</v>
      </c>
      <c r="X20" t="n">
        <v>0.79</v>
      </c>
      <c r="Y20" t="n">
        <v>1</v>
      </c>
      <c r="Z20" t="n">
        <v>10</v>
      </c>
      <c r="AA20" t="n">
        <v>842.9023437295651</v>
      </c>
      <c r="AB20" t="n">
        <v>1153.296172917725</v>
      </c>
      <c r="AC20" t="n">
        <v>1043.227204835801</v>
      </c>
      <c r="AD20" t="n">
        <v>842902.3437295652</v>
      </c>
      <c r="AE20" t="n">
        <v>1153296.172917725</v>
      </c>
      <c r="AF20" t="n">
        <v>5.316640876769177e-06</v>
      </c>
      <c r="AG20" t="n">
        <v>31</v>
      </c>
      <c r="AH20" t="n">
        <v>1043227.204835801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2.164</v>
      </c>
      <c r="E21" t="n">
        <v>46.21</v>
      </c>
      <c r="F21" t="n">
        <v>42.96</v>
      </c>
      <c r="G21" t="n">
        <v>122.74</v>
      </c>
      <c r="H21" t="n">
        <v>1.65</v>
      </c>
      <c r="I21" t="n">
        <v>21</v>
      </c>
      <c r="J21" t="n">
        <v>215.5</v>
      </c>
      <c r="K21" t="n">
        <v>53.44</v>
      </c>
      <c r="L21" t="n">
        <v>20</v>
      </c>
      <c r="M21" t="n">
        <v>19</v>
      </c>
      <c r="N21" t="n">
        <v>47.07</v>
      </c>
      <c r="O21" t="n">
        <v>26812.71</v>
      </c>
      <c r="P21" t="n">
        <v>554.78</v>
      </c>
      <c r="Q21" t="n">
        <v>796.41</v>
      </c>
      <c r="R21" t="n">
        <v>136.1</v>
      </c>
      <c r="S21" t="n">
        <v>102.58</v>
      </c>
      <c r="T21" t="n">
        <v>12668.02</v>
      </c>
      <c r="U21" t="n">
        <v>0.75</v>
      </c>
      <c r="V21" t="n">
        <v>0.88</v>
      </c>
      <c r="W21" t="n">
        <v>12.31</v>
      </c>
      <c r="X21" t="n">
        <v>0.75</v>
      </c>
      <c r="Y21" t="n">
        <v>1</v>
      </c>
      <c r="Z21" t="n">
        <v>10</v>
      </c>
      <c r="AA21" t="n">
        <v>840.0985321502353</v>
      </c>
      <c r="AB21" t="n">
        <v>1149.459874219448</v>
      </c>
      <c r="AC21" t="n">
        <v>1039.75703710101</v>
      </c>
      <c r="AD21" t="n">
        <v>840098.5321502353</v>
      </c>
      <c r="AE21" t="n">
        <v>1149459.874219449</v>
      </c>
      <c r="AF21" t="n">
        <v>5.325993360489074e-06</v>
      </c>
      <c r="AG21" t="n">
        <v>31</v>
      </c>
      <c r="AH21" t="n">
        <v>1039757.03710101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2.1676</v>
      </c>
      <c r="E22" t="n">
        <v>46.13</v>
      </c>
      <c r="F22" t="n">
        <v>42.92</v>
      </c>
      <c r="G22" t="n">
        <v>128.76</v>
      </c>
      <c r="H22" t="n">
        <v>1.72</v>
      </c>
      <c r="I22" t="n">
        <v>20</v>
      </c>
      <c r="J22" t="n">
        <v>217.14</v>
      </c>
      <c r="K22" t="n">
        <v>53.44</v>
      </c>
      <c r="L22" t="n">
        <v>21</v>
      </c>
      <c r="M22" t="n">
        <v>18</v>
      </c>
      <c r="N22" t="n">
        <v>47.7</v>
      </c>
      <c r="O22" t="n">
        <v>27014.3</v>
      </c>
      <c r="P22" t="n">
        <v>552.66</v>
      </c>
      <c r="Q22" t="n">
        <v>796.34</v>
      </c>
      <c r="R22" t="n">
        <v>135.07</v>
      </c>
      <c r="S22" t="n">
        <v>102.58</v>
      </c>
      <c r="T22" t="n">
        <v>12159.2</v>
      </c>
      <c r="U22" t="n">
        <v>0.76</v>
      </c>
      <c r="V22" t="n">
        <v>0.88</v>
      </c>
      <c r="W22" t="n">
        <v>12.3</v>
      </c>
      <c r="X22" t="n">
        <v>0.71</v>
      </c>
      <c r="Y22" t="n">
        <v>1</v>
      </c>
      <c r="Z22" t="n">
        <v>10</v>
      </c>
      <c r="AA22" t="n">
        <v>837.7102558206525</v>
      </c>
      <c r="AB22" t="n">
        <v>1146.192129181998</v>
      </c>
      <c r="AC22" t="n">
        <v>1036.801161063624</v>
      </c>
      <c r="AD22" t="n">
        <v>837710.2558206525</v>
      </c>
      <c r="AE22" t="n">
        <v>1146192.129181998</v>
      </c>
      <c r="AF22" t="n">
        <v>5.334853608223714e-06</v>
      </c>
      <c r="AG22" t="n">
        <v>31</v>
      </c>
      <c r="AH22" t="n">
        <v>1036801.161063624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2.1714</v>
      </c>
      <c r="E23" t="n">
        <v>46.05</v>
      </c>
      <c r="F23" t="n">
        <v>42.88</v>
      </c>
      <c r="G23" t="n">
        <v>135.4</v>
      </c>
      <c r="H23" t="n">
        <v>1.79</v>
      </c>
      <c r="I23" t="n">
        <v>19</v>
      </c>
      <c r="J23" t="n">
        <v>218.78</v>
      </c>
      <c r="K23" t="n">
        <v>53.44</v>
      </c>
      <c r="L23" t="n">
        <v>22</v>
      </c>
      <c r="M23" t="n">
        <v>17</v>
      </c>
      <c r="N23" t="n">
        <v>48.34</v>
      </c>
      <c r="O23" t="n">
        <v>27216.79</v>
      </c>
      <c r="P23" t="n">
        <v>551.15</v>
      </c>
      <c r="Q23" t="n">
        <v>796.34</v>
      </c>
      <c r="R23" t="n">
        <v>133.48</v>
      </c>
      <c r="S23" t="n">
        <v>102.58</v>
      </c>
      <c r="T23" t="n">
        <v>11366.2</v>
      </c>
      <c r="U23" t="n">
        <v>0.77</v>
      </c>
      <c r="V23" t="n">
        <v>0.88</v>
      </c>
      <c r="W23" t="n">
        <v>12.3</v>
      </c>
      <c r="X23" t="n">
        <v>0.66</v>
      </c>
      <c r="Y23" t="n">
        <v>1</v>
      </c>
      <c r="Z23" t="n">
        <v>10</v>
      </c>
      <c r="AA23" t="n">
        <v>825.8000889262573</v>
      </c>
      <c r="AB23" t="n">
        <v>1129.896113397607</v>
      </c>
      <c r="AC23" t="n">
        <v>1022.060414154093</v>
      </c>
      <c r="AD23" t="n">
        <v>825800.0889262573</v>
      </c>
      <c r="AE23" t="n">
        <v>1129896.113397607</v>
      </c>
      <c r="AF23" t="n">
        <v>5.344206091943612e-06</v>
      </c>
      <c r="AG23" t="n">
        <v>30</v>
      </c>
      <c r="AH23" t="n">
        <v>1022060.414154093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2.1701</v>
      </c>
      <c r="E24" t="n">
        <v>46.08</v>
      </c>
      <c r="F24" t="n">
        <v>42.9</v>
      </c>
      <c r="G24" t="n">
        <v>135.49</v>
      </c>
      <c r="H24" t="n">
        <v>1.85</v>
      </c>
      <c r="I24" t="n">
        <v>19</v>
      </c>
      <c r="J24" t="n">
        <v>220.43</v>
      </c>
      <c r="K24" t="n">
        <v>53.44</v>
      </c>
      <c r="L24" t="n">
        <v>23</v>
      </c>
      <c r="M24" t="n">
        <v>17</v>
      </c>
      <c r="N24" t="n">
        <v>48.99</v>
      </c>
      <c r="O24" t="n">
        <v>27420.16</v>
      </c>
      <c r="P24" t="n">
        <v>547.96</v>
      </c>
      <c r="Q24" t="n">
        <v>796.38</v>
      </c>
      <c r="R24" t="n">
        <v>134.53</v>
      </c>
      <c r="S24" t="n">
        <v>102.58</v>
      </c>
      <c r="T24" t="n">
        <v>11890.97</v>
      </c>
      <c r="U24" t="n">
        <v>0.76</v>
      </c>
      <c r="V24" t="n">
        <v>0.88</v>
      </c>
      <c r="W24" t="n">
        <v>12.3</v>
      </c>
      <c r="X24" t="n">
        <v>0.6899999999999999</v>
      </c>
      <c r="Y24" t="n">
        <v>1</v>
      </c>
      <c r="Z24" t="n">
        <v>10</v>
      </c>
      <c r="AA24" t="n">
        <v>824.2028511017978</v>
      </c>
      <c r="AB24" t="n">
        <v>1127.710702141022</v>
      </c>
      <c r="AC24" t="n">
        <v>1020.083575480593</v>
      </c>
      <c r="AD24" t="n">
        <v>824202.8511017978</v>
      </c>
      <c r="AE24" t="n">
        <v>1127710.702141022</v>
      </c>
      <c r="AF24" t="n">
        <v>5.341006558039437e-06</v>
      </c>
      <c r="AG24" t="n">
        <v>30</v>
      </c>
      <c r="AH24" t="n">
        <v>1020083.575480593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2.1747</v>
      </c>
      <c r="E25" t="n">
        <v>45.98</v>
      </c>
      <c r="F25" t="n">
        <v>42.84</v>
      </c>
      <c r="G25" t="n">
        <v>142.82</v>
      </c>
      <c r="H25" t="n">
        <v>1.92</v>
      </c>
      <c r="I25" t="n">
        <v>18</v>
      </c>
      <c r="J25" t="n">
        <v>222.08</v>
      </c>
      <c r="K25" t="n">
        <v>53.44</v>
      </c>
      <c r="L25" t="n">
        <v>24</v>
      </c>
      <c r="M25" t="n">
        <v>16</v>
      </c>
      <c r="N25" t="n">
        <v>49.65</v>
      </c>
      <c r="O25" t="n">
        <v>27624.44</v>
      </c>
      <c r="P25" t="n">
        <v>548.3200000000001</v>
      </c>
      <c r="Q25" t="n">
        <v>796.33</v>
      </c>
      <c r="R25" t="n">
        <v>132.39</v>
      </c>
      <c r="S25" t="n">
        <v>102.58</v>
      </c>
      <c r="T25" t="n">
        <v>10828.17</v>
      </c>
      <c r="U25" t="n">
        <v>0.77</v>
      </c>
      <c r="V25" t="n">
        <v>0.88</v>
      </c>
      <c r="W25" t="n">
        <v>12.3</v>
      </c>
      <c r="X25" t="n">
        <v>0.63</v>
      </c>
      <c r="Y25" t="n">
        <v>1</v>
      </c>
      <c r="Z25" t="n">
        <v>10</v>
      </c>
      <c r="AA25" t="n">
        <v>823.055756534226</v>
      </c>
      <c r="AB25" t="n">
        <v>1126.141196747429</v>
      </c>
      <c r="AC25" t="n">
        <v>1018.663861478951</v>
      </c>
      <c r="AD25" t="n">
        <v>823055.756534226</v>
      </c>
      <c r="AE25" t="n">
        <v>1126141.196747429</v>
      </c>
      <c r="AF25" t="n">
        <v>5.352327985700366e-06</v>
      </c>
      <c r="AG25" t="n">
        <v>30</v>
      </c>
      <c r="AH25" t="n">
        <v>1018663.861478951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2.1783</v>
      </c>
      <c r="E26" t="n">
        <v>45.91</v>
      </c>
      <c r="F26" t="n">
        <v>42.81</v>
      </c>
      <c r="G26" t="n">
        <v>151.08</v>
      </c>
      <c r="H26" t="n">
        <v>1.99</v>
      </c>
      <c r="I26" t="n">
        <v>17</v>
      </c>
      <c r="J26" t="n">
        <v>223.75</v>
      </c>
      <c r="K26" t="n">
        <v>53.44</v>
      </c>
      <c r="L26" t="n">
        <v>25</v>
      </c>
      <c r="M26" t="n">
        <v>15</v>
      </c>
      <c r="N26" t="n">
        <v>50.31</v>
      </c>
      <c r="O26" t="n">
        <v>27829.77</v>
      </c>
      <c r="P26" t="n">
        <v>545.1900000000001</v>
      </c>
      <c r="Q26" t="n">
        <v>796.33</v>
      </c>
      <c r="R26" t="n">
        <v>131.25</v>
      </c>
      <c r="S26" t="n">
        <v>102.58</v>
      </c>
      <c r="T26" t="n">
        <v>10259.7</v>
      </c>
      <c r="U26" t="n">
        <v>0.78</v>
      </c>
      <c r="V26" t="n">
        <v>0.88</v>
      </c>
      <c r="W26" t="n">
        <v>12.3</v>
      </c>
      <c r="X26" t="n">
        <v>0.59</v>
      </c>
      <c r="Y26" t="n">
        <v>1</v>
      </c>
      <c r="Z26" t="n">
        <v>10</v>
      </c>
      <c r="AA26" t="n">
        <v>820.1029730493743</v>
      </c>
      <c r="AB26" t="n">
        <v>1122.101068115842</v>
      </c>
      <c r="AC26" t="n">
        <v>1015.009317053605</v>
      </c>
      <c r="AD26" t="n">
        <v>820102.9730493743</v>
      </c>
      <c r="AE26" t="n">
        <v>1122101.068115842</v>
      </c>
      <c r="AF26" t="n">
        <v>5.361188233435004e-06</v>
      </c>
      <c r="AG26" t="n">
        <v>30</v>
      </c>
      <c r="AH26" t="n">
        <v>1015009.317053605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2.1822</v>
      </c>
      <c r="E27" t="n">
        <v>45.82</v>
      </c>
      <c r="F27" t="n">
        <v>42.76</v>
      </c>
      <c r="G27" t="n">
        <v>160.35</v>
      </c>
      <c r="H27" t="n">
        <v>2.05</v>
      </c>
      <c r="I27" t="n">
        <v>16</v>
      </c>
      <c r="J27" t="n">
        <v>225.42</v>
      </c>
      <c r="K27" t="n">
        <v>53.44</v>
      </c>
      <c r="L27" t="n">
        <v>26</v>
      </c>
      <c r="M27" t="n">
        <v>14</v>
      </c>
      <c r="N27" t="n">
        <v>50.98</v>
      </c>
      <c r="O27" t="n">
        <v>28035.92</v>
      </c>
      <c r="P27" t="n">
        <v>541.72</v>
      </c>
      <c r="Q27" t="n">
        <v>796.35</v>
      </c>
      <c r="R27" t="n">
        <v>129.8</v>
      </c>
      <c r="S27" t="n">
        <v>102.58</v>
      </c>
      <c r="T27" t="n">
        <v>9543.92</v>
      </c>
      <c r="U27" t="n">
        <v>0.79</v>
      </c>
      <c r="V27" t="n">
        <v>0.88</v>
      </c>
      <c r="W27" t="n">
        <v>12.29</v>
      </c>
      <c r="X27" t="n">
        <v>0.55</v>
      </c>
      <c r="Y27" t="n">
        <v>1</v>
      </c>
      <c r="Z27" t="n">
        <v>10</v>
      </c>
      <c r="AA27" t="n">
        <v>816.7911589159903</v>
      </c>
      <c r="AB27" t="n">
        <v>1117.569697911618</v>
      </c>
      <c r="AC27" t="n">
        <v>1010.910414461855</v>
      </c>
      <c r="AD27" t="n">
        <v>816791.1589159903</v>
      </c>
      <c r="AE27" t="n">
        <v>1117569.697911618</v>
      </c>
      <c r="AF27" t="n">
        <v>5.370786835147531e-06</v>
      </c>
      <c r="AG27" t="n">
        <v>30</v>
      </c>
      <c r="AH27" t="n">
        <v>1010910.414461855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2.1823</v>
      </c>
      <c r="E28" t="n">
        <v>45.82</v>
      </c>
      <c r="F28" t="n">
        <v>42.76</v>
      </c>
      <c r="G28" t="n">
        <v>160.35</v>
      </c>
      <c r="H28" t="n">
        <v>2.11</v>
      </c>
      <c r="I28" t="n">
        <v>16</v>
      </c>
      <c r="J28" t="n">
        <v>227.1</v>
      </c>
      <c r="K28" t="n">
        <v>53.44</v>
      </c>
      <c r="L28" t="n">
        <v>27</v>
      </c>
      <c r="M28" t="n">
        <v>14</v>
      </c>
      <c r="N28" t="n">
        <v>51.66</v>
      </c>
      <c r="O28" t="n">
        <v>28243</v>
      </c>
      <c r="P28" t="n">
        <v>541.46</v>
      </c>
      <c r="Q28" t="n">
        <v>796.34</v>
      </c>
      <c r="R28" t="n">
        <v>129.82</v>
      </c>
      <c r="S28" t="n">
        <v>102.58</v>
      </c>
      <c r="T28" t="n">
        <v>9549.73</v>
      </c>
      <c r="U28" t="n">
        <v>0.79</v>
      </c>
      <c r="V28" t="n">
        <v>0.88</v>
      </c>
      <c r="W28" t="n">
        <v>12.29</v>
      </c>
      <c r="X28" t="n">
        <v>0.55</v>
      </c>
      <c r="Y28" t="n">
        <v>1</v>
      </c>
      <c r="Z28" t="n">
        <v>10</v>
      </c>
      <c r="AA28" t="n">
        <v>816.605240615167</v>
      </c>
      <c r="AB28" t="n">
        <v>1117.315316290295</v>
      </c>
      <c r="AC28" t="n">
        <v>1010.680310665444</v>
      </c>
      <c r="AD28" t="n">
        <v>816605.240615167</v>
      </c>
      <c r="AE28" t="n">
        <v>1117315.316290295</v>
      </c>
      <c r="AF28" t="n">
        <v>5.371032953140161e-06</v>
      </c>
      <c r="AG28" t="n">
        <v>30</v>
      </c>
      <c r="AH28" t="n">
        <v>1010680.310665444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2.1856</v>
      </c>
      <c r="E29" t="n">
        <v>45.75</v>
      </c>
      <c r="F29" t="n">
        <v>42.73</v>
      </c>
      <c r="G29" t="n">
        <v>170.91</v>
      </c>
      <c r="H29" t="n">
        <v>2.18</v>
      </c>
      <c r="I29" t="n">
        <v>15</v>
      </c>
      <c r="J29" t="n">
        <v>228.79</v>
      </c>
      <c r="K29" t="n">
        <v>53.44</v>
      </c>
      <c r="L29" t="n">
        <v>28</v>
      </c>
      <c r="M29" t="n">
        <v>13</v>
      </c>
      <c r="N29" t="n">
        <v>52.35</v>
      </c>
      <c r="O29" t="n">
        <v>28451.04</v>
      </c>
      <c r="P29" t="n">
        <v>538.51</v>
      </c>
      <c r="Q29" t="n">
        <v>796.36</v>
      </c>
      <c r="R29" t="n">
        <v>128.53</v>
      </c>
      <c r="S29" t="n">
        <v>102.58</v>
      </c>
      <c r="T29" t="n">
        <v>8910.629999999999</v>
      </c>
      <c r="U29" t="n">
        <v>0.8</v>
      </c>
      <c r="V29" t="n">
        <v>0.88</v>
      </c>
      <c r="W29" t="n">
        <v>12.29</v>
      </c>
      <c r="X29" t="n">
        <v>0.51</v>
      </c>
      <c r="Y29" t="n">
        <v>1</v>
      </c>
      <c r="Z29" t="n">
        <v>10</v>
      </c>
      <c r="AA29" t="n">
        <v>813.8563444563923</v>
      </c>
      <c r="AB29" t="n">
        <v>1113.55415529312</v>
      </c>
      <c r="AC29" t="n">
        <v>1007.278109595016</v>
      </c>
      <c r="AD29" t="n">
        <v>813856.3444563923</v>
      </c>
      <c r="AE29" t="n">
        <v>1113554.15529312</v>
      </c>
      <c r="AF29" t="n">
        <v>5.379154846896913e-06</v>
      </c>
      <c r="AG29" t="n">
        <v>30</v>
      </c>
      <c r="AH29" t="n">
        <v>1007278.109595016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2.185</v>
      </c>
      <c r="E30" t="n">
        <v>45.77</v>
      </c>
      <c r="F30" t="n">
        <v>42.74</v>
      </c>
      <c r="G30" t="n">
        <v>170.96</v>
      </c>
      <c r="H30" t="n">
        <v>2.24</v>
      </c>
      <c r="I30" t="n">
        <v>15</v>
      </c>
      <c r="J30" t="n">
        <v>230.48</v>
      </c>
      <c r="K30" t="n">
        <v>53.44</v>
      </c>
      <c r="L30" t="n">
        <v>29</v>
      </c>
      <c r="M30" t="n">
        <v>13</v>
      </c>
      <c r="N30" t="n">
        <v>53.05</v>
      </c>
      <c r="O30" t="n">
        <v>28660.06</v>
      </c>
      <c r="P30" t="n">
        <v>537.45</v>
      </c>
      <c r="Q30" t="n">
        <v>796.37</v>
      </c>
      <c r="R30" t="n">
        <v>129.12</v>
      </c>
      <c r="S30" t="n">
        <v>102.58</v>
      </c>
      <c r="T30" t="n">
        <v>9205.799999999999</v>
      </c>
      <c r="U30" t="n">
        <v>0.79</v>
      </c>
      <c r="V30" t="n">
        <v>0.88</v>
      </c>
      <c r="W30" t="n">
        <v>12.29</v>
      </c>
      <c r="X30" t="n">
        <v>0.53</v>
      </c>
      <c r="Y30" t="n">
        <v>1</v>
      </c>
      <c r="Z30" t="n">
        <v>10</v>
      </c>
      <c r="AA30" t="n">
        <v>813.3809033869193</v>
      </c>
      <c r="AB30" t="n">
        <v>1112.903635846887</v>
      </c>
      <c r="AC30" t="n">
        <v>1006.689674811723</v>
      </c>
      <c r="AD30" t="n">
        <v>813380.9033869193</v>
      </c>
      <c r="AE30" t="n">
        <v>1112903.635846887</v>
      </c>
      <c r="AF30" t="n">
        <v>5.37767813894114e-06</v>
      </c>
      <c r="AG30" t="n">
        <v>30</v>
      </c>
      <c r="AH30" t="n">
        <v>1006689.674811722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2.1892</v>
      </c>
      <c r="E31" t="n">
        <v>45.68</v>
      </c>
      <c r="F31" t="n">
        <v>42.69</v>
      </c>
      <c r="G31" t="n">
        <v>182.95</v>
      </c>
      <c r="H31" t="n">
        <v>2.3</v>
      </c>
      <c r="I31" t="n">
        <v>14</v>
      </c>
      <c r="J31" t="n">
        <v>232.18</v>
      </c>
      <c r="K31" t="n">
        <v>53.44</v>
      </c>
      <c r="L31" t="n">
        <v>30</v>
      </c>
      <c r="M31" t="n">
        <v>12</v>
      </c>
      <c r="N31" t="n">
        <v>53.75</v>
      </c>
      <c r="O31" t="n">
        <v>28870.05</v>
      </c>
      <c r="P31" t="n">
        <v>536.53</v>
      </c>
      <c r="Q31" t="n">
        <v>796.37</v>
      </c>
      <c r="R31" t="n">
        <v>127.3</v>
      </c>
      <c r="S31" t="n">
        <v>102.58</v>
      </c>
      <c r="T31" t="n">
        <v>8301.42</v>
      </c>
      <c r="U31" t="n">
        <v>0.8100000000000001</v>
      </c>
      <c r="V31" t="n">
        <v>0.88</v>
      </c>
      <c r="W31" t="n">
        <v>12.29</v>
      </c>
      <c r="X31" t="n">
        <v>0.48</v>
      </c>
      <c r="Y31" t="n">
        <v>1</v>
      </c>
      <c r="Z31" t="n">
        <v>10</v>
      </c>
      <c r="AA31" t="n">
        <v>811.6055700824263</v>
      </c>
      <c r="AB31" t="n">
        <v>1110.474546497502</v>
      </c>
      <c r="AC31" t="n">
        <v>1004.492414340595</v>
      </c>
      <c r="AD31" t="n">
        <v>811605.5700824263</v>
      </c>
      <c r="AE31" t="n">
        <v>1110474.546497502</v>
      </c>
      <c r="AF31" t="n">
        <v>5.388015094631554e-06</v>
      </c>
      <c r="AG31" t="n">
        <v>30</v>
      </c>
      <c r="AH31" t="n">
        <v>1004492.414340595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2.1889</v>
      </c>
      <c r="E32" t="n">
        <v>45.69</v>
      </c>
      <c r="F32" t="n">
        <v>42.7</v>
      </c>
      <c r="G32" t="n">
        <v>182.98</v>
      </c>
      <c r="H32" t="n">
        <v>2.36</v>
      </c>
      <c r="I32" t="n">
        <v>14</v>
      </c>
      <c r="J32" t="n">
        <v>233.89</v>
      </c>
      <c r="K32" t="n">
        <v>53.44</v>
      </c>
      <c r="L32" t="n">
        <v>31</v>
      </c>
      <c r="M32" t="n">
        <v>12</v>
      </c>
      <c r="N32" t="n">
        <v>54.46</v>
      </c>
      <c r="O32" t="n">
        <v>29081.05</v>
      </c>
      <c r="P32" t="n">
        <v>533.4299999999999</v>
      </c>
      <c r="Q32" t="n">
        <v>796.33</v>
      </c>
      <c r="R32" t="n">
        <v>127.51</v>
      </c>
      <c r="S32" t="n">
        <v>102.58</v>
      </c>
      <c r="T32" t="n">
        <v>8405.040000000001</v>
      </c>
      <c r="U32" t="n">
        <v>0.8</v>
      </c>
      <c r="V32" t="n">
        <v>0.88</v>
      </c>
      <c r="W32" t="n">
        <v>12.29</v>
      </c>
      <c r="X32" t="n">
        <v>0.48</v>
      </c>
      <c r="Y32" t="n">
        <v>1</v>
      </c>
      <c r="Z32" t="n">
        <v>10</v>
      </c>
      <c r="AA32" t="n">
        <v>809.7918558894412</v>
      </c>
      <c r="AB32" t="n">
        <v>1107.992942723237</v>
      </c>
      <c r="AC32" t="n">
        <v>1002.247651347593</v>
      </c>
      <c r="AD32" t="n">
        <v>809791.8558894412</v>
      </c>
      <c r="AE32" t="n">
        <v>1107992.942723237</v>
      </c>
      <c r="AF32" t="n">
        <v>5.387276740653666e-06</v>
      </c>
      <c r="AG32" t="n">
        <v>30</v>
      </c>
      <c r="AH32" t="n">
        <v>1002247.651347592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2.1932</v>
      </c>
      <c r="E33" t="n">
        <v>45.6</v>
      </c>
      <c r="F33" t="n">
        <v>42.64</v>
      </c>
      <c r="G33" t="n">
        <v>196.82</v>
      </c>
      <c r="H33" t="n">
        <v>2.41</v>
      </c>
      <c r="I33" t="n">
        <v>13</v>
      </c>
      <c r="J33" t="n">
        <v>235.61</v>
      </c>
      <c r="K33" t="n">
        <v>53.44</v>
      </c>
      <c r="L33" t="n">
        <v>32</v>
      </c>
      <c r="M33" t="n">
        <v>11</v>
      </c>
      <c r="N33" t="n">
        <v>55.18</v>
      </c>
      <c r="O33" t="n">
        <v>29293.06</v>
      </c>
      <c r="P33" t="n">
        <v>530.49</v>
      </c>
      <c r="Q33" t="n">
        <v>796.38</v>
      </c>
      <c r="R33" t="n">
        <v>125.7</v>
      </c>
      <c r="S33" t="n">
        <v>102.58</v>
      </c>
      <c r="T33" t="n">
        <v>7509.24</v>
      </c>
      <c r="U33" t="n">
        <v>0.82</v>
      </c>
      <c r="V33" t="n">
        <v>0.88</v>
      </c>
      <c r="W33" t="n">
        <v>12.29</v>
      </c>
      <c r="X33" t="n">
        <v>0.43</v>
      </c>
      <c r="Y33" t="n">
        <v>1</v>
      </c>
      <c r="Z33" t="n">
        <v>10</v>
      </c>
      <c r="AA33" t="n">
        <v>806.7077755576581</v>
      </c>
      <c r="AB33" t="n">
        <v>1103.77316795327</v>
      </c>
      <c r="AC33" t="n">
        <v>998.4306059591801</v>
      </c>
      <c r="AD33" t="n">
        <v>806707.7755576582</v>
      </c>
      <c r="AE33" t="n">
        <v>1103773.16795327</v>
      </c>
      <c r="AF33" t="n">
        <v>5.397859814336708e-06</v>
      </c>
      <c r="AG33" t="n">
        <v>30</v>
      </c>
      <c r="AH33" t="n">
        <v>998430.60595918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2.1924</v>
      </c>
      <c r="E34" t="n">
        <v>45.61</v>
      </c>
      <c r="F34" t="n">
        <v>42.66</v>
      </c>
      <c r="G34" t="n">
        <v>196.89</v>
      </c>
      <c r="H34" t="n">
        <v>2.47</v>
      </c>
      <c r="I34" t="n">
        <v>13</v>
      </c>
      <c r="J34" t="n">
        <v>237.34</v>
      </c>
      <c r="K34" t="n">
        <v>53.44</v>
      </c>
      <c r="L34" t="n">
        <v>33</v>
      </c>
      <c r="M34" t="n">
        <v>11</v>
      </c>
      <c r="N34" t="n">
        <v>55.91</v>
      </c>
      <c r="O34" t="n">
        <v>29506.09</v>
      </c>
      <c r="P34" t="n">
        <v>533.55</v>
      </c>
      <c r="Q34" t="n">
        <v>796.3200000000001</v>
      </c>
      <c r="R34" t="n">
        <v>126.44</v>
      </c>
      <c r="S34" t="n">
        <v>102.58</v>
      </c>
      <c r="T34" t="n">
        <v>7876.45</v>
      </c>
      <c r="U34" t="n">
        <v>0.8100000000000001</v>
      </c>
      <c r="V34" t="n">
        <v>0.88</v>
      </c>
      <c r="W34" t="n">
        <v>12.29</v>
      </c>
      <c r="X34" t="n">
        <v>0.45</v>
      </c>
      <c r="Y34" t="n">
        <v>1</v>
      </c>
      <c r="Z34" t="n">
        <v>10</v>
      </c>
      <c r="AA34" t="n">
        <v>808.8775918033891</v>
      </c>
      <c r="AB34" t="n">
        <v>1106.742006266216</v>
      </c>
      <c r="AC34" t="n">
        <v>1001.116102510329</v>
      </c>
      <c r="AD34" t="n">
        <v>808877.5918033891</v>
      </c>
      <c r="AE34" t="n">
        <v>1106742.006266216</v>
      </c>
      <c r="AF34" t="n">
        <v>5.395890870395678e-06</v>
      </c>
      <c r="AG34" t="n">
        <v>30</v>
      </c>
      <c r="AH34" t="n">
        <v>1001116.102510329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2.1914</v>
      </c>
      <c r="E35" t="n">
        <v>45.63</v>
      </c>
      <c r="F35" t="n">
        <v>42.68</v>
      </c>
      <c r="G35" t="n">
        <v>196.99</v>
      </c>
      <c r="H35" t="n">
        <v>2.53</v>
      </c>
      <c r="I35" t="n">
        <v>13</v>
      </c>
      <c r="J35" t="n">
        <v>239.08</v>
      </c>
      <c r="K35" t="n">
        <v>53.44</v>
      </c>
      <c r="L35" t="n">
        <v>34</v>
      </c>
      <c r="M35" t="n">
        <v>11</v>
      </c>
      <c r="N35" t="n">
        <v>56.64</v>
      </c>
      <c r="O35" t="n">
        <v>29720.17</v>
      </c>
      <c r="P35" t="n">
        <v>528.17</v>
      </c>
      <c r="Q35" t="n">
        <v>796.37</v>
      </c>
      <c r="R35" t="n">
        <v>126.98</v>
      </c>
      <c r="S35" t="n">
        <v>102.58</v>
      </c>
      <c r="T35" t="n">
        <v>8147.44</v>
      </c>
      <c r="U35" t="n">
        <v>0.8100000000000001</v>
      </c>
      <c r="V35" t="n">
        <v>0.88</v>
      </c>
      <c r="W35" t="n">
        <v>12.29</v>
      </c>
      <c r="X35" t="n">
        <v>0.47</v>
      </c>
      <c r="Y35" t="n">
        <v>1</v>
      </c>
      <c r="Z35" t="n">
        <v>10</v>
      </c>
      <c r="AA35" t="n">
        <v>805.8561124306142</v>
      </c>
      <c r="AB35" t="n">
        <v>1102.607884890123</v>
      </c>
      <c r="AC35" t="n">
        <v>997.3765358760946</v>
      </c>
      <c r="AD35" t="n">
        <v>805856.1124306142</v>
      </c>
      <c r="AE35" t="n">
        <v>1102607.884890123</v>
      </c>
      <c r="AF35" t="n">
        <v>5.393429690469388e-06</v>
      </c>
      <c r="AG35" t="n">
        <v>30</v>
      </c>
      <c r="AH35" t="n">
        <v>997376.5358760946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2.1965</v>
      </c>
      <c r="E36" t="n">
        <v>45.53</v>
      </c>
      <c r="F36" t="n">
        <v>42.61</v>
      </c>
      <c r="G36" t="n">
        <v>213.06</v>
      </c>
      <c r="H36" t="n">
        <v>2.58</v>
      </c>
      <c r="I36" t="n">
        <v>12</v>
      </c>
      <c r="J36" t="n">
        <v>240.82</v>
      </c>
      <c r="K36" t="n">
        <v>53.44</v>
      </c>
      <c r="L36" t="n">
        <v>35</v>
      </c>
      <c r="M36" t="n">
        <v>10</v>
      </c>
      <c r="N36" t="n">
        <v>57.39</v>
      </c>
      <c r="O36" t="n">
        <v>29935.43</v>
      </c>
      <c r="P36" t="n">
        <v>527.0700000000001</v>
      </c>
      <c r="Q36" t="n">
        <v>796.33</v>
      </c>
      <c r="R36" t="n">
        <v>124.77</v>
      </c>
      <c r="S36" t="n">
        <v>102.58</v>
      </c>
      <c r="T36" t="n">
        <v>7048.1</v>
      </c>
      <c r="U36" t="n">
        <v>0.82</v>
      </c>
      <c r="V36" t="n">
        <v>0.88</v>
      </c>
      <c r="W36" t="n">
        <v>12.29</v>
      </c>
      <c r="X36" t="n">
        <v>0.4</v>
      </c>
      <c r="Y36" t="n">
        <v>1</v>
      </c>
      <c r="Z36" t="n">
        <v>10</v>
      </c>
      <c r="AA36" t="n">
        <v>803.6962772915322</v>
      </c>
      <c r="AB36" t="n">
        <v>1099.65270316763</v>
      </c>
      <c r="AC36" t="n">
        <v>994.7033925495725</v>
      </c>
      <c r="AD36" t="n">
        <v>803696.2772915321</v>
      </c>
      <c r="AE36" t="n">
        <v>1099652.70316763</v>
      </c>
      <c r="AF36" t="n">
        <v>5.405981708093461e-06</v>
      </c>
      <c r="AG36" t="n">
        <v>30</v>
      </c>
      <c r="AH36" t="n">
        <v>994703.3925495725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2.1962</v>
      </c>
      <c r="E37" t="n">
        <v>45.53</v>
      </c>
      <c r="F37" t="n">
        <v>42.62</v>
      </c>
      <c r="G37" t="n">
        <v>213.09</v>
      </c>
      <c r="H37" t="n">
        <v>2.64</v>
      </c>
      <c r="I37" t="n">
        <v>12</v>
      </c>
      <c r="J37" t="n">
        <v>242.57</v>
      </c>
      <c r="K37" t="n">
        <v>53.44</v>
      </c>
      <c r="L37" t="n">
        <v>36</v>
      </c>
      <c r="M37" t="n">
        <v>10</v>
      </c>
      <c r="N37" t="n">
        <v>58.14</v>
      </c>
      <c r="O37" t="n">
        <v>30151.65</v>
      </c>
      <c r="P37" t="n">
        <v>527.52</v>
      </c>
      <c r="Q37" t="n">
        <v>796.37</v>
      </c>
      <c r="R37" t="n">
        <v>124.94</v>
      </c>
      <c r="S37" t="n">
        <v>102.58</v>
      </c>
      <c r="T37" t="n">
        <v>7130.95</v>
      </c>
      <c r="U37" t="n">
        <v>0.82</v>
      </c>
      <c r="V37" t="n">
        <v>0.88</v>
      </c>
      <c r="W37" t="n">
        <v>12.29</v>
      </c>
      <c r="X37" t="n">
        <v>0.41</v>
      </c>
      <c r="Y37" t="n">
        <v>1</v>
      </c>
      <c r="Z37" t="n">
        <v>10</v>
      </c>
      <c r="AA37" t="n">
        <v>804.0866454015919</v>
      </c>
      <c r="AB37" t="n">
        <v>1100.186822037639</v>
      </c>
      <c r="AC37" t="n">
        <v>995.1865358642684</v>
      </c>
      <c r="AD37" t="n">
        <v>804086.6454015919</v>
      </c>
      <c r="AE37" t="n">
        <v>1100186.822037639</v>
      </c>
      <c r="AF37" t="n">
        <v>5.405243354115576e-06</v>
      </c>
      <c r="AG37" t="n">
        <v>30</v>
      </c>
      <c r="AH37" t="n">
        <v>995186.5358642684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2.196</v>
      </c>
      <c r="E38" t="n">
        <v>45.54</v>
      </c>
      <c r="F38" t="n">
        <v>42.62</v>
      </c>
      <c r="G38" t="n">
        <v>213.11</v>
      </c>
      <c r="H38" t="n">
        <v>2.69</v>
      </c>
      <c r="I38" t="n">
        <v>12</v>
      </c>
      <c r="J38" t="n">
        <v>244.34</v>
      </c>
      <c r="K38" t="n">
        <v>53.44</v>
      </c>
      <c r="L38" t="n">
        <v>37</v>
      </c>
      <c r="M38" t="n">
        <v>10</v>
      </c>
      <c r="N38" t="n">
        <v>58.9</v>
      </c>
      <c r="O38" t="n">
        <v>30368.96</v>
      </c>
      <c r="P38" t="n">
        <v>522.8099999999999</v>
      </c>
      <c r="Q38" t="n">
        <v>796.33</v>
      </c>
      <c r="R38" t="n">
        <v>125.08</v>
      </c>
      <c r="S38" t="n">
        <v>102.58</v>
      </c>
      <c r="T38" t="n">
        <v>7200.01</v>
      </c>
      <c r="U38" t="n">
        <v>0.82</v>
      </c>
      <c r="V38" t="n">
        <v>0.88</v>
      </c>
      <c r="W38" t="n">
        <v>12.29</v>
      </c>
      <c r="X38" t="n">
        <v>0.41</v>
      </c>
      <c r="Y38" t="n">
        <v>1</v>
      </c>
      <c r="Z38" t="n">
        <v>10</v>
      </c>
      <c r="AA38" t="n">
        <v>801.2148591023076</v>
      </c>
      <c r="AB38" t="n">
        <v>1096.257517328688</v>
      </c>
      <c r="AC38" t="n">
        <v>991.6322384819265</v>
      </c>
      <c r="AD38" t="n">
        <v>801214.8591023076</v>
      </c>
      <c r="AE38" t="n">
        <v>1096257.517328688</v>
      </c>
      <c r="AF38" t="n">
        <v>5.404751118130318e-06</v>
      </c>
      <c r="AG38" t="n">
        <v>30</v>
      </c>
      <c r="AH38" t="n">
        <v>991632.2384819265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2.1998</v>
      </c>
      <c r="E39" t="n">
        <v>45.46</v>
      </c>
      <c r="F39" t="n">
        <v>42.58</v>
      </c>
      <c r="G39" t="n">
        <v>232.25</v>
      </c>
      <c r="H39" t="n">
        <v>2.75</v>
      </c>
      <c r="I39" t="n">
        <v>11</v>
      </c>
      <c r="J39" t="n">
        <v>246.11</v>
      </c>
      <c r="K39" t="n">
        <v>53.44</v>
      </c>
      <c r="L39" t="n">
        <v>38</v>
      </c>
      <c r="M39" t="n">
        <v>9</v>
      </c>
      <c r="N39" t="n">
        <v>59.67</v>
      </c>
      <c r="O39" t="n">
        <v>30587.38</v>
      </c>
      <c r="P39" t="n">
        <v>521.62</v>
      </c>
      <c r="Q39" t="n">
        <v>796.34</v>
      </c>
      <c r="R39" t="n">
        <v>123.64</v>
      </c>
      <c r="S39" t="n">
        <v>102.58</v>
      </c>
      <c r="T39" t="n">
        <v>6485.71</v>
      </c>
      <c r="U39" t="n">
        <v>0.83</v>
      </c>
      <c r="V39" t="n">
        <v>0.88</v>
      </c>
      <c r="W39" t="n">
        <v>12.29</v>
      </c>
      <c r="X39" t="n">
        <v>0.37</v>
      </c>
      <c r="Y39" t="n">
        <v>1</v>
      </c>
      <c r="Z39" t="n">
        <v>10</v>
      </c>
      <c r="AA39" t="n">
        <v>799.4383393108069</v>
      </c>
      <c r="AB39" t="n">
        <v>1093.826804575435</v>
      </c>
      <c r="AC39" t="n">
        <v>989.4335095423169</v>
      </c>
      <c r="AD39" t="n">
        <v>799438.3393108069</v>
      </c>
      <c r="AE39" t="n">
        <v>1093826.804575435</v>
      </c>
      <c r="AF39" t="n">
        <v>5.414103601850215e-06</v>
      </c>
      <c r="AG39" t="n">
        <v>30</v>
      </c>
      <c r="AH39" t="n">
        <v>989433.5095423169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2.1993</v>
      </c>
      <c r="E40" t="n">
        <v>45.47</v>
      </c>
      <c r="F40" t="n">
        <v>42.59</v>
      </c>
      <c r="G40" t="n">
        <v>232.31</v>
      </c>
      <c r="H40" t="n">
        <v>2.8</v>
      </c>
      <c r="I40" t="n">
        <v>11</v>
      </c>
      <c r="J40" t="n">
        <v>247.89</v>
      </c>
      <c r="K40" t="n">
        <v>53.44</v>
      </c>
      <c r="L40" t="n">
        <v>39</v>
      </c>
      <c r="M40" t="n">
        <v>9</v>
      </c>
      <c r="N40" t="n">
        <v>60.45</v>
      </c>
      <c r="O40" t="n">
        <v>30806.92</v>
      </c>
      <c r="P40" t="n">
        <v>521.49</v>
      </c>
      <c r="Q40" t="n">
        <v>796.36</v>
      </c>
      <c r="R40" t="n">
        <v>124.04</v>
      </c>
      <c r="S40" t="n">
        <v>102.58</v>
      </c>
      <c r="T40" t="n">
        <v>6688.26</v>
      </c>
      <c r="U40" t="n">
        <v>0.83</v>
      </c>
      <c r="V40" t="n">
        <v>0.88</v>
      </c>
      <c r="W40" t="n">
        <v>12.29</v>
      </c>
      <c r="X40" t="n">
        <v>0.38</v>
      </c>
      <c r="Y40" t="n">
        <v>1</v>
      </c>
      <c r="Z40" t="n">
        <v>10</v>
      </c>
      <c r="AA40" t="n">
        <v>799.5144994107741</v>
      </c>
      <c r="AB40" t="n">
        <v>1093.931010184157</v>
      </c>
      <c r="AC40" t="n">
        <v>989.5277699139956</v>
      </c>
      <c r="AD40" t="n">
        <v>799514.4994107741</v>
      </c>
      <c r="AE40" t="n">
        <v>1093931.010184156</v>
      </c>
      <c r="AF40" t="n">
        <v>5.412873011887071e-06</v>
      </c>
      <c r="AG40" t="n">
        <v>30</v>
      </c>
      <c r="AH40" t="n">
        <v>989527.7699139956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2.1997</v>
      </c>
      <c r="E41" t="n">
        <v>45.46</v>
      </c>
      <c r="F41" t="n">
        <v>42.58</v>
      </c>
      <c r="G41" t="n">
        <v>232.27</v>
      </c>
      <c r="H41" t="n">
        <v>2.85</v>
      </c>
      <c r="I41" t="n">
        <v>11</v>
      </c>
      <c r="J41" t="n">
        <v>249.68</v>
      </c>
      <c r="K41" t="n">
        <v>53.44</v>
      </c>
      <c r="L41" t="n">
        <v>40</v>
      </c>
      <c r="M41" t="n">
        <v>9</v>
      </c>
      <c r="N41" t="n">
        <v>61.24</v>
      </c>
      <c r="O41" t="n">
        <v>31027.6</v>
      </c>
      <c r="P41" t="n">
        <v>519.6900000000001</v>
      </c>
      <c r="Q41" t="n">
        <v>796.36</v>
      </c>
      <c r="R41" t="n">
        <v>123.77</v>
      </c>
      <c r="S41" t="n">
        <v>102.58</v>
      </c>
      <c r="T41" t="n">
        <v>6550.42</v>
      </c>
      <c r="U41" t="n">
        <v>0.83</v>
      </c>
      <c r="V41" t="n">
        <v>0.88</v>
      </c>
      <c r="W41" t="n">
        <v>12.29</v>
      </c>
      <c r="X41" t="n">
        <v>0.37</v>
      </c>
      <c r="Y41" t="n">
        <v>1</v>
      </c>
      <c r="Z41" t="n">
        <v>10</v>
      </c>
      <c r="AA41" t="n">
        <v>798.2675077931075</v>
      </c>
      <c r="AB41" t="n">
        <v>1092.224821239478</v>
      </c>
      <c r="AC41" t="n">
        <v>987.9844172475455</v>
      </c>
      <c r="AD41" t="n">
        <v>798267.5077931075</v>
      </c>
      <c r="AE41" t="n">
        <v>1092224.821239478</v>
      </c>
      <c r="AF41" t="n">
        <v>5.413857483857586e-06</v>
      </c>
      <c r="AG41" t="n">
        <v>30</v>
      </c>
      <c r="AH41" t="n">
        <v>987984.4172475454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1.4018</v>
      </c>
      <c r="E2" t="n">
        <v>71.34</v>
      </c>
      <c r="F2" t="n">
        <v>58.96</v>
      </c>
      <c r="G2" t="n">
        <v>8.210000000000001</v>
      </c>
      <c r="H2" t="n">
        <v>0.15</v>
      </c>
      <c r="I2" t="n">
        <v>431</v>
      </c>
      <c r="J2" t="n">
        <v>116.05</v>
      </c>
      <c r="K2" t="n">
        <v>43.4</v>
      </c>
      <c r="L2" t="n">
        <v>1</v>
      </c>
      <c r="M2" t="n">
        <v>429</v>
      </c>
      <c r="N2" t="n">
        <v>16.65</v>
      </c>
      <c r="O2" t="n">
        <v>14546.17</v>
      </c>
      <c r="P2" t="n">
        <v>593.55</v>
      </c>
      <c r="Q2" t="n">
        <v>797.77</v>
      </c>
      <c r="R2" t="n">
        <v>669.98</v>
      </c>
      <c r="S2" t="n">
        <v>102.58</v>
      </c>
      <c r="T2" t="n">
        <v>277558.53</v>
      </c>
      <c r="U2" t="n">
        <v>0.15</v>
      </c>
      <c r="V2" t="n">
        <v>0.64</v>
      </c>
      <c r="W2" t="n">
        <v>13</v>
      </c>
      <c r="X2" t="n">
        <v>16.71</v>
      </c>
      <c r="Y2" t="n">
        <v>1</v>
      </c>
      <c r="Z2" t="n">
        <v>10</v>
      </c>
      <c r="AA2" t="n">
        <v>1342.942145657783</v>
      </c>
      <c r="AB2" t="n">
        <v>1837.472690115042</v>
      </c>
      <c r="AC2" t="n">
        <v>1662.10687547958</v>
      </c>
      <c r="AD2" t="n">
        <v>1342942.145657783</v>
      </c>
      <c r="AE2" t="n">
        <v>1837472.690115042</v>
      </c>
      <c r="AF2" t="n">
        <v>4.301037412651199e-06</v>
      </c>
      <c r="AG2" t="n">
        <v>47</v>
      </c>
      <c r="AH2" t="n">
        <v>1662106.87547958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1.8117</v>
      </c>
      <c r="E3" t="n">
        <v>55.2</v>
      </c>
      <c r="F3" t="n">
        <v>48.88</v>
      </c>
      <c r="G3" t="n">
        <v>16.57</v>
      </c>
      <c r="H3" t="n">
        <v>0.3</v>
      </c>
      <c r="I3" t="n">
        <v>177</v>
      </c>
      <c r="J3" t="n">
        <v>117.34</v>
      </c>
      <c r="K3" t="n">
        <v>43.4</v>
      </c>
      <c r="L3" t="n">
        <v>2</v>
      </c>
      <c r="M3" t="n">
        <v>175</v>
      </c>
      <c r="N3" t="n">
        <v>16.94</v>
      </c>
      <c r="O3" t="n">
        <v>14705.49</v>
      </c>
      <c r="P3" t="n">
        <v>488.57</v>
      </c>
      <c r="Q3" t="n">
        <v>796.9</v>
      </c>
      <c r="R3" t="n">
        <v>334.03</v>
      </c>
      <c r="S3" t="n">
        <v>102.58</v>
      </c>
      <c r="T3" t="n">
        <v>110851.62</v>
      </c>
      <c r="U3" t="n">
        <v>0.31</v>
      </c>
      <c r="V3" t="n">
        <v>0.77</v>
      </c>
      <c r="W3" t="n">
        <v>12.56</v>
      </c>
      <c r="X3" t="n">
        <v>6.66</v>
      </c>
      <c r="Y3" t="n">
        <v>1</v>
      </c>
      <c r="Z3" t="n">
        <v>10</v>
      </c>
      <c r="AA3" t="n">
        <v>915.420400169742</v>
      </c>
      <c r="AB3" t="n">
        <v>1252.518577010032</v>
      </c>
      <c r="AC3" t="n">
        <v>1132.979961941057</v>
      </c>
      <c r="AD3" t="n">
        <v>915420.4001697421</v>
      </c>
      <c r="AE3" t="n">
        <v>1252518.577010032</v>
      </c>
      <c r="AF3" t="n">
        <v>5.558702725424581e-06</v>
      </c>
      <c r="AG3" t="n">
        <v>36</v>
      </c>
      <c r="AH3" t="n">
        <v>1132979.961941057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1.9578</v>
      </c>
      <c r="E4" t="n">
        <v>51.08</v>
      </c>
      <c r="F4" t="n">
        <v>46.34</v>
      </c>
      <c r="G4" t="n">
        <v>25.05</v>
      </c>
      <c r="H4" t="n">
        <v>0.45</v>
      </c>
      <c r="I4" t="n">
        <v>111</v>
      </c>
      <c r="J4" t="n">
        <v>118.63</v>
      </c>
      <c r="K4" t="n">
        <v>43.4</v>
      </c>
      <c r="L4" t="n">
        <v>3</v>
      </c>
      <c r="M4" t="n">
        <v>109</v>
      </c>
      <c r="N4" t="n">
        <v>17.23</v>
      </c>
      <c r="O4" t="n">
        <v>14865.24</v>
      </c>
      <c r="P4" t="n">
        <v>459.09</v>
      </c>
      <c r="Q4" t="n">
        <v>796.62</v>
      </c>
      <c r="R4" t="n">
        <v>249.2</v>
      </c>
      <c r="S4" t="n">
        <v>102.58</v>
      </c>
      <c r="T4" t="n">
        <v>68768.52</v>
      </c>
      <c r="U4" t="n">
        <v>0.41</v>
      </c>
      <c r="V4" t="n">
        <v>0.8100000000000001</v>
      </c>
      <c r="W4" t="n">
        <v>12.45</v>
      </c>
      <c r="X4" t="n">
        <v>4.12</v>
      </c>
      <c r="Y4" t="n">
        <v>1</v>
      </c>
      <c r="Z4" t="n">
        <v>10</v>
      </c>
      <c r="AA4" t="n">
        <v>823.6093837243791</v>
      </c>
      <c r="AB4" t="n">
        <v>1126.898693893305</v>
      </c>
      <c r="AC4" t="n">
        <v>1019.349064160377</v>
      </c>
      <c r="AD4" t="n">
        <v>823609.3837243791</v>
      </c>
      <c r="AE4" t="n">
        <v>1126898.693893305</v>
      </c>
      <c r="AF4" t="n">
        <v>6.006970357032757e-06</v>
      </c>
      <c r="AG4" t="n">
        <v>34</v>
      </c>
      <c r="AH4" t="n">
        <v>1019349.064160377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2.0307</v>
      </c>
      <c r="E5" t="n">
        <v>49.24</v>
      </c>
      <c r="F5" t="n">
        <v>45.22</v>
      </c>
      <c r="G5" t="n">
        <v>33.5</v>
      </c>
      <c r="H5" t="n">
        <v>0.59</v>
      </c>
      <c r="I5" t="n">
        <v>81</v>
      </c>
      <c r="J5" t="n">
        <v>119.93</v>
      </c>
      <c r="K5" t="n">
        <v>43.4</v>
      </c>
      <c r="L5" t="n">
        <v>4</v>
      </c>
      <c r="M5" t="n">
        <v>79</v>
      </c>
      <c r="N5" t="n">
        <v>17.53</v>
      </c>
      <c r="O5" t="n">
        <v>15025.44</v>
      </c>
      <c r="P5" t="n">
        <v>443.99</v>
      </c>
      <c r="Q5" t="n">
        <v>796.52</v>
      </c>
      <c r="R5" t="n">
        <v>212.2</v>
      </c>
      <c r="S5" t="n">
        <v>102.58</v>
      </c>
      <c r="T5" t="n">
        <v>50416.32</v>
      </c>
      <c r="U5" t="n">
        <v>0.48</v>
      </c>
      <c r="V5" t="n">
        <v>0.83</v>
      </c>
      <c r="W5" t="n">
        <v>12.39</v>
      </c>
      <c r="X5" t="n">
        <v>3.01</v>
      </c>
      <c r="Y5" t="n">
        <v>1</v>
      </c>
      <c r="Z5" t="n">
        <v>10</v>
      </c>
      <c r="AA5" t="n">
        <v>781.9636813955898</v>
      </c>
      <c r="AB5" t="n">
        <v>1069.917206688337</v>
      </c>
      <c r="AC5" t="n">
        <v>967.8058101202323</v>
      </c>
      <c r="AD5" t="n">
        <v>781963.6813955898</v>
      </c>
      <c r="AE5" t="n">
        <v>1069917.206688337</v>
      </c>
      <c r="AF5" t="n">
        <v>6.230643939128827e-06</v>
      </c>
      <c r="AG5" t="n">
        <v>33</v>
      </c>
      <c r="AH5" t="n">
        <v>967805.8101202323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2.0739</v>
      </c>
      <c r="E6" t="n">
        <v>48.22</v>
      </c>
      <c r="F6" t="n">
        <v>44.61</v>
      </c>
      <c r="G6" t="n">
        <v>41.82</v>
      </c>
      <c r="H6" t="n">
        <v>0.73</v>
      </c>
      <c r="I6" t="n">
        <v>64</v>
      </c>
      <c r="J6" t="n">
        <v>121.23</v>
      </c>
      <c r="K6" t="n">
        <v>43.4</v>
      </c>
      <c r="L6" t="n">
        <v>5</v>
      </c>
      <c r="M6" t="n">
        <v>62</v>
      </c>
      <c r="N6" t="n">
        <v>17.83</v>
      </c>
      <c r="O6" t="n">
        <v>15186.08</v>
      </c>
      <c r="P6" t="n">
        <v>434.24</v>
      </c>
      <c r="Q6" t="n">
        <v>796.5700000000001</v>
      </c>
      <c r="R6" t="n">
        <v>191.22</v>
      </c>
      <c r="S6" t="n">
        <v>102.58</v>
      </c>
      <c r="T6" t="n">
        <v>40014.24</v>
      </c>
      <c r="U6" t="n">
        <v>0.54</v>
      </c>
      <c r="V6" t="n">
        <v>0.84</v>
      </c>
      <c r="W6" t="n">
        <v>12.37</v>
      </c>
      <c r="X6" t="n">
        <v>2.39</v>
      </c>
      <c r="Y6" t="n">
        <v>1</v>
      </c>
      <c r="Z6" t="n">
        <v>10</v>
      </c>
      <c r="AA6" t="n">
        <v>754.0950356394593</v>
      </c>
      <c r="AB6" t="n">
        <v>1031.786096086921</v>
      </c>
      <c r="AC6" t="n">
        <v>933.3138791972655</v>
      </c>
      <c r="AD6" t="n">
        <v>754095.0356394593</v>
      </c>
      <c r="AE6" t="n">
        <v>1031786.096086921</v>
      </c>
      <c r="AF6" t="n">
        <v>6.36319124703761e-06</v>
      </c>
      <c r="AG6" t="n">
        <v>32</v>
      </c>
      <c r="AH6" t="n">
        <v>933313.8791972655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2.1069</v>
      </c>
      <c r="E7" t="n">
        <v>47.46</v>
      </c>
      <c r="F7" t="n">
        <v>44.14</v>
      </c>
      <c r="G7" t="n">
        <v>50.93</v>
      </c>
      <c r="H7" t="n">
        <v>0.86</v>
      </c>
      <c r="I7" t="n">
        <v>52</v>
      </c>
      <c r="J7" t="n">
        <v>122.54</v>
      </c>
      <c r="K7" t="n">
        <v>43.4</v>
      </c>
      <c r="L7" t="n">
        <v>6</v>
      </c>
      <c r="M7" t="n">
        <v>50</v>
      </c>
      <c r="N7" t="n">
        <v>18.14</v>
      </c>
      <c r="O7" t="n">
        <v>15347.16</v>
      </c>
      <c r="P7" t="n">
        <v>425.12</v>
      </c>
      <c r="Q7" t="n">
        <v>796.46</v>
      </c>
      <c r="R7" t="n">
        <v>175.3</v>
      </c>
      <c r="S7" t="n">
        <v>102.58</v>
      </c>
      <c r="T7" t="n">
        <v>32111.58</v>
      </c>
      <c r="U7" t="n">
        <v>0.59</v>
      </c>
      <c r="V7" t="n">
        <v>0.85</v>
      </c>
      <c r="W7" t="n">
        <v>12.36</v>
      </c>
      <c r="X7" t="n">
        <v>1.92</v>
      </c>
      <c r="Y7" t="n">
        <v>1</v>
      </c>
      <c r="Z7" t="n">
        <v>10</v>
      </c>
      <c r="AA7" t="n">
        <v>729.9452240621438</v>
      </c>
      <c r="AB7" t="n">
        <v>998.7432584723441</v>
      </c>
      <c r="AC7" t="n">
        <v>903.42460362871</v>
      </c>
      <c r="AD7" t="n">
        <v>729945.2240621438</v>
      </c>
      <c r="AE7" t="n">
        <v>998743.2584723441</v>
      </c>
      <c r="AF7" t="n">
        <v>6.464442662801264e-06</v>
      </c>
      <c r="AG7" t="n">
        <v>31</v>
      </c>
      <c r="AH7" t="n">
        <v>903424.60362871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2.1299</v>
      </c>
      <c r="E8" t="n">
        <v>46.95</v>
      </c>
      <c r="F8" t="n">
        <v>43.82</v>
      </c>
      <c r="G8" t="n">
        <v>59.75</v>
      </c>
      <c r="H8" t="n">
        <v>1</v>
      </c>
      <c r="I8" t="n">
        <v>44</v>
      </c>
      <c r="J8" t="n">
        <v>123.85</v>
      </c>
      <c r="K8" t="n">
        <v>43.4</v>
      </c>
      <c r="L8" t="n">
        <v>7</v>
      </c>
      <c r="M8" t="n">
        <v>42</v>
      </c>
      <c r="N8" t="n">
        <v>18.45</v>
      </c>
      <c r="O8" t="n">
        <v>15508.69</v>
      </c>
      <c r="P8" t="n">
        <v>417.21</v>
      </c>
      <c r="Q8" t="n">
        <v>796.47</v>
      </c>
      <c r="R8" t="n">
        <v>164.78</v>
      </c>
      <c r="S8" t="n">
        <v>102.58</v>
      </c>
      <c r="T8" t="n">
        <v>26892.21</v>
      </c>
      <c r="U8" t="n">
        <v>0.62</v>
      </c>
      <c r="V8" t="n">
        <v>0.86</v>
      </c>
      <c r="W8" t="n">
        <v>12.34</v>
      </c>
      <c r="X8" t="n">
        <v>1.6</v>
      </c>
      <c r="Y8" t="n">
        <v>1</v>
      </c>
      <c r="Z8" t="n">
        <v>10</v>
      </c>
      <c r="AA8" t="n">
        <v>719.11893568856</v>
      </c>
      <c r="AB8" t="n">
        <v>983.9302530974727</v>
      </c>
      <c r="AC8" t="n">
        <v>890.0253306966325</v>
      </c>
      <c r="AD8" t="n">
        <v>719118.93568856</v>
      </c>
      <c r="AE8" t="n">
        <v>983930.2530974727</v>
      </c>
      <c r="AF8" t="n">
        <v>6.535011831363811e-06</v>
      </c>
      <c r="AG8" t="n">
        <v>31</v>
      </c>
      <c r="AH8" t="n">
        <v>890025.3306966325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2.147</v>
      </c>
      <c r="E9" t="n">
        <v>46.58</v>
      </c>
      <c r="F9" t="n">
        <v>43.58</v>
      </c>
      <c r="G9" t="n">
        <v>68.81999999999999</v>
      </c>
      <c r="H9" t="n">
        <v>1.13</v>
      </c>
      <c r="I9" t="n">
        <v>38</v>
      </c>
      <c r="J9" t="n">
        <v>125.16</v>
      </c>
      <c r="K9" t="n">
        <v>43.4</v>
      </c>
      <c r="L9" t="n">
        <v>8</v>
      </c>
      <c r="M9" t="n">
        <v>36</v>
      </c>
      <c r="N9" t="n">
        <v>18.76</v>
      </c>
      <c r="O9" t="n">
        <v>15670.68</v>
      </c>
      <c r="P9" t="n">
        <v>411.06</v>
      </c>
      <c r="Q9" t="n">
        <v>796.38</v>
      </c>
      <c r="R9" t="n">
        <v>157.1</v>
      </c>
      <c r="S9" t="n">
        <v>102.58</v>
      </c>
      <c r="T9" t="n">
        <v>23081.13</v>
      </c>
      <c r="U9" t="n">
        <v>0.65</v>
      </c>
      <c r="V9" t="n">
        <v>0.86</v>
      </c>
      <c r="W9" t="n">
        <v>12.33</v>
      </c>
      <c r="X9" t="n">
        <v>1.37</v>
      </c>
      <c r="Y9" t="n">
        <v>1</v>
      </c>
      <c r="Z9" t="n">
        <v>10</v>
      </c>
      <c r="AA9" t="n">
        <v>711.0423947599518</v>
      </c>
      <c r="AB9" t="n">
        <v>972.8795734871121</v>
      </c>
      <c r="AC9" t="n">
        <v>880.0293124385587</v>
      </c>
      <c r="AD9" t="n">
        <v>711042.3947599517</v>
      </c>
      <c r="AE9" t="n">
        <v>972879.5734871121</v>
      </c>
      <c r="AF9" t="n">
        <v>6.587478474077703e-06</v>
      </c>
      <c r="AG9" t="n">
        <v>31</v>
      </c>
      <c r="AH9" t="n">
        <v>880029.3124385587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2.1569</v>
      </c>
      <c r="E10" t="n">
        <v>46.36</v>
      </c>
      <c r="F10" t="n">
        <v>43.47</v>
      </c>
      <c r="G10" t="n">
        <v>76.7</v>
      </c>
      <c r="H10" t="n">
        <v>1.26</v>
      </c>
      <c r="I10" t="n">
        <v>34</v>
      </c>
      <c r="J10" t="n">
        <v>126.48</v>
      </c>
      <c r="K10" t="n">
        <v>43.4</v>
      </c>
      <c r="L10" t="n">
        <v>9</v>
      </c>
      <c r="M10" t="n">
        <v>32</v>
      </c>
      <c r="N10" t="n">
        <v>19.08</v>
      </c>
      <c r="O10" t="n">
        <v>15833.12</v>
      </c>
      <c r="P10" t="n">
        <v>404.91</v>
      </c>
      <c r="Q10" t="n">
        <v>796.45</v>
      </c>
      <c r="R10" t="n">
        <v>152.75</v>
      </c>
      <c r="S10" t="n">
        <v>102.58</v>
      </c>
      <c r="T10" t="n">
        <v>20929.64</v>
      </c>
      <c r="U10" t="n">
        <v>0.67</v>
      </c>
      <c r="V10" t="n">
        <v>0.87</v>
      </c>
      <c r="W10" t="n">
        <v>12.34</v>
      </c>
      <c r="X10" t="n">
        <v>1.25</v>
      </c>
      <c r="Y10" t="n">
        <v>1</v>
      </c>
      <c r="Z10" t="n">
        <v>10</v>
      </c>
      <c r="AA10" t="n">
        <v>704.891844303838</v>
      </c>
      <c r="AB10" t="n">
        <v>964.4641190099215</v>
      </c>
      <c r="AC10" t="n">
        <v>872.4170171255066</v>
      </c>
      <c r="AD10" t="n">
        <v>704891.844303838</v>
      </c>
      <c r="AE10" t="n">
        <v>964464.1190099216</v>
      </c>
      <c r="AF10" t="n">
        <v>6.617853898806799e-06</v>
      </c>
      <c r="AG10" t="n">
        <v>31</v>
      </c>
      <c r="AH10" t="n">
        <v>872417.0171255067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2.1694</v>
      </c>
      <c r="E11" t="n">
        <v>46.1</v>
      </c>
      <c r="F11" t="n">
        <v>43.3</v>
      </c>
      <c r="G11" t="n">
        <v>86.59</v>
      </c>
      <c r="H11" t="n">
        <v>1.38</v>
      </c>
      <c r="I11" t="n">
        <v>30</v>
      </c>
      <c r="J11" t="n">
        <v>127.8</v>
      </c>
      <c r="K11" t="n">
        <v>43.4</v>
      </c>
      <c r="L11" t="n">
        <v>10</v>
      </c>
      <c r="M11" t="n">
        <v>28</v>
      </c>
      <c r="N11" t="n">
        <v>19.4</v>
      </c>
      <c r="O11" t="n">
        <v>15996.02</v>
      </c>
      <c r="P11" t="n">
        <v>399.77</v>
      </c>
      <c r="Q11" t="n">
        <v>796.34</v>
      </c>
      <c r="R11" t="n">
        <v>147.59</v>
      </c>
      <c r="S11" t="n">
        <v>102.58</v>
      </c>
      <c r="T11" t="n">
        <v>18368.7</v>
      </c>
      <c r="U11" t="n">
        <v>0.7</v>
      </c>
      <c r="V11" t="n">
        <v>0.87</v>
      </c>
      <c r="W11" t="n">
        <v>12.32</v>
      </c>
      <c r="X11" t="n">
        <v>1.08</v>
      </c>
      <c r="Y11" t="n">
        <v>1</v>
      </c>
      <c r="Z11" t="n">
        <v>10</v>
      </c>
      <c r="AA11" t="n">
        <v>698.7454720724186</v>
      </c>
      <c r="AB11" t="n">
        <v>956.0543813640883</v>
      </c>
      <c r="AC11" t="n">
        <v>864.8098930374507</v>
      </c>
      <c r="AD11" t="n">
        <v>698745.4720724185</v>
      </c>
      <c r="AE11" t="n">
        <v>956054.3813640883</v>
      </c>
      <c r="AF11" t="n">
        <v>6.656206707808184e-06</v>
      </c>
      <c r="AG11" t="n">
        <v>31</v>
      </c>
      <c r="AH11" t="n">
        <v>864809.8930374507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2.1781</v>
      </c>
      <c r="E12" t="n">
        <v>45.91</v>
      </c>
      <c r="F12" t="n">
        <v>43.18</v>
      </c>
      <c r="G12" t="n">
        <v>95.95999999999999</v>
      </c>
      <c r="H12" t="n">
        <v>1.5</v>
      </c>
      <c r="I12" t="n">
        <v>27</v>
      </c>
      <c r="J12" t="n">
        <v>129.13</v>
      </c>
      <c r="K12" t="n">
        <v>43.4</v>
      </c>
      <c r="L12" t="n">
        <v>11</v>
      </c>
      <c r="M12" t="n">
        <v>25</v>
      </c>
      <c r="N12" t="n">
        <v>19.73</v>
      </c>
      <c r="O12" t="n">
        <v>16159.39</v>
      </c>
      <c r="P12" t="n">
        <v>394</v>
      </c>
      <c r="Q12" t="n">
        <v>796.42</v>
      </c>
      <c r="R12" t="n">
        <v>143.52</v>
      </c>
      <c r="S12" t="n">
        <v>102.58</v>
      </c>
      <c r="T12" t="n">
        <v>16348.11</v>
      </c>
      <c r="U12" t="n">
        <v>0.71</v>
      </c>
      <c r="V12" t="n">
        <v>0.87</v>
      </c>
      <c r="W12" t="n">
        <v>12.32</v>
      </c>
      <c r="X12" t="n">
        <v>0.97</v>
      </c>
      <c r="Y12" t="n">
        <v>1</v>
      </c>
      <c r="Z12" t="n">
        <v>10</v>
      </c>
      <c r="AA12" t="n">
        <v>683.5137410378757</v>
      </c>
      <c r="AB12" t="n">
        <v>935.2136549860793</v>
      </c>
      <c r="AC12" t="n">
        <v>845.9581763348156</v>
      </c>
      <c r="AD12" t="n">
        <v>683513.7410378756</v>
      </c>
      <c r="AE12" t="n">
        <v>935213.6549860793</v>
      </c>
      <c r="AF12" t="n">
        <v>6.682900262873147e-06</v>
      </c>
      <c r="AG12" t="n">
        <v>30</v>
      </c>
      <c r="AH12" t="n">
        <v>845958.1763348156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2.184</v>
      </c>
      <c r="E13" t="n">
        <v>45.79</v>
      </c>
      <c r="F13" t="n">
        <v>43.11</v>
      </c>
      <c r="G13" t="n">
        <v>103.45</v>
      </c>
      <c r="H13" t="n">
        <v>1.63</v>
      </c>
      <c r="I13" t="n">
        <v>25</v>
      </c>
      <c r="J13" t="n">
        <v>130.45</v>
      </c>
      <c r="K13" t="n">
        <v>43.4</v>
      </c>
      <c r="L13" t="n">
        <v>12</v>
      </c>
      <c r="M13" t="n">
        <v>23</v>
      </c>
      <c r="N13" t="n">
        <v>20.05</v>
      </c>
      <c r="O13" t="n">
        <v>16323.22</v>
      </c>
      <c r="P13" t="n">
        <v>388.83</v>
      </c>
      <c r="Q13" t="n">
        <v>796.34</v>
      </c>
      <c r="R13" t="n">
        <v>141.21</v>
      </c>
      <c r="S13" t="n">
        <v>102.58</v>
      </c>
      <c r="T13" t="n">
        <v>15201.83</v>
      </c>
      <c r="U13" t="n">
        <v>0.73</v>
      </c>
      <c r="V13" t="n">
        <v>0.87</v>
      </c>
      <c r="W13" t="n">
        <v>12.31</v>
      </c>
      <c r="X13" t="n">
        <v>0.89</v>
      </c>
      <c r="Y13" t="n">
        <v>1</v>
      </c>
      <c r="Z13" t="n">
        <v>10</v>
      </c>
      <c r="AA13" t="n">
        <v>678.9895151138865</v>
      </c>
      <c r="AB13" t="n">
        <v>929.0234094821161</v>
      </c>
      <c r="AC13" t="n">
        <v>840.3587191736867</v>
      </c>
      <c r="AD13" t="n">
        <v>678989.5151138864</v>
      </c>
      <c r="AE13" t="n">
        <v>929023.4094821161</v>
      </c>
      <c r="AF13" t="n">
        <v>6.7010027887218e-06</v>
      </c>
      <c r="AG13" t="n">
        <v>30</v>
      </c>
      <c r="AH13" t="n">
        <v>840358.7191736867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2.1895</v>
      </c>
      <c r="E14" t="n">
        <v>45.67</v>
      </c>
      <c r="F14" t="n">
        <v>43.04</v>
      </c>
      <c r="G14" t="n">
        <v>112.28</v>
      </c>
      <c r="H14" t="n">
        <v>1.74</v>
      </c>
      <c r="I14" t="n">
        <v>23</v>
      </c>
      <c r="J14" t="n">
        <v>131.79</v>
      </c>
      <c r="K14" t="n">
        <v>43.4</v>
      </c>
      <c r="L14" t="n">
        <v>13</v>
      </c>
      <c r="M14" t="n">
        <v>21</v>
      </c>
      <c r="N14" t="n">
        <v>20.39</v>
      </c>
      <c r="O14" t="n">
        <v>16487.53</v>
      </c>
      <c r="P14" t="n">
        <v>384.06</v>
      </c>
      <c r="Q14" t="n">
        <v>796.42</v>
      </c>
      <c r="R14" t="n">
        <v>139.03</v>
      </c>
      <c r="S14" t="n">
        <v>102.58</v>
      </c>
      <c r="T14" t="n">
        <v>14119.7</v>
      </c>
      <c r="U14" t="n">
        <v>0.74</v>
      </c>
      <c r="V14" t="n">
        <v>0.87</v>
      </c>
      <c r="W14" t="n">
        <v>12.31</v>
      </c>
      <c r="X14" t="n">
        <v>0.82</v>
      </c>
      <c r="Y14" t="n">
        <v>1</v>
      </c>
      <c r="Z14" t="n">
        <v>10</v>
      </c>
      <c r="AA14" t="n">
        <v>674.8085535400674</v>
      </c>
      <c r="AB14" t="n">
        <v>923.3028334058099</v>
      </c>
      <c r="AC14" t="n">
        <v>835.1841068492243</v>
      </c>
      <c r="AD14" t="n">
        <v>674808.5535400674</v>
      </c>
      <c r="AE14" t="n">
        <v>923302.8334058099</v>
      </c>
      <c r="AF14" t="n">
        <v>6.717878024682408e-06</v>
      </c>
      <c r="AG14" t="n">
        <v>30</v>
      </c>
      <c r="AH14" t="n">
        <v>835184.1068492243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2.195</v>
      </c>
      <c r="E15" t="n">
        <v>45.56</v>
      </c>
      <c r="F15" t="n">
        <v>42.97</v>
      </c>
      <c r="G15" t="n">
        <v>122.78</v>
      </c>
      <c r="H15" t="n">
        <v>1.86</v>
      </c>
      <c r="I15" t="n">
        <v>21</v>
      </c>
      <c r="J15" t="n">
        <v>133.12</v>
      </c>
      <c r="K15" t="n">
        <v>43.4</v>
      </c>
      <c r="L15" t="n">
        <v>14</v>
      </c>
      <c r="M15" t="n">
        <v>19</v>
      </c>
      <c r="N15" t="n">
        <v>20.72</v>
      </c>
      <c r="O15" t="n">
        <v>16652.31</v>
      </c>
      <c r="P15" t="n">
        <v>379.03</v>
      </c>
      <c r="Q15" t="n">
        <v>796.36</v>
      </c>
      <c r="R15" t="n">
        <v>136.76</v>
      </c>
      <c r="S15" t="n">
        <v>102.58</v>
      </c>
      <c r="T15" t="n">
        <v>12999.45</v>
      </c>
      <c r="U15" t="n">
        <v>0.75</v>
      </c>
      <c r="V15" t="n">
        <v>0.88</v>
      </c>
      <c r="W15" t="n">
        <v>12.31</v>
      </c>
      <c r="X15" t="n">
        <v>0.76</v>
      </c>
      <c r="Y15" t="n">
        <v>1</v>
      </c>
      <c r="Z15" t="n">
        <v>10</v>
      </c>
      <c r="AA15" t="n">
        <v>670.4873930006262</v>
      </c>
      <c r="AB15" t="n">
        <v>917.3904309195981</v>
      </c>
      <c r="AC15" t="n">
        <v>829.8359757581874</v>
      </c>
      <c r="AD15" t="n">
        <v>670487.3930006262</v>
      </c>
      <c r="AE15" t="n">
        <v>917390.4309195981</v>
      </c>
      <c r="AF15" t="n">
        <v>6.734753260643017e-06</v>
      </c>
      <c r="AG15" t="n">
        <v>30</v>
      </c>
      <c r="AH15" t="n">
        <v>829835.9757581874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2.2011</v>
      </c>
      <c r="E16" t="n">
        <v>45.43</v>
      </c>
      <c r="F16" t="n">
        <v>42.89</v>
      </c>
      <c r="G16" t="n">
        <v>135.45</v>
      </c>
      <c r="H16" t="n">
        <v>1.97</v>
      </c>
      <c r="I16" t="n">
        <v>19</v>
      </c>
      <c r="J16" t="n">
        <v>134.46</v>
      </c>
      <c r="K16" t="n">
        <v>43.4</v>
      </c>
      <c r="L16" t="n">
        <v>15</v>
      </c>
      <c r="M16" t="n">
        <v>17</v>
      </c>
      <c r="N16" t="n">
        <v>21.06</v>
      </c>
      <c r="O16" t="n">
        <v>16817.7</v>
      </c>
      <c r="P16" t="n">
        <v>373.1</v>
      </c>
      <c r="Q16" t="n">
        <v>796.34</v>
      </c>
      <c r="R16" t="n">
        <v>134.1</v>
      </c>
      <c r="S16" t="n">
        <v>102.58</v>
      </c>
      <c r="T16" t="n">
        <v>11675.63</v>
      </c>
      <c r="U16" t="n">
        <v>0.76</v>
      </c>
      <c r="V16" t="n">
        <v>0.88</v>
      </c>
      <c r="W16" t="n">
        <v>12.3</v>
      </c>
      <c r="X16" t="n">
        <v>0.68</v>
      </c>
      <c r="Y16" t="n">
        <v>1</v>
      </c>
      <c r="Z16" t="n">
        <v>10</v>
      </c>
      <c r="AA16" t="n">
        <v>665.4949570426578</v>
      </c>
      <c r="AB16" t="n">
        <v>910.5595597911754</v>
      </c>
      <c r="AC16" t="n">
        <v>823.6570333830738</v>
      </c>
      <c r="AD16" t="n">
        <v>665494.9570426578</v>
      </c>
      <c r="AE16" t="n">
        <v>910559.5597911754</v>
      </c>
      <c r="AF16" t="n">
        <v>6.753469431435693e-06</v>
      </c>
      <c r="AG16" t="n">
        <v>30</v>
      </c>
      <c r="AH16" t="n">
        <v>823657.0333830738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2.2048</v>
      </c>
      <c r="E17" t="n">
        <v>45.36</v>
      </c>
      <c r="F17" t="n">
        <v>42.84</v>
      </c>
      <c r="G17" t="n">
        <v>142.81</v>
      </c>
      <c r="H17" t="n">
        <v>2.08</v>
      </c>
      <c r="I17" t="n">
        <v>18</v>
      </c>
      <c r="J17" t="n">
        <v>135.81</v>
      </c>
      <c r="K17" t="n">
        <v>43.4</v>
      </c>
      <c r="L17" t="n">
        <v>16</v>
      </c>
      <c r="M17" t="n">
        <v>16</v>
      </c>
      <c r="N17" t="n">
        <v>21.41</v>
      </c>
      <c r="O17" t="n">
        <v>16983.46</v>
      </c>
      <c r="P17" t="n">
        <v>368.22</v>
      </c>
      <c r="Q17" t="n">
        <v>796.36</v>
      </c>
      <c r="R17" t="n">
        <v>132.3</v>
      </c>
      <c r="S17" t="n">
        <v>102.58</v>
      </c>
      <c r="T17" t="n">
        <v>10784.08</v>
      </c>
      <c r="U17" t="n">
        <v>0.78</v>
      </c>
      <c r="V17" t="n">
        <v>0.88</v>
      </c>
      <c r="W17" t="n">
        <v>12.3</v>
      </c>
      <c r="X17" t="n">
        <v>0.63</v>
      </c>
      <c r="Y17" t="n">
        <v>1</v>
      </c>
      <c r="Z17" t="n">
        <v>10</v>
      </c>
      <c r="AA17" t="n">
        <v>661.6834681527158</v>
      </c>
      <c r="AB17" t="n">
        <v>905.3445125409348</v>
      </c>
      <c r="AC17" t="n">
        <v>818.9397029230311</v>
      </c>
      <c r="AD17" t="n">
        <v>661683.4681527158</v>
      </c>
      <c r="AE17" t="n">
        <v>905344.5125409348</v>
      </c>
      <c r="AF17" t="n">
        <v>6.764821862900104e-06</v>
      </c>
      <c r="AG17" t="n">
        <v>30</v>
      </c>
      <c r="AH17" t="n">
        <v>818939.7029230311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2.208</v>
      </c>
      <c r="E18" t="n">
        <v>45.29</v>
      </c>
      <c r="F18" t="n">
        <v>42.8</v>
      </c>
      <c r="G18" t="n">
        <v>151.05</v>
      </c>
      <c r="H18" t="n">
        <v>2.19</v>
      </c>
      <c r="I18" t="n">
        <v>17</v>
      </c>
      <c r="J18" t="n">
        <v>137.15</v>
      </c>
      <c r="K18" t="n">
        <v>43.4</v>
      </c>
      <c r="L18" t="n">
        <v>17</v>
      </c>
      <c r="M18" t="n">
        <v>12</v>
      </c>
      <c r="N18" t="n">
        <v>21.75</v>
      </c>
      <c r="O18" t="n">
        <v>17149.71</v>
      </c>
      <c r="P18" t="n">
        <v>360.68</v>
      </c>
      <c r="Q18" t="n">
        <v>796.38</v>
      </c>
      <c r="R18" t="n">
        <v>130.78</v>
      </c>
      <c r="S18" t="n">
        <v>102.58</v>
      </c>
      <c r="T18" t="n">
        <v>10027.54</v>
      </c>
      <c r="U18" t="n">
        <v>0.78</v>
      </c>
      <c r="V18" t="n">
        <v>0.88</v>
      </c>
      <c r="W18" t="n">
        <v>12.3</v>
      </c>
      <c r="X18" t="n">
        <v>0.59</v>
      </c>
      <c r="Y18" t="n">
        <v>1</v>
      </c>
      <c r="Z18" t="n">
        <v>10</v>
      </c>
      <c r="AA18" t="n">
        <v>656.3629769389042</v>
      </c>
      <c r="AB18" t="n">
        <v>898.0647817386913</v>
      </c>
      <c r="AC18" t="n">
        <v>812.3547394113874</v>
      </c>
      <c r="AD18" t="n">
        <v>656362.9769389043</v>
      </c>
      <c r="AE18" t="n">
        <v>898064.7817386913</v>
      </c>
      <c r="AF18" t="n">
        <v>6.774640182004458e-06</v>
      </c>
      <c r="AG18" t="n">
        <v>30</v>
      </c>
      <c r="AH18" t="n">
        <v>812354.7394113874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2.2104</v>
      </c>
      <c r="E19" t="n">
        <v>45.24</v>
      </c>
      <c r="F19" t="n">
        <v>42.77</v>
      </c>
      <c r="G19" t="n">
        <v>160.41</v>
      </c>
      <c r="H19" t="n">
        <v>2.3</v>
      </c>
      <c r="I19" t="n">
        <v>16</v>
      </c>
      <c r="J19" t="n">
        <v>138.51</v>
      </c>
      <c r="K19" t="n">
        <v>43.4</v>
      </c>
      <c r="L19" t="n">
        <v>18</v>
      </c>
      <c r="M19" t="n">
        <v>5</v>
      </c>
      <c r="N19" t="n">
        <v>22.11</v>
      </c>
      <c r="O19" t="n">
        <v>17316.45</v>
      </c>
      <c r="P19" t="n">
        <v>360.16</v>
      </c>
      <c r="Q19" t="n">
        <v>796.42</v>
      </c>
      <c r="R19" t="n">
        <v>129.89</v>
      </c>
      <c r="S19" t="n">
        <v>102.58</v>
      </c>
      <c r="T19" t="n">
        <v>9585.809999999999</v>
      </c>
      <c r="U19" t="n">
        <v>0.79</v>
      </c>
      <c r="V19" t="n">
        <v>0.88</v>
      </c>
      <c r="W19" t="n">
        <v>12.3</v>
      </c>
      <c r="X19" t="n">
        <v>0.5600000000000001</v>
      </c>
      <c r="Y19" t="n">
        <v>1</v>
      </c>
      <c r="Z19" t="n">
        <v>10</v>
      </c>
      <c r="AA19" t="n">
        <v>655.5432836884402</v>
      </c>
      <c r="AB19" t="n">
        <v>896.9432412710926</v>
      </c>
      <c r="AC19" t="n">
        <v>811.3402371919244</v>
      </c>
      <c r="AD19" t="n">
        <v>655543.2836884402</v>
      </c>
      <c r="AE19" t="n">
        <v>896943.2412710926</v>
      </c>
      <c r="AF19" t="n">
        <v>6.782003921332723e-06</v>
      </c>
      <c r="AG19" t="n">
        <v>30</v>
      </c>
      <c r="AH19" t="n">
        <v>811340.2371919244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2.2095</v>
      </c>
      <c r="E20" t="n">
        <v>45.26</v>
      </c>
      <c r="F20" t="n">
        <v>42.79</v>
      </c>
      <c r="G20" t="n">
        <v>160.47</v>
      </c>
      <c r="H20" t="n">
        <v>2.4</v>
      </c>
      <c r="I20" t="n">
        <v>16</v>
      </c>
      <c r="J20" t="n">
        <v>139.86</v>
      </c>
      <c r="K20" t="n">
        <v>43.4</v>
      </c>
      <c r="L20" t="n">
        <v>19</v>
      </c>
      <c r="M20" t="n">
        <v>1</v>
      </c>
      <c r="N20" t="n">
        <v>22.46</v>
      </c>
      <c r="O20" t="n">
        <v>17483.7</v>
      </c>
      <c r="P20" t="n">
        <v>362.74</v>
      </c>
      <c r="Q20" t="n">
        <v>796.45</v>
      </c>
      <c r="R20" t="n">
        <v>130.08</v>
      </c>
      <c r="S20" t="n">
        <v>102.58</v>
      </c>
      <c r="T20" t="n">
        <v>9683.950000000001</v>
      </c>
      <c r="U20" t="n">
        <v>0.79</v>
      </c>
      <c r="V20" t="n">
        <v>0.88</v>
      </c>
      <c r="W20" t="n">
        <v>12.32</v>
      </c>
      <c r="X20" t="n">
        <v>0.58</v>
      </c>
      <c r="Y20" t="n">
        <v>1</v>
      </c>
      <c r="Z20" t="n">
        <v>10</v>
      </c>
      <c r="AA20" t="n">
        <v>657.3485647402231</v>
      </c>
      <c r="AB20" t="n">
        <v>899.4133064495209</v>
      </c>
      <c r="AC20" t="n">
        <v>813.5745628164818</v>
      </c>
      <c r="AD20" t="n">
        <v>657348.5647402231</v>
      </c>
      <c r="AE20" t="n">
        <v>899413.3064495209</v>
      </c>
      <c r="AF20" t="n">
        <v>6.779242519084623e-06</v>
      </c>
      <c r="AG20" t="n">
        <v>30</v>
      </c>
      <c r="AH20" t="n">
        <v>813574.5628164818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2.2095</v>
      </c>
      <c r="E21" t="n">
        <v>45.26</v>
      </c>
      <c r="F21" t="n">
        <v>42.79</v>
      </c>
      <c r="G21" t="n">
        <v>160.47</v>
      </c>
      <c r="H21" t="n">
        <v>2.5</v>
      </c>
      <c r="I21" t="n">
        <v>16</v>
      </c>
      <c r="J21" t="n">
        <v>141.22</v>
      </c>
      <c r="K21" t="n">
        <v>43.4</v>
      </c>
      <c r="L21" t="n">
        <v>20</v>
      </c>
      <c r="M21" t="n">
        <v>0</v>
      </c>
      <c r="N21" t="n">
        <v>22.82</v>
      </c>
      <c r="O21" t="n">
        <v>17651.44</v>
      </c>
      <c r="P21" t="n">
        <v>365.74</v>
      </c>
      <c r="Q21" t="n">
        <v>796.5</v>
      </c>
      <c r="R21" t="n">
        <v>130.03</v>
      </c>
      <c r="S21" t="n">
        <v>102.58</v>
      </c>
      <c r="T21" t="n">
        <v>9658.049999999999</v>
      </c>
      <c r="U21" t="n">
        <v>0.79</v>
      </c>
      <c r="V21" t="n">
        <v>0.88</v>
      </c>
      <c r="W21" t="n">
        <v>12.32</v>
      </c>
      <c r="X21" t="n">
        <v>0.58</v>
      </c>
      <c r="Y21" t="n">
        <v>1</v>
      </c>
      <c r="Z21" t="n">
        <v>10</v>
      </c>
      <c r="AA21" t="n">
        <v>659.1958011852194</v>
      </c>
      <c r="AB21" t="n">
        <v>901.940776847885</v>
      </c>
      <c r="AC21" t="n">
        <v>815.8608149873529</v>
      </c>
      <c r="AD21" t="n">
        <v>659195.8011852193</v>
      </c>
      <c r="AE21" t="n">
        <v>901940.776847885</v>
      </c>
      <c r="AF21" t="n">
        <v>6.779242519084623e-06</v>
      </c>
      <c r="AG21" t="n">
        <v>30</v>
      </c>
      <c r="AH21" t="n">
        <v>815860.8149873529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0.9698</v>
      </c>
      <c r="E2" t="n">
        <v>103.11</v>
      </c>
      <c r="F2" t="n">
        <v>71.86</v>
      </c>
      <c r="G2" t="n">
        <v>5.83</v>
      </c>
      <c r="H2" t="n">
        <v>0.09</v>
      </c>
      <c r="I2" t="n">
        <v>739</v>
      </c>
      <c r="J2" t="n">
        <v>194.77</v>
      </c>
      <c r="K2" t="n">
        <v>54.38</v>
      </c>
      <c r="L2" t="n">
        <v>1</v>
      </c>
      <c r="M2" t="n">
        <v>737</v>
      </c>
      <c r="N2" t="n">
        <v>39.4</v>
      </c>
      <c r="O2" t="n">
        <v>24256.19</v>
      </c>
      <c r="P2" t="n">
        <v>1011.69</v>
      </c>
      <c r="Q2" t="n">
        <v>798.63</v>
      </c>
      <c r="R2" t="n">
        <v>1102.58</v>
      </c>
      <c r="S2" t="n">
        <v>102.58</v>
      </c>
      <c r="T2" t="n">
        <v>492316.07</v>
      </c>
      <c r="U2" t="n">
        <v>0.09</v>
      </c>
      <c r="V2" t="n">
        <v>0.52</v>
      </c>
      <c r="W2" t="n">
        <v>13.51</v>
      </c>
      <c r="X2" t="n">
        <v>29.59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1.5289</v>
      </c>
      <c r="E3" t="n">
        <v>65.41</v>
      </c>
      <c r="F3" t="n">
        <v>52.47</v>
      </c>
      <c r="G3" t="n">
        <v>11.75</v>
      </c>
      <c r="H3" t="n">
        <v>0.18</v>
      </c>
      <c r="I3" t="n">
        <v>268</v>
      </c>
      <c r="J3" t="n">
        <v>196.32</v>
      </c>
      <c r="K3" t="n">
        <v>54.38</v>
      </c>
      <c r="L3" t="n">
        <v>2</v>
      </c>
      <c r="M3" t="n">
        <v>266</v>
      </c>
      <c r="N3" t="n">
        <v>39.95</v>
      </c>
      <c r="O3" t="n">
        <v>24447.22</v>
      </c>
      <c r="P3" t="n">
        <v>738.24</v>
      </c>
      <c r="Q3" t="n">
        <v>796.92</v>
      </c>
      <c r="R3" t="n">
        <v>453.09</v>
      </c>
      <c r="S3" t="n">
        <v>102.58</v>
      </c>
      <c r="T3" t="n">
        <v>169926.66</v>
      </c>
      <c r="U3" t="n">
        <v>0.23</v>
      </c>
      <c r="V3" t="n">
        <v>0.72</v>
      </c>
      <c r="W3" t="n">
        <v>12.72</v>
      </c>
      <c r="X3" t="n">
        <v>10.24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1.7452</v>
      </c>
      <c r="E4" t="n">
        <v>57.3</v>
      </c>
      <c r="F4" t="n">
        <v>48.41</v>
      </c>
      <c r="G4" t="n">
        <v>17.71</v>
      </c>
      <c r="H4" t="n">
        <v>0.27</v>
      </c>
      <c r="I4" t="n">
        <v>164</v>
      </c>
      <c r="J4" t="n">
        <v>197.88</v>
      </c>
      <c r="K4" t="n">
        <v>54.38</v>
      </c>
      <c r="L4" t="n">
        <v>3</v>
      </c>
      <c r="M4" t="n">
        <v>162</v>
      </c>
      <c r="N4" t="n">
        <v>40.5</v>
      </c>
      <c r="O4" t="n">
        <v>24639</v>
      </c>
      <c r="P4" t="n">
        <v>679.65</v>
      </c>
      <c r="Q4" t="n">
        <v>796.99</v>
      </c>
      <c r="R4" t="n">
        <v>317.43</v>
      </c>
      <c r="S4" t="n">
        <v>102.58</v>
      </c>
      <c r="T4" t="n">
        <v>102617.47</v>
      </c>
      <c r="U4" t="n">
        <v>0.32</v>
      </c>
      <c r="V4" t="n">
        <v>0.78</v>
      </c>
      <c r="W4" t="n">
        <v>12.54</v>
      </c>
      <c r="X4" t="n">
        <v>6.18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1.8579</v>
      </c>
      <c r="E5" t="n">
        <v>53.82</v>
      </c>
      <c r="F5" t="n">
        <v>46.68</v>
      </c>
      <c r="G5" t="n">
        <v>23.54</v>
      </c>
      <c r="H5" t="n">
        <v>0.36</v>
      </c>
      <c r="I5" t="n">
        <v>119</v>
      </c>
      <c r="J5" t="n">
        <v>199.44</v>
      </c>
      <c r="K5" t="n">
        <v>54.38</v>
      </c>
      <c r="L5" t="n">
        <v>4</v>
      </c>
      <c r="M5" t="n">
        <v>117</v>
      </c>
      <c r="N5" t="n">
        <v>41.06</v>
      </c>
      <c r="O5" t="n">
        <v>24831.54</v>
      </c>
      <c r="P5" t="n">
        <v>653.87</v>
      </c>
      <c r="Q5" t="n">
        <v>796.73</v>
      </c>
      <c r="R5" t="n">
        <v>259.71</v>
      </c>
      <c r="S5" t="n">
        <v>102.58</v>
      </c>
      <c r="T5" t="n">
        <v>73984.2</v>
      </c>
      <c r="U5" t="n">
        <v>0.39</v>
      </c>
      <c r="V5" t="n">
        <v>0.8100000000000001</v>
      </c>
      <c r="W5" t="n">
        <v>12.48</v>
      </c>
      <c r="X5" t="n">
        <v>4.46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1.931</v>
      </c>
      <c r="E6" t="n">
        <v>51.79</v>
      </c>
      <c r="F6" t="n">
        <v>45.65</v>
      </c>
      <c r="G6" t="n">
        <v>29.45</v>
      </c>
      <c r="H6" t="n">
        <v>0.44</v>
      </c>
      <c r="I6" t="n">
        <v>93</v>
      </c>
      <c r="J6" t="n">
        <v>201.01</v>
      </c>
      <c r="K6" t="n">
        <v>54.38</v>
      </c>
      <c r="L6" t="n">
        <v>5</v>
      </c>
      <c r="M6" t="n">
        <v>91</v>
      </c>
      <c r="N6" t="n">
        <v>41.63</v>
      </c>
      <c r="O6" t="n">
        <v>25024.84</v>
      </c>
      <c r="P6" t="n">
        <v>637.9299999999999</v>
      </c>
      <c r="Q6" t="n">
        <v>796.58</v>
      </c>
      <c r="R6" t="n">
        <v>226.2</v>
      </c>
      <c r="S6" t="n">
        <v>102.58</v>
      </c>
      <c r="T6" t="n">
        <v>57358.47</v>
      </c>
      <c r="U6" t="n">
        <v>0.45</v>
      </c>
      <c r="V6" t="n">
        <v>0.82</v>
      </c>
      <c r="W6" t="n">
        <v>12.42</v>
      </c>
      <c r="X6" t="n">
        <v>3.43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1.9796</v>
      </c>
      <c r="E7" t="n">
        <v>50.51</v>
      </c>
      <c r="F7" t="n">
        <v>45.04</v>
      </c>
      <c r="G7" t="n">
        <v>35.56</v>
      </c>
      <c r="H7" t="n">
        <v>0.53</v>
      </c>
      <c r="I7" t="n">
        <v>76</v>
      </c>
      <c r="J7" t="n">
        <v>202.58</v>
      </c>
      <c r="K7" t="n">
        <v>54.38</v>
      </c>
      <c r="L7" t="n">
        <v>6</v>
      </c>
      <c r="M7" t="n">
        <v>74</v>
      </c>
      <c r="N7" t="n">
        <v>42.2</v>
      </c>
      <c r="O7" t="n">
        <v>25218.93</v>
      </c>
      <c r="P7" t="n">
        <v>627.6</v>
      </c>
      <c r="Q7" t="n">
        <v>796.5</v>
      </c>
      <c r="R7" t="n">
        <v>205.31</v>
      </c>
      <c r="S7" t="n">
        <v>102.58</v>
      </c>
      <c r="T7" t="n">
        <v>46994.8</v>
      </c>
      <c r="U7" t="n">
        <v>0.5</v>
      </c>
      <c r="V7" t="n">
        <v>0.84</v>
      </c>
      <c r="W7" t="n">
        <v>12.4</v>
      </c>
      <c r="X7" t="n">
        <v>2.82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2.014</v>
      </c>
      <c r="E8" t="n">
        <v>49.65</v>
      </c>
      <c r="F8" t="n">
        <v>44.61</v>
      </c>
      <c r="G8" t="n">
        <v>41.18</v>
      </c>
      <c r="H8" t="n">
        <v>0.61</v>
      </c>
      <c r="I8" t="n">
        <v>65</v>
      </c>
      <c r="J8" t="n">
        <v>204.16</v>
      </c>
      <c r="K8" t="n">
        <v>54.38</v>
      </c>
      <c r="L8" t="n">
        <v>7</v>
      </c>
      <c r="M8" t="n">
        <v>63</v>
      </c>
      <c r="N8" t="n">
        <v>42.78</v>
      </c>
      <c r="O8" t="n">
        <v>25413.94</v>
      </c>
      <c r="P8" t="n">
        <v>620.13</v>
      </c>
      <c r="Q8" t="n">
        <v>796.48</v>
      </c>
      <c r="R8" t="n">
        <v>191.55</v>
      </c>
      <c r="S8" t="n">
        <v>102.58</v>
      </c>
      <c r="T8" t="n">
        <v>40173.68</v>
      </c>
      <c r="U8" t="n">
        <v>0.54</v>
      </c>
      <c r="V8" t="n">
        <v>0.84</v>
      </c>
      <c r="W8" t="n">
        <v>12.37</v>
      </c>
      <c r="X8" t="n">
        <v>2.39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2.0427</v>
      </c>
      <c r="E9" t="n">
        <v>48.95</v>
      </c>
      <c r="F9" t="n">
        <v>44.26</v>
      </c>
      <c r="G9" t="n">
        <v>47.42</v>
      </c>
      <c r="H9" t="n">
        <v>0.6899999999999999</v>
      </c>
      <c r="I9" t="n">
        <v>56</v>
      </c>
      <c r="J9" t="n">
        <v>205.75</v>
      </c>
      <c r="K9" t="n">
        <v>54.38</v>
      </c>
      <c r="L9" t="n">
        <v>8</v>
      </c>
      <c r="M9" t="n">
        <v>54</v>
      </c>
      <c r="N9" t="n">
        <v>43.37</v>
      </c>
      <c r="O9" t="n">
        <v>25609.61</v>
      </c>
      <c r="P9" t="n">
        <v>613.63</v>
      </c>
      <c r="Q9" t="n">
        <v>796.42</v>
      </c>
      <c r="R9" t="n">
        <v>179.16</v>
      </c>
      <c r="S9" t="n">
        <v>102.58</v>
      </c>
      <c r="T9" t="n">
        <v>34020.37</v>
      </c>
      <c r="U9" t="n">
        <v>0.57</v>
      </c>
      <c r="V9" t="n">
        <v>0.85</v>
      </c>
      <c r="W9" t="n">
        <v>12.37</v>
      </c>
      <c r="X9" t="n">
        <v>2.04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2.0608</v>
      </c>
      <c r="E10" t="n">
        <v>48.52</v>
      </c>
      <c r="F10" t="n">
        <v>44.06</v>
      </c>
      <c r="G10" t="n">
        <v>52.88</v>
      </c>
      <c r="H10" t="n">
        <v>0.77</v>
      </c>
      <c r="I10" t="n">
        <v>50</v>
      </c>
      <c r="J10" t="n">
        <v>207.34</v>
      </c>
      <c r="K10" t="n">
        <v>54.38</v>
      </c>
      <c r="L10" t="n">
        <v>9</v>
      </c>
      <c r="M10" t="n">
        <v>48</v>
      </c>
      <c r="N10" t="n">
        <v>43.96</v>
      </c>
      <c r="O10" t="n">
        <v>25806.1</v>
      </c>
      <c r="P10" t="n">
        <v>609.4299999999999</v>
      </c>
      <c r="Q10" t="n">
        <v>796.45</v>
      </c>
      <c r="R10" t="n">
        <v>173.28</v>
      </c>
      <c r="S10" t="n">
        <v>102.58</v>
      </c>
      <c r="T10" t="n">
        <v>31110.98</v>
      </c>
      <c r="U10" t="n">
        <v>0.59</v>
      </c>
      <c r="V10" t="n">
        <v>0.85</v>
      </c>
      <c r="W10" t="n">
        <v>12.35</v>
      </c>
      <c r="X10" t="n">
        <v>1.85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2.0784</v>
      </c>
      <c r="E11" t="n">
        <v>48.11</v>
      </c>
      <c r="F11" t="n">
        <v>43.85</v>
      </c>
      <c r="G11" t="n">
        <v>58.46</v>
      </c>
      <c r="H11" t="n">
        <v>0.85</v>
      </c>
      <c r="I11" t="n">
        <v>45</v>
      </c>
      <c r="J11" t="n">
        <v>208.94</v>
      </c>
      <c r="K11" t="n">
        <v>54.38</v>
      </c>
      <c r="L11" t="n">
        <v>10</v>
      </c>
      <c r="M11" t="n">
        <v>43</v>
      </c>
      <c r="N11" t="n">
        <v>44.56</v>
      </c>
      <c r="O11" t="n">
        <v>26003.41</v>
      </c>
      <c r="P11" t="n">
        <v>604.85</v>
      </c>
      <c r="Q11" t="n">
        <v>796.51</v>
      </c>
      <c r="R11" t="n">
        <v>166.06</v>
      </c>
      <c r="S11" t="n">
        <v>102.58</v>
      </c>
      <c r="T11" t="n">
        <v>27526.25</v>
      </c>
      <c r="U11" t="n">
        <v>0.62</v>
      </c>
      <c r="V11" t="n">
        <v>0.86</v>
      </c>
      <c r="W11" t="n">
        <v>12.34</v>
      </c>
      <c r="X11" t="n">
        <v>1.63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2.0914</v>
      </c>
      <c r="E12" t="n">
        <v>47.82</v>
      </c>
      <c r="F12" t="n">
        <v>43.7</v>
      </c>
      <c r="G12" t="n">
        <v>63.96</v>
      </c>
      <c r="H12" t="n">
        <v>0.93</v>
      </c>
      <c r="I12" t="n">
        <v>41</v>
      </c>
      <c r="J12" t="n">
        <v>210.55</v>
      </c>
      <c r="K12" t="n">
        <v>54.38</v>
      </c>
      <c r="L12" t="n">
        <v>11</v>
      </c>
      <c r="M12" t="n">
        <v>39</v>
      </c>
      <c r="N12" t="n">
        <v>45.17</v>
      </c>
      <c r="O12" t="n">
        <v>26201.54</v>
      </c>
      <c r="P12" t="n">
        <v>600.86</v>
      </c>
      <c r="Q12" t="n">
        <v>796.4299999999999</v>
      </c>
      <c r="R12" t="n">
        <v>160.94</v>
      </c>
      <c r="S12" t="n">
        <v>102.58</v>
      </c>
      <c r="T12" t="n">
        <v>24986.6</v>
      </c>
      <c r="U12" t="n">
        <v>0.64</v>
      </c>
      <c r="V12" t="n">
        <v>0.86</v>
      </c>
      <c r="W12" t="n">
        <v>12.34</v>
      </c>
      <c r="X12" t="n">
        <v>1.49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2.1052</v>
      </c>
      <c r="E13" t="n">
        <v>47.5</v>
      </c>
      <c r="F13" t="n">
        <v>43.55</v>
      </c>
      <c r="G13" t="n">
        <v>70.61</v>
      </c>
      <c r="H13" t="n">
        <v>1</v>
      </c>
      <c r="I13" t="n">
        <v>37</v>
      </c>
      <c r="J13" t="n">
        <v>212.16</v>
      </c>
      <c r="K13" t="n">
        <v>54.38</v>
      </c>
      <c r="L13" t="n">
        <v>12</v>
      </c>
      <c r="M13" t="n">
        <v>35</v>
      </c>
      <c r="N13" t="n">
        <v>45.78</v>
      </c>
      <c r="O13" t="n">
        <v>26400.51</v>
      </c>
      <c r="P13" t="n">
        <v>597.59</v>
      </c>
      <c r="Q13" t="n">
        <v>796.4299999999999</v>
      </c>
      <c r="R13" t="n">
        <v>155.46</v>
      </c>
      <c r="S13" t="n">
        <v>102.58</v>
      </c>
      <c r="T13" t="n">
        <v>22267.51</v>
      </c>
      <c r="U13" t="n">
        <v>0.66</v>
      </c>
      <c r="V13" t="n">
        <v>0.86</v>
      </c>
      <c r="W13" t="n">
        <v>12.34</v>
      </c>
      <c r="X13" t="n">
        <v>1.33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2.1153</v>
      </c>
      <c r="E14" t="n">
        <v>47.28</v>
      </c>
      <c r="F14" t="n">
        <v>43.44</v>
      </c>
      <c r="G14" t="n">
        <v>76.65000000000001</v>
      </c>
      <c r="H14" t="n">
        <v>1.08</v>
      </c>
      <c r="I14" t="n">
        <v>34</v>
      </c>
      <c r="J14" t="n">
        <v>213.78</v>
      </c>
      <c r="K14" t="n">
        <v>54.38</v>
      </c>
      <c r="L14" t="n">
        <v>13</v>
      </c>
      <c r="M14" t="n">
        <v>32</v>
      </c>
      <c r="N14" t="n">
        <v>46.4</v>
      </c>
      <c r="O14" t="n">
        <v>26600.32</v>
      </c>
      <c r="P14" t="n">
        <v>594.51</v>
      </c>
      <c r="Q14" t="n">
        <v>796.35</v>
      </c>
      <c r="R14" t="n">
        <v>152.12</v>
      </c>
      <c r="S14" t="n">
        <v>102.58</v>
      </c>
      <c r="T14" t="n">
        <v>20610.98</v>
      </c>
      <c r="U14" t="n">
        <v>0.67</v>
      </c>
      <c r="V14" t="n">
        <v>0.87</v>
      </c>
      <c r="W14" t="n">
        <v>12.33</v>
      </c>
      <c r="X14" t="n">
        <v>1.22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2.1219</v>
      </c>
      <c r="E15" t="n">
        <v>47.13</v>
      </c>
      <c r="F15" t="n">
        <v>43.37</v>
      </c>
      <c r="G15" t="n">
        <v>81.31</v>
      </c>
      <c r="H15" t="n">
        <v>1.15</v>
      </c>
      <c r="I15" t="n">
        <v>32</v>
      </c>
      <c r="J15" t="n">
        <v>215.41</v>
      </c>
      <c r="K15" t="n">
        <v>54.38</v>
      </c>
      <c r="L15" t="n">
        <v>14</v>
      </c>
      <c r="M15" t="n">
        <v>30</v>
      </c>
      <c r="N15" t="n">
        <v>47.03</v>
      </c>
      <c r="O15" t="n">
        <v>26801</v>
      </c>
      <c r="P15" t="n">
        <v>591.46</v>
      </c>
      <c r="Q15" t="n">
        <v>796.42</v>
      </c>
      <c r="R15" t="n">
        <v>149.74</v>
      </c>
      <c r="S15" t="n">
        <v>102.58</v>
      </c>
      <c r="T15" t="n">
        <v>19430.03</v>
      </c>
      <c r="U15" t="n">
        <v>0.6899999999999999</v>
      </c>
      <c r="V15" t="n">
        <v>0.87</v>
      </c>
      <c r="W15" t="n">
        <v>12.32</v>
      </c>
      <c r="X15" t="n">
        <v>1.15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2.1287</v>
      </c>
      <c r="E16" t="n">
        <v>46.98</v>
      </c>
      <c r="F16" t="n">
        <v>43.29</v>
      </c>
      <c r="G16" t="n">
        <v>86.59</v>
      </c>
      <c r="H16" t="n">
        <v>1.23</v>
      </c>
      <c r="I16" t="n">
        <v>30</v>
      </c>
      <c r="J16" t="n">
        <v>217.04</v>
      </c>
      <c r="K16" t="n">
        <v>54.38</v>
      </c>
      <c r="L16" t="n">
        <v>15</v>
      </c>
      <c r="M16" t="n">
        <v>28</v>
      </c>
      <c r="N16" t="n">
        <v>47.66</v>
      </c>
      <c r="O16" t="n">
        <v>27002.55</v>
      </c>
      <c r="P16" t="n">
        <v>589.05</v>
      </c>
      <c r="Q16" t="n">
        <v>796.36</v>
      </c>
      <c r="R16" t="n">
        <v>147.62</v>
      </c>
      <c r="S16" t="n">
        <v>102.58</v>
      </c>
      <c r="T16" t="n">
        <v>18380.75</v>
      </c>
      <c r="U16" t="n">
        <v>0.6899999999999999</v>
      </c>
      <c r="V16" t="n">
        <v>0.87</v>
      </c>
      <c r="W16" t="n">
        <v>12.31</v>
      </c>
      <c r="X16" t="n">
        <v>1.08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2.1349</v>
      </c>
      <c r="E17" t="n">
        <v>46.84</v>
      </c>
      <c r="F17" t="n">
        <v>43.23</v>
      </c>
      <c r="G17" t="n">
        <v>92.65000000000001</v>
      </c>
      <c r="H17" t="n">
        <v>1.3</v>
      </c>
      <c r="I17" t="n">
        <v>28</v>
      </c>
      <c r="J17" t="n">
        <v>218.68</v>
      </c>
      <c r="K17" t="n">
        <v>54.38</v>
      </c>
      <c r="L17" t="n">
        <v>16</v>
      </c>
      <c r="M17" t="n">
        <v>26</v>
      </c>
      <c r="N17" t="n">
        <v>48.31</v>
      </c>
      <c r="O17" t="n">
        <v>27204.98</v>
      </c>
      <c r="P17" t="n">
        <v>586.87</v>
      </c>
      <c r="Q17" t="n">
        <v>796.38</v>
      </c>
      <c r="R17" t="n">
        <v>145.48</v>
      </c>
      <c r="S17" t="n">
        <v>102.58</v>
      </c>
      <c r="T17" t="n">
        <v>17322.37</v>
      </c>
      <c r="U17" t="n">
        <v>0.71</v>
      </c>
      <c r="V17" t="n">
        <v>0.87</v>
      </c>
      <c r="W17" t="n">
        <v>12.32</v>
      </c>
      <c r="X17" t="n">
        <v>1.02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2.1423</v>
      </c>
      <c r="E18" t="n">
        <v>46.68</v>
      </c>
      <c r="F18" t="n">
        <v>43.15</v>
      </c>
      <c r="G18" t="n">
        <v>99.58</v>
      </c>
      <c r="H18" t="n">
        <v>1.37</v>
      </c>
      <c r="I18" t="n">
        <v>26</v>
      </c>
      <c r="J18" t="n">
        <v>220.33</v>
      </c>
      <c r="K18" t="n">
        <v>54.38</v>
      </c>
      <c r="L18" t="n">
        <v>17</v>
      </c>
      <c r="M18" t="n">
        <v>24</v>
      </c>
      <c r="N18" t="n">
        <v>48.95</v>
      </c>
      <c r="O18" t="n">
        <v>27408.3</v>
      </c>
      <c r="P18" t="n">
        <v>584.26</v>
      </c>
      <c r="Q18" t="n">
        <v>796.46</v>
      </c>
      <c r="R18" t="n">
        <v>142.6</v>
      </c>
      <c r="S18" t="n">
        <v>102.58</v>
      </c>
      <c r="T18" t="n">
        <v>15893.81</v>
      </c>
      <c r="U18" t="n">
        <v>0.72</v>
      </c>
      <c r="V18" t="n">
        <v>0.87</v>
      </c>
      <c r="W18" t="n">
        <v>12.31</v>
      </c>
      <c r="X18" t="n">
        <v>0.9399999999999999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2.1456</v>
      </c>
      <c r="E19" t="n">
        <v>46.61</v>
      </c>
      <c r="F19" t="n">
        <v>43.12</v>
      </c>
      <c r="G19" t="n">
        <v>103.49</v>
      </c>
      <c r="H19" t="n">
        <v>1.44</v>
      </c>
      <c r="I19" t="n">
        <v>25</v>
      </c>
      <c r="J19" t="n">
        <v>221.99</v>
      </c>
      <c r="K19" t="n">
        <v>54.38</v>
      </c>
      <c r="L19" t="n">
        <v>18</v>
      </c>
      <c r="M19" t="n">
        <v>23</v>
      </c>
      <c r="N19" t="n">
        <v>49.61</v>
      </c>
      <c r="O19" t="n">
        <v>27612.53</v>
      </c>
      <c r="P19" t="n">
        <v>582.61</v>
      </c>
      <c r="Q19" t="n">
        <v>796.47</v>
      </c>
      <c r="R19" t="n">
        <v>141.5</v>
      </c>
      <c r="S19" t="n">
        <v>102.58</v>
      </c>
      <c r="T19" t="n">
        <v>15346.9</v>
      </c>
      <c r="U19" t="n">
        <v>0.72</v>
      </c>
      <c r="V19" t="n">
        <v>0.87</v>
      </c>
      <c r="W19" t="n">
        <v>12.31</v>
      </c>
      <c r="X19" t="n">
        <v>0.9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2.1535</v>
      </c>
      <c r="E20" t="n">
        <v>46.44</v>
      </c>
      <c r="F20" t="n">
        <v>43.02</v>
      </c>
      <c r="G20" t="n">
        <v>112.24</v>
      </c>
      <c r="H20" t="n">
        <v>1.51</v>
      </c>
      <c r="I20" t="n">
        <v>23</v>
      </c>
      <c r="J20" t="n">
        <v>223.65</v>
      </c>
      <c r="K20" t="n">
        <v>54.38</v>
      </c>
      <c r="L20" t="n">
        <v>19</v>
      </c>
      <c r="M20" t="n">
        <v>21</v>
      </c>
      <c r="N20" t="n">
        <v>50.27</v>
      </c>
      <c r="O20" t="n">
        <v>27817.81</v>
      </c>
      <c r="P20" t="n">
        <v>579.3099999999999</v>
      </c>
      <c r="Q20" t="n">
        <v>796.34</v>
      </c>
      <c r="R20" t="n">
        <v>138.25</v>
      </c>
      <c r="S20" t="n">
        <v>102.58</v>
      </c>
      <c r="T20" t="n">
        <v>13730.48</v>
      </c>
      <c r="U20" t="n">
        <v>0.74</v>
      </c>
      <c r="V20" t="n">
        <v>0.87</v>
      </c>
      <c r="W20" t="n">
        <v>12.31</v>
      </c>
      <c r="X20" t="n">
        <v>0.8100000000000001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2.157</v>
      </c>
      <c r="E21" t="n">
        <v>46.36</v>
      </c>
      <c r="F21" t="n">
        <v>42.99</v>
      </c>
      <c r="G21" t="n">
        <v>117.24</v>
      </c>
      <c r="H21" t="n">
        <v>1.58</v>
      </c>
      <c r="I21" t="n">
        <v>22</v>
      </c>
      <c r="J21" t="n">
        <v>225.32</v>
      </c>
      <c r="K21" t="n">
        <v>54.38</v>
      </c>
      <c r="L21" t="n">
        <v>20</v>
      </c>
      <c r="M21" t="n">
        <v>20</v>
      </c>
      <c r="N21" t="n">
        <v>50.95</v>
      </c>
      <c r="O21" t="n">
        <v>28023.89</v>
      </c>
      <c r="P21" t="n">
        <v>578.17</v>
      </c>
      <c r="Q21" t="n">
        <v>796.36</v>
      </c>
      <c r="R21" t="n">
        <v>137.29</v>
      </c>
      <c r="S21" t="n">
        <v>102.58</v>
      </c>
      <c r="T21" t="n">
        <v>13255.55</v>
      </c>
      <c r="U21" t="n">
        <v>0.75</v>
      </c>
      <c r="V21" t="n">
        <v>0.88</v>
      </c>
      <c r="W21" t="n">
        <v>12.3</v>
      </c>
      <c r="X21" t="n">
        <v>0.77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2.1597</v>
      </c>
      <c r="E22" t="n">
        <v>46.3</v>
      </c>
      <c r="F22" t="n">
        <v>42.97</v>
      </c>
      <c r="G22" t="n">
        <v>122.77</v>
      </c>
      <c r="H22" t="n">
        <v>1.64</v>
      </c>
      <c r="I22" t="n">
        <v>21</v>
      </c>
      <c r="J22" t="n">
        <v>227</v>
      </c>
      <c r="K22" t="n">
        <v>54.38</v>
      </c>
      <c r="L22" t="n">
        <v>21</v>
      </c>
      <c r="M22" t="n">
        <v>19</v>
      </c>
      <c r="N22" t="n">
        <v>51.62</v>
      </c>
      <c r="O22" t="n">
        <v>28230.92</v>
      </c>
      <c r="P22" t="n">
        <v>576.6</v>
      </c>
      <c r="Q22" t="n">
        <v>796.4</v>
      </c>
      <c r="R22" t="n">
        <v>136.59</v>
      </c>
      <c r="S22" t="n">
        <v>102.58</v>
      </c>
      <c r="T22" t="n">
        <v>12911.54</v>
      </c>
      <c r="U22" t="n">
        <v>0.75</v>
      </c>
      <c r="V22" t="n">
        <v>0.88</v>
      </c>
      <c r="W22" t="n">
        <v>12.31</v>
      </c>
      <c r="X22" t="n">
        <v>0.76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2.1645</v>
      </c>
      <c r="E23" t="n">
        <v>46.2</v>
      </c>
      <c r="F23" t="n">
        <v>42.91</v>
      </c>
      <c r="G23" t="n">
        <v>128.72</v>
      </c>
      <c r="H23" t="n">
        <v>1.71</v>
      </c>
      <c r="I23" t="n">
        <v>20</v>
      </c>
      <c r="J23" t="n">
        <v>228.69</v>
      </c>
      <c r="K23" t="n">
        <v>54.38</v>
      </c>
      <c r="L23" t="n">
        <v>22</v>
      </c>
      <c r="M23" t="n">
        <v>18</v>
      </c>
      <c r="N23" t="n">
        <v>52.31</v>
      </c>
      <c r="O23" t="n">
        <v>28438.91</v>
      </c>
      <c r="P23" t="n">
        <v>573.86</v>
      </c>
      <c r="Q23" t="n">
        <v>796.34</v>
      </c>
      <c r="R23" t="n">
        <v>134.66</v>
      </c>
      <c r="S23" t="n">
        <v>102.58</v>
      </c>
      <c r="T23" t="n">
        <v>11951.88</v>
      </c>
      <c r="U23" t="n">
        <v>0.76</v>
      </c>
      <c r="V23" t="n">
        <v>0.88</v>
      </c>
      <c r="W23" t="n">
        <v>12.3</v>
      </c>
      <c r="X23" t="n">
        <v>0.6899999999999999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2.1674</v>
      </c>
      <c r="E24" t="n">
        <v>46.14</v>
      </c>
      <c r="F24" t="n">
        <v>42.88</v>
      </c>
      <c r="G24" t="n">
        <v>135.42</v>
      </c>
      <c r="H24" t="n">
        <v>1.77</v>
      </c>
      <c r="I24" t="n">
        <v>19</v>
      </c>
      <c r="J24" t="n">
        <v>230.38</v>
      </c>
      <c r="K24" t="n">
        <v>54.38</v>
      </c>
      <c r="L24" t="n">
        <v>23</v>
      </c>
      <c r="M24" t="n">
        <v>17</v>
      </c>
      <c r="N24" t="n">
        <v>53</v>
      </c>
      <c r="O24" t="n">
        <v>28647.87</v>
      </c>
      <c r="P24" t="n">
        <v>572.62</v>
      </c>
      <c r="Q24" t="n">
        <v>796.42</v>
      </c>
      <c r="R24" t="n">
        <v>133.69</v>
      </c>
      <c r="S24" t="n">
        <v>102.58</v>
      </c>
      <c r="T24" t="n">
        <v>11473.54</v>
      </c>
      <c r="U24" t="n">
        <v>0.77</v>
      </c>
      <c r="V24" t="n">
        <v>0.88</v>
      </c>
      <c r="W24" t="n">
        <v>12.3</v>
      </c>
      <c r="X24" t="n">
        <v>0.67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2.1711</v>
      </c>
      <c r="E25" t="n">
        <v>46.06</v>
      </c>
      <c r="F25" t="n">
        <v>42.84</v>
      </c>
      <c r="G25" t="n">
        <v>142.81</v>
      </c>
      <c r="H25" t="n">
        <v>1.84</v>
      </c>
      <c r="I25" t="n">
        <v>18</v>
      </c>
      <c r="J25" t="n">
        <v>232.08</v>
      </c>
      <c r="K25" t="n">
        <v>54.38</v>
      </c>
      <c r="L25" t="n">
        <v>24</v>
      </c>
      <c r="M25" t="n">
        <v>16</v>
      </c>
      <c r="N25" t="n">
        <v>53.71</v>
      </c>
      <c r="O25" t="n">
        <v>28857.81</v>
      </c>
      <c r="P25" t="n">
        <v>568.97</v>
      </c>
      <c r="Q25" t="n">
        <v>796.36</v>
      </c>
      <c r="R25" t="n">
        <v>132.47</v>
      </c>
      <c r="S25" t="n">
        <v>102.58</v>
      </c>
      <c r="T25" t="n">
        <v>10867.26</v>
      </c>
      <c r="U25" t="n">
        <v>0.77</v>
      </c>
      <c r="V25" t="n">
        <v>0.88</v>
      </c>
      <c r="W25" t="n">
        <v>12.3</v>
      </c>
      <c r="X25" t="n">
        <v>0.63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2.1708</v>
      </c>
      <c r="E26" t="n">
        <v>46.07</v>
      </c>
      <c r="F26" t="n">
        <v>42.85</v>
      </c>
      <c r="G26" t="n">
        <v>142.83</v>
      </c>
      <c r="H26" t="n">
        <v>1.9</v>
      </c>
      <c r="I26" t="n">
        <v>18</v>
      </c>
      <c r="J26" t="n">
        <v>233.79</v>
      </c>
      <c r="K26" t="n">
        <v>54.38</v>
      </c>
      <c r="L26" t="n">
        <v>25</v>
      </c>
      <c r="M26" t="n">
        <v>16</v>
      </c>
      <c r="N26" t="n">
        <v>54.42</v>
      </c>
      <c r="O26" t="n">
        <v>29068.74</v>
      </c>
      <c r="P26" t="n">
        <v>569.84</v>
      </c>
      <c r="Q26" t="n">
        <v>796.42</v>
      </c>
      <c r="R26" t="n">
        <v>132.55</v>
      </c>
      <c r="S26" t="n">
        <v>102.58</v>
      </c>
      <c r="T26" t="n">
        <v>10905.74</v>
      </c>
      <c r="U26" t="n">
        <v>0.77</v>
      </c>
      <c r="V26" t="n">
        <v>0.88</v>
      </c>
      <c r="W26" t="n">
        <v>12.3</v>
      </c>
      <c r="X26" t="n">
        <v>0.64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2.1747</v>
      </c>
      <c r="E27" t="n">
        <v>45.98</v>
      </c>
      <c r="F27" t="n">
        <v>42.81</v>
      </c>
      <c r="G27" t="n">
        <v>151.08</v>
      </c>
      <c r="H27" t="n">
        <v>1.96</v>
      </c>
      <c r="I27" t="n">
        <v>17</v>
      </c>
      <c r="J27" t="n">
        <v>235.51</v>
      </c>
      <c r="K27" t="n">
        <v>54.38</v>
      </c>
      <c r="L27" t="n">
        <v>26</v>
      </c>
      <c r="M27" t="n">
        <v>15</v>
      </c>
      <c r="N27" t="n">
        <v>55.14</v>
      </c>
      <c r="O27" t="n">
        <v>29280.69</v>
      </c>
      <c r="P27" t="n">
        <v>567.1</v>
      </c>
      <c r="Q27" t="n">
        <v>796.35</v>
      </c>
      <c r="R27" t="n">
        <v>131.24</v>
      </c>
      <c r="S27" t="n">
        <v>102.58</v>
      </c>
      <c r="T27" t="n">
        <v>10255.54</v>
      </c>
      <c r="U27" t="n">
        <v>0.78</v>
      </c>
      <c r="V27" t="n">
        <v>0.88</v>
      </c>
      <c r="W27" t="n">
        <v>12.3</v>
      </c>
      <c r="X27" t="n">
        <v>0.59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2.1787</v>
      </c>
      <c r="E28" t="n">
        <v>45.9</v>
      </c>
      <c r="F28" t="n">
        <v>42.76</v>
      </c>
      <c r="G28" t="n">
        <v>160.35</v>
      </c>
      <c r="H28" t="n">
        <v>2.02</v>
      </c>
      <c r="I28" t="n">
        <v>16</v>
      </c>
      <c r="J28" t="n">
        <v>237.24</v>
      </c>
      <c r="K28" t="n">
        <v>54.38</v>
      </c>
      <c r="L28" t="n">
        <v>27</v>
      </c>
      <c r="M28" t="n">
        <v>14</v>
      </c>
      <c r="N28" t="n">
        <v>55.86</v>
      </c>
      <c r="O28" t="n">
        <v>29493.67</v>
      </c>
      <c r="P28" t="n">
        <v>563.76</v>
      </c>
      <c r="Q28" t="n">
        <v>796.35</v>
      </c>
      <c r="R28" t="n">
        <v>129.61</v>
      </c>
      <c r="S28" t="n">
        <v>102.58</v>
      </c>
      <c r="T28" t="n">
        <v>9444.73</v>
      </c>
      <c r="U28" t="n">
        <v>0.79</v>
      </c>
      <c r="V28" t="n">
        <v>0.88</v>
      </c>
      <c r="W28" t="n">
        <v>12.3</v>
      </c>
      <c r="X28" t="n">
        <v>0.55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2.1783</v>
      </c>
      <c r="E29" t="n">
        <v>45.91</v>
      </c>
      <c r="F29" t="n">
        <v>42.77</v>
      </c>
      <c r="G29" t="n">
        <v>160.38</v>
      </c>
      <c r="H29" t="n">
        <v>2.08</v>
      </c>
      <c r="I29" t="n">
        <v>16</v>
      </c>
      <c r="J29" t="n">
        <v>238.97</v>
      </c>
      <c r="K29" t="n">
        <v>54.38</v>
      </c>
      <c r="L29" t="n">
        <v>28</v>
      </c>
      <c r="M29" t="n">
        <v>14</v>
      </c>
      <c r="N29" t="n">
        <v>56.6</v>
      </c>
      <c r="O29" t="n">
        <v>29707.68</v>
      </c>
      <c r="P29" t="n">
        <v>563.64</v>
      </c>
      <c r="Q29" t="n">
        <v>796.34</v>
      </c>
      <c r="R29" t="n">
        <v>129.83</v>
      </c>
      <c r="S29" t="n">
        <v>102.58</v>
      </c>
      <c r="T29" t="n">
        <v>9559.25</v>
      </c>
      <c r="U29" t="n">
        <v>0.79</v>
      </c>
      <c r="V29" t="n">
        <v>0.88</v>
      </c>
      <c r="W29" t="n">
        <v>12.3</v>
      </c>
      <c r="X29" t="n">
        <v>0.5600000000000001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2.1823</v>
      </c>
      <c r="E30" t="n">
        <v>45.82</v>
      </c>
      <c r="F30" t="n">
        <v>42.72</v>
      </c>
      <c r="G30" t="n">
        <v>170.89</v>
      </c>
      <c r="H30" t="n">
        <v>2.14</v>
      </c>
      <c r="I30" t="n">
        <v>15</v>
      </c>
      <c r="J30" t="n">
        <v>240.72</v>
      </c>
      <c r="K30" t="n">
        <v>54.38</v>
      </c>
      <c r="L30" t="n">
        <v>29</v>
      </c>
      <c r="M30" t="n">
        <v>13</v>
      </c>
      <c r="N30" t="n">
        <v>57.34</v>
      </c>
      <c r="O30" t="n">
        <v>29922.88</v>
      </c>
      <c r="P30" t="n">
        <v>561.55</v>
      </c>
      <c r="Q30" t="n">
        <v>796.37</v>
      </c>
      <c r="R30" t="n">
        <v>128.46</v>
      </c>
      <c r="S30" t="n">
        <v>102.58</v>
      </c>
      <c r="T30" t="n">
        <v>8876.790000000001</v>
      </c>
      <c r="U30" t="n">
        <v>0.8</v>
      </c>
      <c r="V30" t="n">
        <v>0.88</v>
      </c>
      <c r="W30" t="n">
        <v>12.29</v>
      </c>
      <c r="X30" t="n">
        <v>0.51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2.1815</v>
      </c>
      <c r="E31" t="n">
        <v>45.84</v>
      </c>
      <c r="F31" t="n">
        <v>42.74</v>
      </c>
      <c r="G31" t="n">
        <v>170.96</v>
      </c>
      <c r="H31" t="n">
        <v>2.2</v>
      </c>
      <c r="I31" t="n">
        <v>15</v>
      </c>
      <c r="J31" t="n">
        <v>242.47</v>
      </c>
      <c r="K31" t="n">
        <v>54.38</v>
      </c>
      <c r="L31" t="n">
        <v>30</v>
      </c>
      <c r="M31" t="n">
        <v>13</v>
      </c>
      <c r="N31" t="n">
        <v>58.1</v>
      </c>
      <c r="O31" t="n">
        <v>30139.04</v>
      </c>
      <c r="P31" t="n">
        <v>560.87</v>
      </c>
      <c r="Q31" t="n">
        <v>796.35</v>
      </c>
      <c r="R31" t="n">
        <v>128.83</v>
      </c>
      <c r="S31" t="n">
        <v>102.58</v>
      </c>
      <c r="T31" t="n">
        <v>9060.540000000001</v>
      </c>
      <c r="U31" t="n">
        <v>0.8</v>
      </c>
      <c r="V31" t="n">
        <v>0.88</v>
      </c>
      <c r="W31" t="n">
        <v>12.3</v>
      </c>
      <c r="X31" t="n">
        <v>0.53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2.1855</v>
      </c>
      <c r="E32" t="n">
        <v>45.76</v>
      </c>
      <c r="F32" t="n">
        <v>42.69</v>
      </c>
      <c r="G32" t="n">
        <v>182.97</v>
      </c>
      <c r="H32" t="n">
        <v>2.26</v>
      </c>
      <c r="I32" t="n">
        <v>14</v>
      </c>
      <c r="J32" t="n">
        <v>244.23</v>
      </c>
      <c r="K32" t="n">
        <v>54.38</v>
      </c>
      <c r="L32" t="n">
        <v>31</v>
      </c>
      <c r="M32" t="n">
        <v>12</v>
      </c>
      <c r="N32" t="n">
        <v>58.86</v>
      </c>
      <c r="O32" t="n">
        <v>30356.28</v>
      </c>
      <c r="P32" t="n">
        <v>559.09</v>
      </c>
      <c r="Q32" t="n">
        <v>796.39</v>
      </c>
      <c r="R32" t="n">
        <v>127.53</v>
      </c>
      <c r="S32" t="n">
        <v>102.58</v>
      </c>
      <c r="T32" t="n">
        <v>8419.629999999999</v>
      </c>
      <c r="U32" t="n">
        <v>0.8</v>
      </c>
      <c r="V32" t="n">
        <v>0.88</v>
      </c>
      <c r="W32" t="n">
        <v>12.29</v>
      </c>
      <c r="X32" t="n">
        <v>0.48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2.1857</v>
      </c>
      <c r="E33" t="n">
        <v>45.75</v>
      </c>
      <c r="F33" t="n">
        <v>42.69</v>
      </c>
      <c r="G33" t="n">
        <v>182.96</v>
      </c>
      <c r="H33" t="n">
        <v>2.31</v>
      </c>
      <c r="I33" t="n">
        <v>14</v>
      </c>
      <c r="J33" t="n">
        <v>246</v>
      </c>
      <c r="K33" t="n">
        <v>54.38</v>
      </c>
      <c r="L33" t="n">
        <v>32</v>
      </c>
      <c r="M33" t="n">
        <v>12</v>
      </c>
      <c r="N33" t="n">
        <v>59.63</v>
      </c>
      <c r="O33" t="n">
        <v>30574.64</v>
      </c>
      <c r="P33" t="n">
        <v>558.9</v>
      </c>
      <c r="Q33" t="n">
        <v>796.38</v>
      </c>
      <c r="R33" t="n">
        <v>127.25</v>
      </c>
      <c r="S33" t="n">
        <v>102.58</v>
      </c>
      <c r="T33" t="n">
        <v>8279.450000000001</v>
      </c>
      <c r="U33" t="n">
        <v>0.8100000000000001</v>
      </c>
      <c r="V33" t="n">
        <v>0.88</v>
      </c>
      <c r="W33" t="n">
        <v>12.29</v>
      </c>
      <c r="X33" t="n">
        <v>0.48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2.1894</v>
      </c>
      <c r="E34" t="n">
        <v>45.68</v>
      </c>
      <c r="F34" t="n">
        <v>42.65</v>
      </c>
      <c r="G34" t="n">
        <v>196.86</v>
      </c>
      <c r="H34" t="n">
        <v>2.37</v>
      </c>
      <c r="I34" t="n">
        <v>13</v>
      </c>
      <c r="J34" t="n">
        <v>247.78</v>
      </c>
      <c r="K34" t="n">
        <v>54.38</v>
      </c>
      <c r="L34" t="n">
        <v>33</v>
      </c>
      <c r="M34" t="n">
        <v>11</v>
      </c>
      <c r="N34" t="n">
        <v>60.41</v>
      </c>
      <c r="O34" t="n">
        <v>30794.11</v>
      </c>
      <c r="P34" t="n">
        <v>552.8</v>
      </c>
      <c r="Q34" t="n">
        <v>796.36</v>
      </c>
      <c r="R34" t="n">
        <v>125.88</v>
      </c>
      <c r="S34" t="n">
        <v>102.58</v>
      </c>
      <c r="T34" t="n">
        <v>7597.45</v>
      </c>
      <c r="U34" t="n">
        <v>0.8100000000000001</v>
      </c>
      <c r="V34" t="n">
        <v>0.88</v>
      </c>
      <c r="W34" t="n">
        <v>12.3</v>
      </c>
      <c r="X34" t="n">
        <v>0.44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2.1889</v>
      </c>
      <c r="E35" t="n">
        <v>45.68</v>
      </c>
      <c r="F35" t="n">
        <v>42.66</v>
      </c>
      <c r="G35" t="n">
        <v>196.9</v>
      </c>
      <c r="H35" t="n">
        <v>2.42</v>
      </c>
      <c r="I35" t="n">
        <v>13</v>
      </c>
      <c r="J35" t="n">
        <v>249.57</v>
      </c>
      <c r="K35" t="n">
        <v>54.38</v>
      </c>
      <c r="L35" t="n">
        <v>34</v>
      </c>
      <c r="M35" t="n">
        <v>11</v>
      </c>
      <c r="N35" t="n">
        <v>61.2</v>
      </c>
      <c r="O35" t="n">
        <v>31014.73</v>
      </c>
      <c r="P35" t="n">
        <v>556.36</v>
      </c>
      <c r="Q35" t="n">
        <v>796.35</v>
      </c>
      <c r="R35" t="n">
        <v>126.44</v>
      </c>
      <c r="S35" t="n">
        <v>102.58</v>
      </c>
      <c r="T35" t="n">
        <v>7877.08</v>
      </c>
      <c r="U35" t="n">
        <v>0.8100000000000001</v>
      </c>
      <c r="V35" t="n">
        <v>0.88</v>
      </c>
      <c r="W35" t="n">
        <v>12.29</v>
      </c>
      <c r="X35" t="n">
        <v>0.45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2.1884</v>
      </c>
      <c r="E36" t="n">
        <v>45.7</v>
      </c>
      <c r="F36" t="n">
        <v>42.67</v>
      </c>
      <c r="G36" t="n">
        <v>196.96</v>
      </c>
      <c r="H36" t="n">
        <v>2.48</v>
      </c>
      <c r="I36" t="n">
        <v>13</v>
      </c>
      <c r="J36" t="n">
        <v>251.37</v>
      </c>
      <c r="K36" t="n">
        <v>54.38</v>
      </c>
      <c r="L36" t="n">
        <v>35</v>
      </c>
      <c r="M36" t="n">
        <v>11</v>
      </c>
      <c r="N36" t="n">
        <v>61.99</v>
      </c>
      <c r="O36" t="n">
        <v>31236.5</v>
      </c>
      <c r="P36" t="n">
        <v>556.54</v>
      </c>
      <c r="Q36" t="n">
        <v>796.39</v>
      </c>
      <c r="R36" t="n">
        <v>126.87</v>
      </c>
      <c r="S36" t="n">
        <v>102.58</v>
      </c>
      <c r="T36" t="n">
        <v>8093.23</v>
      </c>
      <c r="U36" t="n">
        <v>0.8100000000000001</v>
      </c>
      <c r="V36" t="n">
        <v>0.88</v>
      </c>
      <c r="W36" t="n">
        <v>12.29</v>
      </c>
      <c r="X36" t="n">
        <v>0.46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2.1933</v>
      </c>
      <c r="E37" t="n">
        <v>45.59</v>
      </c>
      <c r="F37" t="n">
        <v>42.61</v>
      </c>
      <c r="G37" t="n">
        <v>213.05</v>
      </c>
      <c r="H37" t="n">
        <v>2.53</v>
      </c>
      <c r="I37" t="n">
        <v>12</v>
      </c>
      <c r="J37" t="n">
        <v>253.18</v>
      </c>
      <c r="K37" t="n">
        <v>54.38</v>
      </c>
      <c r="L37" t="n">
        <v>36</v>
      </c>
      <c r="M37" t="n">
        <v>10</v>
      </c>
      <c r="N37" t="n">
        <v>62.8</v>
      </c>
      <c r="O37" t="n">
        <v>31459.45</v>
      </c>
      <c r="P37" t="n">
        <v>550.04</v>
      </c>
      <c r="Q37" t="n">
        <v>796.38</v>
      </c>
      <c r="R37" t="n">
        <v>124.72</v>
      </c>
      <c r="S37" t="n">
        <v>102.58</v>
      </c>
      <c r="T37" t="n">
        <v>7021.92</v>
      </c>
      <c r="U37" t="n">
        <v>0.82</v>
      </c>
      <c r="V37" t="n">
        <v>0.88</v>
      </c>
      <c r="W37" t="n">
        <v>12.29</v>
      </c>
      <c r="X37" t="n">
        <v>0.4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2.1926</v>
      </c>
      <c r="E38" t="n">
        <v>45.61</v>
      </c>
      <c r="F38" t="n">
        <v>42.62</v>
      </c>
      <c r="G38" t="n">
        <v>213.12</v>
      </c>
      <c r="H38" t="n">
        <v>2.58</v>
      </c>
      <c r="I38" t="n">
        <v>12</v>
      </c>
      <c r="J38" t="n">
        <v>255</v>
      </c>
      <c r="K38" t="n">
        <v>54.38</v>
      </c>
      <c r="L38" t="n">
        <v>37</v>
      </c>
      <c r="M38" t="n">
        <v>10</v>
      </c>
      <c r="N38" t="n">
        <v>63.62</v>
      </c>
      <c r="O38" t="n">
        <v>31683.59</v>
      </c>
      <c r="P38" t="n">
        <v>551.61</v>
      </c>
      <c r="Q38" t="n">
        <v>796.3200000000001</v>
      </c>
      <c r="R38" t="n">
        <v>125.19</v>
      </c>
      <c r="S38" t="n">
        <v>102.58</v>
      </c>
      <c r="T38" t="n">
        <v>7255.51</v>
      </c>
      <c r="U38" t="n">
        <v>0.82</v>
      </c>
      <c r="V38" t="n">
        <v>0.88</v>
      </c>
      <c r="W38" t="n">
        <v>12.29</v>
      </c>
      <c r="X38" t="n">
        <v>0.41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2.1928</v>
      </c>
      <c r="E39" t="n">
        <v>45.6</v>
      </c>
      <c r="F39" t="n">
        <v>42.62</v>
      </c>
      <c r="G39" t="n">
        <v>213.1</v>
      </c>
      <c r="H39" t="n">
        <v>2.63</v>
      </c>
      <c r="I39" t="n">
        <v>12</v>
      </c>
      <c r="J39" t="n">
        <v>256.82</v>
      </c>
      <c r="K39" t="n">
        <v>54.38</v>
      </c>
      <c r="L39" t="n">
        <v>38</v>
      </c>
      <c r="M39" t="n">
        <v>10</v>
      </c>
      <c r="N39" t="n">
        <v>64.45</v>
      </c>
      <c r="O39" t="n">
        <v>31909.08</v>
      </c>
      <c r="P39" t="n">
        <v>551.41</v>
      </c>
      <c r="Q39" t="n">
        <v>796.35</v>
      </c>
      <c r="R39" t="n">
        <v>125.09</v>
      </c>
      <c r="S39" t="n">
        <v>102.58</v>
      </c>
      <c r="T39" t="n">
        <v>7208.7</v>
      </c>
      <c r="U39" t="n">
        <v>0.82</v>
      </c>
      <c r="V39" t="n">
        <v>0.88</v>
      </c>
      <c r="W39" t="n">
        <v>12.29</v>
      </c>
      <c r="X39" t="n">
        <v>0.41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2.1967</v>
      </c>
      <c r="E40" t="n">
        <v>45.52</v>
      </c>
      <c r="F40" t="n">
        <v>42.58</v>
      </c>
      <c r="G40" t="n">
        <v>232.24</v>
      </c>
      <c r="H40" t="n">
        <v>2.68</v>
      </c>
      <c r="I40" t="n">
        <v>11</v>
      </c>
      <c r="J40" t="n">
        <v>258.66</v>
      </c>
      <c r="K40" t="n">
        <v>54.38</v>
      </c>
      <c r="L40" t="n">
        <v>39</v>
      </c>
      <c r="M40" t="n">
        <v>9</v>
      </c>
      <c r="N40" t="n">
        <v>65.28</v>
      </c>
      <c r="O40" t="n">
        <v>32135.68</v>
      </c>
      <c r="P40" t="n">
        <v>545.16</v>
      </c>
      <c r="Q40" t="n">
        <v>796.33</v>
      </c>
      <c r="R40" t="n">
        <v>123.6</v>
      </c>
      <c r="S40" t="n">
        <v>102.58</v>
      </c>
      <c r="T40" t="n">
        <v>6465.51</v>
      </c>
      <c r="U40" t="n">
        <v>0.83</v>
      </c>
      <c r="V40" t="n">
        <v>0.88</v>
      </c>
      <c r="W40" t="n">
        <v>12.29</v>
      </c>
      <c r="X40" t="n">
        <v>0.36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2.1964</v>
      </c>
      <c r="E41" t="n">
        <v>45.53</v>
      </c>
      <c r="F41" t="n">
        <v>42.58</v>
      </c>
      <c r="G41" t="n">
        <v>232.28</v>
      </c>
      <c r="H41" t="n">
        <v>2.73</v>
      </c>
      <c r="I41" t="n">
        <v>11</v>
      </c>
      <c r="J41" t="n">
        <v>260.51</v>
      </c>
      <c r="K41" t="n">
        <v>54.38</v>
      </c>
      <c r="L41" t="n">
        <v>40</v>
      </c>
      <c r="M41" t="n">
        <v>9</v>
      </c>
      <c r="N41" t="n">
        <v>66.13</v>
      </c>
      <c r="O41" t="n">
        <v>32363.54</v>
      </c>
      <c r="P41" t="n">
        <v>547.62</v>
      </c>
      <c r="Q41" t="n">
        <v>796.35</v>
      </c>
      <c r="R41" t="n">
        <v>123.74</v>
      </c>
      <c r="S41" t="n">
        <v>102.58</v>
      </c>
      <c r="T41" t="n">
        <v>6536.64</v>
      </c>
      <c r="U41" t="n">
        <v>0.83</v>
      </c>
      <c r="V41" t="n">
        <v>0.88</v>
      </c>
      <c r="W41" t="n">
        <v>12.29</v>
      </c>
      <c r="X41" t="n">
        <v>0.37</v>
      </c>
      <c r="Y41" t="n">
        <v>1</v>
      </c>
      <c r="Z41" t="n">
        <v>10</v>
      </c>
    </row>
    <row r="42">
      <c r="A42" t="n">
        <v>0</v>
      </c>
      <c r="B42" t="n">
        <v>40</v>
      </c>
      <c r="C42" t="inlineStr">
        <is>
          <t xml:space="preserve">CONCLUIDO	</t>
        </is>
      </c>
      <c r="D42" t="n">
        <v>1.5728</v>
      </c>
      <c r="E42" t="n">
        <v>63.58</v>
      </c>
      <c r="F42" t="n">
        <v>55.24</v>
      </c>
      <c r="G42" t="n">
        <v>9.779999999999999</v>
      </c>
      <c r="H42" t="n">
        <v>0.2</v>
      </c>
      <c r="I42" t="n">
        <v>339</v>
      </c>
      <c r="J42" t="n">
        <v>89.87</v>
      </c>
      <c r="K42" t="n">
        <v>37.55</v>
      </c>
      <c r="L42" t="n">
        <v>1</v>
      </c>
      <c r="M42" t="n">
        <v>337</v>
      </c>
      <c r="N42" t="n">
        <v>11.32</v>
      </c>
      <c r="O42" t="n">
        <v>11317.98</v>
      </c>
      <c r="P42" t="n">
        <v>467.47</v>
      </c>
      <c r="Q42" t="n">
        <v>797.09</v>
      </c>
      <c r="R42" t="n">
        <v>545.9299999999999</v>
      </c>
      <c r="S42" t="n">
        <v>102.58</v>
      </c>
      <c r="T42" t="n">
        <v>215990.46</v>
      </c>
      <c r="U42" t="n">
        <v>0.19</v>
      </c>
      <c r="V42" t="n">
        <v>0.68</v>
      </c>
      <c r="W42" t="n">
        <v>12.83</v>
      </c>
      <c r="X42" t="n">
        <v>13</v>
      </c>
      <c r="Y42" t="n">
        <v>1</v>
      </c>
      <c r="Z42" t="n">
        <v>10</v>
      </c>
    </row>
    <row r="43">
      <c r="A43" t="n">
        <v>1</v>
      </c>
      <c r="B43" t="n">
        <v>40</v>
      </c>
      <c r="C43" t="inlineStr">
        <is>
          <t xml:space="preserve">CONCLUIDO	</t>
        </is>
      </c>
      <c r="D43" t="n">
        <v>1.9122</v>
      </c>
      <c r="E43" t="n">
        <v>52.3</v>
      </c>
      <c r="F43" t="n">
        <v>47.64</v>
      </c>
      <c r="G43" t="n">
        <v>19.85</v>
      </c>
      <c r="H43" t="n">
        <v>0.39</v>
      </c>
      <c r="I43" t="n">
        <v>144</v>
      </c>
      <c r="J43" t="n">
        <v>91.09999999999999</v>
      </c>
      <c r="K43" t="n">
        <v>37.55</v>
      </c>
      <c r="L43" t="n">
        <v>2</v>
      </c>
      <c r="M43" t="n">
        <v>142</v>
      </c>
      <c r="N43" t="n">
        <v>11.54</v>
      </c>
      <c r="O43" t="n">
        <v>11468.97</v>
      </c>
      <c r="P43" t="n">
        <v>397.83</v>
      </c>
      <c r="Q43" t="n">
        <v>796.8</v>
      </c>
      <c r="R43" t="n">
        <v>292.01</v>
      </c>
      <c r="S43" t="n">
        <v>102.58</v>
      </c>
      <c r="T43" t="n">
        <v>90007.00999999999</v>
      </c>
      <c r="U43" t="n">
        <v>0.35</v>
      </c>
      <c r="V43" t="n">
        <v>0.79</v>
      </c>
      <c r="W43" t="n">
        <v>12.51</v>
      </c>
      <c r="X43" t="n">
        <v>5.41</v>
      </c>
      <c r="Y43" t="n">
        <v>1</v>
      </c>
      <c r="Z43" t="n">
        <v>10</v>
      </c>
    </row>
    <row r="44">
      <c r="A44" t="n">
        <v>2</v>
      </c>
      <c r="B44" t="n">
        <v>40</v>
      </c>
      <c r="C44" t="inlineStr">
        <is>
          <t xml:space="preserve">CONCLUIDO	</t>
        </is>
      </c>
      <c r="D44" t="n">
        <v>2.0304</v>
      </c>
      <c r="E44" t="n">
        <v>49.25</v>
      </c>
      <c r="F44" t="n">
        <v>45.59</v>
      </c>
      <c r="G44" t="n">
        <v>30.06</v>
      </c>
      <c r="H44" t="n">
        <v>0.57</v>
      </c>
      <c r="I44" t="n">
        <v>91</v>
      </c>
      <c r="J44" t="n">
        <v>92.31999999999999</v>
      </c>
      <c r="K44" t="n">
        <v>37.55</v>
      </c>
      <c r="L44" t="n">
        <v>3</v>
      </c>
      <c r="M44" t="n">
        <v>89</v>
      </c>
      <c r="N44" t="n">
        <v>11.77</v>
      </c>
      <c r="O44" t="n">
        <v>11620.34</v>
      </c>
      <c r="P44" t="n">
        <v>375.09</v>
      </c>
      <c r="Q44" t="n">
        <v>796.64</v>
      </c>
      <c r="R44" t="n">
        <v>224.09</v>
      </c>
      <c r="S44" t="n">
        <v>102.58</v>
      </c>
      <c r="T44" t="n">
        <v>56312.8</v>
      </c>
      <c r="U44" t="n">
        <v>0.46</v>
      </c>
      <c r="V44" t="n">
        <v>0.83</v>
      </c>
      <c r="W44" t="n">
        <v>12.42</v>
      </c>
      <c r="X44" t="n">
        <v>3.37</v>
      </c>
      <c r="Y44" t="n">
        <v>1</v>
      </c>
      <c r="Z44" t="n">
        <v>10</v>
      </c>
    </row>
    <row r="45">
      <c r="A45" t="n">
        <v>3</v>
      </c>
      <c r="B45" t="n">
        <v>40</v>
      </c>
      <c r="C45" t="inlineStr">
        <is>
          <t xml:space="preserve">CONCLUIDO	</t>
        </is>
      </c>
      <c r="D45" t="n">
        <v>2.089</v>
      </c>
      <c r="E45" t="n">
        <v>47.87</v>
      </c>
      <c r="F45" t="n">
        <v>44.68</v>
      </c>
      <c r="G45" t="n">
        <v>40.62</v>
      </c>
      <c r="H45" t="n">
        <v>0.75</v>
      </c>
      <c r="I45" t="n">
        <v>66</v>
      </c>
      <c r="J45" t="n">
        <v>93.55</v>
      </c>
      <c r="K45" t="n">
        <v>37.55</v>
      </c>
      <c r="L45" t="n">
        <v>4</v>
      </c>
      <c r="M45" t="n">
        <v>64</v>
      </c>
      <c r="N45" t="n">
        <v>12</v>
      </c>
      <c r="O45" t="n">
        <v>11772.07</v>
      </c>
      <c r="P45" t="n">
        <v>361.34</v>
      </c>
      <c r="Q45" t="n">
        <v>796.49</v>
      </c>
      <c r="R45" t="n">
        <v>193.52</v>
      </c>
      <c r="S45" t="n">
        <v>102.58</v>
      </c>
      <c r="T45" t="n">
        <v>41150.88</v>
      </c>
      <c r="U45" t="n">
        <v>0.53</v>
      </c>
      <c r="V45" t="n">
        <v>0.84</v>
      </c>
      <c r="W45" t="n">
        <v>12.39</v>
      </c>
      <c r="X45" t="n">
        <v>2.47</v>
      </c>
      <c r="Y45" t="n">
        <v>1</v>
      </c>
      <c r="Z45" t="n">
        <v>10</v>
      </c>
    </row>
    <row r="46">
      <c r="A46" t="n">
        <v>4</v>
      </c>
      <c r="B46" t="n">
        <v>40</v>
      </c>
      <c r="C46" t="inlineStr">
        <is>
          <t xml:space="preserve">CONCLUIDO	</t>
        </is>
      </c>
      <c r="D46" t="n">
        <v>2.1258</v>
      </c>
      <c r="E46" t="n">
        <v>47.04</v>
      </c>
      <c r="F46" t="n">
        <v>44.12</v>
      </c>
      <c r="G46" t="n">
        <v>50.91</v>
      </c>
      <c r="H46" t="n">
        <v>0.93</v>
      </c>
      <c r="I46" t="n">
        <v>52</v>
      </c>
      <c r="J46" t="n">
        <v>94.79000000000001</v>
      </c>
      <c r="K46" t="n">
        <v>37.55</v>
      </c>
      <c r="L46" t="n">
        <v>5</v>
      </c>
      <c r="M46" t="n">
        <v>50</v>
      </c>
      <c r="N46" t="n">
        <v>12.23</v>
      </c>
      <c r="O46" t="n">
        <v>11924.18</v>
      </c>
      <c r="P46" t="n">
        <v>351.12</v>
      </c>
      <c r="Q46" t="n">
        <v>796.41</v>
      </c>
      <c r="R46" t="n">
        <v>174.8</v>
      </c>
      <c r="S46" t="n">
        <v>102.58</v>
      </c>
      <c r="T46" t="n">
        <v>31863.49</v>
      </c>
      <c r="U46" t="n">
        <v>0.59</v>
      </c>
      <c r="V46" t="n">
        <v>0.85</v>
      </c>
      <c r="W46" t="n">
        <v>12.36</v>
      </c>
      <c r="X46" t="n">
        <v>1.9</v>
      </c>
      <c r="Y46" t="n">
        <v>1</v>
      </c>
      <c r="Z46" t="n">
        <v>10</v>
      </c>
    </row>
    <row r="47">
      <c r="A47" t="n">
        <v>5</v>
      </c>
      <c r="B47" t="n">
        <v>40</v>
      </c>
      <c r="C47" t="inlineStr">
        <is>
          <t xml:space="preserve">CONCLUIDO	</t>
        </is>
      </c>
      <c r="D47" t="n">
        <v>2.1511</v>
      </c>
      <c r="E47" t="n">
        <v>46.49</v>
      </c>
      <c r="F47" t="n">
        <v>43.75</v>
      </c>
      <c r="G47" t="n">
        <v>62.51</v>
      </c>
      <c r="H47" t="n">
        <v>1.1</v>
      </c>
      <c r="I47" t="n">
        <v>42</v>
      </c>
      <c r="J47" t="n">
        <v>96.02</v>
      </c>
      <c r="K47" t="n">
        <v>37.55</v>
      </c>
      <c r="L47" t="n">
        <v>6</v>
      </c>
      <c r="M47" t="n">
        <v>40</v>
      </c>
      <c r="N47" t="n">
        <v>12.47</v>
      </c>
      <c r="O47" t="n">
        <v>12076.67</v>
      </c>
      <c r="P47" t="n">
        <v>341.99</v>
      </c>
      <c r="Q47" t="n">
        <v>796.47</v>
      </c>
      <c r="R47" t="n">
        <v>162.63</v>
      </c>
      <c r="S47" t="n">
        <v>102.58</v>
      </c>
      <c r="T47" t="n">
        <v>25827.8</v>
      </c>
      <c r="U47" t="n">
        <v>0.63</v>
      </c>
      <c r="V47" t="n">
        <v>0.86</v>
      </c>
      <c r="W47" t="n">
        <v>12.34</v>
      </c>
      <c r="X47" t="n">
        <v>1.54</v>
      </c>
      <c r="Y47" t="n">
        <v>1</v>
      </c>
      <c r="Z47" t="n">
        <v>10</v>
      </c>
    </row>
    <row r="48">
      <c r="A48" t="n">
        <v>6</v>
      </c>
      <c r="B48" t="n">
        <v>40</v>
      </c>
      <c r="C48" t="inlineStr">
        <is>
          <t xml:space="preserve">CONCLUIDO	</t>
        </is>
      </c>
      <c r="D48" t="n">
        <v>2.1667</v>
      </c>
      <c r="E48" t="n">
        <v>46.15</v>
      </c>
      <c r="F48" t="n">
        <v>43.53</v>
      </c>
      <c r="G48" t="n">
        <v>72.55</v>
      </c>
      <c r="H48" t="n">
        <v>1.27</v>
      </c>
      <c r="I48" t="n">
        <v>36</v>
      </c>
      <c r="J48" t="n">
        <v>97.26000000000001</v>
      </c>
      <c r="K48" t="n">
        <v>37.55</v>
      </c>
      <c r="L48" t="n">
        <v>7</v>
      </c>
      <c r="M48" t="n">
        <v>34</v>
      </c>
      <c r="N48" t="n">
        <v>12.71</v>
      </c>
      <c r="O48" t="n">
        <v>12229.54</v>
      </c>
      <c r="P48" t="n">
        <v>333.7</v>
      </c>
      <c r="Q48" t="n">
        <v>796.46</v>
      </c>
      <c r="R48" t="n">
        <v>155.2</v>
      </c>
      <c r="S48" t="n">
        <v>102.58</v>
      </c>
      <c r="T48" t="n">
        <v>22141.07</v>
      </c>
      <c r="U48" t="n">
        <v>0.66</v>
      </c>
      <c r="V48" t="n">
        <v>0.86</v>
      </c>
      <c r="W48" t="n">
        <v>12.34</v>
      </c>
      <c r="X48" t="n">
        <v>1.32</v>
      </c>
      <c r="Y48" t="n">
        <v>1</v>
      </c>
      <c r="Z48" t="n">
        <v>10</v>
      </c>
    </row>
    <row r="49">
      <c r="A49" t="n">
        <v>7</v>
      </c>
      <c r="B49" t="n">
        <v>40</v>
      </c>
      <c r="C49" t="inlineStr">
        <is>
          <t xml:space="preserve">CONCLUIDO	</t>
        </is>
      </c>
      <c r="D49" t="n">
        <v>2.1807</v>
      </c>
      <c r="E49" t="n">
        <v>45.86</v>
      </c>
      <c r="F49" t="n">
        <v>43.33</v>
      </c>
      <c r="G49" t="n">
        <v>83.87</v>
      </c>
      <c r="H49" t="n">
        <v>1.43</v>
      </c>
      <c r="I49" t="n">
        <v>31</v>
      </c>
      <c r="J49" t="n">
        <v>98.5</v>
      </c>
      <c r="K49" t="n">
        <v>37.55</v>
      </c>
      <c r="L49" t="n">
        <v>8</v>
      </c>
      <c r="M49" t="n">
        <v>29</v>
      </c>
      <c r="N49" t="n">
        <v>12.95</v>
      </c>
      <c r="O49" t="n">
        <v>12382.79</v>
      </c>
      <c r="P49" t="n">
        <v>325.43</v>
      </c>
      <c r="Q49" t="n">
        <v>796.37</v>
      </c>
      <c r="R49" t="n">
        <v>148.64</v>
      </c>
      <c r="S49" t="n">
        <v>102.58</v>
      </c>
      <c r="T49" t="n">
        <v>18886.82</v>
      </c>
      <c r="U49" t="n">
        <v>0.6899999999999999</v>
      </c>
      <c r="V49" t="n">
        <v>0.87</v>
      </c>
      <c r="W49" t="n">
        <v>12.32</v>
      </c>
      <c r="X49" t="n">
        <v>1.12</v>
      </c>
      <c r="Y49" t="n">
        <v>1</v>
      </c>
      <c r="Z49" t="n">
        <v>10</v>
      </c>
    </row>
    <row r="50">
      <c r="A50" t="n">
        <v>8</v>
      </c>
      <c r="B50" t="n">
        <v>40</v>
      </c>
      <c r="C50" t="inlineStr">
        <is>
          <t xml:space="preserve">CONCLUIDO	</t>
        </is>
      </c>
      <c r="D50" t="n">
        <v>2.1919</v>
      </c>
      <c r="E50" t="n">
        <v>45.62</v>
      </c>
      <c r="F50" t="n">
        <v>43.17</v>
      </c>
      <c r="G50" t="n">
        <v>95.94</v>
      </c>
      <c r="H50" t="n">
        <v>1.59</v>
      </c>
      <c r="I50" t="n">
        <v>27</v>
      </c>
      <c r="J50" t="n">
        <v>99.75</v>
      </c>
      <c r="K50" t="n">
        <v>37.55</v>
      </c>
      <c r="L50" t="n">
        <v>9</v>
      </c>
      <c r="M50" t="n">
        <v>25</v>
      </c>
      <c r="N50" t="n">
        <v>13.2</v>
      </c>
      <c r="O50" t="n">
        <v>12536.43</v>
      </c>
      <c r="P50" t="n">
        <v>316.84</v>
      </c>
      <c r="Q50" t="n">
        <v>796.4299999999999</v>
      </c>
      <c r="R50" t="n">
        <v>143.35</v>
      </c>
      <c r="S50" t="n">
        <v>102.58</v>
      </c>
      <c r="T50" t="n">
        <v>16263.75</v>
      </c>
      <c r="U50" t="n">
        <v>0.72</v>
      </c>
      <c r="V50" t="n">
        <v>0.87</v>
      </c>
      <c r="W50" t="n">
        <v>12.31</v>
      </c>
      <c r="X50" t="n">
        <v>0.96</v>
      </c>
      <c r="Y50" t="n">
        <v>1</v>
      </c>
      <c r="Z50" t="n">
        <v>10</v>
      </c>
    </row>
    <row r="51">
      <c r="A51" t="n">
        <v>9</v>
      </c>
      <c r="B51" t="n">
        <v>40</v>
      </c>
      <c r="C51" t="inlineStr">
        <is>
          <t xml:space="preserve">CONCLUIDO	</t>
        </is>
      </c>
      <c r="D51" t="n">
        <v>2.1995</v>
      </c>
      <c r="E51" t="n">
        <v>45.46</v>
      </c>
      <c r="F51" t="n">
        <v>43.07</v>
      </c>
      <c r="G51" t="n">
        <v>107.68</v>
      </c>
      <c r="H51" t="n">
        <v>1.74</v>
      </c>
      <c r="I51" t="n">
        <v>24</v>
      </c>
      <c r="J51" t="n">
        <v>101</v>
      </c>
      <c r="K51" t="n">
        <v>37.55</v>
      </c>
      <c r="L51" t="n">
        <v>10</v>
      </c>
      <c r="M51" t="n">
        <v>21</v>
      </c>
      <c r="N51" t="n">
        <v>13.45</v>
      </c>
      <c r="O51" t="n">
        <v>12690.46</v>
      </c>
      <c r="P51" t="n">
        <v>308.15</v>
      </c>
      <c r="Q51" t="n">
        <v>796.39</v>
      </c>
      <c r="R51" t="n">
        <v>140.1</v>
      </c>
      <c r="S51" t="n">
        <v>102.58</v>
      </c>
      <c r="T51" t="n">
        <v>14652.93</v>
      </c>
      <c r="U51" t="n">
        <v>0.73</v>
      </c>
      <c r="V51" t="n">
        <v>0.87</v>
      </c>
      <c r="W51" t="n">
        <v>12.31</v>
      </c>
      <c r="X51" t="n">
        <v>0.86</v>
      </c>
      <c r="Y51" t="n">
        <v>1</v>
      </c>
      <c r="Z51" t="n">
        <v>10</v>
      </c>
    </row>
    <row r="52">
      <c r="A52" t="n">
        <v>10</v>
      </c>
      <c r="B52" t="n">
        <v>40</v>
      </c>
      <c r="C52" t="inlineStr">
        <is>
          <t xml:space="preserve">CONCLUIDO	</t>
        </is>
      </c>
      <c r="D52" t="n">
        <v>2.2045</v>
      </c>
      <c r="E52" t="n">
        <v>45.36</v>
      </c>
      <c r="F52" t="n">
        <v>43.01</v>
      </c>
      <c r="G52" t="n">
        <v>117.29</v>
      </c>
      <c r="H52" t="n">
        <v>1.89</v>
      </c>
      <c r="I52" t="n">
        <v>22</v>
      </c>
      <c r="J52" t="n">
        <v>102.25</v>
      </c>
      <c r="K52" t="n">
        <v>37.55</v>
      </c>
      <c r="L52" t="n">
        <v>11</v>
      </c>
      <c r="M52" t="n">
        <v>9</v>
      </c>
      <c r="N52" t="n">
        <v>13.7</v>
      </c>
      <c r="O52" t="n">
        <v>12844.88</v>
      </c>
      <c r="P52" t="n">
        <v>305.87</v>
      </c>
      <c r="Q52" t="n">
        <v>796.4299999999999</v>
      </c>
      <c r="R52" t="n">
        <v>137.47</v>
      </c>
      <c r="S52" t="n">
        <v>102.58</v>
      </c>
      <c r="T52" t="n">
        <v>13349.55</v>
      </c>
      <c r="U52" t="n">
        <v>0.75</v>
      </c>
      <c r="V52" t="n">
        <v>0.87</v>
      </c>
      <c r="W52" t="n">
        <v>12.32</v>
      </c>
      <c r="X52" t="n">
        <v>0.79</v>
      </c>
      <c r="Y52" t="n">
        <v>1</v>
      </c>
      <c r="Z52" t="n">
        <v>10</v>
      </c>
    </row>
    <row r="53">
      <c r="A53" t="n">
        <v>11</v>
      </c>
      <c r="B53" t="n">
        <v>40</v>
      </c>
      <c r="C53" t="inlineStr">
        <is>
          <t xml:space="preserve">CONCLUIDO	</t>
        </is>
      </c>
      <c r="D53" t="n">
        <v>2.2062</v>
      </c>
      <c r="E53" t="n">
        <v>45.33</v>
      </c>
      <c r="F53" t="n">
        <v>42.99</v>
      </c>
      <c r="G53" t="n">
        <v>122.83</v>
      </c>
      <c r="H53" t="n">
        <v>2.04</v>
      </c>
      <c r="I53" t="n">
        <v>21</v>
      </c>
      <c r="J53" t="n">
        <v>103.51</v>
      </c>
      <c r="K53" t="n">
        <v>37.55</v>
      </c>
      <c r="L53" t="n">
        <v>12</v>
      </c>
      <c r="M53" t="n">
        <v>0</v>
      </c>
      <c r="N53" t="n">
        <v>13.95</v>
      </c>
      <c r="O53" t="n">
        <v>12999.7</v>
      </c>
      <c r="P53" t="n">
        <v>305.85</v>
      </c>
      <c r="Q53" t="n">
        <v>796.36</v>
      </c>
      <c r="R53" t="n">
        <v>136.42</v>
      </c>
      <c r="S53" t="n">
        <v>102.58</v>
      </c>
      <c r="T53" t="n">
        <v>12825.86</v>
      </c>
      <c r="U53" t="n">
        <v>0.75</v>
      </c>
      <c r="V53" t="n">
        <v>0.87</v>
      </c>
      <c r="W53" t="n">
        <v>12.33</v>
      </c>
      <c r="X53" t="n">
        <v>0.78</v>
      </c>
      <c r="Y53" t="n">
        <v>1</v>
      </c>
      <c r="Z53" t="n">
        <v>10</v>
      </c>
    </row>
    <row r="54">
      <c r="A54" t="n">
        <v>0</v>
      </c>
      <c r="B54" t="n">
        <v>30</v>
      </c>
      <c r="C54" t="inlineStr">
        <is>
          <t xml:space="preserve">CONCLUIDO	</t>
        </is>
      </c>
      <c r="D54" t="n">
        <v>1.7004</v>
      </c>
      <c r="E54" t="n">
        <v>58.81</v>
      </c>
      <c r="F54" t="n">
        <v>52.69</v>
      </c>
      <c r="G54" t="n">
        <v>11.5</v>
      </c>
      <c r="H54" t="n">
        <v>0.24</v>
      </c>
      <c r="I54" t="n">
        <v>275</v>
      </c>
      <c r="J54" t="n">
        <v>71.52</v>
      </c>
      <c r="K54" t="n">
        <v>32.27</v>
      </c>
      <c r="L54" t="n">
        <v>1</v>
      </c>
      <c r="M54" t="n">
        <v>273</v>
      </c>
      <c r="N54" t="n">
        <v>8.25</v>
      </c>
      <c r="O54" t="n">
        <v>9054.6</v>
      </c>
      <c r="P54" t="n">
        <v>379.36</v>
      </c>
      <c r="Q54" t="n">
        <v>797.24</v>
      </c>
      <c r="R54" t="n">
        <v>460.83</v>
      </c>
      <c r="S54" t="n">
        <v>102.58</v>
      </c>
      <c r="T54" t="n">
        <v>173764.01</v>
      </c>
      <c r="U54" t="n">
        <v>0.22</v>
      </c>
      <c r="V54" t="n">
        <v>0.71</v>
      </c>
      <c r="W54" t="n">
        <v>12.72</v>
      </c>
      <c r="X54" t="n">
        <v>10.46</v>
      </c>
      <c r="Y54" t="n">
        <v>1</v>
      </c>
      <c r="Z54" t="n">
        <v>10</v>
      </c>
    </row>
    <row r="55">
      <c r="A55" t="n">
        <v>1</v>
      </c>
      <c r="B55" t="n">
        <v>30</v>
      </c>
      <c r="C55" t="inlineStr">
        <is>
          <t xml:space="preserve">CONCLUIDO	</t>
        </is>
      </c>
      <c r="D55" t="n">
        <v>1.9828</v>
      </c>
      <c r="E55" t="n">
        <v>50.43</v>
      </c>
      <c r="F55" t="n">
        <v>46.72</v>
      </c>
      <c r="G55" t="n">
        <v>23.36</v>
      </c>
      <c r="H55" t="n">
        <v>0.48</v>
      </c>
      <c r="I55" t="n">
        <v>120</v>
      </c>
      <c r="J55" t="n">
        <v>72.7</v>
      </c>
      <c r="K55" t="n">
        <v>32.27</v>
      </c>
      <c r="L55" t="n">
        <v>2</v>
      </c>
      <c r="M55" t="n">
        <v>118</v>
      </c>
      <c r="N55" t="n">
        <v>8.43</v>
      </c>
      <c r="O55" t="n">
        <v>9200.25</v>
      </c>
      <c r="P55" t="n">
        <v>329.1</v>
      </c>
      <c r="Q55" t="n">
        <v>796.75</v>
      </c>
      <c r="R55" t="n">
        <v>261.14</v>
      </c>
      <c r="S55" t="n">
        <v>102.58</v>
      </c>
      <c r="T55" t="n">
        <v>74694.11</v>
      </c>
      <c r="U55" t="n">
        <v>0.39</v>
      </c>
      <c r="V55" t="n">
        <v>0.8100000000000001</v>
      </c>
      <c r="W55" t="n">
        <v>12.48</v>
      </c>
      <c r="X55" t="n">
        <v>4.5</v>
      </c>
      <c r="Y55" t="n">
        <v>1</v>
      </c>
      <c r="Z55" t="n">
        <v>10</v>
      </c>
    </row>
    <row r="56">
      <c r="A56" t="n">
        <v>2</v>
      </c>
      <c r="B56" t="n">
        <v>30</v>
      </c>
      <c r="C56" t="inlineStr">
        <is>
          <t xml:space="preserve">CONCLUIDO	</t>
        </is>
      </c>
      <c r="D56" t="n">
        <v>2.0846</v>
      </c>
      <c r="E56" t="n">
        <v>47.97</v>
      </c>
      <c r="F56" t="n">
        <v>44.96</v>
      </c>
      <c r="G56" t="n">
        <v>35.97</v>
      </c>
      <c r="H56" t="n">
        <v>0.71</v>
      </c>
      <c r="I56" t="n">
        <v>75</v>
      </c>
      <c r="J56" t="n">
        <v>73.88</v>
      </c>
      <c r="K56" t="n">
        <v>32.27</v>
      </c>
      <c r="L56" t="n">
        <v>3</v>
      </c>
      <c r="M56" t="n">
        <v>73</v>
      </c>
      <c r="N56" t="n">
        <v>8.609999999999999</v>
      </c>
      <c r="O56" t="n">
        <v>9346.23</v>
      </c>
      <c r="P56" t="n">
        <v>308.63</v>
      </c>
      <c r="Q56" t="n">
        <v>796.53</v>
      </c>
      <c r="R56" t="n">
        <v>203.25</v>
      </c>
      <c r="S56" t="n">
        <v>102.58</v>
      </c>
      <c r="T56" t="n">
        <v>45969.91</v>
      </c>
      <c r="U56" t="n">
        <v>0.5</v>
      </c>
      <c r="V56" t="n">
        <v>0.84</v>
      </c>
      <c r="W56" t="n">
        <v>12.38</v>
      </c>
      <c r="X56" t="n">
        <v>2.75</v>
      </c>
      <c r="Y56" t="n">
        <v>1</v>
      </c>
      <c r="Z56" t="n">
        <v>10</v>
      </c>
    </row>
    <row r="57">
      <c r="A57" t="n">
        <v>3</v>
      </c>
      <c r="B57" t="n">
        <v>30</v>
      </c>
      <c r="C57" t="inlineStr">
        <is>
          <t xml:space="preserve">CONCLUIDO	</t>
        </is>
      </c>
      <c r="D57" t="n">
        <v>2.1297</v>
      </c>
      <c r="E57" t="n">
        <v>46.95</v>
      </c>
      <c r="F57" t="n">
        <v>44.25</v>
      </c>
      <c r="G57" t="n">
        <v>48.28</v>
      </c>
      <c r="H57" t="n">
        <v>0.93</v>
      </c>
      <c r="I57" t="n">
        <v>55</v>
      </c>
      <c r="J57" t="n">
        <v>75.06999999999999</v>
      </c>
      <c r="K57" t="n">
        <v>32.27</v>
      </c>
      <c r="L57" t="n">
        <v>4</v>
      </c>
      <c r="M57" t="n">
        <v>53</v>
      </c>
      <c r="N57" t="n">
        <v>8.800000000000001</v>
      </c>
      <c r="O57" t="n">
        <v>9492.549999999999</v>
      </c>
      <c r="P57" t="n">
        <v>296.37</v>
      </c>
      <c r="Q57" t="n">
        <v>796.52</v>
      </c>
      <c r="R57" t="n">
        <v>179.44</v>
      </c>
      <c r="S57" t="n">
        <v>102.58</v>
      </c>
      <c r="T57" t="n">
        <v>34166.81</v>
      </c>
      <c r="U57" t="n">
        <v>0.57</v>
      </c>
      <c r="V57" t="n">
        <v>0.85</v>
      </c>
      <c r="W57" t="n">
        <v>12.36</v>
      </c>
      <c r="X57" t="n">
        <v>2.04</v>
      </c>
      <c r="Y57" t="n">
        <v>1</v>
      </c>
      <c r="Z57" t="n">
        <v>10</v>
      </c>
    </row>
    <row r="58">
      <c r="A58" t="n">
        <v>4</v>
      </c>
      <c r="B58" t="n">
        <v>30</v>
      </c>
      <c r="C58" t="inlineStr">
        <is>
          <t xml:space="preserve">CONCLUIDO	</t>
        </is>
      </c>
      <c r="D58" t="n">
        <v>2.1637</v>
      </c>
      <c r="E58" t="n">
        <v>46.22</v>
      </c>
      <c r="F58" t="n">
        <v>43.72</v>
      </c>
      <c r="G58" t="n">
        <v>62.46</v>
      </c>
      <c r="H58" t="n">
        <v>1.15</v>
      </c>
      <c r="I58" t="n">
        <v>42</v>
      </c>
      <c r="J58" t="n">
        <v>76.26000000000001</v>
      </c>
      <c r="K58" t="n">
        <v>32.27</v>
      </c>
      <c r="L58" t="n">
        <v>5</v>
      </c>
      <c r="M58" t="n">
        <v>40</v>
      </c>
      <c r="N58" t="n">
        <v>8.99</v>
      </c>
      <c r="O58" t="n">
        <v>9639.200000000001</v>
      </c>
      <c r="P58" t="n">
        <v>283.36</v>
      </c>
      <c r="Q58" t="n">
        <v>796.5</v>
      </c>
      <c r="R58" t="n">
        <v>161.61</v>
      </c>
      <c r="S58" t="n">
        <v>102.58</v>
      </c>
      <c r="T58" t="n">
        <v>25315.01</v>
      </c>
      <c r="U58" t="n">
        <v>0.63</v>
      </c>
      <c r="V58" t="n">
        <v>0.86</v>
      </c>
      <c r="W58" t="n">
        <v>12.34</v>
      </c>
      <c r="X58" t="n">
        <v>1.5</v>
      </c>
      <c r="Y58" t="n">
        <v>1</v>
      </c>
      <c r="Z58" t="n">
        <v>10</v>
      </c>
    </row>
    <row r="59">
      <c r="A59" t="n">
        <v>5</v>
      </c>
      <c r="B59" t="n">
        <v>30</v>
      </c>
      <c r="C59" t="inlineStr">
        <is>
          <t xml:space="preserve">CONCLUIDO	</t>
        </is>
      </c>
      <c r="D59" t="n">
        <v>2.1818</v>
      </c>
      <c r="E59" t="n">
        <v>45.83</v>
      </c>
      <c r="F59" t="n">
        <v>43.46</v>
      </c>
      <c r="G59" t="n">
        <v>76.7</v>
      </c>
      <c r="H59" t="n">
        <v>1.36</v>
      </c>
      <c r="I59" t="n">
        <v>34</v>
      </c>
      <c r="J59" t="n">
        <v>77.45</v>
      </c>
      <c r="K59" t="n">
        <v>32.27</v>
      </c>
      <c r="L59" t="n">
        <v>6</v>
      </c>
      <c r="M59" t="n">
        <v>31</v>
      </c>
      <c r="N59" t="n">
        <v>9.18</v>
      </c>
      <c r="O59" t="n">
        <v>9786.190000000001</v>
      </c>
      <c r="P59" t="n">
        <v>272.54</v>
      </c>
      <c r="Q59" t="n">
        <v>796.53</v>
      </c>
      <c r="R59" t="n">
        <v>152.92</v>
      </c>
      <c r="S59" t="n">
        <v>102.58</v>
      </c>
      <c r="T59" t="n">
        <v>21011.23</v>
      </c>
      <c r="U59" t="n">
        <v>0.67</v>
      </c>
      <c r="V59" t="n">
        <v>0.87</v>
      </c>
      <c r="W59" t="n">
        <v>12.33</v>
      </c>
      <c r="X59" t="n">
        <v>1.25</v>
      </c>
      <c r="Y59" t="n">
        <v>1</v>
      </c>
      <c r="Z59" t="n">
        <v>10</v>
      </c>
    </row>
    <row r="60">
      <c r="A60" t="n">
        <v>6</v>
      </c>
      <c r="B60" t="n">
        <v>30</v>
      </c>
      <c r="C60" t="inlineStr">
        <is>
          <t xml:space="preserve">CONCLUIDO	</t>
        </is>
      </c>
      <c r="D60" t="n">
        <v>2.1948</v>
      </c>
      <c r="E60" t="n">
        <v>45.56</v>
      </c>
      <c r="F60" t="n">
        <v>43.27</v>
      </c>
      <c r="G60" t="n">
        <v>89.52</v>
      </c>
      <c r="H60" t="n">
        <v>1.56</v>
      </c>
      <c r="I60" t="n">
        <v>29</v>
      </c>
      <c r="J60" t="n">
        <v>78.65000000000001</v>
      </c>
      <c r="K60" t="n">
        <v>32.27</v>
      </c>
      <c r="L60" t="n">
        <v>7</v>
      </c>
      <c r="M60" t="n">
        <v>15</v>
      </c>
      <c r="N60" t="n">
        <v>9.380000000000001</v>
      </c>
      <c r="O60" t="n">
        <v>9933.52</v>
      </c>
      <c r="P60" t="n">
        <v>263.88</v>
      </c>
      <c r="Q60" t="n">
        <v>796.47</v>
      </c>
      <c r="R60" t="n">
        <v>145.96</v>
      </c>
      <c r="S60" t="n">
        <v>102.58</v>
      </c>
      <c r="T60" t="n">
        <v>17557.98</v>
      </c>
      <c r="U60" t="n">
        <v>0.7</v>
      </c>
      <c r="V60" t="n">
        <v>0.87</v>
      </c>
      <c r="W60" t="n">
        <v>12.34</v>
      </c>
      <c r="X60" t="n">
        <v>1.05</v>
      </c>
      <c r="Y60" t="n">
        <v>1</v>
      </c>
      <c r="Z60" t="n">
        <v>10</v>
      </c>
    </row>
    <row r="61">
      <c r="A61" t="n">
        <v>7</v>
      </c>
      <c r="B61" t="n">
        <v>30</v>
      </c>
      <c r="C61" t="inlineStr">
        <is>
          <t xml:space="preserve">CONCLUIDO	</t>
        </is>
      </c>
      <c r="D61" t="n">
        <v>2.1963</v>
      </c>
      <c r="E61" t="n">
        <v>45.53</v>
      </c>
      <c r="F61" t="n">
        <v>43.25</v>
      </c>
      <c r="G61" t="n">
        <v>92.68000000000001</v>
      </c>
      <c r="H61" t="n">
        <v>1.75</v>
      </c>
      <c r="I61" t="n">
        <v>28</v>
      </c>
      <c r="J61" t="n">
        <v>79.84</v>
      </c>
      <c r="K61" t="n">
        <v>32.27</v>
      </c>
      <c r="L61" t="n">
        <v>8</v>
      </c>
      <c r="M61" t="n">
        <v>0</v>
      </c>
      <c r="N61" t="n">
        <v>9.57</v>
      </c>
      <c r="O61" t="n">
        <v>10081.19</v>
      </c>
      <c r="P61" t="n">
        <v>265.17</v>
      </c>
      <c r="Q61" t="n">
        <v>796.6799999999999</v>
      </c>
      <c r="R61" t="n">
        <v>145.03</v>
      </c>
      <c r="S61" t="n">
        <v>102.58</v>
      </c>
      <c r="T61" t="n">
        <v>17097.73</v>
      </c>
      <c r="U61" t="n">
        <v>0.71</v>
      </c>
      <c r="V61" t="n">
        <v>0.87</v>
      </c>
      <c r="W61" t="n">
        <v>12.34</v>
      </c>
      <c r="X61" t="n">
        <v>1.04</v>
      </c>
      <c r="Y61" t="n">
        <v>1</v>
      </c>
      <c r="Z61" t="n">
        <v>10</v>
      </c>
    </row>
    <row r="62">
      <c r="A62" t="n">
        <v>0</v>
      </c>
      <c r="B62" t="n">
        <v>15</v>
      </c>
      <c r="C62" t="inlineStr">
        <is>
          <t xml:space="preserve">CONCLUIDO	</t>
        </is>
      </c>
      <c r="D62" t="n">
        <v>1.9364</v>
      </c>
      <c r="E62" t="n">
        <v>51.64</v>
      </c>
      <c r="F62" t="n">
        <v>48.18</v>
      </c>
      <c r="G62" t="n">
        <v>18.18</v>
      </c>
      <c r="H62" t="n">
        <v>0.43</v>
      </c>
      <c r="I62" t="n">
        <v>159</v>
      </c>
      <c r="J62" t="n">
        <v>39.78</v>
      </c>
      <c r="K62" t="n">
        <v>19.54</v>
      </c>
      <c r="L62" t="n">
        <v>1</v>
      </c>
      <c r="M62" t="n">
        <v>157</v>
      </c>
      <c r="N62" t="n">
        <v>4.24</v>
      </c>
      <c r="O62" t="n">
        <v>5140</v>
      </c>
      <c r="P62" t="n">
        <v>218.8</v>
      </c>
      <c r="Q62" t="n">
        <v>796.67</v>
      </c>
      <c r="R62" t="n">
        <v>310.79</v>
      </c>
      <c r="S62" t="n">
        <v>102.58</v>
      </c>
      <c r="T62" t="n">
        <v>99323.19</v>
      </c>
      <c r="U62" t="n">
        <v>0.33</v>
      </c>
      <c r="V62" t="n">
        <v>0.78</v>
      </c>
      <c r="W62" t="n">
        <v>12.51</v>
      </c>
      <c r="X62" t="n">
        <v>5.96</v>
      </c>
      <c r="Y62" t="n">
        <v>1</v>
      </c>
      <c r="Z62" t="n">
        <v>10</v>
      </c>
    </row>
    <row r="63">
      <c r="A63" t="n">
        <v>1</v>
      </c>
      <c r="B63" t="n">
        <v>15</v>
      </c>
      <c r="C63" t="inlineStr">
        <is>
          <t xml:space="preserve">CONCLUIDO	</t>
        </is>
      </c>
      <c r="D63" t="n">
        <v>2.119</v>
      </c>
      <c r="E63" t="n">
        <v>47.19</v>
      </c>
      <c r="F63" t="n">
        <v>44.74</v>
      </c>
      <c r="G63" t="n">
        <v>39.48</v>
      </c>
      <c r="H63" t="n">
        <v>0.84</v>
      </c>
      <c r="I63" t="n">
        <v>68</v>
      </c>
      <c r="J63" t="n">
        <v>40.89</v>
      </c>
      <c r="K63" t="n">
        <v>19.54</v>
      </c>
      <c r="L63" t="n">
        <v>2</v>
      </c>
      <c r="M63" t="n">
        <v>65</v>
      </c>
      <c r="N63" t="n">
        <v>4.35</v>
      </c>
      <c r="O63" t="n">
        <v>5277.26</v>
      </c>
      <c r="P63" t="n">
        <v>186.48</v>
      </c>
      <c r="Q63" t="n">
        <v>796.6</v>
      </c>
      <c r="R63" t="n">
        <v>195.46</v>
      </c>
      <c r="S63" t="n">
        <v>102.58</v>
      </c>
      <c r="T63" t="n">
        <v>42113.32</v>
      </c>
      <c r="U63" t="n">
        <v>0.52</v>
      </c>
      <c r="V63" t="n">
        <v>0.84</v>
      </c>
      <c r="W63" t="n">
        <v>12.38</v>
      </c>
      <c r="X63" t="n">
        <v>2.52</v>
      </c>
      <c r="Y63" t="n">
        <v>1</v>
      </c>
      <c r="Z63" t="n">
        <v>10</v>
      </c>
    </row>
    <row r="64">
      <c r="A64" t="n">
        <v>2</v>
      </c>
      <c r="B64" t="n">
        <v>15</v>
      </c>
      <c r="C64" t="inlineStr">
        <is>
          <t xml:space="preserve">CONCLUIDO	</t>
        </is>
      </c>
      <c r="D64" t="n">
        <v>2.1444</v>
      </c>
      <c r="E64" t="n">
        <v>46.63</v>
      </c>
      <c r="F64" t="n">
        <v>44.32</v>
      </c>
      <c r="G64" t="n">
        <v>48.35</v>
      </c>
      <c r="H64" t="n">
        <v>1.22</v>
      </c>
      <c r="I64" t="n">
        <v>55</v>
      </c>
      <c r="J64" t="n">
        <v>42.01</v>
      </c>
      <c r="K64" t="n">
        <v>19.54</v>
      </c>
      <c r="L64" t="n">
        <v>3</v>
      </c>
      <c r="M64" t="n">
        <v>0</v>
      </c>
      <c r="N64" t="n">
        <v>4.46</v>
      </c>
      <c r="O64" t="n">
        <v>5414.79</v>
      </c>
      <c r="P64" t="n">
        <v>180.14</v>
      </c>
      <c r="Q64" t="n">
        <v>796.73</v>
      </c>
      <c r="R64" t="n">
        <v>179.18</v>
      </c>
      <c r="S64" t="n">
        <v>102.58</v>
      </c>
      <c r="T64" t="n">
        <v>34038.34</v>
      </c>
      <c r="U64" t="n">
        <v>0.57</v>
      </c>
      <c r="V64" t="n">
        <v>0.85</v>
      </c>
      <c r="W64" t="n">
        <v>12.43</v>
      </c>
      <c r="X64" t="n">
        <v>2.1</v>
      </c>
      <c r="Y64" t="n">
        <v>1</v>
      </c>
      <c r="Z64" t="n">
        <v>10</v>
      </c>
    </row>
    <row r="65">
      <c r="A65" t="n">
        <v>0</v>
      </c>
      <c r="B65" t="n">
        <v>70</v>
      </c>
      <c r="C65" t="inlineStr">
        <is>
          <t xml:space="preserve">CONCLUIDO	</t>
        </is>
      </c>
      <c r="D65" t="n">
        <v>1.2455</v>
      </c>
      <c r="E65" t="n">
        <v>80.29000000000001</v>
      </c>
      <c r="F65" t="n">
        <v>62.87</v>
      </c>
      <c r="G65" t="n">
        <v>7.17</v>
      </c>
      <c r="H65" t="n">
        <v>0.12</v>
      </c>
      <c r="I65" t="n">
        <v>526</v>
      </c>
      <c r="J65" t="n">
        <v>141.81</v>
      </c>
      <c r="K65" t="n">
        <v>47.83</v>
      </c>
      <c r="L65" t="n">
        <v>1</v>
      </c>
      <c r="M65" t="n">
        <v>524</v>
      </c>
      <c r="N65" t="n">
        <v>22.98</v>
      </c>
      <c r="O65" t="n">
        <v>17723.39</v>
      </c>
      <c r="P65" t="n">
        <v>722.16</v>
      </c>
      <c r="Q65" t="n">
        <v>797.66</v>
      </c>
      <c r="R65" t="n">
        <v>801.71</v>
      </c>
      <c r="S65" t="n">
        <v>102.58</v>
      </c>
      <c r="T65" t="n">
        <v>342944.68</v>
      </c>
      <c r="U65" t="n">
        <v>0.13</v>
      </c>
      <c r="V65" t="n">
        <v>0.6</v>
      </c>
      <c r="W65" t="n">
        <v>13.13</v>
      </c>
      <c r="X65" t="n">
        <v>20.62</v>
      </c>
      <c r="Y65" t="n">
        <v>1</v>
      </c>
      <c r="Z65" t="n">
        <v>10</v>
      </c>
    </row>
    <row r="66">
      <c r="A66" t="n">
        <v>1</v>
      </c>
      <c r="B66" t="n">
        <v>70</v>
      </c>
      <c r="C66" t="inlineStr">
        <is>
          <t xml:space="preserve">CONCLUIDO	</t>
        </is>
      </c>
      <c r="D66" t="n">
        <v>1.7147</v>
      </c>
      <c r="E66" t="n">
        <v>58.32</v>
      </c>
      <c r="F66" t="n">
        <v>50.08</v>
      </c>
      <c r="G66" t="n">
        <v>14.45</v>
      </c>
      <c r="H66" t="n">
        <v>0.25</v>
      </c>
      <c r="I66" t="n">
        <v>208</v>
      </c>
      <c r="J66" t="n">
        <v>143.17</v>
      </c>
      <c r="K66" t="n">
        <v>47.83</v>
      </c>
      <c r="L66" t="n">
        <v>2</v>
      </c>
      <c r="M66" t="n">
        <v>206</v>
      </c>
      <c r="N66" t="n">
        <v>23.34</v>
      </c>
      <c r="O66" t="n">
        <v>17891.86</v>
      </c>
      <c r="P66" t="n">
        <v>572.99</v>
      </c>
      <c r="Q66" t="n">
        <v>796.9</v>
      </c>
      <c r="R66" t="n">
        <v>374.43</v>
      </c>
      <c r="S66" t="n">
        <v>102.58</v>
      </c>
      <c r="T66" t="n">
        <v>130898.22</v>
      </c>
      <c r="U66" t="n">
        <v>0.27</v>
      </c>
      <c r="V66" t="n">
        <v>0.75</v>
      </c>
      <c r="W66" t="n">
        <v>12.59</v>
      </c>
      <c r="X66" t="n">
        <v>7.86</v>
      </c>
      <c r="Y66" t="n">
        <v>1</v>
      </c>
      <c r="Z66" t="n">
        <v>10</v>
      </c>
    </row>
    <row r="67">
      <c r="A67" t="n">
        <v>2</v>
      </c>
      <c r="B67" t="n">
        <v>70</v>
      </c>
      <c r="C67" t="inlineStr">
        <is>
          <t xml:space="preserve">CONCLUIDO	</t>
        </is>
      </c>
      <c r="D67" t="n">
        <v>1.8849</v>
      </c>
      <c r="E67" t="n">
        <v>53.05</v>
      </c>
      <c r="F67" t="n">
        <v>47.07</v>
      </c>
      <c r="G67" t="n">
        <v>21.72</v>
      </c>
      <c r="H67" t="n">
        <v>0.37</v>
      </c>
      <c r="I67" t="n">
        <v>130</v>
      </c>
      <c r="J67" t="n">
        <v>144.54</v>
      </c>
      <c r="K67" t="n">
        <v>47.83</v>
      </c>
      <c r="L67" t="n">
        <v>3</v>
      </c>
      <c r="M67" t="n">
        <v>128</v>
      </c>
      <c r="N67" t="n">
        <v>23.71</v>
      </c>
      <c r="O67" t="n">
        <v>18060.85</v>
      </c>
      <c r="P67" t="n">
        <v>535.6799999999999</v>
      </c>
      <c r="Q67" t="n">
        <v>796.65</v>
      </c>
      <c r="R67" t="n">
        <v>272.91</v>
      </c>
      <c r="S67" t="n">
        <v>102.58</v>
      </c>
      <c r="T67" t="n">
        <v>80525.64</v>
      </c>
      <c r="U67" t="n">
        <v>0.38</v>
      </c>
      <c r="V67" t="n">
        <v>0.8</v>
      </c>
      <c r="W67" t="n">
        <v>12.49</v>
      </c>
      <c r="X67" t="n">
        <v>4.85</v>
      </c>
      <c r="Y67" t="n">
        <v>1</v>
      </c>
      <c r="Z67" t="n">
        <v>10</v>
      </c>
    </row>
    <row r="68">
      <c r="A68" t="n">
        <v>3</v>
      </c>
      <c r="B68" t="n">
        <v>70</v>
      </c>
      <c r="C68" t="inlineStr">
        <is>
          <t xml:space="preserve">CONCLUIDO	</t>
        </is>
      </c>
      <c r="D68" t="n">
        <v>1.9744</v>
      </c>
      <c r="E68" t="n">
        <v>50.65</v>
      </c>
      <c r="F68" t="n">
        <v>45.71</v>
      </c>
      <c r="G68" t="n">
        <v>29.17</v>
      </c>
      <c r="H68" t="n">
        <v>0.49</v>
      </c>
      <c r="I68" t="n">
        <v>94</v>
      </c>
      <c r="J68" t="n">
        <v>145.92</v>
      </c>
      <c r="K68" t="n">
        <v>47.83</v>
      </c>
      <c r="L68" t="n">
        <v>4</v>
      </c>
      <c r="M68" t="n">
        <v>92</v>
      </c>
      <c r="N68" t="n">
        <v>24.09</v>
      </c>
      <c r="O68" t="n">
        <v>18230.35</v>
      </c>
      <c r="P68" t="n">
        <v>517.03</v>
      </c>
      <c r="Q68" t="n">
        <v>796.59</v>
      </c>
      <c r="R68" t="n">
        <v>227.5</v>
      </c>
      <c r="S68" t="n">
        <v>102.58</v>
      </c>
      <c r="T68" t="n">
        <v>58002.41</v>
      </c>
      <c r="U68" t="n">
        <v>0.45</v>
      </c>
      <c r="V68" t="n">
        <v>0.82</v>
      </c>
      <c r="W68" t="n">
        <v>12.43</v>
      </c>
      <c r="X68" t="n">
        <v>3.49</v>
      </c>
      <c r="Y68" t="n">
        <v>1</v>
      </c>
      <c r="Z68" t="n">
        <v>10</v>
      </c>
    </row>
    <row r="69">
      <c r="A69" t="n">
        <v>4</v>
      </c>
      <c r="B69" t="n">
        <v>70</v>
      </c>
      <c r="C69" t="inlineStr">
        <is>
          <t xml:space="preserve">CONCLUIDO	</t>
        </is>
      </c>
      <c r="D69" t="n">
        <v>2.027</v>
      </c>
      <c r="E69" t="n">
        <v>49.33</v>
      </c>
      <c r="F69" t="n">
        <v>44.97</v>
      </c>
      <c r="G69" t="n">
        <v>36.46</v>
      </c>
      <c r="H69" t="n">
        <v>0.6</v>
      </c>
      <c r="I69" t="n">
        <v>74</v>
      </c>
      <c r="J69" t="n">
        <v>147.3</v>
      </c>
      <c r="K69" t="n">
        <v>47.83</v>
      </c>
      <c r="L69" t="n">
        <v>5</v>
      </c>
      <c r="M69" t="n">
        <v>72</v>
      </c>
      <c r="N69" t="n">
        <v>24.47</v>
      </c>
      <c r="O69" t="n">
        <v>18400.38</v>
      </c>
      <c r="P69" t="n">
        <v>505.94</v>
      </c>
      <c r="Q69" t="n">
        <v>796.55</v>
      </c>
      <c r="R69" t="n">
        <v>202.61</v>
      </c>
      <c r="S69" t="n">
        <v>102.58</v>
      </c>
      <c r="T69" t="n">
        <v>45657.55</v>
      </c>
      <c r="U69" t="n">
        <v>0.51</v>
      </c>
      <c r="V69" t="n">
        <v>0.84</v>
      </c>
      <c r="W69" t="n">
        <v>12.4</v>
      </c>
      <c r="X69" t="n">
        <v>2.75</v>
      </c>
      <c r="Y69" t="n">
        <v>1</v>
      </c>
      <c r="Z69" t="n">
        <v>10</v>
      </c>
    </row>
    <row r="70">
      <c r="A70" t="n">
        <v>5</v>
      </c>
      <c r="B70" t="n">
        <v>70</v>
      </c>
      <c r="C70" t="inlineStr">
        <is>
          <t xml:space="preserve">CONCLUIDO	</t>
        </is>
      </c>
      <c r="D70" t="n">
        <v>2.0628</v>
      </c>
      <c r="E70" t="n">
        <v>48.48</v>
      </c>
      <c r="F70" t="n">
        <v>44.49</v>
      </c>
      <c r="G70" t="n">
        <v>43.76</v>
      </c>
      <c r="H70" t="n">
        <v>0.71</v>
      </c>
      <c r="I70" t="n">
        <v>61</v>
      </c>
      <c r="J70" t="n">
        <v>148.68</v>
      </c>
      <c r="K70" t="n">
        <v>47.83</v>
      </c>
      <c r="L70" t="n">
        <v>6</v>
      </c>
      <c r="M70" t="n">
        <v>59</v>
      </c>
      <c r="N70" t="n">
        <v>24.85</v>
      </c>
      <c r="O70" t="n">
        <v>18570.94</v>
      </c>
      <c r="P70" t="n">
        <v>497.19</v>
      </c>
      <c r="Q70" t="n">
        <v>796.5599999999999</v>
      </c>
      <c r="R70" t="n">
        <v>186.92</v>
      </c>
      <c r="S70" t="n">
        <v>102.58</v>
      </c>
      <c r="T70" t="n">
        <v>37874.98</v>
      </c>
      <c r="U70" t="n">
        <v>0.55</v>
      </c>
      <c r="V70" t="n">
        <v>0.85</v>
      </c>
      <c r="W70" t="n">
        <v>12.38</v>
      </c>
      <c r="X70" t="n">
        <v>2.27</v>
      </c>
      <c r="Y70" t="n">
        <v>1</v>
      </c>
      <c r="Z70" t="n">
        <v>10</v>
      </c>
    </row>
    <row r="71">
      <c r="A71" t="n">
        <v>6</v>
      </c>
      <c r="B71" t="n">
        <v>70</v>
      </c>
      <c r="C71" t="inlineStr">
        <is>
          <t xml:space="preserve">CONCLUIDO	</t>
        </is>
      </c>
      <c r="D71" t="n">
        <v>2.0896</v>
      </c>
      <c r="E71" t="n">
        <v>47.86</v>
      </c>
      <c r="F71" t="n">
        <v>44.13</v>
      </c>
      <c r="G71" t="n">
        <v>50.91</v>
      </c>
      <c r="H71" t="n">
        <v>0.83</v>
      </c>
      <c r="I71" t="n">
        <v>52</v>
      </c>
      <c r="J71" t="n">
        <v>150.07</v>
      </c>
      <c r="K71" t="n">
        <v>47.83</v>
      </c>
      <c r="L71" t="n">
        <v>7</v>
      </c>
      <c r="M71" t="n">
        <v>50</v>
      </c>
      <c r="N71" t="n">
        <v>25.24</v>
      </c>
      <c r="O71" t="n">
        <v>18742.03</v>
      </c>
      <c r="P71" t="n">
        <v>489.97</v>
      </c>
      <c r="Q71" t="n">
        <v>796.58</v>
      </c>
      <c r="R71" t="n">
        <v>174.92</v>
      </c>
      <c r="S71" t="n">
        <v>102.58</v>
      </c>
      <c r="T71" t="n">
        <v>31923.59</v>
      </c>
      <c r="U71" t="n">
        <v>0.59</v>
      </c>
      <c r="V71" t="n">
        <v>0.85</v>
      </c>
      <c r="W71" t="n">
        <v>12.36</v>
      </c>
      <c r="X71" t="n">
        <v>1.91</v>
      </c>
      <c r="Y71" t="n">
        <v>1</v>
      </c>
      <c r="Z71" t="n">
        <v>10</v>
      </c>
    </row>
    <row r="72">
      <c r="A72" t="n">
        <v>7</v>
      </c>
      <c r="B72" t="n">
        <v>70</v>
      </c>
      <c r="C72" t="inlineStr">
        <is>
          <t xml:space="preserve">CONCLUIDO	</t>
        </is>
      </c>
      <c r="D72" t="n">
        <v>2.1109</v>
      </c>
      <c r="E72" t="n">
        <v>47.37</v>
      </c>
      <c r="F72" t="n">
        <v>43.85</v>
      </c>
      <c r="G72" t="n">
        <v>58.46</v>
      </c>
      <c r="H72" t="n">
        <v>0.9399999999999999</v>
      </c>
      <c r="I72" t="n">
        <v>45</v>
      </c>
      <c r="J72" t="n">
        <v>151.46</v>
      </c>
      <c r="K72" t="n">
        <v>47.83</v>
      </c>
      <c r="L72" t="n">
        <v>8</v>
      </c>
      <c r="M72" t="n">
        <v>43</v>
      </c>
      <c r="N72" t="n">
        <v>25.63</v>
      </c>
      <c r="O72" t="n">
        <v>18913.66</v>
      </c>
      <c r="P72" t="n">
        <v>484</v>
      </c>
      <c r="Q72" t="n">
        <v>796.39</v>
      </c>
      <c r="R72" t="n">
        <v>165.88</v>
      </c>
      <c r="S72" t="n">
        <v>102.58</v>
      </c>
      <c r="T72" t="n">
        <v>27436.86</v>
      </c>
      <c r="U72" t="n">
        <v>0.62</v>
      </c>
      <c r="V72" t="n">
        <v>0.86</v>
      </c>
      <c r="W72" t="n">
        <v>12.34</v>
      </c>
      <c r="X72" t="n">
        <v>1.63</v>
      </c>
      <c r="Y72" t="n">
        <v>1</v>
      </c>
      <c r="Z72" t="n">
        <v>10</v>
      </c>
    </row>
    <row r="73">
      <c r="A73" t="n">
        <v>8</v>
      </c>
      <c r="B73" t="n">
        <v>70</v>
      </c>
      <c r="C73" t="inlineStr">
        <is>
          <t xml:space="preserve">CONCLUIDO	</t>
        </is>
      </c>
      <c r="D73" t="n">
        <v>2.1251</v>
      </c>
      <c r="E73" t="n">
        <v>47.06</v>
      </c>
      <c r="F73" t="n">
        <v>43.67</v>
      </c>
      <c r="G73" t="n">
        <v>65.51000000000001</v>
      </c>
      <c r="H73" t="n">
        <v>1.04</v>
      </c>
      <c r="I73" t="n">
        <v>40</v>
      </c>
      <c r="J73" t="n">
        <v>152.85</v>
      </c>
      <c r="K73" t="n">
        <v>47.83</v>
      </c>
      <c r="L73" t="n">
        <v>9</v>
      </c>
      <c r="M73" t="n">
        <v>38</v>
      </c>
      <c r="N73" t="n">
        <v>26.03</v>
      </c>
      <c r="O73" t="n">
        <v>19085.83</v>
      </c>
      <c r="P73" t="n">
        <v>478.42</v>
      </c>
      <c r="Q73" t="n">
        <v>796.48</v>
      </c>
      <c r="R73" t="n">
        <v>159.69</v>
      </c>
      <c r="S73" t="n">
        <v>102.58</v>
      </c>
      <c r="T73" t="n">
        <v>24368.4</v>
      </c>
      <c r="U73" t="n">
        <v>0.64</v>
      </c>
      <c r="V73" t="n">
        <v>0.86</v>
      </c>
      <c r="W73" t="n">
        <v>12.34</v>
      </c>
      <c r="X73" t="n">
        <v>1.46</v>
      </c>
      <c r="Y73" t="n">
        <v>1</v>
      </c>
      <c r="Z73" t="n">
        <v>10</v>
      </c>
    </row>
    <row r="74">
      <c r="A74" t="n">
        <v>9</v>
      </c>
      <c r="B74" t="n">
        <v>70</v>
      </c>
      <c r="C74" t="inlineStr">
        <is>
          <t xml:space="preserve">CONCLUIDO	</t>
        </is>
      </c>
      <c r="D74" t="n">
        <v>2.141</v>
      </c>
      <c r="E74" t="n">
        <v>46.71</v>
      </c>
      <c r="F74" t="n">
        <v>43.47</v>
      </c>
      <c r="G74" t="n">
        <v>74.52</v>
      </c>
      <c r="H74" t="n">
        <v>1.15</v>
      </c>
      <c r="I74" t="n">
        <v>35</v>
      </c>
      <c r="J74" t="n">
        <v>154.25</v>
      </c>
      <c r="K74" t="n">
        <v>47.83</v>
      </c>
      <c r="L74" t="n">
        <v>10</v>
      </c>
      <c r="M74" t="n">
        <v>33</v>
      </c>
      <c r="N74" t="n">
        <v>26.43</v>
      </c>
      <c r="O74" t="n">
        <v>19258.55</v>
      </c>
      <c r="P74" t="n">
        <v>473.18</v>
      </c>
      <c r="Q74" t="n">
        <v>796.36</v>
      </c>
      <c r="R74" t="n">
        <v>153.15</v>
      </c>
      <c r="S74" t="n">
        <v>102.58</v>
      </c>
      <c r="T74" t="n">
        <v>21122.47</v>
      </c>
      <c r="U74" t="n">
        <v>0.67</v>
      </c>
      <c r="V74" t="n">
        <v>0.87</v>
      </c>
      <c r="W74" t="n">
        <v>12.33</v>
      </c>
      <c r="X74" t="n">
        <v>1.25</v>
      </c>
      <c r="Y74" t="n">
        <v>1</v>
      </c>
      <c r="Z74" t="n">
        <v>10</v>
      </c>
    </row>
    <row r="75">
      <c r="A75" t="n">
        <v>10</v>
      </c>
      <c r="B75" t="n">
        <v>70</v>
      </c>
      <c r="C75" t="inlineStr">
        <is>
          <t xml:space="preserve">CONCLUIDO	</t>
        </is>
      </c>
      <c r="D75" t="n">
        <v>2.1492</v>
      </c>
      <c r="E75" t="n">
        <v>46.53</v>
      </c>
      <c r="F75" t="n">
        <v>43.38</v>
      </c>
      <c r="G75" t="n">
        <v>81.33</v>
      </c>
      <c r="H75" t="n">
        <v>1.25</v>
      </c>
      <c r="I75" t="n">
        <v>32</v>
      </c>
      <c r="J75" t="n">
        <v>155.66</v>
      </c>
      <c r="K75" t="n">
        <v>47.83</v>
      </c>
      <c r="L75" t="n">
        <v>11</v>
      </c>
      <c r="M75" t="n">
        <v>30</v>
      </c>
      <c r="N75" t="n">
        <v>26.83</v>
      </c>
      <c r="O75" t="n">
        <v>19431.82</v>
      </c>
      <c r="P75" t="n">
        <v>469.64</v>
      </c>
      <c r="Q75" t="n">
        <v>796.4400000000001</v>
      </c>
      <c r="R75" t="n">
        <v>150.2</v>
      </c>
      <c r="S75" t="n">
        <v>102.58</v>
      </c>
      <c r="T75" t="n">
        <v>19660.84</v>
      </c>
      <c r="U75" t="n">
        <v>0.68</v>
      </c>
      <c r="V75" t="n">
        <v>0.87</v>
      </c>
      <c r="W75" t="n">
        <v>12.32</v>
      </c>
      <c r="X75" t="n">
        <v>1.16</v>
      </c>
      <c r="Y75" t="n">
        <v>1</v>
      </c>
      <c r="Z75" t="n">
        <v>10</v>
      </c>
    </row>
    <row r="76">
      <c r="A76" t="n">
        <v>11</v>
      </c>
      <c r="B76" t="n">
        <v>70</v>
      </c>
      <c r="C76" t="inlineStr">
        <is>
          <t xml:space="preserve">CONCLUIDO	</t>
        </is>
      </c>
      <c r="D76" t="n">
        <v>2.1588</v>
      </c>
      <c r="E76" t="n">
        <v>46.32</v>
      </c>
      <c r="F76" t="n">
        <v>43.26</v>
      </c>
      <c r="G76" t="n">
        <v>89.48999999999999</v>
      </c>
      <c r="H76" t="n">
        <v>1.35</v>
      </c>
      <c r="I76" t="n">
        <v>29</v>
      </c>
      <c r="J76" t="n">
        <v>157.07</v>
      </c>
      <c r="K76" t="n">
        <v>47.83</v>
      </c>
      <c r="L76" t="n">
        <v>12</v>
      </c>
      <c r="M76" t="n">
        <v>27</v>
      </c>
      <c r="N76" t="n">
        <v>27.24</v>
      </c>
      <c r="O76" t="n">
        <v>19605.66</v>
      </c>
      <c r="P76" t="n">
        <v>464.72</v>
      </c>
      <c r="Q76" t="n">
        <v>796.41</v>
      </c>
      <c r="R76" t="n">
        <v>146.29</v>
      </c>
      <c r="S76" t="n">
        <v>102.58</v>
      </c>
      <c r="T76" t="n">
        <v>17723.85</v>
      </c>
      <c r="U76" t="n">
        <v>0.7</v>
      </c>
      <c r="V76" t="n">
        <v>0.87</v>
      </c>
      <c r="W76" t="n">
        <v>12.31</v>
      </c>
      <c r="X76" t="n">
        <v>1.04</v>
      </c>
      <c r="Y76" t="n">
        <v>1</v>
      </c>
      <c r="Z76" t="n">
        <v>10</v>
      </c>
    </row>
    <row r="77">
      <c r="A77" t="n">
        <v>12</v>
      </c>
      <c r="B77" t="n">
        <v>70</v>
      </c>
      <c r="C77" t="inlineStr">
        <is>
          <t xml:space="preserve">CONCLUIDO	</t>
        </is>
      </c>
      <c r="D77" t="n">
        <v>2.1648</v>
      </c>
      <c r="E77" t="n">
        <v>46.19</v>
      </c>
      <c r="F77" t="n">
        <v>43.19</v>
      </c>
      <c r="G77" t="n">
        <v>95.97</v>
      </c>
      <c r="H77" t="n">
        <v>1.45</v>
      </c>
      <c r="I77" t="n">
        <v>27</v>
      </c>
      <c r="J77" t="n">
        <v>158.48</v>
      </c>
      <c r="K77" t="n">
        <v>47.83</v>
      </c>
      <c r="L77" t="n">
        <v>13</v>
      </c>
      <c r="M77" t="n">
        <v>25</v>
      </c>
      <c r="N77" t="n">
        <v>27.65</v>
      </c>
      <c r="O77" t="n">
        <v>19780.06</v>
      </c>
      <c r="P77" t="n">
        <v>461.28</v>
      </c>
      <c r="Q77" t="n">
        <v>796.34</v>
      </c>
      <c r="R77" t="n">
        <v>143.61</v>
      </c>
      <c r="S77" t="n">
        <v>102.58</v>
      </c>
      <c r="T77" t="n">
        <v>16389.71</v>
      </c>
      <c r="U77" t="n">
        <v>0.71</v>
      </c>
      <c r="V77" t="n">
        <v>0.87</v>
      </c>
      <c r="W77" t="n">
        <v>12.32</v>
      </c>
      <c r="X77" t="n">
        <v>0.97</v>
      </c>
      <c r="Y77" t="n">
        <v>1</v>
      </c>
      <c r="Z77" t="n">
        <v>10</v>
      </c>
    </row>
    <row r="78">
      <c r="A78" t="n">
        <v>13</v>
      </c>
      <c r="B78" t="n">
        <v>70</v>
      </c>
      <c r="C78" t="inlineStr">
        <is>
          <t xml:space="preserve">CONCLUIDO	</t>
        </is>
      </c>
      <c r="D78" t="n">
        <v>2.1718</v>
      </c>
      <c r="E78" t="n">
        <v>46.04</v>
      </c>
      <c r="F78" t="n">
        <v>43.09</v>
      </c>
      <c r="G78" t="n">
        <v>103.43</v>
      </c>
      <c r="H78" t="n">
        <v>1.55</v>
      </c>
      <c r="I78" t="n">
        <v>25</v>
      </c>
      <c r="J78" t="n">
        <v>159.9</v>
      </c>
      <c r="K78" t="n">
        <v>47.83</v>
      </c>
      <c r="L78" t="n">
        <v>14</v>
      </c>
      <c r="M78" t="n">
        <v>23</v>
      </c>
      <c r="N78" t="n">
        <v>28.07</v>
      </c>
      <c r="O78" t="n">
        <v>19955.16</v>
      </c>
      <c r="P78" t="n">
        <v>456.9</v>
      </c>
      <c r="Q78" t="n">
        <v>796.33</v>
      </c>
      <c r="R78" t="n">
        <v>140.82</v>
      </c>
      <c r="S78" t="n">
        <v>102.58</v>
      </c>
      <c r="T78" t="n">
        <v>15007.33</v>
      </c>
      <c r="U78" t="n">
        <v>0.73</v>
      </c>
      <c r="V78" t="n">
        <v>0.87</v>
      </c>
      <c r="W78" t="n">
        <v>12.31</v>
      </c>
      <c r="X78" t="n">
        <v>0.88</v>
      </c>
      <c r="Y78" t="n">
        <v>1</v>
      </c>
      <c r="Z78" t="n">
        <v>10</v>
      </c>
    </row>
    <row r="79">
      <c r="A79" t="n">
        <v>14</v>
      </c>
      <c r="B79" t="n">
        <v>70</v>
      </c>
      <c r="C79" t="inlineStr">
        <is>
          <t xml:space="preserve">CONCLUIDO	</t>
        </is>
      </c>
      <c r="D79" t="n">
        <v>2.1769</v>
      </c>
      <c r="E79" t="n">
        <v>45.94</v>
      </c>
      <c r="F79" t="n">
        <v>43.04</v>
      </c>
      <c r="G79" t="n">
        <v>112.29</v>
      </c>
      <c r="H79" t="n">
        <v>1.65</v>
      </c>
      <c r="I79" t="n">
        <v>23</v>
      </c>
      <c r="J79" t="n">
        <v>161.32</v>
      </c>
      <c r="K79" t="n">
        <v>47.83</v>
      </c>
      <c r="L79" t="n">
        <v>15</v>
      </c>
      <c r="M79" t="n">
        <v>21</v>
      </c>
      <c r="N79" t="n">
        <v>28.5</v>
      </c>
      <c r="O79" t="n">
        <v>20130.71</v>
      </c>
      <c r="P79" t="n">
        <v>453.33</v>
      </c>
      <c r="Q79" t="n">
        <v>796.38</v>
      </c>
      <c r="R79" t="n">
        <v>138.94</v>
      </c>
      <c r="S79" t="n">
        <v>102.58</v>
      </c>
      <c r="T79" t="n">
        <v>14078.42</v>
      </c>
      <c r="U79" t="n">
        <v>0.74</v>
      </c>
      <c r="V79" t="n">
        <v>0.87</v>
      </c>
      <c r="W79" t="n">
        <v>12.31</v>
      </c>
      <c r="X79" t="n">
        <v>0.83</v>
      </c>
      <c r="Y79" t="n">
        <v>1</v>
      </c>
      <c r="Z79" t="n">
        <v>10</v>
      </c>
    </row>
    <row r="80">
      <c r="A80" t="n">
        <v>15</v>
      </c>
      <c r="B80" t="n">
        <v>70</v>
      </c>
      <c r="C80" t="inlineStr">
        <is>
          <t xml:space="preserve">CONCLUIDO	</t>
        </is>
      </c>
      <c r="D80" t="n">
        <v>2.1838</v>
      </c>
      <c r="E80" t="n">
        <v>45.79</v>
      </c>
      <c r="F80" t="n">
        <v>42.96</v>
      </c>
      <c r="G80" t="n">
        <v>122.73</v>
      </c>
      <c r="H80" t="n">
        <v>1.74</v>
      </c>
      <c r="I80" t="n">
        <v>21</v>
      </c>
      <c r="J80" t="n">
        <v>162.75</v>
      </c>
      <c r="K80" t="n">
        <v>47.83</v>
      </c>
      <c r="L80" t="n">
        <v>16</v>
      </c>
      <c r="M80" t="n">
        <v>19</v>
      </c>
      <c r="N80" t="n">
        <v>28.92</v>
      </c>
      <c r="O80" t="n">
        <v>20306.85</v>
      </c>
      <c r="P80" t="n">
        <v>447.09</v>
      </c>
      <c r="Q80" t="n">
        <v>796.4</v>
      </c>
      <c r="R80" t="n">
        <v>136.19</v>
      </c>
      <c r="S80" t="n">
        <v>102.58</v>
      </c>
      <c r="T80" t="n">
        <v>12713.01</v>
      </c>
      <c r="U80" t="n">
        <v>0.75</v>
      </c>
      <c r="V80" t="n">
        <v>0.88</v>
      </c>
      <c r="W80" t="n">
        <v>12.3</v>
      </c>
      <c r="X80" t="n">
        <v>0.74</v>
      </c>
      <c r="Y80" t="n">
        <v>1</v>
      </c>
      <c r="Z80" t="n">
        <v>10</v>
      </c>
    </row>
    <row r="81">
      <c r="A81" t="n">
        <v>16</v>
      </c>
      <c r="B81" t="n">
        <v>70</v>
      </c>
      <c r="C81" t="inlineStr">
        <is>
          <t xml:space="preserve">CONCLUIDO	</t>
        </is>
      </c>
      <c r="D81" t="n">
        <v>2.187</v>
      </c>
      <c r="E81" t="n">
        <v>45.73</v>
      </c>
      <c r="F81" t="n">
        <v>42.92</v>
      </c>
      <c r="G81" t="n">
        <v>128.76</v>
      </c>
      <c r="H81" t="n">
        <v>1.83</v>
      </c>
      <c r="I81" t="n">
        <v>20</v>
      </c>
      <c r="J81" t="n">
        <v>164.19</v>
      </c>
      <c r="K81" t="n">
        <v>47.83</v>
      </c>
      <c r="L81" t="n">
        <v>17</v>
      </c>
      <c r="M81" t="n">
        <v>18</v>
      </c>
      <c r="N81" t="n">
        <v>29.36</v>
      </c>
      <c r="O81" t="n">
        <v>20483.57</v>
      </c>
      <c r="P81" t="n">
        <v>444.75</v>
      </c>
      <c r="Q81" t="n">
        <v>796.39</v>
      </c>
      <c r="R81" t="n">
        <v>134.77</v>
      </c>
      <c r="S81" t="n">
        <v>102.58</v>
      </c>
      <c r="T81" t="n">
        <v>12004.86</v>
      </c>
      <c r="U81" t="n">
        <v>0.76</v>
      </c>
      <c r="V81" t="n">
        <v>0.88</v>
      </c>
      <c r="W81" t="n">
        <v>12.31</v>
      </c>
      <c r="X81" t="n">
        <v>0.71</v>
      </c>
      <c r="Y81" t="n">
        <v>1</v>
      </c>
      <c r="Z81" t="n">
        <v>10</v>
      </c>
    </row>
    <row r="82">
      <c r="A82" t="n">
        <v>17</v>
      </c>
      <c r="B82" t="n">
        <v>70</v>
      </c>
      <c r="C82" t="inlineStr">
        <is>
          <t xml:space="preserve">CONCLUIDO	</t>
        </is>
      </c>
      <c r="D82" t="n">
        <v>2.1899</v>
      </c>
      <c r="E82" t="n">
        <v>45.66</v>
      </c>
      <c r="F82" t="n">
        <v>42.89</v>
      </c>
      <c r="G82" t="n">
        <v>135.43</v>
      </c>
      <c r="H82" t="n">
        <v>1.93</v>
      </c>
      <c r="I82" t="n">
        <v>19</v>
      </c>
      <c r="J82" t="n">
        <v>165.62</v>
      </c>
      <c r="K82" t="n">
        <v>47.83</v>
      </c>
      <c r="L82" t="n">
        <v>18</v>
      </c>
      <c r="M82" t="n">
        <v>17</v>
      </c>
      <c r="N82" t="n">
        <v>29.8</v>
      </c>
      <c r="O82" t="n">
        <v>20660.89</v>
      </c>
      <c r="P82" t="n">
        <v>442.08</v>
      </c>
      <c r="Q82" t="n">
        <v>796.37</v>
      </c>
      <c r="R82" t="n">
        <v>134.05</v>
      </c>
      <c r="S82" t="n">
        <v>102.58</v>
      </c>
      <c r="T82" t="n">
        <v>11649.87</v>
      </c>
      <c r="U82" t="n">
        <v>0.77</v>
      </c>
      <c r="V82" t="n">
        <v>0.88</v>
      </c>
      <c r="W82" t="n">
        <v>12.3</v>
      </c>
      <c r="X82" t="n">
        <v>0.67</v>
      </c>
      <c r="Y82" t="n">
        <v>1</v>
      </c>
      <c r="Z82" t="n">
        <v>10</v>
      </c>
    </row>
    <row r="83">
      <c r="A83" t="n">
        <v>18</v>
      </c>
      <c r="B83" t="n">
        <v>70</v>
      </c>
      <c r="C83" t="inlineStr">
        <is>
          <t xml:space="preserve">CONCLUIDO	</t>
        </is>
      </c>
      <c r="D83" t="n">
        <v>2.1928</v>
      </c>
      <c r="E83" t="n">
        <v>45.6</v>
      </c>
      <c r="F83" t="n">
        <v>42.86</v>
      </c>
      <c r="G83" t="n">
        <v>142.85</v>
      </c>
      <c r="H83" t="n">
        <v>2.02</v>
      </c>
      <c r="I83" t="n">
        <v>18</v>
      </c>
      <c r="J83" t="n">
        <v>167.07</v>
      </c>
      <c r="K83" t="n">
        <v>47.83</v>
      </c>
      <c r="L83" t="n">
        <v>19</v>
      </c>
      <c r="M83" t="n">
        <v>16</v>
      </c>
      <c r="N83" t="n">
        <v>30.24</v>
      </c>
      <c r="O83" t="n">
        <v>20838.81</v>
      </c>
      <c r="P83" t="n">
        <v>438.66</v>
      </c>
      <c r="Q83" t="n">
        <v>796.38</v>
      </c>
      <c r="R83" t="n">
        <v>132.63</v>
      </c>
      <c r="S83" t="n">
        <v>102.58</v>
      </c>
      <c r="T83" t="n">
        <v>10945.23</v>
      </c>
      <c r="U83" t="n">
        <v>0.77</v>
      </c>
      <c r="V83" t="n">
        <v>0.88</v>
      </c>
      <c r="W83" t="n">
        <v>12.31</v>
      </c>
      <c r="X83" t="n">
        <v>0.64</v>
      </c>
      <c r="Y83" t="n">
        <v>1</v>
      </c>
      <c r="Z83" t="n">
        <v>10</v>
      </c>
    </row>
    <row r="84">
      <c r="A84" t="n">
        <v>19</v>
      </c>
      <c r="B84" t="n">
        <v>70</v>
      </c>
      <c r="C84" t="inlineStr">
        <is>
          <t xml:space="preserve">CONCLUIDO	</t>
        </is>
      </c>
      <c r="D84" t="n">
        <v>2.1966</v>
      </c>
      <c r="E84" t="n">
        <v>45.52</v>
      </c>
      <c r="F84" t="n">
        <v>42.8</v>
      </c>
      <c r="G84" t="n">
        <v>151.08</v>
      </c>
      <c r="H84" t="n">
        <v>2.1</v>
      </c>
      <c r="I84" t="n">
        <v>17</v>
      </c>
      <c r="J84" t="n">
        <v>168.51</v>
      </c>
      <c r="K84" t="n">
        <v>47.83</v>
      </c>
      <c r="L84" t="n">
        <v>20</v>
      </c>
      <c r="M84" t="n">
        <v>15</v>
      </c>
      <c r="N84" t="n">
        <v>30.69</v>
      </c>
      <c r="O84" t="n">
        <v>21017.33</v>
      </c>
      <c r="P84" t="n">
        <v>433.82</v>
      </c>
      <c r="Q84" t="n">
        <v>796.34</v>
      </c>
      <c r="R84" t="n">
        <v>131.14</v>
      </c>
      <c r="S84" t="n">
        <v>102.58</v>
      </c>
      <c r="T84" t="n">
        <v>10209.41</v>
      </c>
      <c r="U84" t="n">
        <v>0.78</v>
      </c>
      <c r="V84" t="n">
        <v>0.88</v>
      </c>
      <c r="W84" t="n">
        <v>12.3</v>
      </c>
      <c r="X84" t="n">
        <v>0.59</v>
      </c>
      <c r="Y84" t="n">
        <v>1</v>
      </c>
      <c r="Z84" t="n">
        <v>10</v>
      </c>
    </row>
    <row r="85">
      <c r="A85" t="n">
        <v>20</v>
      </c>
      <c r="B85" t="n">
        <v>70</v>
      </c>
      <c r="C85" t="inlineStr">
        <is>
          <t xml:space="preserve">CONCLUIDO	</t>
        </is>
      </c>
      <c r="D85" t="n">
        <v>2.1997</v>
      </c>
      <c r="E85" t="n">
        <v>45.46</v>
      </c>
      <c r="F85" t="n">
        <v>42.77</v>
      </c>
      <c r="G85" t="n">
        <v>160.39</v>
      </c>
      <c r="H85" t="n">
        <v>2.19</v>
      </c>
      <c r="I85" t="n">
        <v>16</v>
      </c>
      <c r="J85" t="n">
        <v>169.97</v>
      </c>
      <c r="K85" t="n">
        <v>47.83</v>
      </c>
      <c r="L85" t="n">
        <v>21</v>
      </c>
      <c r="M85" t="n">
        <v>14</v>
      </c>
      <c r="N85" t="n">
        <v>31.14</v>
      </c>
      <c r="O85" t="n">
        <v>21196.47</v>
      </c>
      <c r="P85" t="n">
        <v>428.78</v>
      </c>
      <c r="Q85" t="n">
        <v>796.36</v>
      </c>
      <c r="R85" t="n">
        <v>129.87</v>
      </c>
      <c r="S85" t="n">
        <v>102.58</v>
      </c>
      <c r="T85" t="n">
        <v>9579.23</v>
      </c>
      <c r="U85" t="n">
        <v>0.79</v>
      </c>
      <c r="V85" t="n">
        <v>0.88</v>
      </c>
      <c r="W85" t="n">
        <v>12.3</v>
      </c>
      <c r="X85" t="n">
        <v>0.5600000000000001</v>
      </c>
      <c r="Y85" t="n">
        <v>1</v>
      </c>
      <c r="Z85" t="n">
        <v>10</v>
      </c>
    </row>
    <row r="86">
      <c r="A86" t="n">
        <v>21</v>
      </c>
      <c r="B86" t="n">
        <v>70</v>
      </c>
      <c r="C86" t="inlineStr">
        <is>
          <t xml:space="preserve">CONCLUIDO	</t>
        </is>
      </c>
      <c r="D86" t="n">
        <v>2.203</v>
      </c>
      <c r="E86" t="n">
        <v>45.39</v>
      </c>
      <c r="F86" t="n">
        <v>42.73</v>
      </c>
      <c r="G86" t="n">
        <v>170.93</v>
      </c>
      <c r="H86" t="n">
        <v>2.28</v>
      </c>
      <c r="I86" t="n">
        <v>15</v>
      </c>
      <c r="J86" t="n">
        <v>171.42</v>
      </c>
      <c r="K86" t="n">
        <v>47.83</v>
      </c>
      <c r="L86" t="n">
        <v>22</v>
      </c>
      <c r="M86" t="n">
        <v>13</v>
      </c>
      <c r="N86" t="n">
        <v>31.6</v>
      </c>
      <c r="O86" t="n">
        <v>21376.23</v>
      </c>
      <c r="P86" t="n">
        <v>425.64</v>
      </c>
      <c r="Q86" t="n">
        <v>796.36</v>
      </c>
      <c r="R86" t="n">
        <v>128.61</v>
      </c>
      <c r="S86" t="n">
        <v>102.58</v>
      </c>
      <c r="T86" t="n">
        <v>8953.77</v>
      </c>
      <c r="U86" t="n">
        <v>0.8</v>
      </c>
      <c r="V86" t="n">
        <v>0.88</v>
      </c>
      <c r="W86" t="n">
        <v>12.3</v>
      </c>
      <c r="X86" t="n">
        <v>0.52</v>
      </c>
      <c r="Y86" t="n">
        <v>1</v>
      </c>
      <c r="Z86" t="n">
        <v>10</v>
      </c>
    </row>
    <row r="87">
      <c r="A87" t="n">
        <v>22</v>
      </c>
      <c r="B87" t="n">
        <v>70</v>
      </c>
      <c r="C87" t="inlineStr">
        <is>
          <t xml:space="preserve">CONCLUIDO	</t>
        </is>
      </c>
      <c r="D87" t="n">
        <v>2.2031</v>
      </c>
      <c r="E87" t="n">
        <v>45.39</v>
      </c>
      <c r="F87" t="n">
        <v>42.73</v>
      </c>
      <c r="G87" t="n">
        <v>170.91</v>
      </c>
      <c r="H87" t="n">
        <v>2.36</v>
      </c>
      <c r="I87" t="n">
        <v>15</v>
      </c>
      <c r="J87" t="n">
        <v>172.89</v>
      </c>
      <c r="K87" t="n">
        <v>47.83</v>
      </c>
      <c r="L87" t="n">
        <v>23</v>
      </c>
      <c r="M87" t="n">
        <v>13</v>
      </c>
      <c r="N87" t="n">
        <v>32.06</v>
      </c>
      <c r="O87" t="n">
        <v>21556.61</v>
      </c>
      <c r="P87" t="n">
        <v>420.56</v>
      </c>
      <c r="Q87" t="n">
        <v>796.34</v>
      </c>
      <c r="R87" t="n">
        <v>128.63</v>
      </c>
      <c r="S87" t="n">
        <v>102.58</v>
      </c>
      <c r="T87" t="n">
        <v>8961.129999999999</v>
      </c>
      <c r="U87" t="n">
        <v>0.8</v>
      </c>
      <c r="V87" t="n">
        <v>0.88</v>
      </c>
      <c r="W87" t="n">
        <v>12.29</v>
      </c>
      <c r="X87" t="n">
        <v>0.52</v>
      </c>
      <c r="Y87" t="n">
        <v>1</v>
      </c>
      <c r="Z87" t="n">
        <v>10</v>
      </c>
    </row>
    <row r="88">
      <c r="A88" t="n">
        <v>23</v>
      </c>
      <c r="B88" t="n">
        <v>70</v>
      </c>
      <c r="C88" t="inlineStr">
        <is>
          <t xml:space="preserve">CONCLUIDO	</t>
        </is>
      </c>
      <c r="D88" t="n">
        <v>2.206</v>
      </c>
      <c r="E88" t="n">
        <v>45.33</v>
      </c>
      <c r="F88" t="n">
        <v>42.7</v>
      </c>
      <c r="G88" t="n">
        <v>183</v>
      </c>
      <c r="H88" t="n">
        <v>2.44</v>
      </c>
      <c r="I88" t="n">
        <v>14</v>
      </c>
      <c r="J88" t="n">
        <v>174.35</v>
      </c>
      <c r="K88" t="n">
        <v>47.83</v>
      </c>
      <c r="L88" t="n">
        <v>24</v>
      </c>
      <c r="M88" t="n">
        <v>10</v>
      </c>
      <c r="N88" t="n">
        <v>32.53</v>
      </c>
      <c r="O88" t="n">
        <v>21737.62</v>
      </c>
      <c r="P88" t="n">
        <v>420.08</v>
      </c>
      <c r="Q88" t="n">
        <v>796.37</v>
      </c>
      <c r="R88" t="n">
        <v>127.56</v>
      </c>
      <c r="S88" t="n">
        <v>102.58</v>
      </c>
      <c r="T88" t="n">
        <v>8430.01</v>
      </c>
      <c r="U88" t="n">
        <v>0.8</v>
      </c>
      <c r="V88" t="n">
        <v>0.88</v>
      </c>
      <c r="W88" t="n">
        <v>12.3</v>
      </c>
      <c r="X88" t="n">
        <v>0.49</v>
      </c>
      <c r="Y88" t="n">
        <v>1</v>
      </c>
      <c r="Z88" t="n">
        <v>10</v>
      </c>
    </row>
    <row r="89">
      <c r="A89" t="n">
        <v>24</v>
      </c>
      <c r="B89" t="n">
        <v>70</v>
      </c>
      <c r="C89" t="inlineStr">
        <is>
          <t xml:space="preserve">CONCLUIDO	</t>
        </is>
      </c>
      <c r="D89" t="n">
        <v>2.2097</v>
      </c>
      <c r="E89" t="n">
        <v>45.26</v>
      </c>
      <c r="F89" t="n">
        <v>42.65</v>
      </c>
      <c r="G89" t="n">
        <v>196.85</v>
      </c>
      <c r="H89" t="n">
        <v>2.52</v>
      </c>
      <c r="I89" t="n">
        <v>13</v>
      </c>
      <c r="J89" t="n">
        <v>175.83</v>
      </c>
      <c r="K89" t="n">
        <v>47.83</v>
      </c>
      <c r="L89" t="n">
        <v>25</v>
      </c>
      <c r="M89" t="n">
        <v>7</v>
      </c>
      <c r="N89" t="n">
        <v>33</v>
      </c>
      <c r="O89" t="n">
        <v>21919.27</v>
      </c>
      <c r="P89" t="n">
        <v>413.86</v>
      </c>
      <c r="Q89" t="n">
        <v>796.37</v>
      </c>
      <c r="R89" t="n">
        <v>125.85</v>
      </c>
      <c r="S89" t="n">
        <v>102.58</v>
      </c>
      <c r="T89" t="n">
        <v>7580.02</v>
      </c>
      <c r="U89" t="n">
        <v>0.82</v>
      </c>
      <c r="V89" t="n">
        <v>0.88</v>
      </c>
      <c r="W89" t="n">
        <v>12.29</v>
      </c>
      <c r="X89" t="n">
        <v>0.44</v>
      </c>
      <c r="Y89" t="n">
        <v>1</v>
      </c>
      <c r="Z89" t="n">
        <v>10</v>
      </c>
    </row>
    <row r="90">
      <c r="A90" t="n">
        <v>25</v>
      </c>
      <c r="B90" t="n">
        <v>70</v>
      </c>
      <c r="C90" t="inlineStr">
        <is>
          <t xml:space="preserve">CONCLUIDO	</t>
        </is>
      </c>
      <c r="D90" t="n">
        <v>2.2093</v>
      </c>
      <c r="E90" t="n">
        <v>45.26</v>
      </c>
      <c r="F90" t="n">
        <v>42.66</v>
      </c>
      <c r="G90" t="n">
        <v>196.88</v>
      </c>
      <c r="H90" t="n">
        <v>2.6</v>
      </c>
      <c r="I90" t="n">
        <v>13</v>
      </c>
      <c r="J90" t="n">
        <v>177.3</v>
      </c>
      <c r="K90" t="n">
        <v>47.83</v>
      </c>
      <c r="L90" t="n">
        <v>26</v>
      </c>
      <c r="M90" t="n">
        <v>6</v>
      </c>
      <c r="N90" t="n">
        <v>33.48</v>
      </c>
      <c r="O90" t="n">
        <v>22101.56</v>
      </c>
      <c r="P90" t="n">
        <v>416.88</v>
      </c>
      <c r="Q90" t="n">
        <v>796.37</v>
      </c>
      <c r="R90" t="n">
        <v>125.96</v>
      </c>
      <c r="S90" t="n">
        <v>102.58</v>
      </c>
      <c r="T90" t="n">
        <v>7638.45</v>
      </c>
      <c r="U90" t="n">
        <v>0.8100000000000001</v>
      </c>
      <c r="V90" t="n">
        <v>0.88</v>
      </c>
      <c r="W90" t="n">
        <v>12.3</v>
      </c>
      <c r="X90" t="n">
        <v>0.45</v>
      </c>
      <c r="Y90" t="n">
        <v>1</v>
      </c>
      <c r="Z90" t="n">
        <v>10</v>
      </c>
    </row>
    <row r="91">
      <c r="A91" t="n">
        <v>26</v>
      </c>
      <c r="B91" t="n">
        <v>70</v>
      </c>
      <c r="C91" t="inlineStr">
        <is>
          <t xml:space="preserve">CONCLUIDO	</t>
        </is>
      </c>
      <c r="D91" t="n">
        <v>2.2085</v>
      </c>
      <c r="E91" t="n">
        <v>45.28</v>
      </c>
      <c r="F91" t="n">
        <v>42.68</v>
      </c>
      <c r="G91" t="n">
        <v>196.97</v>
      </c>
      <c r="H91" t="n">
        <v>2.68</v>
      </c>
      <c r="I91" t="n">
        <v>13</v>
      </c>
      <c r="J91" t="n">
        <v>178.79</v>
      </c>
      <c r="K91" t="n">
        <v>47.83</v>
      </c>
      <c r="L91" t="n">
        <v>27</v>
      </c>
      <c r="M91" t="n">
        <v>3</v>
      </c>
      <c r="N91" t="n">
        <v>33.96</v>
      </c>
      <c r="O91" t="n">
        <v>22284.51</v>
      </c>
      <c r="P91" t="n">
        <v>419.46</v>
      </c>
      <c r="Q91" t="n">
        <v>796.35</v>
      </c>
      <c r="R91" t="n">
        <v>126.55</v>
      </c>
      <c r="S91" t="n">
        <v>102.58</v>
      </c>
      <c r="T91" t="n">
        <v>7932.94</v>
      </c>
      <c r="U91" t="n">
        <v>0.8100000000000001</v>
      </c>
      <c r="V91" t="n">
        <v>0.88</v>
      </c>
      <c r="W91" t="n">
        <v>12.3</v>
      </c>
      <c r="X91" t="n">
        <v>0.46</v>
      </c>
      <c r="Y91" t="n">
        <v>1</v>
      </c>
      <c r="Z91" t="n">
        <v>10</v>
      </c>
    </row>
    <row r="92">
      <c r="A92" t="n">
        <v>27</v>
      </c>
      <c r="B92" t="n">
        <v>70</v>
      </c>
      <c r="C92" t="inlineStr">
        <is>
          <t xml:space="preserve">CONCLUIDO	</t>
        </is>
      </c>
      <c r="D92" t="n">
        <v>2.2084</v>
      </c>
      <c r="E92" t="n">
        <v>45.28</v>
      </c>
      <c r="F92" t="n">
        <v>42.68</v>
      </c>
      <c r="G92" t="n">
        <v>196.97</v>
      </c>
      <c r="H92" t="n">
        <v>2.75</v>
      </c>
      <c r="I92" t="n">
        <v>13</v>
      </c>
      <c r="J92" t="n">
        <v>180.28</v>
      </c>
      <c r="K92" t="n">
        <v>47.83</v>
      </c>
      <c r="L92" t="n">
        <v>28</v>
      </c>
      <c r="M92" t="n">
        <v>0</v>
      </c>
      <c r="N92" t="n">
        <v>34.45</v>
      </c>
      <c r="O92" t="n">
        <v>22468.11</v>
      </c>
      <c r="P92" t="n">
        <v>421.95</v>
      </c>
      <c r="Q92" t="n">
        <v>796.36</v>
      </c>
      <c r="R92" t="n">
        <v>126.41</v>
      </c>
      <c r="S92" t="n">
        <v>102.58</v>
      </c>
      <c r="T92" t="n">
        <v>7862.11</v>
      </c>
      <c r="U92" t="n">
        <v>0.8100000000000001</v>
      </c>
      <c r="V92" t="n">
        <v>0.88</v>
      </c>
      <c r="W92" t="n">
        <v>12.31</v>
      </c>
      <c r="X92" t="n">
        <v>0.47</v>
      </c>
      <c r="Y92" t="n">
        <v>1</v>
      </c>
      <c r="Z92" t="n">
        <v>10</v>
      </c>
    </row>
    <row r="93">
      <c r="A93" t="n">
        <v>0</v>
      </c>
      <c r="B93" t="n">
        <v>90</v>
      </c>
      <c r="C93" t="inlineStr">
        <is>
          <t xml:space="preserve">CONCLUIDO	</t>
        </is>
      </c>
      <c r="D93" t="n">
        <v>1.0582</v>
      </c>
      <c r="E93" t="n">
        <v>94.5</v>
      </c>
      <c r="F93" t="n">
        <v>68.54000000000001</v>
      </c>
      <c r="G93" t="n">
        <v>6.21</v>
      </c>
      <c r="H93" t="n">
        <v>0.1</v>
      </c>
      <c r="I93" t="n">
        <v>662</v>
      </c>
      <c r="J93" t="n">
        <v>176.73</v>
      </c>
      <c r="K93" t="n">
        <v>52.44</v>
      </c>
      <c r="L93" t="n">
        <v>1</v>
      </c>
      <c r="M93" t="n">
        <v>660</v>
      </c>
      <c r="N93" t="n">
        <v>33.29</v>
      </c>
      <c r="O93" t="n">
        <v>22031.19</v>
      </c>
      <c r="P93" t="n">
        <v>907.2</v>
      </c>
      <c r="Q93" t="n">
        <v>798.33</v>
      </c>
      <c r="R93" t="n">
        <v>991.6</v>
      </c>
      <c r="S93" t="n">
        <v>102.58</v>
      </c>
      <c r="T93" t="n">
        <v>437211.14</v>
      </c>
      <c r="U93" t="n">
        <v>0.1</v>
      </c>
      <c r="V93" t="n">
        <v>0.55</v>
      </c>
      <c r="W93" t="n">
        <v>13.36</v>
      </c>
      <c r="X93" t="n">
        <v>26.27</v>
      </c>
      <c r="Y93" t="n">
        <v>1</v>
      </c>
      <c r="Z93" t="n">
        <v>10</v>
      </c>
    </row>
    <row r="94">
      <c r="A94" t="n">
        <v>1</v>
      </c>
      <c r="B94" t="n">
        <v>90</v>
      </c>
      <c r="C94" t="inlineStr">
        <is>
          <t xml:space="preserve">CONCLUIDO	</t>
        </is>
      </c>
      <c r="D94" t="n">
        <v>1.592</v>
      </c>
      <c r="E94" t="n">
        <v>62.81</v>
      </c>
      <c r="F94" t="n">
        <v>51.61</v>
      </c>
      <c r="G94" t="n">
        <v>12.54</v>
      </c>
      <c r="H94" t="n">
        <v>0.2</v>
      </c>
      <c r="I94" t="n">
        <v>247</v>
      </c>
      <c r="J94" t="n">
        <v>178.21</v>
      </c>
      <c r="K94" t="n">
        <v>52.44</v>
      </c>
      <c r="L94" t="n">
        <v>2</v>
      </c>
      <c r="M94" t="n">
        <v>245</v>
      </c>
      <c r="N94" t="n">
        <v>33.77</v>
      </c>
      <c r="O94" t="n">
        <v>22213.89</v>
      </c>
      <c r="P94" t="n">
        <v>682.1</v>
      </c>
      <c r="Q94" t="n">
        <v>797.12</v>
      </c>
      <c r="R94" t="n">
        <v>424.91</v>
      </c>
      <c r="S94" t="n">
        <v>102.58</v>
      </c>
      <c r="T94" t="n">
        <v>155940.64</v>
      </c>
      <c r="U94" t="n">
        <v>0.24</v>
      </c>
      <c r="V94" t="n">
        <v>0.73</v>
      </c>
      <c r="W94" t="n">
        <v>12.67</v>
      </c>
      <c r="X94" t="n">
        <v>9.380000000000001</v>
      </c>
      <c r="Y94" t="n">
        <v>1</v>
      </c>
      <c r="Z94" t="n">
        <v>10</v>
      </c>
    </row>
    <row r="95">
      <c r="A95" t="n">
        <v>2</v>
      </c>
      <c r="B95" t="n">
        <v>90</v>
      </c>
      <c r="C95" t="inlineStr">
        <is>
          <t xml:space="preserve">CONCLUIDO	</t>
        </is>
      </c>
      <c r="D95" t="n">
        <v>1.7909</v>
      </c>
      <c r="E95" t="n">
        <v>55.84</v>
      </c>
      <c r="F95" t="n">
        <v>47.98</v>
      </c>
      <c r="G95" t="n">
        <v>18.81</v>
      </c>
      <c r="H95" t="n">
        <v>0.3</v>
      </c>
      <c r="I95" t="n">
        <v>153</v>
      </c>
      <c r="J95" t="n">
        <v>179.7</v>
      </c>
      <c r="K95" t="n">
        <v>52.44</v>
      </c>
      <c r="L95" t="n">
        <v>3</v>
      </c>
      <c r="M95" t="n">
        <v>151</v>
      </c>
      <c r="N95" t="n">
        <v>34.26</v>
      </c>
      <c r="O95" t="n">
        <v>22397.24</v>
      </c>
      <c r="P95" t="n">
        <v>632.35</v>
      </c>
      <c r="Q95" t="n">
        <v>796.77</v>
      </c>
      <c r="R95" t="n">
        <v>302.75</v>
      </c>
      <c r="S95" t="n">
        <v>102.58</v>
      </c>
      <c r="T95" t="n">
        <v>95334.55</v>
      </c>
      <c r="U95" t="n">
        <v>0.34</v>
      </c>
      <c r="V95" t="n">
        <v>0.78</v>
      </c>
      <c r="W95" t="n">
        <v>12.54</v>
      </c>
      <c r="X95" t="n">
        <v>5.75</v>
      </c>
      <c r="Y95" t="n">
        <v>1</v>
      </c>
      <c r="Z95" t="n">
        <v>10</v>
      </c>
    </row>
    <row r="96">
      <c r="A96" t="n">
        <v>3</v>
      </c>
      <c r="B96" t="n">
        <v>90</v>
      </c>
      <c r="C96" t="inlineStr">
        <is>
          <t xml:space="preserve">CONCLUIDO	</t>
        </is>
      </c>
      <c r="D96" t="n">
        <v>1.897</v>
      </c>
      <c r="E96" t="n">
        <v>52.72</v>
      </c>
      <c r="F96" t="n">
        <v>46.35</v>
      </c>
      <c r="G96" t="n">
        <v>25.05</v>
      </c>
      <c r="H96" t="n">
        <v>0.39</v>
      </c>
      <c r="I96" t="n">
        <v>111</v>
      </c>
      <c r="J96" t="n">
        <v>181.19</v>
      </c>
      <c r="K96" t="n">
        <v>52.44</v>
      </c>
      <c r="L96" t="n">
        <v>4</v>
      </c>
      <c r="M96" t="n">
        <v>109</v>
      </c>
      <c r="N96" t="n">
        <v>34.75</v>
      </c>
      <c r="O96" t="n">
        <v>22581.25</v>
      </c>
      <c r="P96" t="n">
        <v>608.98</v>
      </c>
      <c r="Q96" t="n">
        <v>796.7</v>
      </c>
      <c r="R96" t="n">
        <v>249</v>
      </c>
      <c r="S96" t="n">
        <v>102.58</v>
      </c>
      <c r="T96" t="n">
        <v>68667.89999999999</v>
      </c>
      <c r="U96" t="n">
        <v>0.41</v>
      </c>
      <c r="V96" t="n">
        <v>0.8100000000000001</v>
      </c>
      <c r="W96" t="n">
        <v>12.45</v>
      </c>
      <c r="X96" t="n">
        <v>4.13</v>
      </c>
      <c r="Y96" t="n">
        <v>1</v>
      </c>
      <c r="Z96" t="n">
        <v>10</v>
      </c>
    </row>
    <row r="97">
      <c r="A97" t="n">
        <v>4</v>
      </c>
      <c r="B97" t="n">
        <v>90</v>
      </c>
      <c r="C97" t="inlineStr">
        <is>
          <t xml:space="preserve">CONCLUIDO	</t>
        </is>
      </c>
      <c r="D97" t="n">
        <v>1.9631</v>
      </c>
      <c r="E97" t="n">
        <v>50.94</v>
      </c>
      <c r="F97" t="n">
        <v>45.42</v>
      </c>
      <c r="G97" t="n">
        <v>31.33</v>
      </c>
      <c r="H97" t="n">
        <v>0.49</v>
      </c>
      <c r="I97" t="n">
        <v>87</v>
      </c>
      <c r="J97" t="n">
        <v>182.69</v>
      </c>
      <c r="K97" t="n">
        <v>52.44</v>
      </c>
      <c r="L97" t="n">
        <v>5</v>
      </c>
      <c r="M97" t="n">
        <v>85</v>
      </c>
      <c r="N97" t="n">
        <v>35.25</v>
      </c>
      <c r="O97" t="n">
        <v>22766.06</v>
      </c>
      <c r="P97" t="n">
        <v>594.49</v>
      </c>
      <c r="Q97" t="n">
        <v>796.46</v>
      </c>
      <c r="R97" t="n">
        <v>218.41</v>
      </c>
      <c r="S97" t="n">
        <v>102.58</v>
      </c>
      <c r="T97" t="n">
        <v>53492.14</v>
      </c>
      <c r="U97" t="n">
        <v>0.47</v>
      </c>
      <c r="V97" t="n">
        <v>0.83</v>
      </c>
      <c r="W97" t="n">
        <v>12.41</v>
      </c>
      <c r="X97" t="n">
        <v>3.21</v>
      </c>
      <c r="Y97" t="n">
        <v>1</v>
      </c>
      <c r="Z97" t="n">
        <v>10</v>
      </c>
    </row>
    <row r="98">
      <c r="A98" t="n">
        <v>5</v>
      </c>
      <c r="B98" t="n">
        <v>90</v>
      </c>
      <c r="C98" t="inlineStr">
        <is>
          <t xml:space="preserve">CONCLUIDO	</t>
        </is>
      </c>
      <c r="D98" t="n">
        <v>2.0084</v>
      </c>
      <c r="E98" t="n">
        <v>49.79</v>
      </c>
      <c r="F98" t="n">
        <v>44.85</v>
      </c>
      <c r="G98" t="n">
        <v>37.9</v>
      </c>
      <c r="H98" t="n">
        <v>0.58</v>
      </c>
      <c r="I98" t="n">
        <v>71</v>
      </c>
      <c r="J98" t="n">
        <v>184.19</v>
      </c>
      <c r="K98" t="n">
        <v>52.44</v>
      </c>
      <c r="L98" t="n">
        <v>6</v>
      </c>
      <c r="M98" t="n">
        <v>69</v>
      </c>
      <c r="N98" t="n">
        <v>35.75</v>
      </c>
      <c r="O98" t="n">
        <v>22951.43</v>
      </c>
      <c r="P98" t="n">
        <v>584.74</v>
      </c>
      <c r="Q98" t="n">
        <v>796.59</v>
      </c>
      <c r="R98" t="n">
        <v>198.93</v>
      </c>
      <c r="S98" t="n">
        <v>102.58</v>
      </c>
      <c r="T98" t="n">
        <v>43833.07</v>
      </c>
      <c r="U98" t="n">
        <v>0.52</v>
      </c>
      <c r="V98" t="n">
        <v>0.84</v>
      </c>
      <c r="W98" t="n">
        <v>12.39</v>
      </c>
      <c r="X98" t="n">
        <v>2.63</v>
      </c>
      <c r="Y98" t="n">
        <v>1</v>
      </c>
      <c r="Z98" t="n">
        <v>10</v>
      </c>
    </row>
    <row r="99">
      <c r="A99" t="n">
        <v>6</v>
      </c>
      <c r="B99" t="n">
        <v>90</v>
      </c>
      <c r="C99" t="inlineStr">
        <is>
          <t xml:space="preserve">CONCLUIDO	</t>
        </is>
      </c>
      <c r="D99" t="n">
        <v>2.0373</v>
      </c>
      <c r="E99" t="n">
        <v>49.08</v>
      </c>
      <c r="F99" t="n">
        <v>44.49</v>
      </c>
      <c r="G99" t="n">
        <v>43.76</v>
      </c>
      <c r="H99" t="n">
        <v>0.67</v>
      </c>
      <c r="I99" t="n">
        <v>61</v>
      </c>
      <c r="J99" t="n">
        <v>185.7</v>
      </c>
      <c r="K99" t="n">
        <v>52.44</v>
      </c>
      <c r="L99" t="n">
        <v>7</v>
      </c>
      <c r="M99" t="n">
        <v>59</v>
      </c>
      <c r="N99" t="n">
        <v>36.26</v>
      </c>
      <c r="O99" t="n">
        <v>23137.49</v>
      </c>
      <c r="P99" t="n">
        <v>578.47</v>
      </c>
      <c r="Q99" t="n">
        <v>796.5</v>
      </c>
      <c r="R99" t="n">
        <v>187.43</v>
      </c>
      <c r="S99" t="n">
        <v>102.58</v>
      </c>
      <c r="T99" t="n">
        <v>38130.34</v>
      </c>
      <c r="U99" t="n">
        <v>0.55</v>
      </c>
      <c r="V99" t="n">
        <v>0.85</v>
      </c>
      <c r="W99" t="n">
        <v>12.37</v>
      </c>
      <c r="X99" t="n">
        <v>2.28</v>
      </c>
      <c r="Y99" t="n">
        <v>1</v>
      </c>
      <c r="Z99" t="n">
        <v>10</v>
      </c>
    </row>
    <row r="100">
      <c r="A100" t="n">
        <v>7</v>
      </c>
      <c r="B100" t="n">
        <v>90</v>
      </c>
      <c r="C100" t="inlineStr">
        <is>
          <t xml:space="preserve">CONCLUIDO	</t>
        </is>
      </c>
      <c r="D100" t="n">
        <v>2.0632</v>
      </c>
      <c r="E100" t="n">
        <v>48.47</v>
      </c>
      <c r="F100" t="n">
        <v>44.16</v>
      </c>
      <c r="G100" t="n">
        <v>50</v>
      </c>
      <c r="H100" t="n">
        <v>0.76</v>
      </c>
      <c r="I100" t="n">
        <v>53</v>
      </c>
      <c r="J100" t="n">
        <v>187.22</v>
      </c>
      <c r="K100" t="n">
        <v>52.44</v>
      </c>
      <c r="L100" t="n">
        <v>8</v>
      </c>
      <c r="M100" t="n">
        <v>51</v>
      </c>
      <c r="N100" t="n">
        <v>36.78</v>
      </c>
      <c r="O100" t="n">
        <v>23324.24</v>
      </c>
      <c r="P100" t="n">
        <v>571.97</v>
      </c>
      <c r="Q100" t="n">
        <v>796.48</v>
      </c>
      <c r="R100" t="n">
        <v>176.6</v>
      </c>
      <c r="S100" t="n">
        <v>102.58</v>
      </c>
      <c r="T100" t="n">
        <v>32759.41</v>
      </c>
      <c r="U100" t="n">
        <v>0.58</v>
      </c>
      <c r="V100" t="n">
        <v>0.85</v>
      </c>
      <c r="W100" t="n">
        <v>12.35</v>
      </c>
      <c r="X100" t="n">
        <v>1.95</v>
      </c>
      <c r="Y100" t="n">
        <v>1</v>
      </c>
      <c r="Z100" t="n">
        <v>10</v>
      </c>
    </row>
    <row r="101">
      <c r="A101" t="n">
        <v>8</v>
      </c>
      <c r="B101" t="n">
        <v>90</v>
      </c>
      <c r="C101" t="inlineStr">
        <is>
          <t xml:space="preserve">CONCLUIDO	</t>
        </is>
      </c>
      <c r="D101" t="n">
        <v>2.0817</v>
      </c>
      <c r="E101" t="n">
        <v>48.04</v>
      </c>
      <c r="F101" t="n">
        <v>43.95</v>
      </c>
      <c r="G101" t="n">
        <v>56.1</v>
      </c>
      <c r="H101" t="n">
        <v>0.85</v>
      </c>
      <c r="I101" t="n">
        <v>47</v>
      </c>
      <c r="J101" t="n">
        <v>188.74</v>
      </c>
      <c r="K101" t="n">
        <v>52.44</v>
      </c>
      <c r="L101" t="n">
        <v>9</v>
      </c>
      <c r="M101" t="n">
        <v>45</v>
      </c>
      <c r="N101" t="n">
        <v>37.3</v>
      </c>
      <c r="O101" t="n">
        <v>23511.69</v>
      </c>
      <c r="P101" t="n">
        <v>566.88</v>
      </c>
      <c r="Q101" t="n">
        <v>796.53</v>
      </c>
      <c r="R101" t="n">
        <v>169.18</v>
      </c>
      <c r="S101" t="n">
        <v>102.58</v>
      </c>
      <c r="T101" t="n">
        <v>29078.11</v>
      </c>
      <c r="U101" t="n">
        <v>0.61</v>
      </c>
      <c r="V101" t="n">
        <v>0.86</v>
      </c>
      <c r="W101" t="n">
        <v>12.35</v>
      </c>
      <c r="X101" t="n">
        <v>1.73</v>
      </c>
      <c r="Y101" t="n">
        <v>1</v>
      </c>
      <c r="Z101" t="n">
        <v>10</v>
      </c>
    </row>
    <row r="102">
      <c r="A102" t="n">
        <v>9</v>
      </c>
      <c r="B102" t="n">
        <v>90</v>
      </c>
      <c r="C102" t="inlineStr">
        <is>
          <t xml:space="preserve">CONCLUIDO	</t>
        </is>
      </c>
      <c r="D102" t="n">
        <v>2.0978</v>
      </c>
      <c r="E102" t="n">
        <v>47.67</v>
      </c>
      <c r="F102" t="n">
        <v>43.76</v>
      </c>
      <c r="G102" t="n">
        <v>62.51</v>
      </c>
      <c r="H102" t="n">
        <v>0.93</v>
      </c>
      <c r="I102" t="n">
        <v>42</v>
      </c>
      <c r="J102" t="n">
        <v>190.26</v>
      </c>
      <c r="K102" t="n">
        <v>52.44</v>
      </c>
      <c r="L102" t="n">
        <v>10</v>
      </c>
      <c r="M102" t="n">
        <v>40</v>
      </c>
      <c r="N102" t="n">
        <v>37.82</v>
      </c>
      <c r="O102" t="n">
        <v>23699.85</v>
      </c>
      <c r="P102" t="n">
        <v>562.67</v>
      </c>
      <c r="Q102" t="n">
        <v>796.45</v>
      </c>
      <c r="R102" t="n">
        <v>162.58</v>
      </c>
      <c r="S102" t="n">
        <v>102.58</v>
      </c>
      <c r="T102" t="n">
        <v>25802.66</v>
      </c>
      <c r="U102" t="n">
        <v>0.63</v>
      </c>
      <c r="V102" t="n">
        <v>0.86</v>
      </c>
      <c r="W102" t="n">
        <v>12.35</v>
      </c>
      <c r="X102" t="n">
        <v>1.54</v>
      </c>
      <c r="Y102" t="n">
        <v>1</v>
      </c>
      <c r="Z102" t="n">
        <v>10</v>
      </c>
    </row>
    <row r="103">
      <c r="A103" t="n">
        <v>10</v>
      </c>
      <c r="B103" t="n">
        <v>90</v>
      </c>
      <c r="C103" t="inlineStr">
        <is>
          <t xml:space="preserve">CONCLUIDO	</t>
        </is>
      </c>
      <c r="D103" t="n">
        <v>2.1114</v>
      </c>
      <c r="E103" t="n">
        <v>47.36</v>
      </c>
      <c r="F103" t="n">
        <v>43.59</v>
      </c>
      <c r="G103" t="n">
        <v>68.83</v>
      </c>
      <c r="H103" t="n">
        <v>1.02</v>
      </c>
      <c r="I103" t="n">
        <v>38</v>
      </c>
      <c r="J103" t="n">
        <v>191.79</v>
      </c>
      <c r="K103" t="n">
        <v>52.44</v>
      </c>
      <c r="L103" t="n">
        <v>11</v>
      </c>
      <c r="M103" t="n">
        <v>36</v>
      </c>
      <c r="N103" t="n">
        <v>38.35</v>
      </c>
      <c r="O103" t="n">
        <v>23888.73</v>
      </c>
      <c r="P103" t="n">
        <v>558.33</v>
      </c>
      <c r="Q103" t="n">
        <v>796.41</v>
      </c>
      <c r="R103" t="n">
        <v>157.44</v>
      </c>
      <c r="S103" t="n">
        <v>102.58</v>
      </c>
      <c r="T103" t="n">
        <v>23250.84</v>
      </c>
      <c r="U103" t="n">
        <v>0.65</v>
      </c>
      <c r="V103" t="n">
        <v>0.86</v>
      </c>
      <c r="W103" t="n">
        <v>12.33</v>
      </c>
      <c r="X103" t="n">
        <v>1.38</v>
      </c>
      <c r="Y103" t="n">
        <v>1</v>
      </c>
      <c r="Z103" t="n">
        <v>10</v>
      </c>
    </row>
    <row r="104">
      <c r="A104" t="n">
        <v>11</v>
      </c>
      <c r="B104" t="n">
        <v>90</v>
      </c>
      <c r="C104" t="inlineStr">
        <is>
          <t xml:space="preserve">CONCLUIDO	</t>
        </is>
      </c>
      <c r="D104" t="n">
        <v>2.1216</v>
      </c>
      <c r="E104" t="n">
        <v>47.13</v>
      </c>
      <c r="F104" t="n">
        <v>43.47</v>
      </c>
      <c r="G104" t="n">
        <v>74.52</v>
      </c>
      <c r="H104" t="n">
        <v>1.1</v>
      </c>
      <c r="I104" t="n">
        <v>35</v>
      </c>
      <c r="J104" t="n">
        <v>193.33</v>
      </c>
      <c r="K104" t="n">
        <v>52.44</v>
      </c>
      <c r="L104" t="n">
        <v>12</v>
      </c>
      <c r="M104" t="n">
        <v>33</v>
      </c>
      <c r="N104" t="n">
        <v>38.89</v>
      </c>
      <c r="O104" t="n">
        <v>24078.33</v>
      </c>
      <c r="P104" t="n">
        <v>554.85</v>
      </c>
      <c r="Q104" t="n">
        <v>796.4299999999999</v>
      </c>
      <c r="R104" t="n">
        <v>153.3</v>
      </c>
      <c r="S104" t="n">
        <v>102.58</v>
      </c>
      <c r="T104" t="n">
        <v>21198.97</v>
      </c>
      <c r="U104" t="n">
        <v>0.67</v>
      </c>
      <c r="V104" t="n">
        <v>0.87</v>
      </c>
      <c r="W104" t="n">
        <v>12.32</v>
      </c>
      <c r="X104" t="n">
        <v>1.25</v>
      </c>
      <c r="Y104" t="n">
        <v>1</v>
      </c>
      <c r="Z104" t="n">
        <v>10</v>
      </c>
    </row>
    <row r="105">
      <c r="A105" t="n">
        <v>12</v>
      </c>
      <c r="B105" t="n">
        <v>90</v>
      </c>
      <c r="C105" t="inlineStr">
        <is>
          <t xml:space="preserve">CONCLUIDO	</t>
        </is>
      </c>
      <c r="D105" t="n">
        <v>2.1313</v>
      </c>
      <c r="E105" t="n">
        <v>46.92</v>
      </c>
      <c r="F105" t="n">
        <v>43.36</v>
      </c>
      <c r="G105" t="n">
        <v>81.3</v>
      </c>
      <c r="H105" t="n">
        <v>1.18</v>
      </c>
      <c r="I105" t="n">
        <v>32</v>
      </c>
      <c r="J105" t="n">
        <v>194.88</v>
      </c>
      <c r="K105" t="n">
        <v>52.44</v>
      </c>
      <c r="L105" t="n">
        <v>13</v>
      </c>
      <c r="M105" t="n">
        <v>30</v>
      </c>
      <c r="N105" t="n">
        <v>39.43</v>
      </c>
      <c r="O105" t="n">
        <v>24268.67</v>
      </c>
      <c r="P105" t="n">
        <v>551.5700000000001</v>
      </c>
      <c r="Q105" t="n">
        <v>796.4400000000001</v>
      </c>
      <c r="R105" t="n">
        <v>149.61</v>
      </c>
      <c r="S105" t="n">
        <v>102.58</v>
      </c>
      <c r="T105" t="n">
        <v>19366.92</v>
      </c>
      <c r="U105" t="n">
        <v>0.6899999999999999</v>
      </c>
      <c r="V105" t="n">
        <v>0.87</v>
      </c>
      <c r="W105" t="n">
        <v>12.32</v>
      </c>
      <c r="X105" t="n">
        <v>1.15</v>
      </c>
      <c r="Y105" t="n">
        <v>1</v>
      </c>
      <c r="Z105" t="n">
        <v>10</v>
      </c>
    </row>
    <row r="106">
      <c r="A106" t="n">
        <v>13</v>
      </c>
      <c r="B106" t="n">
        <v>90</v>
      </c>
      <c r="C106" t="inlineStr">
        <is>
          <t xml:space="preserve">CONCLUIDO	</t>
        </is>
      </c>
      <c r="D106" t="n">
        <v>2.1407</v>
      </c>
      <c r="E106" t="n">
        <v>46.71</v>
      </c>
      <c r="F106" t="n">
        <v>43.26</v>
      </c>
      <c r="G106" t="n">
        <v>89.51000000000001</v>
      </c>
      <c r="H106" t="n">
        <v>1.27</v>
      </c>
      <c r="I106" t="n">
        <v>29</v>
      </c>
      <c r="J106" t="n">
        <v>196.42</v>
      </c>
      <c r="K106" t="n">
        <v>52.44</v>
      </c>
      <c r="L106" t="n">
        <v>14</v>
      </c>
      <c r="M106" t="n">
        <v>27</v>
      </c>
      <c r="N106" t="n">
        <v>39.98</v>
      </c>
      <c r="O106" t="n">
        <v>24459.75</v>
      </c>
      <c r="P106" t="n">
        <v>547.76</v>
      </c>
      <c r="Q106" t="n">
        <v>796.35</v>
      </c>
      <c r="R106" t="n">
        <v>146.2</v>
      </c>
      <c r="S106" t="n">
        <v>102.58</v>
      </c>
      <c r="T106" t="n">
        <v>17674.98</v>
      </c>
      <c r="U106" t="n">
        <v>0.7</v>
      </c>
      <c r="V106" t="n">
        <v>0.87</v>
      </c>
      <c r="W106" t="n">
        <v>12.32</v>
      </c>
      <c r="X106" t="n">
        <v>1.05</v>
      </c>
      <c r="Y106" t="n">
        <v>1</v>
      </c>
      <c r="Z106" t="n">
        <v>10</v>
      </c>
    </row>
    <row r="107">
      <c r="A107" t="n">
        <v>14</v>
      </c>
      <c r="B107" t="n">
        <v>90</v>
      </c>
      <c r="C107" t="inlineStr">
        <is>
          <t xml:space="preserve">CONCLUIDO	</t>
        </is>
      </c>
      <c r="D107" t="n">
        <v>2.1489</v>
      </c>
      <c r="E107" t="n">
        <v>46.54</v>
      </c>
      <c r="F107" t="n">
        <v>43.15</v>
      </c>
      <c r="G107" t="n">
        <v>95.90000000000001</v>
      </c>
      <c r="H107" t="n">
        <v>1.35</v>
      </c>
      <c r="I107" t="n">
        <v>27</v>
      </c>
      <c r="J107" t="n">
        <v>197.98</v>
      </c>
      <c r="K107" t="n">
        <v>52.44</v>
      </c>
      <c r="L107" t="n">
        <v>15</v>
      </c>
      <c r="M107" t="n">
        <v>25</v>
      </c>
      <c r="N107" t="n">
        <v>40.54</v>
      </c>
      <c r="O107" t="n">
        <v>24651.58</v>
      </c>
      <c r="P107" t="n">
        <v>544.34</v>
      </c>
      <c r="Q107" t="n">
        <v>796.37</v>
      </c>
      <c r="R107" t="n">
        <v>142.94</v>
      </c>
      <c r="S107" t="n">
        <v>102.58</v>
      </c>
      <c r="T107" t="n">
        <v>16057.47</v>
      </c>
      <c r="U107" t="n">
        <v>0.72</v>
      </c>
      <c r="V107" t="n">
        <v>0.87</v>
      </c>
      <c r="W107" t="n">
        <v>12.31</v>
      </c>
      <c r="X107" t="n">
        <v>0.9399999999999999</v>
      </c>
      <c r="Y107" t="n">
        <v>1</v>
      </c>
      <c r="Z107" t="n">
        <v>10</v>
      </c>
    </row>
    <row r="108">
      <c r="A108" t="n">
        <v>15</v>
      </c>
      <c r="B108" t="n">
        <v>90</v>
      </c>
      <c r="C108" t="inlineStr">
        <is>
          <t xml:space="preserve">CONCLUIDO	</t>
        </is>
      </c>
      <c r="D108" t="n">
        <v>2.1509</v>
      </c>
      <c r="E108" t="n">
        <v>46.49</v>
      </c>
      <c r="F108" t="n">
        <v>43.15</v>
      </c>
      <c r="G108" t="n">
        <v>99.56999999999999</v>
      </c>
      <c r="H108" t="n">
        <v>1.42</v>
      </c>
      <c r="I108" t="n">
        <v>26</v>
      </c>
      <c r="J108" t="n">
        <v>199.54</v>
      </c>
      <c r="K108" t="n">
        <v>52.44</v>
      </c>
      <c r="L108" t="n">
        <v>16</v>
      </c>
      <c r="M108" t="n">
        <v>24</v>
      </c>
      <c r="N108" t="n">
        <v>41.1</v>
      </c>
      <c r="O108" t="n">
        <v>24844.17</v>
      </c>
      <c r="P108" t="n">
        <v>543.4400000000001</v>
      </c>
      <c r="Q108" t="n">
        <v>796.41</v>
      </c>
      <c r="R108" t="n">
        <v>142.41</v>
      </c>
      <c r="S108" t="n">
        <v>102.58</v>
      </c>
      <c r="T108" t="n">
        <v>15797.76</v>
      </c>
      <c r="U108" t="n">
        <v>0.72</v>
      </c>
      <c r="V108" t="n">
        <v>0.87</v>
      </c>
      <c r="W108" t="n">
        <v>12.32</v>
      </c>
      <c r="X108" t="n">
        <v>0.93</v>
      </c>
      <c r="Y108" t="n">
        <v>1</v>
      </c>
      <c r="Z108" t="n">
        <v>10</v>
      </c>
    </row>
    <row r="109">
      <c r="A109" t="n">
        <v>16</v>
      </c>
      <c r="B109" t="n">
        <v>90</v>
      </c>
      <c r="C109" t="inlineStr">
        <is>
          <t xml:space="preserve">CONCLUIDO	</t>
        </is>
      </c>
      <c r="D109" t="n">
        <v>2.1575</v>
      </c>
      <c r="E109" t="n">
        <v>46.35</v>
      </c>
      <c r="F109" t="n">
        <v>43.08</v>
      </c>
      <c r="G109" t="n">
        <v>107.69</v>
      </c>
      <c r="H109" t="n">
        <v>1.5</v>
      </c>
      <c r="I109" t="n">
        <v>24</v>
      </c>
      <c r="J109" t="n">
        <v>201.11</v>
      </c>
      <c r="K109" t="n">
        <v>52.44</v>
      </c>
      <c r="L109" t="n">
        <v>17</v>
      </c>
      <c r="M109" t="n">
        <v>22</v>
      </c>
      <c r="N109" t="n">
        <v>41.67</v>
      </c>
      <c r="O109" t="n">
        <v>25037.53</v>
      </c>
      <c r="P109" t="n">
        <v>540.1900000000001</v>
      </c>
      <c r="Q109" t="n">
        <v>796.39</v>
      </c>
      <c r="R109" t="n">
        <v>140.1</v>
      </c>
      <c r="S109" t="n">
        <v>102.58</v>
      </c>
      <c r="T109" t="n">
        <v>14653.36</v>
      </c>
      <c r="U109" t="n">
        <v>0.73</v>
      </c>
      <c r="V109" t="n">
        <v>0.87</v>
      </c>
      <c r="W109" t="n">
        <v>12.31</v>
      </c>
      <c r="X109" t="n">
        <v>0.86</v>
      </c>
      <c r="Y109" t="n">
        <v>1</v>
      </c>
      <c r="Z109" t="n">
        <v>10</v>
      </c>
    </row>
    <row r="110">
      <c r="A110" t="n">
        <v>17</v>
      </c>
      <c r="B110" t="n">
        <v>90</v>
      </c>
      <c r="C110" t="inlineStr">
        <is>
          <t xml:space="preserve">CONCLUIDO	</t>
        </is>
      </c>
      <c r="D110" t="n">
        <v>2.1611</v>
      </c>
      <c r="E110" t="n">
        <v>46.27</v>
      </c>
      <c r="F110" t="n">
        <v>43.03</v>
      </c>
      <c r="G110" t="n">
        <v>112.26</v>
      </c>
      <c r="H110" t="n">
        <v>1.58</v>
      </c>
      <c r="I110" t="n">
        <v>23</v>
      </c>
      <c r="J110" t="n">
        <v>202.68</v>
      </c>
      <c r="K110" t="n">
        <v>52.44</v>
      </c>
      <c r="L110" t="n">
        <v>18</v>
      </c>
      <c r="M110" t="n">
        <v>21</v>
      </c>
      <c r="N110" t="n">
        <v>42.24</v>
      </c>
      <c r="O110" t="n">
        <v>25231.66</v>
      </c>
      <c r="P110" t="n">
        <v>537.85</v>
      </c>
      <c r="Q110" t="n">
        <v>796.39</v>
      </c>
      <c r="R110" t="n">
        <v>138.76</v>
      </c>
      <c r="S110" t="n">
        <v>102.58</v>
      </c>
      <c r="T110" t="n">
        <v>13986.12</v>
      </c>
      <c r="U110" t="n">
        <v>0.74</v>
      </c>
      <c r="V110" t="n">
        <v>0.87</v>
      </c>
      <c r="W110" t="n">
        <v>12.31</v>
      </c>
      <c r="X110" t="n">
        <v>0.82</v>
      </c>
      <c r="Y110" t="n">
        <v>1</v>
      </c>
      <c r="Z110" t="n">
        <v>10</v>
      </c>
    </row>
    <row r="111">
      <c r="A111" t="n">
        <v>18</v>
      </c>
      <c r="B111" t="n">
        <v>90</v>
      </c>
      <c r="C111" t="inlineStr">
        <is>
          <t xml:space="preserve">CONCLUIDO	</t>
        </is>
      </c>
      <c r="D111" t="n">
        <v>2.1644</v>
      </c>
      <c r="E111" t="n">
        <v>46.2</v>
      </c>
      <c r="F111" t="n">
        <v>43</v>
      </c>
      <c r="G111" t="n">
        <v>117.27</v>
      </c>
      <c r="H111" t="n">
        <v>1.65</v>
      </c>
      <c r="I111" t="n">
        <v>22</v>
      </c>
      <c r="J111" t="n">
        <v>204.26</v>
      </c>
      <c r="K111" t="n">
        <v>52.44</v>
      </c>
      <c r="L111" t="n">
        <v>19</v>
      </c>
      <c r="M111" t="n">
        <v>20</v>
      </c>
      <c r="N111" t="n">
        <v>42.82</v>
      </c>
      <c r="O111" t="n">
        <v>25426.72</v>
      </c>
      <c r="P111" t="n">
        <v>534.13</v>
      </c>
      <c r="Q111" t="n">
        <v>796.35</v>
      </c>
      <c r="R111" t="n">
        <v>137.69</v>
      </c>
      <c r="S111" t="n">
        <v>102.58</v>
      </c>
      <c r="T111" t="n">
        <v>13455.03</v>
      </c>
      <c r="U111" t="n">
        <v>0.75</v>
      </c>
      <c r="V111" t="n">
        <v>0.87</v>
      </c>
      <c r="W111" t="n">
        <v>12.31</v>
      </c>
      <c r="X111" t="n">
        <v>0.79</v>
      </c>
      <c r="Y111" t="n">
        <v>1</v>
      </c>
      <c r="Z111" t="n">
        <v>10</v>
      </c>
    </row>
    <row r="112">
      <c r="A112" t="n">
        <v>19</v>
      </c>
      <c r="B112" t="n">
        <v>90</v>
      </c>
      <c r="C112" t="inlineStr">
        <is>
          <t xml:space="preserve">CONCLUIDO	</t>
        </is>
      </c>
      <c r="D112" t="n">
        <v>2.1676</v>
      </c>
      <c r="E112" t="n">
        <v>46.13</v>
      </c>
      <c r="F112" t="n">
        <v>42.97</v>
      </c>
      <c r="G112" t="n">
        <v>122.76</v>
      </c>
      <c r="H112" t="n">
        <v>1.73</v>
      </c>
      <c r="I112" t="n">
        <v>21</v>
      </c>
      <c r="J112" t="n">
        <v>205.85</v>
      </c>
      <c r="K112" t="n">
        <v>52.44</v>
      </c>
      <c r="L112" t="n">
        <v>20</v>
      </c>
      <c r="M112" t="n">
        <v>19</v>
      </c>
      <c r="N112" t="n">
        <v>43.41</v>
      </c>
      <c r="O112" t="n">
        <v>25622.45</v>
      </c>
      <c r="P112" t="n">
        <v>531.87</v>
      </c>
      <c r="Q112" t="n">
        <v>796.39</v>
      </c>
      <c r="R112" t="n">
        <v>136.31</v>
      </c>
      <c r="S112" t="n">
        <v>102.58</v>
      </c>
      <c r="T112" t="n">
        <v>12770.6</v>
      </c>
      <c r="U112" t="n">
        <v>0.75</v>
      </c>
      <c r="V112" t="n">
        <v>0.88</v>
      </c>
      <c r="W112" t="n">
        <v>12.31</v>
      </c>
      <c r="X112" t="n">
        <v>0.75</v>
      </c>
      <c r="Y112" t="n">
        <v>1</v>
      </c>
      <c r="Z112" t="n">
        <v>10</v>
      </c>
    </row>
    <row r="113">
      <c r="A113" t="n">
        <v>20</v>
      </c>
      <c r="B113" t="n">
        <v>90</v>
      </c>
      <c r="C113" t="inlineStr">
        <is>
          <t xml:space="preserve">CONCLUIDO	</t>
        </is>
      </c>
      <c r="D113" t="n">
        <v>2.1711</v>
      </c>
      <c r="E113" t="n">
        <v>46.06</v>
      </c>
      <c r="F113" t="n">
        <v>42.93</v>
      </c>
      <c r="G113" t="n">
        <v>128.78</v>
      </c>
      <c r="H113" t="n">
        <v>1.8</v>
      </c>
      <c r="I113" t="n">
        <v>20</v>
      </c>
      <c r="J113" t="n">
        <v>207.45</v>
      </c>
      <c r="K113" t="n">
        <v>52.44</v>
      </c>
      <c r="L113" t="n">
        <v>21</v>
      </c>
      <c r="M113" t="n">
        <v>18</v>
      </c>
      <c r="N113" t="n">
        <v>44</v>
      </c>
      <c r="O113" t="n">
        <v>25818.99</v>
      </c>
      <c r="P113" t="n">
        <v>530.64</v>
      </c>
      <c r="Q113" t="n">
        <v>796.35</v>
      </c>
      <c r="R113" t="n">
        <v>135.37</v>
      </c>
      <c r="S113" t="n">
        <v>102.58</v>
      </c>
      <c r="T113" t="n">
        <v>12305.16</v>
      </c>
      <c r="U113" t="n">
        <v>0.76</v>
      </c>
      <c r="V113" t="n">
        <v>0.88</v>
      </c>
      <c r="W113" t="n">
        <v>12.3</v>
      </c>
      <c r="X113" t="n">
        <v>0.71</v>
      </c>
      <c r="Y113" t="n">
        <v>1</v>
      </c>
      <c r="Z113" t="n">
        <v>10</v>
      </c>
    </row>
    <row r="114">
      <c r="A114" t="n">
        <v>21</v>
      </c>
      <c r="B114" t="n">
        <v>90</v>
      </c>
      <c r="C114" t="inlineStr">
        <is>
          <t xml:space="preserve">CONCLUIDO	</t>
        </is>
      </c>
      <c r="D114" t="n">
        <v>2.1744</v>
      </c>
      <c r="E114" t="n">
        <v>45.99</v>
      </c>
      <c r="F114" t="n">
        <v>42.89</v>
      </c>
      <c r="G114" t="n">
        <v>135.45</v>
      </c>
      <c r="H114" t="n">
        <v>1.87</v>
      </c>
      <c r="I114" t="n">
        <v>19</v>
      </c>
      <c r="J114" t="n">
        <v>209.05</v>
      </c>
      <c r="K114" t="n">
        <v>52.44</v>
      </c>
      <c r="L114" t="n">
        <v>22</v>
      </c>
      <c r="M114" t="n">
        <v>17</v>
      </c>
      <c r="N114" t="n">
        <v>44.6</v>
      </c>
      <c r="O114" t="n">
        <v>26016.35</v>
      </c>
      <c r="P114" t="n">
        <v>527.14</v>
      </c>
      <c r="Q114" t="n">
        <v>796.36</v>
      </c>
      <c r="R114" t="n">
        <v>134.07</v>
      </c>
      <c r="S114" t="n">
        <v>102.58</v>
      </c>
      <c r="T114" t="n">
        <v>11661.21</v>
      </c>
      <c r="U114" t="n">
        <v>0.77</v>
      </c>
      <c r="V114" t="n">
        <v>0.88</v>
      </c>
      <c r="W114" t="n">
        <v>12.3</v>
      </c>
      <c r="X114" t="n">
        <v>0.68</v>
      </c>
      <c r="Y114" t="n">
        <v>1</v>
      </c>
      <c r="Z114" t="n">
        <v>10</v>
      </c>
    </row>
    <row r="115">
      <c r="A115" t="n">
        <v>22</v>
      </c>
      <c r="B115" t="n">
        <v>90</v>
      </c>
      <c r="C115" t="inlineStr">
        <is>
          <t xml:space="preserve">CONCLUIDO	</t>
        </is>
      </c>
      <c r="D115" t="n">
        <v>2.1783</v>
      </c>
      <c r="E115" t="n">
        <v>45.91</v>
      </c>
      <c r="F115" t="n">
        <v>42.85</v>
      </c>
      <c r="G115" t="n">
        <v>142.83</v>
      </c>
      <c r="H115" t="n">
        <v>1.94</v>
      </c>
      <c r="I115" t="n">
        <v>18</v>
      </c>
      <c r="J115" t="n">
        <v>210.65</v>
      </c>
      <c r="K115" t="n">
        <v>52.44</v>
      </c>
      <c r="L115" t="n">
        <v>23</v>
      </c>
      <c r="M115" t="n">
        <v>16</v>
      </c>
      <c r="N115" t="n">
        <v>45.21</v>
      </c>
      <c r="O115" t="n">
        <v>26214.54</v>
      </c>
      <c r="P115" t="n">
        <v>526.72</v>
      </c>
      <c r="Q115" t="n">
        <v>796.37</v>
      </c>
      <c r="R115" t="n">
        <v>132.41</v>
      </c>
      <c r="S115" t="n">
        <v>102.58</v>
      </c>
      <c r="T115" t="n">
        <v>10836.08</v>
      </c>
      <c r="U115" t="n">
        <v>0.77</v>
      </c>
      <c r="V115" t="n">
        <v>0.88</v>
      </c>
      <c r="W115" t="n">
        <v>12.3</v>
      </c>
      <c r="X115" t="n">
        <v>0.63</v>
      </c>
      <c r="Y115" t="n">
        <v>1</v>
      </c>
      <c r="Z115" t="n">
        <v>10</v>
      </c>
    </row>
    <row r="116">
      <c r="A116" t="n">
        <v>23</v>
      </c>
      <c r="B116" t="n">
        <v>90</v>
      </c>
      <c r="C116" t="inlineStr">
        <is>
          <t xml:space="preserve">CONCLUIDO	</t>
        </is>
      </c>
      <c r="D116" t="n">
        <v>2.1816</v>
      </c>
      <c r="E116" t="n">
        <v>45.84</v>
      </c>
      <c r="F116" t="n">
        <v>42.81</v>
      </c>
      <c r="G116" t="n">
        <v>151.11</v>
      </c>
      <c r="H116" t="n">
        <v>2.01</v>
      </c>
      <c r="I116" t="n">
        <v>17</v>
      </c>
      <c r="J116" t="n">
        <v>212.27</v>
      </c>
      <c r="K116" t="n">
        <v>52.44</v>
      </c>
      <c r="L116" t="n">
        <v>24</v>
      </c>
      <c r="M116" t="n">
        <v>15</v>
      </c>
      <c r="N116" t="n">
        <v>45.82</v>
      </c>
      <c r="O116" t="n">
        <v>26413.56</v>
      </c>
      <c r="P116" t="n">
        <v>523.3099999999999</v>
      </c>
      <c r="Q116" t="n">
        <v>796.38</v>
      </c>
      <c r="R116" t="n">
        <v>131.33</v>
      </c>
      <c r="S116" t="n">
        <v>102.58</v>
      </c>
      <c r="T116" t="n">
        <v>10303.63</v>
      </c>
      <c r="U116" t="n">
        <v>0.78</v>
      </c>
      <c r="V116" t="n">
        <v>0.88</v>
      </c>
      <c r="W116" t="n">
        <v>12.3</v>
      </c>
      <c r="X116" t="n">
        <v>0.6</v>
      </c>
      <c r="Y116" t="n">
        <v>1</v>
      </c>
      <c r="Z116" t="n">
        <v>10</v>
      </c>
    </row>
    <row r="117">
      <c r="A117" t="n">
        <v>24</v>
      </c>
      <c r="B117" t="n">
        <v>90</v>
      </c>
      <c r="C117" t="inlineStr">
        <is>
          <t xml:space="preserve">CONCLUIDO	</t>
        </is>
      </c>
      <c r="D117" t="n">
        <v>2.1854</v>
      </c>
      <c r="E117" t="n">
        <v>45.76</v>
      </c>
      <c r="F117" t="n">
        <v>42.77</v>
      </c>
      <c r="G117" t="n">
        <v>160.38</v>
      </c>
      <c r="H117" t="n">
        <v>2.08</v>
      </c>
      <c r="I117" t="n">
        <v>16</v>
      </c>
      <c r="J117" t="n">
        <v>213.89</v>
      </c>
      <c r="K117" t="n">
        <v>52.44</v>
      </c>
      <c r="L117" t="n">
        <v>25</v>
      </c>
      <c r="M117" t="n">
        <v>14</v>
      </c>
      <c r="N117" t="n">
        <v>46.44</v>
      </c>
      <c r="O117" t="n">
        <v>26613.43</v>
      </c>
      <c r="P117" t="n">
        <v>519.4400000000001</v>
      </c>
      <c r="Q117" t="n">
        <v>796.36</v>
      </c>
      <c r="R117" t="n">
        <v>129.81</v>
      </c>
      <c r="S117" t="n">
        <v>102.58</v>
      </c>
      <c r="T117" t="n">
        <v>9545.799999999999</v>
      </c>
      <c r="U117" t="n">
        <v>0.79</v>
      </c>
      <c r="V117" t="n">
        <v>0.88</v>
      </c>
      <c r="W117" t="n">
        <v>12.3</v>
      </c>
      <c r="X117" t="n">
        <v>0.5600000000000001</v>
      </c>
      <c r="Y117" t="n">
        <v>1</v>
      </c>
      <c r="Z117" t="n">
        <v>10</v>
      </c>
    </row>
    <row r="118">
      <c r="A118" t="n">
        <v>25</v>
      </c>
      <c r="B118" t="n">
        <v>90</v>
      </c>
      <c r="C118" t="inlineStr">
        <is>
          <t xml:space="preserve">CONCLUIDO	</t>
        </is>
      </c>
      <c r="D118" t="n">
        <v>2.1851</v>
      </c>
      <c r="E118" t="n">
        <v>45.76</v>
      </c>
      <c r="F118" t="n">
        <v>42.78</v>
      </c>
      <c r="G118" t="n">
        <v>160.41</v>
      </c>
      <c r="H118" t="n">
        <v>2.14</v>
      </c>
      <c r="I118" t="n">
        <v>16</v>
      </c>
      <c r="J118" t="n">
        <v>215.51</v>
      </c>
      <c r="K118" t="n">
        <v>52.44</v>
      </c>
      <c r="L118" t="n">
        <v>26</v>
      </c>
      <c r="M118" t="n">
        <v>14</v>
      </c>
      <c r="N118" t="n">
        <v>47.07</v>
      </c>
      <c r="O118" t="n">
        <v>26814.17</v>
      </c>
      <c r="P118" t="n">
        <v>518.58</v>
      </c>
      <c r="Q118" t="n">
        <v>796.3200000000001</v>
      </c>
      <c r="R118" t="n">
        <v>130.23</v>
      </c>
      <c r="S118" t="n">
        <v>102.58</v>
      </c>
      <c r="T118" t="n">
        <v>9757.02</v>
      </c>
      <c r="U118" t="n">
        <v>0.79</v>
      </c>
      <c r="V118" t="n">
        <v>0.88</v>
      </c>
      <c r="W118" t="n">
        <v>12.3</v>
      </c>
      <c r="X118" t="n">
        <v>0.5600000000000001</v>
      </c>
      <c r="Y118" t="n">
        <v>1</v>
      </c>
      <c r="Z118" t="n">
        <v>10</v>
      </c>
    </row>
    <row r="119">
      <c r="A119" t="n">
        <v>26</v>
      </c>
      <c r="B119" t="n">
        <v>90</v>
      </c>
      <c r="C119" t="inlineStr">
        <is>
          <t xml:space="preserve">CONCLUIDO	</t>
        </is>
      </c>
      <c r="D119" t="n">
        <v>2.1887</v>
      </c>
      <c r="E119" t="n">
        <v>45.69</v>
      </c>
      <c r="F119" t="n">
        <v>42.74</v>
      </c>
      <c r="G119" t="n">
        <v>170.94</v>
      </c>
      <c r="H119" t="n">
        <v>2.21</v>
      </c>
      <c r="I119" t="n">
        <v>15</v>
      </c>
      <c r="J119" t="n">
        <v>217.15</v>
      </c>
      <c r="K119" t="n">
        <v>52.44</v>
      </c>
      <c r="L119" t="n">
        <v>27</v>
      </c>
      <c r="M119" t="n">
        <v>13</v>
      </c>
      <c r="N119" t="n">
        <v>47.71</v>
      </c>
      <c r="O119" t="n">
        <v>27015.77</v>
      </c>
      <c r="P119" t="n">
        <v>516.97</v>
      </c>
      <c r="Q119" t="n">
        <v>796.33</v>
      </c>
      <c r="R119" t="n">
        <v>128.99</v>
      </c>
      <c r="S119" t="n">
        <v>102.58</v>
      </c>
      <c r="T119" t="n">
        <v>9143.5</v>
      </c>
      <c r="U119" t="n">
        <v>0.8</v>
      </c>
      <c r="V119" t="n">
        <v>0.88</v>
      </c>
      <c r="W119" t="n">
        <v>12.29</v>
      </c>
      <c r="X119" t="n">
        <v>0.52</v>
      </c>
      <c r="Y119" t="n">
        <v>1</v>
      </c>
      <c r="Z119" t="n">
        <v>10</v>
      </c>
    </row>
    <row r="120">
      <c r="A120" t="n">
        <v>27</v>
      </c>
      <c r="B120" t="n">
        <v>90</v>
      </c>
      <c r="C120" t="inlineStr">
        <is>
          <t xml:space="preserve">CONCLUIDO	</t>
        </is>
      </c>
      <c r="D120" t="n">
        <v>2.1892</v>
      </c>
      <c r="E120" t="n">
        <v>45.68</v>
      </c>
      <c r="F120" t="n">
        <v>42.72</v>
      </c>
      <c r="G120" t="n">
        <v>170.9</v>
      </c>
      <c r="H120" t="n">
        <v>2.27</v>
      </c>
      <c r="I120" t="n">
        <v>15</v>
      </c>
      <c r="J120" t="n">
        <v>218.79</v>
      </c>
      <c r="K120" t="n">
        <v>52.44</v>
      </c>
      <c r="L120" t="n">
        <v>28</v>
      </c>
      <c r="M120" t="n">
        <v>13</v>
      </c>
      <c r="N120" t="n">
        <v>48.35</v>
      </c>
      <c r="O120" t="n">
        <v>27218.26</v>
      </c>
      <c r="P120" t="n">
        <v>513.15</v>
      </c>
      <c r="Q120" t="n">
        <v>796.38</v>
      </c>
      <c r="R120" t="n">
        <v>128.53</v>
      </c>
      <c r="S120" t="n">
        <v>102.58</v>
      </c>
      <c r="T120" t="n">
        <v>8912.559999999999</v>
      </c>
      <c r="U120" t="n">
        <v>0.8</v>
      </c>
      <c r="V120" t="n">
        <v>0.88</v>
      </c>
      <c r="W120" t="n">
        <v>12.29</v>
      </c>
      <c r="X120" t="n">
        <v>0.51</v>
      </c>
      <c r="Y120" t="n">
        <v>1</v>
      </c>
      <c r="Z120" t="n">
        <v>10</v>
      </c>
    </row>
    <row r="121">
      <c r="A121" t="n">
        <v>28</v>
      </c>
      <c r="B121" t="n">
        <v>90</v>
      </c>
      <c r="C121" t="inlineStr">
        <is>
          <t xml:space="preserve">CONCLUIDO	</t>
        </is>
      </c>
      <c r="D121" t="n">
        <v>2.1924</v>
      </c>
      <c r="E121" t="n">
        <v>45.61</v>
      </c>
      <c r="F121" t="n">
        <v>42.69</v>
      </c>
      <c r="G121" t="n">
        <v>182.97</v>
      </c>
      <c r="H121" t="n">
        <v>2.34</v>
      </c>
      <c r="I121" t="n">
        <v>14</v>
      </c>
      <c r="J121" t="n">
        <v>220.44</v>
      </c>
      <c r="K121" t="n">
        <v>52.44</v>
      </c>
      <c r="L121" t="n">
        <v>29</v>
      </c>
      <c r="M121" t="n">
        <v>12</v>
      </c>
      <c r="N121" t="n">
        <v>49</v>
      </c>
      <c r="O121" t="n">
        <v>27421.64</v>
      </c>
      <c r="P121" t="n">
        <v>513.5700000000001</v>
      </c>
      <c r="Q121" t="n">
        <v>796.34</v>
      </c>
      <c r="R121" t="n">
        <v>127.34</v>
      </c>
      <c r="S121" t="n">
        <v>102.58</v>
      </c>
      <c r="T121" t="n">
        <v>8321.209999999999</v>
      </c>
      <c r="U121" t="n">
        <v>0.8100000000000001</v>
      </c>
      <c r="V121" t="n">
        <v>0.88</v>
      </c>
      <c r="W121" t="n">
        <v>12.3</v>
      </c>
      <c r="X121" t="n">
        <v>0.48</v>
      </c>
      <c r="Y121" t="n">
        <v>1</v>
      </c>
      <c r="Z121" t="n">
        <v>10</v>
      </c>
    </row>
    <row r="122">
      <c r="A122" t="n">
        <v>29</v>
      </c>
      <c r="B122" t="n">
        <v>90</v>
      </c>
      <c r="C122" t="inlineStr">
        <is>
          <t xml:space="preserve">CONCLUIDO	</t>
        </is>
      </c>
      <c r="D122" t="n">
        <v>2.1925</v>
      </c>
      <c r="E122" t="n">
        <v>45.61</v>
      </c>
      <c r="F122" t="n">
        <v>42.69</v>
      </c>
      <c r="G122" t="n">
        <v>182.96</v>
      </c>
      <c r="H122" t="n">
        <v>2.4</v>
      </c>
      <c r="I122" t="n">
        <v>14</v>
      </c>
      <c r="J122" t="n">
        <v>222.1</v>
      </c>
      <c r="K122" t="n">
        <v>52.44</v>
      </c>
      <c r="L122" t="n">
        <v>30</v>
      </c>
      <c r="M122" t="n">
        <v>12</v>
      </c>
      <c r="N122" t="n">
        <v>49.65</v>
      </c>
      <c r="O122" t="n">
        <v>27625.93</v>
      </c>
      <c r="P122" t="n">
        <v>508.05</v>
      </c>
      <c r="Q122" t="n">
        <v>796.35</v>
      </c>
      <c r="R122" t="n">
        <v>127.19</v>
      </c>
      <c r="S122" t="n">
        <v>102.58</v>
      </c>
      <c r="T122" t="n">
        <v>8246.23</v>
      </c>
      <c r="U122" t="n">
        <v>0.8100000000000001</v>
      </c>
      <c r="V122" t="n">
        <v>0.88</v>
      </c>
      <c r="W122" t="n">
        <v>12.3</v>
      </c>
      <c r="X122" t="n">
        <v>0.48</v>
      </c>
      <c r="Y122" t="n">
        <v>1</v>
      </c>
      <c r="Z122" t="n">
        <v>10</v>
      </c>
    </row>
    <row r="123">
      <c r="A123" t="n">
        <v>30</v>
      </c>
      <c r="B123" t="n">
        <v>90</v>
      </c>
      <c r="C123" t="inlineStr">
        <is>
          <t xml:space="preserve">CONCLUIDO	</t>
        </is>
      </c>
      <c r="D123" t="n">
        <v>2.1962</v>
      </c>
      <c r="E123" t="n">
        <v>45.53</v>
      </c>
      <c r="F123" t="n">
        <v>42.65</v>
      </c>
      <c r="G123" t="n">
        <v>196.84</v>
      </c>
      <c r="H123" t="n">
        <v>2.46</v>
      </c>
      <c r="I123" t="n">
        <v>13</v>
      </c>
      <c r="J123" t="n">
        <v>223.76</v>
      </c>
      <c r="K123" t="n">
        <v>52.44</v>
      </c>
      <c r="L123" t="n">
        <v>31</v>
      </c>
      <c r="M123" t="n">
        <v>11</v>
      </c>
      <c r="N123" t="n">
        <v>50.32</v>
      </c>
      <c r="O123" t="n">
        <v>27831.27</v>
      </c>
      <c r="P123" t="n">
        <v>508.76</v>
      </c>
      <c r="Q123" t="n">
        <v>796.38</v>
      </c>
      <c r="R123" t="n">
        <v>126.11</v>
      </c>
      <c r="S123" t="n">
        <v>102.58</v>
      </c>
      <c r="T123" t="n">
        <v>7710.55</v>
      </c>
      <c r="U123" t="n">
        <v>0.8100000000000001</v>
      </c>
      <c r="V123" t="n">
        <v>0.88</v>
      </c>
      <c r="W123" t="n">
        <v>12.29</v>
      </c>
      <c r="X123" t="n">
        <v>0.44</v>
      </c>
      <c r="Y123" t="n">
        <v>1</v>
      </c>
      <c r="Z123" t="n">
        <v>10</v>
      </c>
    </row>
    <row r="124">
      <c r="A124" t="n">
        <v>31</v>
      </c>
      <c r="B124" t="n">
        <v>90</v>
      </c>
      <c r="C124" t="inlineStr">
        <is>
          <t xml:space="preserve">CONCLUIDO	</t>
        </is>
      </c>
      <c r="D124" t="n">
        <v>2.195</v>
      </c>
      <c r="E124" t="n">
        <v>45.56</v>
      </c>
      <c r="F124" t="n">
        <v>42.68</v>
      </c>
      <c r="G124" t="n">
        <v>196.96</v>
      </c>
      <c r="H124" t="n">
        <v>2.52</v>
      </c>
      <c r="I124" t="n">
        <v>13</v>
      </c>
      <c r="J124" t="n">
        <v>225.43</v>
      </c>
      <c r="K124" t="n">
        <v>52.44</v>
      </c>
      <c r="L124" t="n">
        <v>32</v>
      </c>
      <c r="M124" t="n">
        <v>11</v>
      </c>
      <c r="N124" t="n">
        <v>50.99</v>
      </c>
      <c r="O124" t="n">
        <v>28037.42</v>
      </c>
      <c r="P124" t="n">
        <v>509.05</v>
      </c>
      <c r="Q124" t="n">
        <v>796.33</v>
      </c>
      <c r="R124" t="n">
        <v>126.88</v>
      </c>
      <c r="S124" t="n">
        <v>102.58</v>
      </c>
      <c r="T124" t="n">
        <v>8095.57</v>
      </c>
      <c r="U124" t="n">
        <v>0.8100000000000001</v>
      </c>
      <c r="V124" t="n">
        <v>0.88</v>
      </c>
      <c r="W124" t="n">
        <v>12.29</v>
      </c>
      <c r="X124" t="n">
        <v>0.46</v>
      </c>
      <c r="Y124" t="n">
        <v>1</v>
      </c>
      <c r="Z124" t="n">
        <v>10</v>
      </c>
    </row>
    <row r="125">
      <c r="A125" t="n">
        <v>32</v>
      </c>
      <c r="B125" t="n">
        <v>90</v>
      </c>
      <c r="C125" t="inlineStr">
        <is>
          <t xml:space="preserve">CONCLUIDO	</t>
        </is>
      </c>
      <c r="D125" t="n">
        <v>2.1997</v>
      </c>
      <c r="E125" t="n">
        <v>45.46</v>
      </c>
      <c r="F125" t="n">
        <v>42.61</v>
      </c>
      <c r="G125" t="n">
        <v>213.07</v>
      </c>
      <c r="H125" t="n">
        <v>2.58</v>
      </c>
      <c r="I125" t="n">
        <v>12</v>
      </c>
      <c r="J125" t="n">
        <v>227.11</v>
      </c>
      <c r="K125" t="n">
        <v>52.44</v>
      </c>
      <c r="L125" t="n">
        <v>33</v>
      </c>
      <c r="M125" t="n">
        <v>10</v>
      </c>
      <c r="N125" t="n">
        <v>51.67</v>
      </c>
      <c r="O125" t="n">
        <v>28244.51</v>
      </c>
      <c r="P125" t="n">
        <v>502.42</v>
      </c>
      <c r="Q125" t="n">
        <v>796.35</v>
      </c>
      <c r="R125" t="n">
        <v>124.75</v>
      </c>
      <c r="S125" t="n">
        <v>102.58</v>
      </c>
      <c r="T125" t="n">
        <v>7036.07</v>
      </c>
      <c r="U125" t="n">
        <v>0.82</v>
      </c>
      <c r="V125" t="n">
        <v>0.88</v>
      </c>
      <c r="W125" t="n">
        <v>12.29</v>
      </c>
      <c r="X125" t="n">
        <v>0.4</v>
      </c>
      <c r="Y125" t="n">
        <v>1</v>
      </c>
      <c r="Z125" t="n">
        <v>10</v>
      </c>
    </row>
    <row r="126">
      <c r="A126" t="n">
        <v>33</v>
      </c>
      <c r="B126" t="n">
        <v>90</v>
      </c>
      <c r="C126" t="inlineStr">
        <is>
          <t xml:space="preserve">CONCLUIDO	</t>
        </is>
      </c>
      <c r="D126" t="n">
        <v>2.1988</v>
      </c>
      <c r="E126" t="n">
        <v>45.48</v>
      </c>
      <c r="F126" t="n">
        <v>42.63</v>
      </c>
      <c r="G126" t="n">
        <v>213.16</v>
      </c>
      <c r="H126" t="n">
        <v>2.64</v>
      </c>
      <c r="I126" t="n">
        <v>12</v>
      </c>
      <c r="J126" t="n">
        <v>228.8</v>
      </c>
      <c r="K126" t="n">
        <v>52.44</v>
      </c>
      <c r="L126" t="n">
        <v>34</v>
      </c>
      <c r="M126" t="n">
        <v>10</v>
      </c>
      <c r="N126" t="n">
        <v>52.36</v>
      </c>
      <c r="O126" t="n">
        <v>28452.56</v>
      </c>
      <c r="P126" t="n">
        <v>504.47</v>
      </c>
      <c r="Q126" t="n">
        <v>796.39</v>
      </c>
      <c r="R126" t="n">
        <v>125.4</v>
      </c>
      <c r="S126" t="n">
        <v>102.58</v>
      </c>
      <c r="T126" t="n">
        <v>7361.97</v>
      </c>
      <c r="U126" t="n">
        <v>0.82</v>
      </c>
      <c r="V126" t="n">
        <v>0.88</v>
      </c>
      <c r="W126" t="n">
        <v>12.29</v>
      </c>
      <c r="X126" t="n">
        <v>0.42</v>
      </c>
      <c r="Y126" t="n">
        <v>1</v>
      </c>
      <c r="Z126" t="n">
        <v>10</v>
      </c>
    </row>
    <row r="127">
      <c r="A127" t="n">
        <v>34</v>
      </c>
      <c r="B127" t="n">
        <v>90</v>
      </c>
      <c r="C127" t="inlineStr">
        <is>
          <t xml:space="preserve">CONCLUIDO	</t>
        </is>
      </c>
      <c r="D127" t="n">
        <v>2.1993</v>
      </c>
      <c r="E127" t="n">
        <v>45.47</v>
      </c>
      <c r="F127" t="n">
        <v>42.62</v>
      </c>
      <c r="G127" t="n">
        <v>213.11</v>
      </c>
      <c r="H127" t="n">
        <v>2.7</v>
      </c>
      <c r="I127" t="n">
        <v>12</v>
      </c>
      <c r="J127" t="n">
        <v>230.49</v>
      </c>
      <c r="K127" t="n">
        <v>52.44</v>
      </c>
      <c r="L127" t="n">
        <v>35</v>
      </c>
      <c r="M127" t="n">
        <v>10</v>
      </c>
      <c r="N127" t="n">
        <v>53.05</v>
      </c>
      <c r="O127" t="n">
        <v>28661.58</v>
      </c>
      <c r="P127" t="n">
        <v>500.91</v>
      </c>
      <c r="Q127" t="n">
        <v>796.3200000000001</v>
      </c>
      <c r="R127" t="n">
        <v>125.03</v>
      </c>
      <c r="S127" t="n">
        <v>102.58</v>
      </c>
      <c r="T127" t="n">
        <v>7175.77</v>
      </c>
      <c r="U127" t="n">
        <v>0.82</v>
      </c>
      <c r="V127" t="n">
        <v>0.88</v>
      </c>
      <c r="W127" t="n">
        <v>12.29</v>
      </c>
      <c r="X127" t="n">
        <v>0.41</v>
      </c>
      <c r="Y127" t="n">
        <v>1</v>
      </c>
      <c r="Z127" t="n">
        <v>10</v>
      </c>
    </row>
    <row r="128">
      <c r="A128" t="n">
        <v>35</v>
      </c>
      <c r="B128" t="n">
        <v>90</v>
      </c>
      <c r="C128" t="inlineStr">
        <is>
          <t xml:space="preserve">CONCLUIDO	</t>
        </is>
      </c>
      <c r="D128" t="n">
        <v>2.2028</v>
      </c>
      <c r="E128" t="n">
        <v>45.4</v>
      </c>
      <c r="F128" t="n">
        <v>42.59</v>
      </c>
      <c r="G128" t="n">
        <v>232.28</v>
      </c>
      <c r="H128" t="n">
        <v>2.76</v>
      </c>
      <c r="I128" t="n">
        <v>11</v>
      </c>
      <c r="J128" t="n">
        <v>232.2</v>
      </c>
      <c r="K128" t="n">
        <v>52.44</v>
      </c>
      <c r="L128" t="n">
        <v>36</v>
      </c>
      <c r="M128" t="n">
        <v>9</v>
      </c>
      <c r="N128" t="n">
        <v>53.75</v>
      </c>
      <c r="O128" t="n">
        <v>28871.58</v>
      </c>
      <c r="P128" t="n">
        <v>496.63</v>
      </c>
      <c r="Q128" t="n">
        <v>796.33</v>
      </c>
      <c r="R128" t="n">
        <v>123.89</v>
      </c>
      <c r="S128" t="n">
        <v>102.58</v>
      </c>
      <c r="T128" t="n">
        <v>6609.8</v>
      </c>
      <c r="U128" t="n">
        <v>0.83</v>
      </c>
      <c r="V128" t="n">
        <v>0.88</v>
      </c>
      <c r="W128" t="n">
        <v>12.29</v>
      </c>
      <c r="X128" t="n">
        <v>0.37</v>
      </c>
      <c r="Y128" t="n">
        <v>1</v>
      </c>
      <c r="Z128" t="n">
        <v>10</v>
      </c>
    </row>
    <row r="129">
      <c r="A129" t="n">
        <v>36</v>
      </c>
      <c r="B129" t="n">
        <v>90</v>
      </c>
      <c r="C129" t="inlineStr">
        <is>
          <t xml:space="preserve">CONCLUIDO	</t>
        </is>
      </c>
      <c r="D129" t="n">
        <v>2.203</v>
      </c>
      <c r="E129" t="n">
        <v>45.39</v>
      </c>
      <c r="F129" t="n">
        <v>42.58</v>
      </c>
      <c r="G129" t="n">
        <v>232.26</v>
      </c>
      <c r="H129" t="n">
        <v>2.81</v>
      </c>
      <c r="I129" t="n">
        <v>11</v>
      </c>
      <c r="J129" t="n">
        <v>233.91</v>
      </c>
      <c r="K129" t="n">
        <v>52.44</v>
      </c>
      <c r="L129" t="n">
        <v>37</v>
      </c>
      <c r="M129" t="n">
        <v>9</v>
      </c>
      <c r="N129" t="n">
        <v>54.46</v>
      </c>
      <c r="O129" t="n">
        <v>29082.59</v>
      </c>
      <c r="P129" t="n">
        <v>496.46</v>
      </c>
      <c r="Q129" t="n">
        <v>796.38</v>
      </c>
      <c r="R129" t="n">
        <v>123.66</v>
      </c>
      <c r="S129" t="n">
        <v>102.58</v>
      </c>
      <c r="T129" t="n">
        <v>6497.25</v>
      </c>
      <c r="U129" t="n">
        <v>0.83</v>
      </c>
      <c r="V129" t="n">
        <v>0.88</v>
      </c>
      <c r="W129" t="n">
        <v>12.29</v>
      </c>
      <c r="X129" t="n">
        <v>0.37</v>
      </c>
      <c r="Y129" t="n">
        <v>1</v>
      </c>
      <c r="Z129" t="n">
        <v>10</v>
      </c>
    </row>
    <row r="130">
      <c r="A130" t="n">
        <v>37</v>
      </c>
      <c r="B130" t="n">
        <v>90</v>
      </c>
      <c r="C130" t="inlineStr">
        <is>
          <t xml:space="preserve">CONCLUIDO	</t>
        </is>
      </c>
      <c r="D130" t="n">
        <v>2.2031</v>
      </c>
      <c r="E130" t="n">
        <v>45.39</v>
      </c>
      <c r="F130" t="n">
        <v>42.58</v>
      </c>
      <c r="G130" t="n">
        <v>232.25</v>
      </c>
      <c r="H130" t="n">
        <v>2.87</v>
      </c>
      <c r="I130" t="n">
        <v>11</v>
      </c>
      <c r="J130" t="n">
        <v>235.63</v>
      </c>
      <c r="K130" t="n">
        <v>52.44</v>
      </c>
      <c r="L130" t="n">
        <v>38</v>
      </c>
      <c r="M130" t="n">
        <v>7</v>
      </c>
      <c r="N130" t="n">
        <v>55.18</v>
      </c>
      <c r="O130" t="n">
        <v>29294.6</v>
      </c>
      <c r="P130" t="n">
        <v>495.81</v>
      </c>
      <c r="Q130" t="n">
        <v>796.4</v>
      </c>
      <c r="R130" t="n">
        <v>123.5</v>
      </c>
      <c r="S130" t="n">
        <v>102.58</v>
      </c>
      <c r="T130" t="n">
        <v>6418.92</v>
      </c>
      <c r="U130" t="n">
        <v>0.83</v>
      </c>
      <c r="V130" t="n">
        <v>0.88</v>
      </c>
      <c r="W130" t="n">
        <v>12.29</v>
      </c>
      <c r="X130" t="n">
        <v>0.37</v>
      </c>
      <c r="Y130" t="n">
        <v>1</v>
      </c>
      <c r="Z130" t="n">
        <v>10</v>
      </c>
    </row>
    <row r="131">
      <c r="A131" t="n">
        <v>38</v>
      </c>
      <c r="B131" t="n">
        <v>90</v>
      </c>
      <c r="C131" t="inlineStr">
        <is>
          <t xml:space="preserve">CONCLUIDO	</t>
        </is>
      </c>
      <c r="D131" t="n">
        <v>2.2026</v>
      </c>
      <c r="E131" t="n">
        <v>45.4</v>
      </c>
      <c r="F131" t="n">
        <v>42.59</v>
      </c>
      <c r="G131" t="n">
        <v>232.3</v>
      </c>
      <c r="H131" t="n">
        <v>2.92</v>
      </c>
      <c r="I131" t="n">
        <v>11</v>
      </c>
      <c r="J131" t="n">
        <v>237.35</v>
      </c>
      <c r="K131" t="n">
        <v>52.44</v>
      </c>
      <c r="L131" t="n">
        <v>39</v>
      </c>
      <c r="M131" t="n">
        <v>7</v>
      </c>
      <c r="N131" t="n">
        <v>55.91</v>
      </c>
      <c r="O131" t="n">
        <v>29507.65</v>
      </c>
      <c r="P131" t="n">
        <v>494.47</v>
      </c>
      <c r="Q131" t="n">
        <v>796.4400000000001</v>
      </c>
      <c r="R131" t="n">
        <v>123.85</v>
      </c>
      <c r="S131" t="n">
        <v>102.58</v>
      </c>
      <c r="T131" t="n">
        <v>6593.56</v>
      </c>
      <c r="U131" t="n">
        <v>0.83</v>
      </c>
      <c r="V131" t="n">
        <v>0.88</v>
      </c>
      <c r="W131" t="n">
        <v>12.29</v>
      </c>
      <c r="X131" t="n">
        <v>0.38</v>
      </c>
      <c r="Y131" t="n">
        <v>1</v>
      </c>
      <c r="Z131" t="n">
        <v>10</v>
      </c>
    </row>
    <row r="132">
      <c r="A132" t="n">
        <v>39</v>
      </c>
      <c r="B132" t="n">
        <v>90</v>
      </c>
      <c r="C132" t="inlineStr">
        <is>
          <t xml:space="preserve">CONCLUIDO	</t>
        </is>
      </c>
      <c r="D132" t="n">
        <v>2.2068</v>
      </c>
      <c r="E132" t="n">
        <v>45.31</v>
      </c>
      <c r="F132" t="n">
        <v>42.54</v>
      </c>
      <c r="G132" t="n">
        <v>255.23</v>
      </c>
      <c r="H132" t="n">
        <v>2.98</v>
      </c>
      <c r="I132" t="n">
        <v>10</v>
      </c>
      <c r="J132" t="n">
        <v>239.09</v>
      </c>
      <c r="K132" t="n">
        <v>52.44</v>
      </c>
      <c r="L132" t="n">
        <v>40</v>
      </c>
      <c r="M132" t="n">
        <v>3</v>
      </c>
      <c r="N132" t="n">
        <v>56.65</v>
      </c>
      <c r="O132" t="n">
        <v>29721.73</v>
      </c>
      <c r="P132" t="n">
        <v>493.63</v>
      </c>
      <c r="Q132" t="n">
        <v>796.36</v>
      </c>
      <c r="R132" t="n">
        <v>122.11</v>
      </c>
      <c r="S132" t="n">
        <v>102.58</v>
      </c>
      <c r="T132" t="n">
        <v>5729.11</v>
      </c>
      <c r="U132" t="n">
        <v>0.84</v>
      </c>
      <c r="V132" t="n">
        <v>0.88</v>
      </c>
      <c r="W132" t="n">
        <v>12.29</v>
      </c>
      <c r="X132" t="n">
        <v>0.33</v>
      </c>
      <c r="Y132" t="n">
        <v>1</v>
      </c>
      <c r="Z132" t="n">
        <v>10</v>
      </c>
    </row>
    <row r="133">
      <c r="A133" t="n">
        <v>0</v>
      </c>
      <c r="B133" t="n">
        <v>10</v>
      </c>
      <c r="C133" t="inlineStr">
        <is>
          <t xml:space="preserve">CONCLUIDO	</t>
        </is>
      </c>
      <c r="D133" t="n">
        <v>2.0517</v>
      </c>
      <c r="E133" t="n">
        <v>48.74</v>
      </c>
      <c r="F133" t="n">
        <v>45.97</v>
      </c>
      <c r="G133" t="n">
        <v>27.31</v>
      </c>
      <c r="H133" t="n">
        <v>0.64</v>
      </c>
      <c r="I133" t="n">
        <v>101</v>
      </c>
      <c r="J133" t="n">
        <v>26.11</v>
      </c>
      <c r="K133" t="n">
        <v>12.1</v>
      </c>
      <c r="L133" t="n">
        <v>1</v>
      </c>
      <c r="M133" t="n">
        <v>94</v>
      </c>
      <c r="N133" t="n">
        <v>3.01</v>
      </c>
      <c r="O133" t="n">
        <v>3454.41</v>
      </c>
      <c r="P133" t="n">
        <v>138.16</v>
      </c>
      <c r="Q133" t="n">
        <v>796.62</v>
      </c>
      <c r="R133" t="n">
        <v>236.32</v>
      </c>
      <c r="S133" t="n">
        <v>102.58</v>
      </c>
      <c r="T133" t="n">
        <v>62377.32</v>
      </c>
      <c r="U133" t="n">
        <v>0.43</v>
      </c>
      <c r="V133" t="n">
        <v>0.82</v>
      </c>
      <c r="W133" t="n">
        <v>12.44</v>
      </c>
      <c r="X133" t="n">
        <v>3.75</v>
      </c>
      <c r="Y133" t="n">
        <v>1</v>
      </c>
      <c r="Z133" t="n">
        <v>10</v>
      </c>
    </row>
    <row r="134">
      <c r="A134" t="n">
        <v>1</v>
      </c>
      <c r="B134" t="n">
        <v>10</v>
      </c>
      <c r="C134" t="inlineStr">
        <is>
          <t xml:space="preserve">CONCLUIDO	</t>
        </is>
      </c>
      <c r="D134" t="n">
        <v>2.0896</v>
      </c>
      <c r="E134" t="n">
        <v>47.86</v>
      </c>
      <c r="F134" t="n">
        <v>45.31</v>
      </c>
      <c r="G134" t="n">
        <v>33.56</v>
      </c>
      <c r="H134" t="n">
        <v>1.23</v>
      </c>
      <c r="I134" t="n">
        <v>81</v>
      </c>
      <c r="J134" t="n">
        <v>27.2</v>
      </c>
      <c r="K134" t="n">
        <v>12.1</v>
      </c>
      <c r="L134" t="n">
        <v>2</v>
      </c>
      <c r="M134" t="n">
        <v>0</v>
      </c>
      <c r="N134" t="n">
        <v>3.1</v>
      </c>
      <c r="O134" t="n">
        <v>3588.35</v>
      </c>
      <c r="P134" t="n">
        <v>135.15</v>
      </c>
      <c r="Q134" t="n">
        <v>796.98</v>
      </c>
      <c r="R134" t="n">
        <v>210.89</v>
      </c>
      <c r="S134" t="n">
        <v>102.58</v>
      </c>
      <c r="T134" t="n">
        <v>49762.03</v>
      </c>
      <c r="U134" t="n">
        <v>0.49</v>
      </c>
      <c r="V134" t="n">
        <v>0.83</v>
      </c>
      <c r="W134" t="n">
        <v>12.51</v>
      </c>
      <c r="X134" t="n">
        <v>3.09</v>
      </c>
      <c r="Y134" t="n">
        <v>1</v>
      </c>
      <c r="Z134" t="n">
        <v>10</v>
      </c>
    </row>
    <row r="135">
      <c r="A135" t="n">
        <v>0</v>
      </c>
      <c r="B135" t="n">
        <v>45</v>
      </c>
      <c r="C135" t="inlineStr">
        <is>
          <t xml:space="preserve">CONCLUIDO	</t>
        </is>
      </c>
      <c r="D135" t="n">
        <v>1.5107</v>
      </c>
      <c r="E135" t="n">
        <v>66.19</v>
      </c>
      <c r="F135" t="n">
        <v>56.58</v>
      </c>
      <c r="G135" t="n">
        <v>9.15</v>
      </c>
      <c r="H135" t="n">
        <v>0.18</v>
      </c>
      <c r="I135" t="n">
        <v>371</v>
      </c>
      <c r="J135" t="n">
        <v>98.70999999999999</v>
      </c>
      <c r="K135" t="n">
        <v>39.72</v>
      </c>
      <c r="L135" t="n">
        <v>1</v>
      </c>
      <c r="M135" t="n">
        <v>369</v>
      </c>
      <c r="N135" t="n">
        <v>12.99</v>
      </c>
      <c r="O135" t="n">
        <v>12407.75</v>
      </c>
      <c r="P135" t="n">
        <v>510.72</v>
      </c>
      <c r="Q135" t="n">
        <v>797.5599999999999</v>
      </c>
      <c r="R135" t="n">
        <v>589.88</v>
      </c>
      <c r="S135" t="n">
        <v>102.58</v>
      </c>
      <c r="T135" t="n">
        <v>237808.82</v>
      </c>
      <c r="U135" t="n">
        <v>0.17</v>
      </c>
      <c r="V135" t="n">
        <v>0.67</v>
      </c>
      <c r="W135" t="n">
        <v>12.9</v>
      </c>
      <c r="X135" t="n">
        <v>14.34</v>
      </c>
      <c r="Y135" t="n">
        <v>1</v>
      </c>
      <c r="Z135" t="n">
        <v>10</v>
      </c>
    </row>
    <row r="136">
      <c r="A136" t="n">
        <v>1</v>
      </c>
      <c r="B136" t="n">
        <v>45</v>
      </c>
      <c r="C136" t="inlineStr">
        <is>
          <t xml:space="preserve">CONCLUIDO	</t>
        </is>
      </c>
      <c r="D136" t="n">
        <v>1.8769</v>
      </c>
      <c r="E136" t="n">
        <v>53.28</v>
      </c>
      <c r="F136" t="n">
        <v>48.08</v>
      </c>
      <c r="G136" t="n">
        <v>18.49</v>
      </c>
      <c r="H136" t="n">
        <v>0.35</v>
      </c>
      <c r="I136" t="n">
        <v>156</v>
      </c>
      <c r="J136" t="n">
        <v>99.95</v>
      </c>
      <c r="K136" t="n">
        <v>39.72</v>
      </c>
      <c r="L136" t="n">
        <v>2</v>
      </c>
      <c r="M136" t="n">
        <v>154</v>
      </c>
      <c r="N136" t="n">
        <v>13.24</v>
      </c>
      <c r="O136" t="n">
        <v>12561.45</v>
      </c>
      <c r="P136" t="n">
        <v>429.51</v>
      </c>
      <c r="Q136" t="n">
        <v>796.95</v>
      </c>
      <c r="R136" t="n">
        <v>307.19</v>
      </c>
      <c r="S136" t="n">
        <v>102.58</v>
      </c>
      <c r="T136" t="n">
        <v>97535.60000000001</v>
      </c>
      <c r="U136" t="n">
        <v>0.33</v>
      </c>
      <c r="V136" t="n">
        <v>0.78</v>
      </c>
      <c r="W136" t="n">
        <v>12.52</v>
      </c>
      <c r="X136" t="n">
        <v>5.86</v>
      </c>
      <c r="Y136" t="n">
        <v>1</v>
      </c>
      <c r="Z136" t="n">
        <v>10</v>
      </c>
    </row>
    <row r="137">
      <c r="A137" t="n">
        <v>2</v>
      </c>
      <c r="B137" t="n">
        <v>45</v>
      </c>
      <c r="C137" t="inlineStr">
        <is>
          <t xml:space="preserve">CONCLUIDO	</t>
        </is>
      </c>
      <c r="D137" t="n">
        <v>2.0055</v>
      </c>
      <c r="E137" t="n">
        <v>49.86</v>
      </c>
      <c r="F137" t="n">
        <v>45.86</v>
      </c>
      <c r="G137" t="n">
        <v>28.08</v>
      </c>
      <c r="H137" t="n">
        <v>0.52</v>
      </c>
      <c r="I137" t="n">
        <v>98</v>
      </c>
      <c r="J137" t="n">
        <v>101.2</v>
      </c>
      <c r="K137" t="n">
        <v>39.72</v>
      </c>
      <c r="L137" t="n">
        <v>3</v>
      </c>
      <c r="M137" t="n">
        <v>96</v>
      </c>
      <c r="N137" t="n">
        <v>13.49</v>
      </c>
      <c r="O137" t="n">
        <v>12715.54</v>
      </c>
      <c r="P137" t="n">
        <v>404.37</v>
      </c>
      <c r="Q137" t="n">
        <v>796.64</v>
      </c>
      <c r="R137" t="n">
        <v>233.25</v>
      </c>
      <c r="S137" t="n">
        <v>102.58</v>
      </c>
      <c r="T137" t="n">
        <v>60858.11</v>
      </c>
      <c r="U137" t="n">
        <v>0.44</v>
      </c>
      <c r="V137" t="n">
        <v>0.82</v>
      </c>
      <c r="W137" t="n">
        <v>12.42</v>
      </c>
      <c r="X137" t="n">
        <v>3.64</v>
      </c>
      <c r="Y137" t="n">
        <v>1</v>
      </c>
      <c r="Z137" t="n">
        <v>10</v>
      </c>
    </row>
    <row r="138">
      <c r="A138" t="n">
        <v>3</v>
      </c>
      <c r="B138" t="n">
        <v>45</v>
      </c>
      <c r="C138" t="inlineStr">
        <is>
          <t xml:space="preserve">CONCLUIDO	</t>
        </is>
      </c>
      <c r="D138" t="n">
        <v>2.0698</v>
      </c>
      <c r="E138" t="n">
        <v>48.31</v>
      </c>
      <c r="F138" t="n">
        <v>44.87</v>
      </c>
      <c r="G138" t="n">
        <v>37.92</v>
      </c>
      <c r="H138" t="n">
        <v>0.6899999999999999</v>
      </c>
      <c r="I138" t="n">
        <v>71</v>
      </c>
      <c r="J138" t="n">
        <v>102.45</v>
      </c>
      <c r="K138" t="n">
        <v>39.72</v>
      </c>
      <c r="L138" t="n">
        <v>4</v>
      </c>
      <c r="M138" t="n">
        <v>69</v>
      </c>
      <c r="N138" t="n">
        <v>13.74</v>
      </c>
      <c r="O138" t="n">
        <v>12870.03</v>
      </c>
      <c r="P138" t="n">
        <v>390.24</v>
      </c>
      <c r="Q138" t="n">
        <v>796.53</v>
      </c>
      <c r="R138" t="n">
        <v>199.48</v>
      </c>
      <c r="S138" t="n">
        <v>102.58</v>
      </c>
      <c r="T138" t="n">
        <v>44104.98</v>
      </c>
      <c r="U138" t="n">
        <v>0.51</v>
      </c>
      <c r="V138" t="n">
        <v>0.84</v>
      </c>
      <c r="W138" t="n">
        <v>12.4</v>
      </c>
      <c r="X138" t="n">
        <v>2.65</v>
      </c>
      <c r="Y138" t="n">
        <v>1</v>
      </c>
      <c r="Z138" t="n">
        <v>10</v>
      </c>
    </row>
    <row r="139">
      <c r="A139" t="n">
        <v>4</v>
      </c>
      <c r="B139" t="n">
        <v>45</v>
      </c>
      <c r="C139" t="inlineStr">
        <is>
          <t xml:space="preserve">CONCLUIDO	</t>
        </is>
      </c>
      <c r="D139" t="n">
        <v>2.1082</v>
      </c>
      <c r="E139" t="n">
        <v>47.43</v>
      </c>
      <c r="F139" t="n">
        <v>44.29</v>
      </c>
      <c r="G139" t="n">
        <v>47.46</v>
      </c>
      <c r="H139" t="n">
        <v>0.85</v>
      </c>
      <c r="I139" t="n">
        <v>56</v>
      </c>
      <c r="J139" t="n">
        <v>103.71</v>
      </c>
      <c r="K139" t="n">
        <v>39.72</v>
      </c>
      <c r="L139" t="n">
        <v>5</v>
      </c>
      <c r="M139" t="n">
        <v>54</v>
      </c>
      <c r="N139" t="n">
        <v>14</v>
      </c>
      <c r="O139" t="n">
        <v>13024.91</v>
      </c>
      <c r="P139" t="n">
        <v>380.24</v>
      </c>
      <c r="Q139" t="n">
        <v>796.4</v>
      </c>
      <c r="R139" t="n">
        <v>180.66</v>
      </c>
      <c r="S139" t="n">
        <v>102.58</v>
      </c>
      <c r="T139" t="n">
        <v>34774</v>
      </c>
      <c r="U139" t="n">
        <v>0.57</v>
      </c>
      <c r="V139" t="n">
        <v>0.85</v>
      </c>
      <c r="W139" t="n">
        <v>12.37</v>
      </c>
      <c r="X139" t="n">
        <v>2.08</v>
      </c>
      <c r="Y139" t="n">
        <v>1</v>
      </c>
      <c r="Z139" t="n">
        <v>10</v>
      </c>
    </row>
    <row r="140">
      <c r="A140" t="n">
        <v>5</v>
      </c>
      <c r="B140" t="n">
        <v>45</v>
      </c>
      <c r="C140" t="inlineStr">
        <is>
          <t xml:space="preserve">CONCLUIDO	</t>
        </is>
      </c>
      <c r="D140" t="n">
        <v>2.1352</v>
      </c>
      <c r="E140" t="n">
        <v>46.83</v>
      </c>
      <c r="F140" t="n">
        <v>43.9</v>
      </c>
      <c r="G140" t="n">
        <v>57.26</v>
      </c>
      <c r="H140" t="n">
        <v>1.01</v>
      </c>
      <c r="I140" t="n">
        <v>46</v>
      </c>
      <c r="J140" t="n">
        <v>104.97</v>
      </c>
      <c r="K140" t="n">
        <v>39.72</v>
      </c>
      <c r="L140" t="n">
        <v>6</v>
      </c>
      <c r="M140" t="n">
        <v>44</v>
      </c>
      <c r="N140" t="n">
        <v>14.25</v>
      </c>
      <c r="O140" t="n">
        <v>13180.19</v>
      </c>
      <c r="P140" t="n">
        <v>371.54</v>
      </c>
      <c r="Q140" t="n">
        <v>796.46</v>
      </c>
      <c r="R140" t="n">
        <v>167.68</v>
      </c>
      <c r="S140" t="n">
        <v>102.58</v>
      </c>
      <c r="T140" t="n">
        <v>28330.32</v>
      </c>
      <c r="U140" t="n">
        <v>0.61</v>
      </c>
      <c r="V140" t="n">
        <v>0.86</v>
      </c>
      <c r="W140" t="n">
        <v>12.34</v>
      </c>
      <c r="X140" t="n">
        <v>1.69</v>
      </c>
      <c r="Y140" t="n">
        <v>1</v>
      </c>
      <c r="Z140" t="n">
        <v>10</v>
      </c>
    </row>
    <row r="141">
      <c r="A141" t="n">
        <v>6</v>
      </c>
      <c r="B141" t="n">
        <v>45</v>
      </c>
      <c r="C141" t="inlineStr">
        <is>
          <t xml:space="preserve">CONCLUIDO	</t>
        </is>
      </c>
      <c r="D141" t="n">
        <v>2.1537</v>
      </c>
      <c r="E141" t="n">
        <v>46.43</v>
      </c>
      <c r="F141" t="n">
        <v>43.64</v>
      </c>
      <c r="G141" t="n">
        <v>67.14</v>
      </c>
      <c r="H141" t="n">
        <v>1.16</v>
      </c>
      <c r="I141" t="n">
        <v>39</v>
      </c>
      <c r="J141" t="n">
        <v>106.23</v>
      </c>
      <c r="K141" t="n">
        <v>39.72</v>
      </c>
      <c r="L141" t="n">
        <v>7</v>
      </c>
      <c r="M141" t="n">
        <v>37</v>
      </c>
      <c r="N141" t="n">
        <v>14.52</v>
      </c>
      <c r="O141" t="n">
        <v>13335.87</v>
      </c>
      <c r="P141" t="n">
        <v>364.02</v>
      </c>
      <c r="Q141" t="n">
        <v>796.49</v>
      </c>
      <c r="R141" t="n">
        <v>159.03</v>
      </c>
      <c r="S141" t="n">
        <v>102.58</v>
      </c>
      <c r="T141" t="n">
        <v>24043.11</v>
      </c>
      <c r="U141" t="n">
        <v>0.65</v>
      </c>
      <c r="V141" t="n">
        <v>0.86</v>
      </c>
      <c r="W141" t="n">
        <v>12.34</v>
      </c>
      <c r="X141" t="n">
        <v>1.43</v>
      </c>
      <c r="Y141" t="n">
        <v>1</v>
      </c>
      <c r="Z141" t="n">
        <v>10</v>
      </c>
    </row>
    <row r="142">
      <c r="A142" t="n">
        <v>7</v>
      </c>
      <c r="B142" t="n">
        <v>45</v>
      </c>
      <c r="C142" t="inlineStr">
        <is>
          <t xml:space="preserve">CONCLUIDO	</t>
        </is>
      </c>
      <c r="D142" t="n">
        <v>2.1706</v>
      </c>
      <c r="E142" t="n">
        <v>46.07</v>
      </c>
      <c r="F142" t="n">
        <v>43.4</v>
      </c>
      <c r="G142" t="n">
        <v>78.91</v>
      </c>
      <c r="H142" t="n">
        <v>1.31</v>
      </c>
      <c r="I142" t="n">
        <v>33</v>
      </c>
      <c r="J142" t="n">
        <v>107.5</v>
      </c>
      <c r="K142" t="n">
        <v>39.72</v>
      </c>
      <c r="L142" t="n">
        <v>8</v>
      </c>
      <c r="M142" t="n">
        <v>31</v>
      </c>
      <c r="N142" t="n">
        <v>14.78</v>
      </c>
      <c r="O142" t="n">
        <v>13491.96</v>
      </c>
      <c r="P142" t="n">
        <v>355.95</v>
      </c>
      <c r="Q142" t="n">
        <v>796.4299999999999</v>
      </c>
      <c r="R142" t="n">
        <v>151.12</v>
      </c>
      <c r="S142" t="n">
        <v>102.58</v>
      </c>
      <c r="T142" t="n">
        <v>20115.42</v>
      </c>
      <c r="U142" t="n">
        <v>0.68</v>
      </c>
      <c r="V142" t="n">
        <v>0.87</v>
      </c>
      <c r="W142" t="n">
        <v>12.32</v>
      </c>
      <c r="X142" t="n">
        <v>1.19</v>
      </c>
      <c r="Y142" t="n">
        <v>1</v>
      </c>
      <c r="Z142" t="n">
        <v>10</v>
      </c>
    </row>
    <row r="143">
      <c r="A143" t="n">
        <v>8</v>
      </c>
      <c r="B143" t="n">
        <v>45</v>
      </c>
      <c r="C143" t="inlineStr">
        <is>
          <t xml:space="preserve">CONCLUIDO	</t>
        </is>
      </c>
      <c r="D143" t="n">
        <v>2.1805</v>
      </c>
      <c r="E143" t="n">
        <v>45.86</v>
      </c>
      <c r="F143" t="n">
        <v>43.28</v>
      </c>
      <c r="G143" t="n">
        <v>89.54000000000001</v>
      </c>
      <c r="H143" t="n">
        <v>1.46</v>
      </c>
      <c r="I143" t="n">
        <v>29</v>
      </c>
      <c r="J143" t="n">
        <v>108.77</v>
      </c>
      <c r="K143" t="n">
        <v>39.72</v>
      </c>
      <c r="L143" t="n">
        <v>9</v>
      </c>
      <c r="M143" t="n">
        <v>27</v>
      </c>
      <c r="N143" t="n">
        <v>15.05</v>
      </c>
      <c r="O143" t="n">
        <v>13648.58</v>
      </c>
      <c r="P143" t="n">
        <v>349.28</v>
      </c>
      <c r="Q143" t="n">
        <v>796.42</v>
      </c>
      <c r="R143" t="n">
        <v>146.69</v>
      </c>
      <c r="S143" t="n">
        <v>102.58</v>
      </c>
      <c r="T143" t="n">
        <v>17920.64</v>
      </c>
      <c r="U143" t="n">
        <v>0.7</v>
      </c>
      <c r="V143" t="n">
        <v>0.87</v>
      </c>
      <c r="W143" t="n">
        <v>12.32</v>
      </c>
      <c r="X143" t="n">
        <v>1.06</v>
      </c>
      <c r="Y143" t="n">
        <v>1</v>
      </c>
      <c r="Z143" t="n">
        <v>10</v>
      </c>
    </row>
    <row r="144">
      <c r="A144" t="n">
        <v>9</v>
      </c>
      <c r="B144" t="n">
        <v>45</v>
      </c>
      <c r="C144" t="inlineStr">
        <is>
          <t xml:space="preserve">CONCLUIDO	</t>
        </is>
      </c>
      <c r="D144" t="n">
        <v>2.1896</v>
      </c>
      <c r="E144" t="n">
        <v>45.67</v>
      </c>
      <c r="F144" t="n">
        <v>43.15</v>
      </c>
      <c r="G144" t="n">
        <v>99.56999999999999</v>
      </c>
      <c r="H144" t="n">
        <v>1.6</v>
      </c>
      <c r="I144" t="n">
        <v>26</v>
      </c>
      <c r="J144" t="n">
        <v>110.04</v>
      </c>
      <c r="K144" t="n">
        <v>39.72</v>
      </c>
      <c r="L144" t="n">
        <v>10</v>
      </c>
      <c r="M144" t="n">
        <v>24</v>
      </c>
      <c r="N144" t="n">
        <v>15.32</v>
      </c>
      <c r="O144" t="n">
        <v>13805.5</v>
      </c>
      <c r="P144" t="n">
        <v>342.79</v>
      </c>
      <c r="Q144" t="n">
        <v>796.38</v>
      </c>
      <c r="R144" t="n">
        <v>142.59</v>
      </c>
      <c r="S144" t="n">
        <v>102.58</v>
      </c>
      <c r="T144" t="n">
        <v>15888.33</v>
      </c>
      <c r="U144" t="n">
        <v>0.72</v>
      </c>
      <c r="V144" t="n">
        <v>0.87</v>
      </c>
      <c r="W144" t="n">
        <v>12.31</v>
      </c>
      <c r="X144" t="n">
        <v>0.9399999999999999</v>
      </c>
      <c r="Y144" t="n">
        <v>1</v>
      </c>
      <c r="Z144" t="n">
        <v>10</v>
      </c>
    </row>
    <row r="145">
      <c r="A145" t="n">
        <v>10</v>
      </c>
      <c r="B145" t="n">
        <v>45</v>
      </c>
      <c r="C145" t="inlineStr">
        <is>
          <t xml:space="preserve">CONCLUIDO	</t>
        </is>
      </c>
      <c r="D145" t="n">
        <v>2.1986</v>
      </c>
      <c r="E145" t="n">
        <v>45.48</v>
      </c>
      <c r="F145" t="n">
        <v>43.02</v>
      </c>
      <c r="G145" t="n">
        <v>112.23</v>
      </c>
      <c r="H145" t="n">
        <v>1.74</v>
      </c>
      <c r="I145" t="n">
        <v>23</v>
      </c>
      <c r="J145" t="n">
        <v>111.32</v>
      </c>
      <c r="K145" t="n">
        <v>39.72</v>
      </c>
      <c r="L145" t="n">
        <v>11</v>
      </c>
      <c r="M145" t="n">
        <v>21</v>
      </c>
      <c r="N145" t="n">
        <v>15.6</v>
      </c>
      <c r="O145" t="n">
        <v>13962.83</v>
      </c>
      <c r="P145" t="n">
        <v>335.03</v>
      </c>
      <c r="Q145" t="n">
        <v>796.37</v>
      </c>
      <c r="R145" t="n">
        <v>138.45</v>
      </c>
      <c r="S145" t="n">
        <v>102.58</v>
      </c>
      <c r="T145" t="n">
        <v>13833.55</v>
      </c>
      <c r="U145" t="n">
        <v>0.74</v>
      </c>
      <c r="V145" t="n">
        <v>0.87</v>
      </c>
      <c r="W145" t="n">
        <v>12.31</v>
      </c>
      <c r="X145" t="n">
        <v>0.8100000000000001</v>
      </c>
      <c r="Y145" t="n">
        <v>1</v>
      </c>
      <c r="Z145" t="n">
        <v>10</v>
      </c>
    </row>
    <row r="146">
      <c r="A146" t="n">
        <v>11</v>
      </c>
      <c r="B146" t="n">
        <v>45</v>
      </c>
      <c r="C146" t="inlineStr">
        <is>
          <t xml:space="preserve">CONCLUIDO	</t>
        </is>
      </c>
      <c r="D146" t="n">
        <v>2.2035</v>
      </c>
      <c r="E146" t="n">
        <v>45.38</v>
      </c>
      <c r="F146" t="n">
        <v>42.96</v>
      </c>
      <c r="G146" t="n">
        <v>122.75</v>
      </c>
      <c r="H146" t="n">
        <v>1.88</v>
      </c>
      <c r="I146" t="n">
        <v>21</v>
      </c>
      <c r="J146" t="n">
        <v>112.59</v>
      </c>
      <c r="K146" t="n">
        <v>39.72</v>
      </c>
      <c r="L146" t="n">
        <v>12</v>
      </c>
      <c r="M146" t="n">
        <v>17</v>
      </c>
      <c r="N146" t="n">
        <v>15.88</v>
      </c>
      <c r="O146" t="n">
        <v>14120.58</v>
      </c>
      <c r="P146" t="n">
        <v>329.59</v>
      </c>
      <c r="Q146" t="n">
        <v>796.35</v>
      </c>
      <c r="R146" t="n">
        <v>136.42</v>
      </c>
      <c r="S146" t="n">
        <v>102.58</v>
      </c>
      <c r="T146" t="n">
        <v>12826.2</v>
      </c>
      <c r="U146" t="n">
        <v>0.75</v>
      </c>
      <c r="V146" t="n">
        <v>0.88</v>
      </c>
      <c r="W146" t="n">
        <v>12.31</v>
      </c>
      <c r="X146" t="n">
        <v>0.75</v>
      </c>
      <c r="Y146" t="n">
        <v>1</v>
      </c>
      <c r="Z146" t="n">
        <v>10</v>
      </c>
    </row>
    <row r="147">
      <c r="A147" t="n">
        <v>12</v>
      </c>
      <c r="B147" t="n">
        <v>45</v>
      </c>
      <c r="C147" t="inlineStr">
        <is>
          <t xml:space="preserve">CONCLUIDO	</t>
        </is>
      </c>
      <c r="D147" t="n">
        <v>2.2052</v>
      </c>
      <c r="E147" t="n">
        <v>45.35</v>
      </c>
      <c r="F147" t="n">
        <v>42.95</v>
      </c>
      <c r="G147" t="n">
        <v>128.84</v>
      </c>
      <c r="H147" t="n">
        <v>2.01</v>
      </c>
      <c r="I147" t="n">
        <v>20</v>
      </c>
      <c r="J147" t="n">
        <v>113.88</v>
      </c>
      <c r="K147" t="n">
        <v>39.72</v>
      </c>
      <c r="L147" t="n">
        <v>13</v>
      </c>
      <c r="M147" t="n">
        <v>8</v>
      </c>
      <c r="N147" t="n">
        <v>16.16</v>
      </c>
      <c r="O147" t="n">
        <v>14278.75</v>
      </c>
      <c r="P147" t="n">
        <v>324.98</v>
      </c>
      <c r="Q147" t="n">
        <v>796.41</v>
      </c>
      <c r="R147" t="n">
        <v>135.37</v>
      </c>
      <c r="S147" t="n">
        <v>102.58</v>
      </c>
      <c r="T147" t="n">
        <v>12307.32</v>
      </c>
      <c r="U147" t="n">
        <v>0.76</v>
      </c>
      <c r="V147" t="n">
        <v>0.88</v>
      </c>
      <c r="W147" t="n">
        <v>12.32</v>
      </c>
      <c r="X147" t="n">
        <v>0.73</v>
      </c>
      <c r="Y147" t="n">
        <v>1</v>
      </c>
      <c r="Z147" t="n">
        <v>10</v>
      </c>
    </row>
    <row r="148">
      <c r="A148" t="n">
        <v>13</v>
      </c>
      <c r="B148" t="n">
        <v>45</v>
      </c>
      <c r="C148" t="inlineStr">
        <is>
          <t xml:space="preserve">CONCLUIDO	</t>
        </is>
      </c>
      <c r="D148" t="n">
        <v>2.2087</v>
      </c>
      <c r="E148" t="n">
        <v>45.28</v>
      </c>
      <c r="F148" t="n">
        <v>42.9</v>
      </c>
      <c r="G148" t="n">
        <v>135.47</v>
      </c>
      <c r="H148" t="n">
        <v>2.14</v>
      </c>
      <c r="I148" t="n">
        <v>19</v>
      </c>
      <c r="J148" t="n">
        <v>115.16</v>
      </c>
      <c r="K148" t="n">
        <v>39.72</v>
      </c>
      <c r="L148" t="n">
        <v>14</v>
      </c>
      <c r="M148" t="n">
        <v>1</v>
      </c>
      <c r="N148" t="n">
        <v>16.45</v>
      </c>
      <c r="O148" t="n">
        <v>14437.35</v>
      </c>
      <c r="P148" t="n">
        <v>325.63</v>
      </c>
      <c r="Q148" t="n">
        <v>796.48</v>
      </c>
      <c r="R148" t="n">
        <v>133.54</v>
      </c>
      <c r="S148" t="n">
        <v>102.58</v>
      </c>
      <c r="T148" t="n">
        <v>11396.86</v>
      </c>
      <c r="U148" t="n">
        <v>0.77</v>
      </c>
      <c r="V148" t="n">
        <v>0.88</v>
      </c>
      <c r="W148" t="n">
        <v>12.32</v>
      </c>
      <c r="X148" t="n">
        <v>0.68</v>
      </c>
      <c r="Y148" t="n">
        <v>1</v>
      </c>
      <c r="Z148" t="n">
        <v>10</v>
      </c>
    </row>
    <row r="149">
      <c r="A149" t="n">
        <v>14</v>
      </c>
      <c r="B149" t="n">
        <v>45</v>
      </c>
      <c r="C149" t="inlineStr">
        <is>
          <t xml:space="preserve">CONCLUIDO	</t>
        </is>
      </c>
      <c r="D149" t="n">
        <v>2.2087</v>
      </c>
      <c r="E149" t="n">
        <v>45.28</v>
      </c>
      <c r="F149" t="n">
        <v>42.9</v>
      </c>
      <c r="G149" t="n">
        <v>135.47</v>
      </c>
      <c r="H149" t="n">
        <v>2.27</v>
      </c>
      <c r="I149" t="n">
        <v>19</v>
      </c>
      <c r="J149" t="n">
        <v>116.45</v>
      </c>
      <c r="K149" t="n">
        <v>39.72</v>
      </c>
      <c r="L149" t="n">
        <v>15</v>
      </c>
      <c r="M149" t="n">
        <v>0</v>
      </c>
      <c r="N149" t="n">
        <v>16.74</v>
      </c>
      <c r="O149" t="n">
        <v>14596.38</v>
      </c>
      <c r="P149" t="n">
        <v>328.8</v>
      </c>
      <c r="Q149" t="n">
        <v>796.48</v>
      </c>
      <c r="R149" t="n">
        <v>133.47</v>
      </c>
      <c r="S149" t="n">
        <v>102.58</v>
      </c>
      <c r="T149" t="n">
        <v>11364.03</v>
      </c>
      <c r="U149" t="n">
        <v>0.77</v>
      </c>
      <c r="V149" t="n">
        <v>0.88</v>
      </c>
      <c r="W149" t="n">
        <v>12.32</v>
      </c>
      <c r="X149" t="n">
        <v>0.68</v>
      </c>
      <c r="Y149" t="n">
        <v>1</v>
      </c>
      <c r="Z149" t="n">
        <v>10</v>
      </c>
    </row>
    <row r="150">
      <c r="A150" t="n">
        <v>0</v>
      </c>
      <c r="B150" t="n">
        <v>60</v>
      </c>
      <c r="C150" t="inlineStr">
        <is>
          <t xml:space="preserve">CONCLUIDO	</t>
        </is>
      </c>
      <c r="D150" t="n">
        <v>1.3483</v>
      </c>
      <c r="E150" t="n">
        <v>74.17</v>
      </c>
      <c r="F150" t="n">
        <v>60.23</v>
      </c>
      <c r="G150" t="n">
        <v>7.82</v>
      </c>
      <c r="H150" t="n">
        <v>0.14</v>
      </c>
      <c r="I150" t="n">
        <v>462</v>
      </c>
      <c r="J150" t="n">
        <v>124.63</v>
      </c>
      <c r="K150" t="n">
        <v>45</v>
      </c>
      <c r="L150" t="n">
        <v>1</v>
      </c>
      <c r="M150" t="n">
        <v>460</v>
      </c>
      <c r="N150" t="n">
        <v>18.64</v>
      </c>
      <c r="O150" t="n">
        <v>15605.44</v>
      </c>
      <c r="P150" t="n">
        <v>635.76</v>
      </c>
      <c r="Q150" t="n">
        <v>798.05</v>
      </c>
      <c r="R150" t="n">
        <v>713.2</v>
      </c>
      <c r="S150" t="n">
        <v>102.58</v>
      </c>
      <c r="T150" t="n">
        <v>299010.87</v>
      </c>
      <c r="U150" t="n">
        <v>0.14</v>
      </c>
      <c r="V150" t="n">
        <v>0.63</v>
      </c>
      <c r="W150" t="n">
        <v>13.02</v>
      </c>
      <c r="X150" t="n">
        <v>17.98</v>
      </c>
      <c r="Y150" t="n">
        <v>1</v>
      </c>
      <c r="Z150" t="n">
        <v>10</v>
      </c>
    </row>
    <row r="151">
      <c r="A151" t="n">
        <v>1</v>
      </c>
      <c r="B151" t="n">
        <v>60</v>
      </c>
      <c r="C151" t="inlineStr">
        <is>
          <t xml:space="preserve">CONCLUIDO	</t>
        </is>
      </c>
      <c r="D151" t="n">
        <v>1.7768</v>
      </c>
      <c r="E151" t="n">
        <v>56.28</v>
      </c>
      <c r="F151" t="n">
        <v>49.35</v>
      </c>
      <c r="G151" t="n">
        <v>15.75</v>
      </c>
      <c r="H151" t="n">
        <v>0.28</v>
      </c>
      <c r="I151" t="n">
        <v>188</v>
      </c>
      <c r="J151" t="n">
        <v>125.95</v>
      </c>
      <c r="K151" t="n">
        <v>45</v>
      </c>
      <c r="L151" t="n">
        <v>2</v>
      </c>
      <c r="M151" t="n">
        <v>186</v>
      </c>
      <c r="N151" t="n">
        <v>18.95</v>
      </c>
      <c r="O151" t="n">
        <v>15767.7</v>
      </c>
      <c r="P151" t="n">
        <v>517.79</v>
      </c>
      <c r="Q151" t="n">
        <v>796.89</v>
      </c>
      <c r="R151" t="n">
        <v>348.53</v>
      </c>
      <c r="S151" t="n">
        <v>102.58</v>
      </c>
      <c r="T151" t="n">
        <v>118048.5</v>
      </c>
      <c r="U151" t="n">
        <v>0.29</v>
      </c>
      <c r="V151" t="n">
        <v>0.76</v>
      </c>
      <c r="W151" t="n">
        <v>12.59</v>
      </c>
      <c r="X151" t="n">
        <v>7.12</v>
      </c>
      <c r="Y151" t="n">
        <v>1</v>
      </c>
      <c r="Z151" t="n">
        <v>10</v>
      </c>
    </row>
    <row r="152">
      <c r="A152" t="n">
        <v>2</v>
      </c>
      <c r="B152" t="n">
        <v>60</v>
      </c>
      <c r="C152" t="inlineStr">
        <is>
          <t xml:space="preserve">CONCLUIDO	</t>
        </is>
      </c>
      <c r="D152" t="n">
        <v>1.9308</v>
      </c>
      <c r="E152" t="n">
        <v>51.79</v>
      </c>
      <c r="F152" t="n">
        <v>46.65</v>
      </c>
      <c r="G152" t="n">
        <v>23.72</v>
      </c>
      <c r="H152" t="n">
        <v>0.42</v>
      </c>
      <c r="I152" t="n">
        <v>118</v>
      </c>
      <c r="J152" t="n">
        <v>127.27</v>
      </c>
      <c r="K152" t="n">
        <v>45</v>
      </c>
      <c r="L152" t="n">
        <v>3</v>
      </c>
      <c r="M152" t="n">
        <v>116</v>
      </c>
      <c r="N152" t="n">
        <v>19.27</v>
      </c>
      <c r="O152" t="n">
        <v>15930.42</v>
      </c>
      <c r="P152" t="n">
        <v>485.79</v>
      </c>
      <c r="Q152" t="n">
        <v>796.76</v>
      </c>
      <c r="R152" t="n">
        <v>258.83</v>
      </c>
      <c r="S152" t="n">
        <v>102.58</v>
      </c>
      <c r="T152" t="n">
        <v>73544.72</v>
      </c>
      <c r="U152" t="n">
        <v>0.4</v>
      </c>
      <c r="V152" t="n">
        <v>0.8100000000000001</v>
      </c>
      <c r="W152" t="n">
        <v>12.47</v>
      </c>
      <c r="X152" t="n">
        <v>4.42</v>
      </c>
      <c r="Y152" t="n">
        <v>1</v>
      </c>
      <c r="Z152" t="n">
        <v>10</v>
      </c>
    </row>
    <row r="153">
      <c r="A153" t="n">
        <v>3</v>
      </c>
      <c r="B153" t="n">
        <v>60</v>
      </c>
      <c r="C153" t="inlineStr">
        <is>
          <t xml:space="preserve">CONCLUIDO	</t>
        </is>
      </c>
      <c r="D153" t="n">
        <v>2.0149</v>
      </c>
      <c r="E153" t="n">
        <v>49.63</v>
      </c>
      <c r="F153" t="n">
        <v>45.33</v>
      </c>
      <c r="G153" t="n">
        <v>31.99</v>
      </c>
      <c r="H153" t="n">
        <v>0.55</v>
      </c>
      <c r="I153" t="n">
        <v>85</v>
      </c>
      <c r="J153" t="n">
        <v>128.59</v>
      </c>
      <c r="K153" t="n">
        <v>45</v>
      </c>
      <c r="L153" t="n">
        <v>4</v>
      </c>
      <c r="M153" t="n">
        <v>83</v>
      </c>
      <c r="N153" t="n">
        <v>19.59</v>
      </c>
      <c r="O153" t="n">
        <v>16093.6</v>
      </c>
      <c r="P153" t="n">
        <v>468.36</v>
      </c>
      <c r="Q153" t="n">
        <v>796.58</v>
      </c>
      <c r="R153" t="n">
        <v>214.89</v>
      </c>
      <c r="S153" t="n">
        <v>102.58</v>
      </c>
      <c r="T153" t="n">
        <v>51739.7</v>
      </c>
      <c r="U153" t="n">
        <v>0.48</v>
      </c>
      <c r="V153" t="n">
        <v>0.83</v>
      </c>
      <c r="W153" t="n">
        <v>12.41</v>
      </c>
      <c r="X153" t="n">
        <v>3.1</v>
      </c>
      <c r="Y153" t="n">
        <v>1</v>
      </c>
      <c r="Z153" t="n">
        <v>10</v>
      </c>
    </row>
    <row r="154">
      <c r="A154" t="n">
        <v>4</v>
      </c>
      <c r="B154" t="n">
        <v>60</v>
      </c>
      <c r="C154" t="inlineStr">
        <is>
          <t xml:space="preserve">CONCLUIDO	</t>
        </is>
      </c>
      <c r="D154" t="n">
        <v>2.06</v>
      </c>
      <c r="E154" t="n">
        <v>48.54</v>
      </c>
      <c r="F154" t="n">
        <v>44.7</v>
      </c>
      <c r="G154" t="n">
        <v>40.03</v>
      </c>
      <c r="H154" t="n">
        <v>0.68</v>
      </c>
      <c r="I154" t="n">
        <v>67</v>
      </c>
      <c r="J154" t="n">
        <v>129.92</v>
      </c>
      <c r="K154" t="n">
        <v>45</v>
      </c>
      <c r="L154" t="n">
        <v>5</v>
      </c>
      <c r="M154" t="n">
        <v>65</v>
      </c>
      <c r="N154" t="n">
        <v>19.92</v>
      </c>
      <c r="O154" t="n">
        <v>16257.24</v>
      </c>
      <c r="P154" t="n">
        <v>457.83</v>
      </c>
      <c r="Q154" t="n">
        <v>796.5599999999999</v>
      </c>
      <c r="R154" t="n">
        <v>193.94</v>
      </c>
      <c r="S154" t="n">
        <v>102.58</v>
      </c>
      <c r="T154" t="n">
        <v>41356.32</v>
      </c>
      <c r="U154" t="n">
        <v>0.53</v>
      </c>
      <c r="V154" t="n">
        <v>0.84</v>
      </c>
      <c r="W154" t="n">
        <v>12.39</v>
      </c>
      <c r="X154" t="n">
        <v>2.48</v>
      </c>
      <c r="Y154" t="n">
        <v>1</v>
      </c>
      <c r="Z154" t="n">
        <v>10</v>
      </c>
    </row>
    <row r="155">
      <c r="A155" t="n">
        <v>5</v>
      </c>
      <c r="B155" t="n">
        <v>60</v>
      </c>
      <c r="C155" t="inlineStr">
        <is>
          <t xml:space="preserve">CONCLUIDO	</t>
        </is>
      </c>
      <c r="D155" t="n">
        <v>2.0936</v>
      </c>
      <c r="E155" t="n">
        <v>47.76</v>
      </c>
      <c r="F155" t="n">
        <v>44.23</v>
      </c>
      <c r="G155" t="n">
        <v>48.25</v>
      </c>
      <c r="H155" t="n">
        <v>0.8100000000000001</v>
      </c>
      <c r="I155" t="n">
        <v>55</v>
      </c>
      <c r="J155" t="n">
        <v>131.25</v>
      </c>
      <c r="K155" t="n">
        <v>45</v>
      </c>
      <c r="L155" t="n">
        <v>6</v>
      </c>
      <c r="M155" t="n">
        <v>53</v>
      </c>
      <c r="N155" t="n">
        <v>20.25</v>
      </c>
      <c r="O155" t="n">
        <v>16421.36</v>
      </c>
      <c r="P155" t="n">
        <v>449.56</v>
      </c>
      <c r="Q155" t="n">
        <v>796.45</v>
      </c>
      <c r="R155" t="n">
        <v>178.54</v>
      </c>
      <c r="S155" t="n">
        <v>102.58</v>
      </c>
      <c r="T155" t="n">
        <v>33716.53</v>
      </c>
      <c r="U155" t="n">
        <v>0.57</v>
      </c>
      <c r="V155" t="n">
        <v>0.85</v>
      </c>
      <c r="W155" t="n">
        <v>12.36</v>
      </c>
      <c r="X155" t="n">
        <v>2.01</v>
      </c>
      <c r="Y155" t="n">
        <v>1</v>
      </c>
      <c r="Z155" t="n">
        <v>10</v>
      </c>
    </row>
    <row r="156">
      <c r="A156" t="n">
        <v>6</v>
      </c>
      <c r="B156" t="n">
        <v>60</v>
      </c>
      <c r="C156" t="inlineStr">
        <is>
          <t xml:space="preserve">CONCLUIDO	</t>
        </is>
      </c>
      <c r="D156" t="n">
        <v>2.1141</v>
      </c>
      <c r="E156" t="n">
        <v>47.3</v>
      </c>
      <c r="F156" t="n">
        <v>43.97</v>
      </c>
      <c r="G156" t="n">
        <v>56.13</v>
      </c>
      <c r="H156" t="n">
        <v>0.93</v>
      </c>
      <c r="I156" t="n">
        <v>47</v>
      </c>
      <c r="J156" t="n">
        <v>132.58</v>
      </c>
      <c r="K156" t="n">
        <v>45</v>
      </c>
      <c r="L156" t="n">
        <v>7</v>
      </c>
      <c r="M156" t="n">
        <v>45</v>
      </c>
      <c r="N156" t="n">
        <v>20.59</v>
      </c>
      <c r="O156" t="n">
        <v>16585.95</v>
      </c>
      <c r="P156" t="n">
        <v>443.06</v>
      </c>
      <c r="Q156" t="n">
        <v>796.5</v>
      </c>
      <c r="R156" t="n">
        <v>169.78</v>
      </c>
      <c r="S156" t="n">
        <v>102.58</v>
      </c>
      <c r="T156" t="n">
        <v>29377.72</v>
      </c>
      <c r="U156" t="n">
        <v>0.6</v>
      </c>
      <c r="V156" t="n">
        <v>0.86</v>
      </c>
      <c r="W156" t="n">
        <v>12.35</v>
      </c>
      <c r="X156" t="n">
        <v>1.75</v>
      </c>
      <c r="Y156" t="n">
        <v>1</v>
      </c>
      <c r="Z156" t="n">
        <v>10</v>
      </c>
    </row>
    <row r="157">
      <c r="A157" t="n">
        <v>7</v>
      </c>
      <c r="B157" t="n">
        <v>60</v>
      </c>
      <c r="C157" t="inlineStr">
        <is>
          <t xml:space="preserve">CONCLUIDO	</t>
        </is>
      </c>
      <c r="D157" t="n">
        <v>2.1364</v>
      </c>
      <c r="E157" t="n">
        <v>46.81</v>
      </c>
      <c r="F157" t="n">
        <v>43.65</v>
      </c>
      <c r="G157" t="n">
        <v>65.48</v>
      </c>
      <c r="H157" t="n">
        <v>1.06</v>
      </c>
      <c r="I157" t="n">
        <v>40</v>
      </c>
      <c r="J157" t="n">
        <v>133.92</v>
      </c>
      <c r="K157" t="n">
        <v>45</v>
      </c>
      <c r="L157" t="n">
        <v>8</v>
      </c>
      <c r="M157" t="n">
        <v>38</v>
      </c>
      <c r="N157" t="n">
        <v>20.93</v>
      </c>
      <c r="O157" t="n">
        <v>16751.02</v>
      </c>
      <c r="P157" t="n">
        <v>435.62</v>
      </c>
      <c r="Q157" t="n">
        <v>796.5</v>
      </c>
      <c r="R157" t="n">
        <v>158.98</v>
      </c>
      <c r="S157" t="n">
        <v>102.58</v>
      </c>
      <c r="T157" t="n">
        <v>24013.18</v>
      </c>
      <c r="U157" t="n">
        <v>0.65</v>
      </c>
      <c r="V157" t="n">
        <v>0.86</v>
      </c>
      <c r="W157" t="n">
        <v>12.34</v>
      </c>
      <c r="X157" t="n">
        <v>1.44</v>
      </c>
      <c r="Y157" t="n">
        <v>1</v>
      </c>
      <c r="Z157" t="n">
        <v>10</v>
      </c>
    </row>
    <row r="158">
      <c r="A158" t="n">
        <v>8</v>
      </c>
      <c r="B158" t="n">
        <v>60</v>
      </c>
      <c r="C158" t="inlineStr">
        <is>
          <t xml:space="preserve">CONCLUIDO	</t>
        </is>
      </c>
      <c r="D158" t="n">
        <v>2.146</v>
      </c>
      <c r="E158" t="n">
        <v>46.6</v>
      </c>
      <c r="F158" t="n">
        <v>43.55</v>
      </c>
      <c r="G158" t="n">
        <v>72.58</v>
      </c>
      <c r="H158" t="n">
        <v>1.18</v>
      </c>
      <c r="I158" t="n">
        <v>36</v>
      </c>
      <c r="J158" t="n">
        <v>135.27</v>
      </c>
      <c r="K158" t="n">
        <v>45</v>
      </c>
      <c r="L158" t="n">
        <v>9</v>
      </c>
      <c r="M158" t="n">
        <v>34</v>
      </c>
      <c r="N158" t="n">
        <v>21.27</v>
      </c>
      <c r="O158" t="n">
        <v>16916.71</v>
      </c>
      <c r="P158" t="n">
        <v>431.46</v>
      </c>
      <c r="Q158" t="n">
        <v>796.4400000000001</v>
      </c>
      <c r="R158" t="n">
        <v>155.65</v>
      </c>
      <c r="S158" t="n">
        <v>102.58</v>
      </c>
      <c r="T158" t="n">
        <v>22367.12</v>
      </c>
      <c r="U158" t="n">
        <v>0.66</v>
      </c>
      <c r="V158" t="n">
        <v>0.86</v>
      </c>
      <c r="W158" t="n">
        <v>12.34</v>
      </c>
      <c r="X158" t="n">
        <v>1.33</v>
      </c>
      <c r="Y158" t="n">
        <v>1</v>
      </c>
      <c r="Z158" t="n">
        <v>10</v>
      </c>
    </row>
    <row r="159">
      <c r="A159" t="n">
        <v>9</v>
      </c>
      <c r="B159" t="n">
        <v>60</v>
      </c>
      <c r="C159" t="inlineStr">
        <is>
          <t xml:space="preserve">CONCLUIDO	</t>
        </is>
      </c>
      <c r="D159" t="n">
        <v>2.1589</v>
      </c>
      <c r="E159" t="n">
        <v>46.32</v>
      </c>
      <c r="F159" t="n">
        <v>43.37</v>
      </c>
      <c r="G159" t="n">
        <v>81.31999999999999</v>
      </c>
      <c r="H159" t="n">
        <v>1.29</v>
      </c>
      <c r="I159" t="n">
        <v>32</v>
      </c>
      <c r="J159" t="n">
        <v>136.61</v>
      </c>
      <c r="K159" t="n">
        <v>45</v>
      </c>
      <c r="L159" t="n">
        <v>10</v>
      </c>
      <c r="M159" t="n">
        <v>30</v>
      </c>
      <c r="N159" t="n">
        <v>21.61</v>
      </c>
      <c r="O159" t="n">
        <v>17082.76</v>
      </c>
      <c r="P159" t="n">
        <v>425.47</v>
      </c>
      <c r="Q159" t="n">
        <v>796.36</v>
      </c>
      <c r="R159" t="n">
        <v>150</v>
      </c>
      <c r="S159" t="n">
        <v>102.58</v>
      </c>
      <c r="T159" t="n">
        <v>19561.37</v>
      </c>
      <c r="U159" t="n">
        <v>0.68</v>
      </c>
      <c r="V159" t="n">
        <v>0.87</v>
      </c>
      <c r="W159" t="n">
        <v>12.32</v>
      </c>
      <c r="X159" t="n">
        <v>1.16</v>
      </c>
      <c r="Y159" t="n">
        <v>1</v>
      </c>
      <c r="Z159" t="n">
        <v>10</v>
      </c>
    </row>
    <row r="160">
      <c r="A160" t="n">
        <v>10</v>
      </c>
      <c r="B160" t="n">
        <v>60</v>
      </c>
      <c r="C160" t="inlineStr">
        <is>
          <t xml:space="preserve">CONCLUIDO	</t>
        </is>
      </c>
      <c r="D160" t="n">
        <v>2.1677</v>
      </c>
      <c r="E160" t="n">
        <v>46.13</v>
      </c>
      <c r="F160" t="n">
        <v>43.26</v>
      </c>
      <c r="G160" t="n">
        <v>89.5</v>
      </c>
      <c r="H160" t="n">
        <v>1.41</v>
      </c>
      <c r="I160" t="n">
        <v>29</v>
      </c>
      <c r="J160" t="n">
        <v>137.96</v>
      </c>
      <c r="K160" t="n">
        <v>45</v>
      </c>
      <c r="L160" t="n">
        <v>11</v>
      </c>
      <c r="M160" t="n">
        <v>27</v>
      </c>
      <c r="N160" t="n">
        <v>21.96</v>
      </c>
      <c r="O160" t="n">
        <v>17249.3</v>
      </c>
      <c r="P160" t="n">
        <v>420</v>
      </c>
      <c r="Q160" t="n">
        <v>796.35</v>
      </c>
      <c r="R160" t="n">
        <v>146.39</v>
      </c>
      <c r="S160" t="n">
        <v>102.58</v>
      </c>
      <c r="T160" t="n">
        <v>17770.28</v>
      </c>
      <c r="U160" t="n">
        <v>0.7</v>
      </c>
      <c r="V160" t="n">
        <v>0.87</v>
      </c>
      <c r="W160" t="n">
        <v>12.32</v>
      </c>
      <c r="X160" t="n">
        <v>1.04</v>
      </c>
      <c r="Y160" t="n">
        <v>1</v>
      </c>
      <c r="Z160" t="n">
        <v>10</v>
      </c>
    </row>
    <row r="161">
      <c r="A161" t="n">
        <v>11</v>
      </c>
      <c r="B161" t="n">
        <v>60</v>
      </c>
      <c r="C161" t="inlineStr">
        <is>
          <t xml:space="preserve">CONCLUIDO	</t>
        </is>
      </c>
      <c r="D161" t="n">
        <v>2.1768</v>
      </c>
      <c r="E161" t="n">
        <v>45.94</v>
      </c>
      <c r="F161" t="n">
        <v>43.14</v>
      </c>
      <c r="G161" t="n">
        <v>99.56</v>
      </c>
      <c r="H161" t="n">
        <v>1.52</v>
      </c>
      <c r="I161" t="n">
        <v>26</v>
      </c>
      <c r="J161" t="n">
        <v>139.32</v>
      </c>
      <c r="K161" t="n">
        <v>45</v>
      </c>
      <c r="L161" t="n">
        <v>12</v>
      </c>
      <c r="M161" t="n">
        <v>24</v>
      </c>
      <c r="N161" t="n">
        <v>22.32</v>
      </c>
      <c r="O161" t="n">
        <v>17416.34</v>
      </c>
      <c r="P161" t="n">
        <v>415.07</v>
      </c>
      <c r="Q161" t="n">
        <v>796.4</v>
      </c>
      <c r="R161" t="n">
        <v>142.37</v>
      </c>
      <c r="S161" t="n">
        <v>102.58</v>
      </c>
      <c r="T161" t="n">
        <v>15777.45</v>
      </c>
      <c r="U161" t="n">
        <v>0.72</v>
      </c>
      <c r="V161" t="n">
        <v>0.87</v>
      </c>
      <c r="W161" t="n">
        <v>12.31</v>
      </c>
      <c r="X161" t="n">
        <v>0.93</v>
      </c>
      <c r="Y161" t="n">
        <v>1</v>
      </c>
      <c r="Z161" t="n">
        <v>10</v>
      </c>
    </row>
    <row r="162">
      <c r="A162" t="n">
        <v>12</v>
      </c>
      <c r="B162" t="n">
        <v>60</v>
      </c>
      <c r="C162" t="inlineStr">
        <is>
          <t xml:space="preserve">CONCLUIDO	</t>
        </is>
      </c>
      <c r="D162" t="n">
        <v>2.182</v>
      </c>
      <c r="E162" t="n">
        <v>45.83</v>
      </c>
      <c r="F162" t="n">
        <v>43.08</v>
      </c>
      <c r="G162" t="n">
        <v>107.71</v>
      </c>
      <c r="H162" t="n">
        <v>1.63</v>
      </c>
      <c r="I162" t="n">
        <v>24</v>
      </c>
      <c r="J162" t="n">
        <v>140.67</v>
      </c>
      <c r="K162" t="n">
        <v>45</v>
      </c>
      <c r="L162" t="n">
        <v>13</v>
      </c>
      <c r="M162" t="n">
        <v>22</v>
      </c>
      <c r="N162" t="n">
        <v>22.68</v>
      </c>
      <c r="O162" t="n">
        <v>17583.88</v>
      </c>
      <c r="P162" t="n">
        <v>410.58</v>
      </c>
      <c r="Q162" t="n">
        <v>796.36</v>
      </c>
      <c r="R162" t="n">
        <v>140.36</v>
      </c>
      <c r="S162" t="n">
        <v>102.58</v>
      </c>
      <c r="T162" t="n">
        <v>14784.62</v>
      </c>
      <c r="U162" t="n">
        <v>0.73</v>
      </c>
      <c r="V162" t="n">
        <v>0.87</v>
      </c>
      <c r="W162" t="n">
        <v>12.31</v>
      </c>
      <c r="X162" t="n">
        <v>0.87</v>
      </c>
      <c r="Y162" t="n">
        <v>1</v>
      </c>
      <c r="Z162" t="n">
        <v>10</v>
      </c>
    </row>
    <row r="163">
      <c r="A163" t="n">
        <v>13</v>
      </c>
      <c r="B163" t="n">
        <v>60</v>
      </c>
      <c r="C163" t="inlineStr">
        <is>
          <t xml:space="preserve">CONCLUIDO	</t>
        </is>
      </c>
      <c r="D163" t="n">
        <v>2.1893</v>
      </c>
      <c r="E163" t="n">
        <v>45.68</v>
      </c>
      <c r="F163" t="n">
        <v>42.98</v>
      </c>
      <c r="G163" t="n">
        <v>117.22</v>
      </c>
      <c r="H163" t="n">
        <v>1.74</v>
      </c>
      <c r="I163" t="n">
        <v>22</v>
      </c>
      <c r="J163" t="n">
        <v>142.04</v>
      </c>
      <c r="K163" t="n">
        <v>45</v>
      </c>
      <c r="L163" t="n">
        <v>14</v>
      </c>
      <c r="M163" t="n">
        <v>20</v>
      </c>
      <c r="N163" t="n">
        <v>23.04</v>
      </c>
      <c r="O163" t="n">
        <v>17751.93</v>
      </c>
      <c r="P163" t="n">
        <v>405.69</v>
      </c>
      <c r="Q163" t="n">
        <v>796.38</v>
      </c>
      <c r="R163" t="n">
        <v>137.25</v>
      </c>
      <c r="S163" t="n">
        <v>102.58</v>
      </c>
      <c r="T163" t="n">
        <v>13236.12</v>
      </c>
      <c r="U163" t="n">
        <v>0.75</v>
      </c>
      <c r="V163" t="n">
        <v>0.88</v>
      </c>
      <c r="W163" t="n">
        <v>12.3</v>
      </c>
      <c r="X163" t="n">
        <v>0.77</v>
      </c>
      <c r="Y163" t="n">
        <v>1</v>
      </c>
      <c r="Z163" t="n">
        <v>10</v>
      </c>
    </row>
    <row r="164">
      <c r="A164" t="n">
        <v>14</v>
      </c>
      <c r="B164" t="n">
        <v>60</v>
      </c>
      <c r="C164" t="inlineStr">
        <is>
          <t xml:space="preserve">CONCLUIDO	</t>
        </is>
      </c>
      <c r="D164" t="n">
        <v>2.1917</v>
      </c>
      <c r="E164" t="n">
        <v>45.63</v>
      </c>
      <c r="F164" t="n">
        <v>42.96</v>
      </c>
      <c r="G164" t="n">
        <v>122.73</v>
      </c>
      <c r="H164" t="n">
        <v>1.85</v>
      </c>
      <c r="I164" t="n">
        <v>21</v>
      </c>
      <c r="J164" t="n">
        <v>143.4</v>
      </c>
      <c r="K164" t="n">
        <v>45</v>
      </c>
      <c r="L164" t="n">
        <v>15</v>
      </c>
      <c r="M164" t="n">
        <v>19</v>
      </c>
      <c r="N164" t="n">
        <v>23.41</v>
      </c>
      <c r="O164" t="n">
        <v>17920.49</v>
      </c>
      <c r="P164" t="n">
        <v>400.32</v>
      </c>
      <c r="Q164" t="n">
        <v>796.37</v>
      </c>
      <c r="R164" t="n">
        <v>136.16</v>
      </c>
      <c r="S164" t="n">
        <v>102.58</v>
      </c>
      <c r="T164" t="n">
        <v>12695.04</v>
      </c>
      <c r="U164" t="n">
        <v>0.75</v>
      </c>
      <c r="V164" t="n">
        <v>0.88</v>
      </c>
      <c r="W164" t="n">
        <v>12.31</v>
      </c>
      <c r="X164" t="n">
        <v>0.74</v>
      </c>
      <c r="Y164" t="n">
        <v>1</v>
      </c>
      <c r="Z164" t="n">
        <v>10</v>
      </c>
    </row>
    <row r="165">
      <c r="A165" t="n">
        <v>15</v>
      </c>
      <c r="B165" t="n">
        <v>60</v>
      </c>
      <c r="C165" t="inlineStr">
        <is>
          <t xml:space="preserve">CONCLUIDO	</t>
        </is>
      </c>
      <c r="D165" t="n">
        <v>2.197</v>
      </c>
      <c r="E165" t="n">
        <v>45.52</v>
      </c>
      <c r="F165" t="n">
        <v>42.9</v>
      </c>
      <c r="G165" t="n">
        <v>135.47</v>
      </c>
      <c r="H165" t="n">
        <v>1.96</v>
      </c>
      <c r="I165" t="n">
        <v>19</v>
      </c>
      <c r="J165" t="n">
        <v>144.77</v>
      </c>
      <c r="K165" t="n">
        <v>45</v>
      </c>
      <c r="L165" t="n">
        <v>16</v>
      </c>
      <c r="M165" t="n">
        <v>17</v>
      </c>
      <c r="N165" t="n">
        <v>23.78</v>
      </c>
      <c r="O165" t="n">
        <v>18089.56</v>
      </c>
      <c r="P165" t="n">
        <v>396.85</v>
      </c>
      <c r="Q165" t="n">
        <v>796.45</v>
      </c>
      <c r="R165" t="n">
        <v>134.19</v>
      </c>
      <c r="S165" t="n">
        <v>102.58</v>
      </c>
      <c r="T165" t="n">
        <v>11722.26</v>
      </c>
      <c r="U165" t="n">
        <v>0.76</v>
      </c>
      <c r="V165" t="n">
        <v>0.88</v>
      </c>
      <c r="W165" t="n">
        <v>12.3</v>
      </c>
      <c r="X165" t="n">
        <v>0.68</v>
      </c>
      <c r="Y165" t="n">
        <v>1</v>
      </c>
      <c r="Z165" t="n">
        <v>10</v>
      </c>
    </row>
    <row r="166">
      <c r="A166" t="n">
        <v>16</v>
      </c>
      <c r="B166" t="n">
        <v>60</v>
      </c>
      <c r="C166" t="inlineStr">
        <is>
          <t xml:space="preserve">CONCLUIDO	</t>
        </is>
      </c>
      <c r="D166" t="n">
        <v>2.2002</v>
      </c>
      <c r="E166" t="n">
        <v>45.45</v>
      </c>
      <c r="F166" t="n">
        <v>42.86</v>
      </c>
      <c r="G166" t="n">
        <v>142.86</v>
      </c>
      <c r="H166" t="n">
        <v>2.06</v>
      </c>
      <c r="I166" t="n">
        <v>18</v>
      </c>
      <c r="J166" t="n">
        <v>146.15</v>
      </c>
      <c r="K166" t="n">
        <v>45</v>
      </c>
      <c r="L166" t="n">
        <v>17</v>
      </c>
      <c r="M166" t="n">
        <v>16</v>
      </c>
      <c r="N166" t="n">
        <v>24.15</v>
      </c>
      <c r="O166" t="n">
        <v>18259.16</v>
      </c>
      <c r="P166" t="n">
        <v>392.31</v>
      </c>
      <c r="Q166" t="n">
        <v>796.38</v>
      </c>
      <c r="R166" t="n">
        <v>132.78</v>
      </c>
      <c r="S166" t="n">
        <v>102.58</v>
      </c>
      <c r="T166" t="n">
        <v>11021.48</v>
      </c>
      <c r="U166" t="n">
        <v>0.77</v>
      </c>
      <c r="V166" t="n">
        <v>0.88</v>
      </c>
      <c r="W166" t="n">
        <v>12.31</v>
      </c>
      <c r="X166" t="n">
        <v>0.65</v>
      </c>
      <c r="Y166" t="n">
        <v>1</v>
      </c>
      <c r="Z166" t="n">
        <v>10</v>
      </c>
    </row>
    <row r="167">
      <c r="A167" t="n">
        <v>17</v>
      </c>
      <c r="B167" t="n">
        <v>60</v>
      </c>
      <c r="C167" t="inlineStr">
        <is>
          <t xml:space="preserve">CONCLUIDO	</t>
        </is>
      </c>
      <c r="D167" t="n">
        <v>2.2039</v>
      </c>
      <c r="E167" t="n">
        <v>45.38</v>
      </c>
      <c r="F167" t="n">
        <v>42.81</v>
      </c>
      <c r="G167" t="n">
        <v>151.09</v>
      </c>
      <c r="H167" t="n">
        <v>2.16</v>
      </c>
      <c r="I167" t="n">
        <v>17</v>
      </c>
      <c r="J167" t="n">
        <v>147.53</v>
      </c>
      <c r="K167" t="n">
        <v>45</v>
      </c>
      <c r="L167" t="n">
        <v>18</v>
      </c>
      <c r="M167" t="n">
        <v>15</v>
      </c>
      <c r="N167" t="n">
        <v>24.53</v>
      </c>
      <c r="O167" t="n">
        <v>18429.27</v>
      </c>
      <c r="P167" t="n">
        <v>385.96</v>
      </c>
      <c r="Q167" t="n">
        <v>796.36</v>
      </c>
      <c r="R167" t="n">
        <v>131.21</v>
      </c>
      <c r="S167" t="n">
        <v>102.58</v>
      </c>
      <c r="T167" t="n">
        <v>10243.35</v>
      </c>
      <c r="U167" t="n">
        <v>0.78</v>
      </c>
      <c r="V167" t="n">
        <v>0.88</v>
      </c>
      <c r="W167" t="n">
        <v>12.3</v>
      </c>
      <c r="X167" t="n">
        <v>0.6</v>
      </c>
      <c r="Y167" t="n">
        <v>1</v>
      </c>
      <c r="Z167" t="n">
        <v>10</v>
      </c>
    </row>
    <row r="168">
      <c r="A168" t="n">
        <v>18</v>
      </c>
      <c r="B168" t="n">
        <v>60</v>
      </c>
      <c r="C168" t="inlineStr">
        <is>
          <t xml:space="preserve">CONCLUIDO	</t>
        </is>
      </c>
      <c r="D168" t="n">
        <v>2.2072</v>
      </c>
      <c r="E168" t="n">
        <v>45.31</v>
      </c>
      <c r="F168" t="n">
        <v>42.77</v>
      </c>
      <c r="G168" t="n">
        <v>160.37</v>
      </c>
      <c r="H168" t="n">
        <v>2.26</v>
      </c>
      <c r="I168" t="n">
        <v>16</v>
      </c>
      <c r="J168" t="n">
        <v>148.91</v>
      </c>
      <c r="K168" t="n">
        <v>45</v>
      </c>
      <c r="L168" t="n">
        <v>19</v>
      </c>
      <c r="M168" t="n">
        <v>12</v>
      </c>
      <c r="N168" t="n">
        <v>24.92</v>
      </c>
      <c r="O168" t="n">
        <v>18599.92</v>
      </c>
      <c r="P168" t="n">
        <v>381.67</v>
      </c>
      <c r="Q168" t="n">
        <v>796.37</v>
      </c>
      <c r="R168" t="n">
        <v>129.65</v>
      </c>
      <c r="S168" t="n">
        <v>102.58</v>
      </c>
      <c r="T168" t="n">
        <v>9469.129999999999</v>
      </c>
      <c r="U168" t="n">
        <v>0.79</v>
      </c>
      <c r="V168" t="n">
        <v>0.88</v>
      </c>
      <c r="W168" t="n">
        <v>12.3</v>
      </c>
      <c r="X168" t="n">
        <v>0.55</v>
      </c>
      <c r="Y168" t="n">
        <v>1</v>
      </c>
      <c r="Z168" t="n">
        <v>10</v>
      </c>
    </row>
    <row r="169">
      <c r="A169" t="n">
        <v>19</v>
      </c>
      <c r="B169" t="n">
        <v>60</v>
      </c>
      <c r="C169" t="inlineStr">
        <is>
          <t xml:space="preserve">CONCLUIDO	</t>
        </is>
      </c>
      <c r="D169" t="n">
        <v>2.2096</v>
      </c>
      <c r="E169" t="n">
        <v>45.26</v>
      </c>
      <c r="F169" t="n">
        <v>42.74</v>
      </c>
      <c r="G169" t="n">
        <v>170.96</v>
      </c>
      <c r="H169" t="n">
        <v>2.36</v>
      </c>
      <c r="I169" t="n">
        <v>15</v>
      </c>
      <c r="J169" t="n">
        <v>150.3</v>
      </c>
      <c r="K169" t="n">
        <v>45</v>
      </c>
      <c r="L169" t="n">
        <v>20</v>
      </c>
      <c r="M169" t="n">
        <v>7</v>
      </c>
      <c r="N169" t="n">
        <v>25.3</v>
      </c>
      <c r="O169" t="n">
        <v>18771.1</v>
      </c>
      <c r="P169" t="n">
        <v>379.04</v>
      </c>
      <c r="Q169" t="n">
        <v>796.36</v>
      </c>
      <c r="R169" t="n">
        <v>128.8</v>
      </c>
      <c r="S169" t="n">
        <v>102.58</v>
      </c>
      <c r="T169" t="n">
        <v>9046.969999999999</v>
      </c>
      <c r="U169" t="n">
        <v>0.8</v>
      </c>
      <c r="V169" t="n">
        <v>0.88</v>
      </c>
      <c r="W169" t="n">
        <v>12.3</v>
      </c>
      <c r="X169" t="n">
        <v>0.53</v>
      </c>
      <c r="Y169" t="n">
        <v>1</v>
      </c>
      <c r="Z169" t="n">
        <v>10</v>
      </c>
    </row>
    <row r="170">
      <c r="A170" t="n">
        <v>20</v>
      </c>
      <c r="B170" t="n">
        <v>60</v>
      </c>
      <c r="C170" t="inlineStr">
        <is>
          <t xml:space="preserve">CONCLUIDO	</t>
        </is>
      </c>
      <c r="D170" t="n">
        <v>2.2088</v>
      </c>
      <c r="E170" t="n">
        <v>45.27</v>
      </c>
      <c r="F170" t="n">
        <v>42.76</v>
      </c>
      <c r="G170" t="n">
        <v>171.03</v>
      </c>
      <c r="H170" t="n">
        <v>2.45</v>
      </c>
      <c r="I170" t="n">
        <v>15</v>
      </c>
      <c r="J170" t="n">
        <v>151.69</v>
      </c>
      <c r="K170" t="n">
        <v>45</v>
      </c>
      <c r="L170" t="n">
        <v>21</v>
      </c>
      <c r="M170" t="n">
        <v>3</v>
      </c>
      <c r="N170" t="n">
        <v>25.7</v>
      </c>
      <c r="O170" t="n">
        <v>18942.82</v>
      </c>
      <c r="P170" t="n">
        <v>379.33</v>
      </c>
      <c r="Q170" t="n">
        <v>796.4</v>
      </c>
      <c r="R170" t="n">
        <v>128.97</v>
      </c>
      <c r="S170" t="n">
        <v>102.58</v>
      </c>
      <c r="T170" t="n">
        <v>9130.08</v>
      </c>
      <c r="U170" t="n">
        <v>0.8</v>
      </c>
      <c r="V170" t="n">
        <v>0.88</v>
      </c>
      <c r="W170" t="n">
        <v>12.31</v>
      </c>
      <c r="X170" t="n">
        <v>0.54</v>
      </c>
      <c r="Y170" t="n">
        <v>1</v>
      </c>
      <c r="Z170" t="n">
        <v>10</v>
      </c>
    </row>
    <row r="171">
      <c r="A171" t="n">
        <v>21</v>
      </c>
      <c r="B171" t="n">
        <v>60</v>
      </c>
      <c r="C171" t="inlineStr">
        <is>
          <t xml:space="preserve">CONCLUIDO	</t>
        </is>
      </c>
      <c r="D171" t="n">
        <v>2.2082</v>
      </c>
      <c r="E171" t="n">
        <v>45.29</v>
      </c>
      <c r="F171" t="n">
        <v>42.77</v>
      </c>
      <c r="G171" t="n">
        <v>171.08</v>
      </c>
      <c r="H171" t="n">
        <v>2.54</v>
      </c>
      <c r="I171" t="n">
        <v>15</v>
      </c>
      <c r="J171" t="n">
        <v>153.09</v>
      </c>
      <c r="K171" t="n">
        <v>45</v>
      </c>
      <c r="L171" t="n">
        <v>22</v>
      </c>
      <c r="M171" t="n">
        <v>0</v>
      </c>
      <c r="N171" t="n">
        <v>26.09</v>
      </c>
      <c r="O171" t="n">
        <v>19115.09</v>
      </c>
      <c r="P171" t="n">
        <v>381.88</v>
      </c>
      <c r="Q171" t="n">
        <v>796.41</v>
      </c>
      <c r="R171" t="n">
        <v>129.24</v>
      </c>
      <c r="S171" t="n">
        <v>102.58</v>
      </c>
      <c r="T171" t="n">
        <v>9269.450000000001</v>
      </c>
      <c r="U171" t="n">
        <v>0.79</v>
      </c>
      <c r="V171" t="n">
        <v>0.88</v>
      </c>
      <c r="W171" t="n">
        <v>12.32</v>
      </c>
      <c r="X171" t="n">
        <v>0.5600000000000001</v>
      </c>
      <c r="Y171" t="n">
        <v>1</v>
      </c>
      <c r="Z171" t="n">
        <v>10</v>
      </c>
    </row>
    <row r="172">
      <c r="A172" t="n">
        <v>0</v>
      </c>
      <c r="B172" t="n">
        <v>80</v>
      </c>
      <c r="C172" t="inlineStr">
        <is>
          <t xml:space="preserve">CONCLUIDO	</t>
        </is>
      </c>
      <c r="D172" t="n">
        <v>1.149</v>
      </c>
      <c r="E172" t="n">
        <v>87.03</v>
      </c>
      <c r="F172" t="n">
        <v>65.63</v>
      </c>
      <c r="G172" t="n">
        <v>6.65</v>
      </c>
      <c r="H172" t="n">
        <v>0.11</v>
      </c>
      <c r="I172" t="n">
        <v>592</v>
      </c>
      <c r="J172" t="n">
        <v>159.12</v>
      </c>
      <c r="K172" t="n">
        <v>50.28</v>
      </c>
      <c r="L172" t="n">
        <v>1</v>
      </c>
      <c r="M172" t="n">
        <v>590</v>
      </c>
      <c r="N172" t="n">
        <v>27.84</v>
      </c>
      <c r="O172" t="n">
        <v>19859.16</v>
      </c>
      <c r="P172" t="n">
        <v>812.27</v>
      </c>
      <c r="Q172" t="n">
        <v>797.96</v>
      </c>
      <c r="R172" t="n">
        <v>893.85</v>
      </c>
      <c r="S172" t="n">
        <v>102.58</v>
      </c>
      <c r="T172" t="n">
        <v>388687.13</v>
      </c>
      <c r="U172" t="n">
        <v>0.11</v>
      </c>
      <c r="V172" t="n">
        <v>0.57</v>
      </c>
      <c r="W172" t="n">
        <v>13.25</v>
      </c>
      <c r="X172" t="n">
        <v>23.38</v>
      </c>
      <c r="Y172" t="n">
        <v>1</v>
      </c>
      <c r="Z172" t="n">
        <v>10</v>
      </c>
    </row>
    <row r="173">
      <c r="A173" t="n">
        <v>1</v>
      </c>
      <c r="B173" t="n">
        <v>80</v>
      </c>
      <c r="C173" t="inlineStr">
        <is>
          <t xml:space="preserve">CONCLUIDO	</t>
        </is>
      </c>
      <c r="D173" t="n">
        <v>1.6513</v>
      </c>
      <c r="E173" t="n">
        <v>60.56</v>
      </c>
      <c r="F173" t="n">
        <v>50.89</v>
      </c>
      <c r="G173" t="n">
        <v>13.39</v>
      </c>
      <c r="H173" t="n">
        <v>0.22</v>
      </c>
      <c r="I173" t="n">
        <v>228</v>
      </c>
      <c r="J173" t="n">
        <v>160.54</v>
      </c>
      <c r="K173" t="n">
        <v>50.28</v>
      </c>
      <c r="L173" t="n">
        <v>2</v>
      </c>
      <c r="M173" t="n">
        <v>226</v>
      </c>
      <c r="N173" t="n">
        <v>28.26</v>
      </c>
      <c r="O173" t="n">
        <v>20034.4</v>
      </c>
      <c r="P173" t="n">
        <v>628.1799999999999</v>
      </c>
      <c r="Q173" t="n">
        <v>796.9</v>
      </c>
      <c r="R173" t="n">
        <v>400.64</v>
      </c>
      <c r="S173" t="n">
        <v>102.58</v>
      </c>
      <c r="T173" t="n">
        <v>143903.58</v>
      </c>
      <c r="U173" t="n">
        <v>0.26</v>
      </c>
      <c r="V173" t="n">
        <v>0.74</v>
      </c>
      <c r="W173" t="n">
        <v>12.65</v>
      </c>
      <c r="X173" t="n">
        <v>8.66</v>
      </c>
      <c r="Y173" t="n">
        <v>1</v>
      </c>
      <c r="Z173" t="n">
        <v>10</v>
      </c>
    </row>
    <row r="174">
      <c r="A174" t="n">
        <v>2</v>
      </c>
      <c r="B174" t="n">
        <v>80</v>
      </c>
      <c r="C174" t="inlineStr">
        <is>
          <t xml:space="preserve">CONCLUIDO	</t>
        </is>
      </c>
      <c r="D174" t="n">
        <v>1.8394</v>
      </c>
      <c r="E174" t="n">
        <v>54.37</v>
      </c>
      <c r="F174" t="n">
        <v>47.5</v>
      </c>
      <c r="G174" t="n">
        <v>20.21</v>
      </c>
      <c r="H174" t="n">
        <v>0.33</v>
      </c>
      <c r="I174" t="n">
        <v>141</v>
      </c>
      <c r="J174" t="n">
        <v>161.97</v>
      </c>
      <c r="K174" t="n">
        <v>50.28</v>
      </c>
      <c r="L174" t="n">
        <v>3</v>
      </c>
      <c r="M174" t="n">
        <v>139</v>
      </c>
      <c r="N174" t="n">
        <v>28.69</v>
      </c>
      <c r="O174" t="n">
        <v>20210.21</v>
      </c>
      <c r="P174" t="n">
        <v>584.02</v>
      </c>
      <c r="Q174" t="n">
        <v>796.83</v>
      </c>
      <c r="R174" t="n">
        <v>287.4</v>
      </c>
      <c r="S174" t="n">
        <v>102.58</v>
      </c>
      <c r="T174" t="n">
        <v>87715.03</v>
      </c>
      <c r="U174" t="n">
        <v>0.36</v>
      </c>
      <c r="V174" t="n">
        <v>0.79</v>
      </c>
      <c r="W174" t="n">
        <v>12.51</v>
      </c>
      <c r="X174" t="n">
        <v>5.28</v>
      </c>
      <c r="Y174" t="n">
        <v>1</v>
      </c>
      <c r="Z174" t="n">
        <v>10</v>
      </c>
    </row>
    <row r="175">
      <c r="A175" t="n">
        <v>3</v>
      </c>
      <c r="B175" t="n">
        <v>80</v>
      </c>
      <c r="C175" t="inlineStr">
        <is>
          <t xml:space="preserve">CONCLUIDO	</t>
        </is>
      </c>
      <c r="D175" t="n">
        <v>1.9349</v>
      </c>
      <c r="E175" t="n">
        <v>51.68</v>
      </c>
      <c r="F175" t="n">
        <v>46.04</v>
      </c>
      <c r="G175" t="n">
        <v>26.82</v>
      </c>
      <c r="H175" t="n">
        <v>0.43</v>
      </c>
      <c r="I175" t="n">
        <v>103</v>
      </c>
      <c r="J175" t="n">
        <v>163.4</v>
      </c>
      <c r="K175" t="n">
        <v>50.28</v>
      </c>
      <c r="L175" t="n">
        <v>4</v>
      </c>
      <c r="M175" t="n">
        <v>101</v>
      </c>
      <c r="N175" t="n">
        <v>29.12</v>
      </c>
      <c r="O175" t="n">
        <v>20386.62</v>
      </c>
      <c r="P175" t="n">
        <v>563.53</v>
      </c>
      <c r="Q175" t="n">
        <v>796.5700000000001</v>
      </c>
      <c r="R175" t="n">
        <v>239.09</v>
      </c>
      <c r="S175" t="n">
        <v>102.58</v>
      </c>
      <c r="T175" t="n">
        <v>63753.25</v>
      </c>
      <c r="U175" t="n">
        <v>0.43</v>
      </c>
      <c r="V175" t="n">
        <v>0.82</v>
      </c>
      <c r="W175" t="n">
        <v>12.43</v>
      </c>
      <c r="X175" t="n">
        <v>3.82</v>
      </c>
      <c r="Y175" t="n">
        <v>1</v>
      </c>
      <c r="Z175" t="n">
        <v>10</v>
      </c>
    </row>
    <row r="176">
      <c r="A176" t="n">
        <v>4</v>
      </c>
      <c r="B176" t="n">
        <v>80</v>
      </c>
      <c r="C176" t="inlineStr">
        <is>
          <t xml:space="preserve">CONCLUIDO	</t>
        </is>
      </c>
      <c r="D176" t="n">
        <v>1.9975</v>
      </c>
      <c r="E176" t="n">
        <v>50.06</v>
      </c>
      <c r="F176" t="n">
        <v>45.16</v>
      </c>
      <c r="G176" t="n">
        <v>33.87</v>
      </c>
      <c r="H176" t="n">
        <v>0.54</v>
      </c>
      <c r="I176" t="n">
        <v>80</v>
      </c>
      <c r="J176" t="n">
        <v>164.83</v>
      </c>
      <c r="K176" t="n">
        <v>50.28</v>
      </c>
      <c r="L176" t="n">
        <v>5</v>
      </c>
      <c r="M176" t="n">
        <v>78</v>
      </c>
      <c r="N176" t="n">
        <v>29.55</v>
      </c>
      <c r="O176" t="n">
        <v>20563.61</v>
      </c>
      <c r="P176" t="n">
        <v>550.2</v>
      </c>
      <c r="Q176" t="n">
        <v>796.58</v>
      </c>
      <c r="R176" t="n">
        <v>209.29</v>
      </c>
      <c r="S176" t="n">
        <v>102.58</v>
      </c>
      <c r="T176" t="n">
        <v>48966.68</v>
      </c>
      <c r="U176" t="n">
        <v>0.49</v>
      </c>
      <c r="V176" t="n">
        <v>0.83</v>
      </c>
      <c r="W176" t="n">
        <v>12.41</v>
      </c>
      <c r="X176" t="n">
        <v>2.94</v>
      </c>
      <c r="Y176" t="n">
        <v>1</v>
      </c>
      <c r="Z176" t="n">
        <v>10</v>
      </c>
    </row>
    <row r="177">
      <c r="A177" t="n">
        <v>5</v>
      </c>
      <c r="B177" t="n">
        <v>80</v>
      </c>
      <c r="C177" t="inlineStr">
        <is>
          <t xml:space="preserve">CONCLUIDO	</t>
        </is>
      </c>
      <c r="D177" t="n">
        <v>2.0347</v>
      </c>
      <c r="E177" t="n">
        <v>49.15</v>
      </c>
      <c r="F177" t="n">
        <v>44.7</v>
      </c>
      <c r="G177" t="n">
        <v>40.63</v>
      </c>
      <c r="H177" t="n">
        <v>0.64</v>
      </c>
      <c r="I177" t="n">
        <v>66</v>
      </c>
      <c r="J177" t="n">
        <v>166.27</v>
      </c>
      <c r="K177" t="n">
        <v>50.28</v>
      </c>
      <c r="L177" t="n">
        <v>6</v>
      </c>
      <c r="M177" t="n">
        <v>64</v>
      </c>
      <c r="N177" t="n">
        <v>29.99</v>
      </c>
      <c r="O177" t="n">
        <v>20741.2</v>
      </c>
      <c r="P177" t="n">
        <v>541.9</v>
      </c>
      <c r="Q177" t="n">
        <v>796.47</v>
      </c>
      <c r="R177" t="n">
        <v>193.58</v>
      </c>
      <c r="S177" t="n">
        <v>102.58</v>
      </c>
      <c r="T177" t="n">
        <v>41181.34</v>
      </c>
      <c r="U177" t="n">
        <v>0.53</v>
      </c>
      <c r="V177" t="n">
        <v>0.84</v>
      </c>
      <c r="W177" t="n">
        <v>12.4</v>
      </c>
      <c r="X177" t="n">
        <v>2.48</v>
      </c>
      <c r="Y177" t="n">
        <v>1</v>
      </c>
      <c r="Z177" t="n">
        <v>10</v>
      </c>
    </row>
    <row r="178">
      <c r="A178" t="n">
        <v>6</v>
      </c>
      <c r="B178" t="n">
        <v>80</v>
      </c>
      <c r="C178" t="inlineStr">
        <is>
          <t xml:space="preserve">CONCLUIDO	</t>
        </is>
      </c>
      <c r="D178" t="n">
        <v>2.0664</v>
      </c>
      <c r="E178" t="n">
        <v>48.39</v>
      </c>
      <c r="F178" t="n">
        <v>44.27</v>
      </c>
      <c r="G178" t="n">
        <v>47.43</v>
      </c>
      <c r="H178" t="n">
        <v>0.74</v>
      </c>
      <c r="I178" t="n">
        <v>56</v>
      </c>
      <c r="J178" t="n">
        <v>167.72</v>
      </c>
      <c r="K178" t="n">
        <v>50.28</v>
      </c>
      <c r="L178" t="n">
        <v>7</v>
      </c>
      <c r="M178" t="n">
        <v>54</v>
      </c>
      <c r="N178" t="n">
        <v>30.44</v>
      </c>
      <c r="O178" t="n">
        <v>20919.39</v>
      </c>
      <c r="P178" t="n">
        <v>534.38</v>
      </c>
      <c r="Q178" t="n">
        <v>796.4299999999999</v>
      </c>
      <c r="R178" t="n">
        <v>179.81</v>
      </c>
      <c r="S178" t="n">
        <v>102.58</v>
      </c>
      <c r="T178" t="n">
        <v>34346.75</v>
      </c>
      <c r="U178" t="n">
        <v>0.57</v>
      </c>
      <c r="V178" t="n">
        <v>0.85</v>
      </c>
      <c r="W178" t="n">
        <v>12.36</v>
      </c>
      <c r="X178" t="n">
        <v>2.05</v>
      </c>
      <c r="Y178" t="n">
        <v>1</v>
      </c>
      <c r="Z178" t="n">
        <v>10</v>
      </c>
    </row>
    <row r="179">
      <c r="A179" t="n">
        <v>7</v>
      </c>
      <c r="B179" t="n">
        <v>80</v>
      </c>
      <c r="C179" t="inlineStr">
        <is>
          <t xml:space="preserve">CONCLUIDO	</t>
        </is>
      </c>
      <c r="D179" t="n">
        <v>2.0869</v>
      </c>
      <c r="E179" t="n">
        <v>47.92</v>
      </c>
      <c r="F179" t="n">
        <v>44.01</v>
      </c>
      <c r="G179" t="n">
        <v>53.9</v>
      </c>
      <c r="H179" t="n">
        <v>0.84</v>
      </c>
      <c r="I179" t="n">
        <v>49</v>
      </c>
      <c r="J179" t="n">
        <v>169.17</v>
      </c>
      <c r="K179" t="n">
        <v>50.28</v>
      </c>
      <c r="L179" t="n">
        <v>8</v>
      </c>
      <c r="M179" t="n">
        <v>47</v>
      </c>
      <c r="N179" t="n">
        <v>30.89</v>
      </c>
      <c r="O179" t="n">
        <v>21098.19</v>
      </c>
      <c r="P179" t="n">
        <v>529.12</v>
      </c>
      <c r="Q179" t="n">
        <v>796.52</v>
      </c>
      <c r="R179" t="n">
        <v>171.37</v>
      </c>
      <c r="S179" t="n">
        <v>102.58</v>
      </c>
      <c r="T179" t="n">
        <v>30163.32</v>
      </c>
      <c r="U179" t="n">
        <v>0.6</v>
      </c>
      <c r="V179" t="n">
        <v>0.85</v>
      </c>
      <c r="W179" t="n">
        <v>12.35</v>
      </c>
      <c r="X179" t="n">
        <v>1.8</v>
      </c>
      <c r="Y179" t="n">
        <v>1</v>
      </c>
      <c r="Z179" t="n">
        <v>10</v>
      </c>
    </row>
    <row r="180">
      <c r="A180" t="n">
        <v>8</v>
      </c>
      <c r="B180" t="n">
        <v>80</v>
      </c>
      <c r="C180" t="inlineStr">
        <is>
          <t xml:space="preserve">CONCLUIDO	</t>
        </is>
      </c>
      <c r="D180" t="n">
        <v>2.1053</v>
      </c>
      <c r="E180" t="n">
        <v>47.5</v>
      </c>
      <c r="F180" t="n">
        <v>43.79</v>
      </c>
      <c r="G180" t="n">
        <v>61.1</v>
      </c>
      <c r="H180" t="n">
        <v>0.9399999999999999</v>
      </c>
      <c r="I180" t="n">
        <v>43</v>
      </c>
      <c r="J180" t="n">
        <v>170.62</v>
      </c>
      <c r="K180" t="n">
        <v>50.28</v>
      </c>
      <c r="L180" t="n">
        <v>9</v>
      </c>
      <c r="M180" t="n">
        <v>41</v>
      </c>
      <c r="N180" t="n">
        <v>31.34</v>
      </c>
      <c r="O180" t="n">
        <v>21277.6</v>
      </c>
      <c r="P180" t="n">
        <v>523.95</v>
      </c>
      <c r="Q180" t="n">
        <v>796.38</v>
      </c>
      <c r="R180" t="n">
        <v>163.98</v>
      </c>
      <c r="S180" t="n">
        <v>102.58</v>
      </c>
      <c r="T180" t="n">
        <v>26496.92</v>
      </c>
      <c r="U180" t="n">
        <v>0.63</v>
      </c>
      <c r="V180" t="n">
        <v>0.86</v>
      </c>
      <c r="W180" t="n">
        <v>12.34</v>
      </c>
      <c r="X180" t="n">
        <v>1.58</v>
      </c>
      <c r="Y180" t="n">
        <v>1</v>
      </c>
      <c r="Z180" t="n">
        <v>10</v>
      </c>
    </row>
    <row r="181">
      <c r="A181" t="n">
        <v>9</v>
      </c>
      <c r="B181" t="n">
        <v>80</v>
      </c>
      <c r="C181" t="inlineStr">
        <is>
          <t xml:space="preserve">CONCLUIDO	</t>
        </is>
      </c>
      <c r="D181" t="n">
        <v>2.1175</v>
      </c>
      <c r="E181" t="n">
        <v>47.23</v>
      </c>
      <c r="F181" t="n">
        <v>43.65</v>
      </c>
      <c r="G181" t="n">
        <v>67.15000000000001</v>
      </c>
      <c r="H181" t="n">
        <v>1.03</v>
      </c>
      <c r="I181" t="n">
        <v>39</v>
      </c>
      <c r="J181" t="n">
        <v>172.08</v>
      </c>
      <c r="K181" t="n">
        <v>50.28</v>
      </c>
      <c r="L181" t="n">
        <v>10</v>
      </c>
      <c r="M181" t="n">
        <v>37</v>
      </c>
      <c r="N181" t="n">
        <v>31.8</v>
      </c>
      <c r="O181" t="n">
        <v>21457.64</v>
      </c>
      <c r="P181" t="n">
        <v>519.48</v>
      </c>
      <c r="Q181" t="n">
        <v>796.46</v>
      </c>
      <c r="R181" t="n">
        <v>159.19</v>
      </c>
      <c r="S181" t="n">
        <v>102.58</v>
      </c>
      <c r="T181" t="n">
        <v>24122.23</v>
      </c>
      <c r="U181" t="n">
        <v>0.64</v>
      </c>
      <c r="V181" t="n">
        <v>0.86</v>
      </c>
      <c r="W181" t="n">
        <v>12.33</v>
      </c>
      <c r="X181" t="n">
        <v>1.43</v>
      </c>
      <c r="Y181" t="n">
        <v>1</v>
      </c>
      <c r="Z181" t="n">
        <v>10</v>
      </c>
    </row>
    <row r="182">
      <c r="A182" t="n">
        <v>10</v>
      </c>
      <c r="B182" t="n">
        <v>80</v>
      </c>
      <c r="C182" t="inlineStr">
        <is>
          <t xml:space="preserve">CONCLUIDO	</t>
        </is>
      </c>
      <c r="D182" t="n">
        <v>2.1305</v>
      </c>
      <c r="E182" t="n">
        <v>46.94</v>
      </c>
      <c r="F182" t="n">
        <v>43.48</v>
      </c>
      <c r="G182" t="n">
        <v>74.55</v>
      </c>
      <c r="H182" t="n">
        <v>1.12</v>
      </c>
      <c r="I182" t="n">
        <v>35</v>
      </c>
      <c r="J182" t="n">
        <v>173.55</v>
      </c>
      <c r="K182" t="n">
        <v>50.28</v>
      </c>
      <c r="L182" t="n">
        <v>11</v>
      </c>
      <c r="M182" t="n">
        <v>33</v>
      </c>
      <c r="N182" t="n">
        <v>32.27</v>
      </c>
      <c r="O182" t="n">
        <v>21638.31</v>
      </c>
      <c r="P182" t="n">
        <v>514.45</v>
      </c>
      <c r="Q182" t="n">
        <v>796.45</v>
      </c>
      <c r="R182" t="n">
        <v>153.89</v>
      </c>
      <c r="S182" t="n">
        <v>102.58</v>
      </c>
      <c r="T182" t="n">
        <v>21494.67</v>
      </c>
      <c r="U182" t="n">
        <v>0.67</v>
      </c>
      <c r="V182" t="n">
        <v>0.87</v>
      </c>
      <c r="W182" t="n">
        <v>12.32</v>
      </c>
      <c r="X182" t="n">
        <v>1.27</v>
      </c>
      <c r="Y182" t="n">
        <v>1</v>
      </c>
      <c r="Z182" t="n">
        <v>10</v>
      </c>
    </row>
    <row r="183">
      <c r="A183" t="n">
        <v>11</v>
      </c>
      <c r="B183" t="n">
        <v>80</v>
      </c>
      <c r="C183" t="inlineStr">
        <is>
          <t xml:space="preserve">CONCLUIDO	</t>
        </is>
      </c>
      <c r="D183" t="n">
        <v>2.1393</v>
      </c>
      <c r="E183" t="n">
        <v>46.74</v>
      </c>
      <c r="F183" t="n">
        <v>43.39</v>
      </c>
      <c r="G183" t="n">
        <v>81.34999999999999</v>
      </c>
      <c r="H183" t="n">
        <v>1.22</v>
      </c>
      <c r="I183" t="n">
        <v>32</v>
      </c>
      <c r="J183" t="n">
        <v>175.02</v>
      </c>
      <c r="K183" t="n">
        <v>50.28</v>
      </c>
      <c r="L183" t="n">
        <v>12</v>
      </c>
      <c r="M183" t="n">
        <v>30</v>
      </c>
      <c r="N183" t="n">
        <v>32.74</v>
      </c>
      <c r="O183" t="n">
        <v>21819.6</v>
      </c>
      <c r="P183" t="n">
        <v>511.54</v>
      </c>
      <c r="Q183" t="n">
        <v>796.49</v>
      </c>
      <c r="R183" t="n">
        <v>150.37</v>
      </c>
      <c r="S183" t="n">
        <v>102.58</v>
      </c>
      <c r="T183" t="n">
        <v>19747.81</v>
      </c>
      <c r="U183" t="n">
        <v>0.68</v>
      </c>
      <c r="V183" t="n">
        <v>0.87</v>
      </c>
      <c r="W183" t="n">
        <v>12.33</v>
      </c>
      <c r="X183" t="n">
        <v>1.17</v>
      </c>
      <c r="Y183" t="n">
        <v>1</v>
      </c>
      <c r="Z183" t="n">
        <v>10</v>
      </c>
    </row>
    <row r="184">
      <c r="A184" t="n">
        <v>12</v>
      </c>
      <c r="B184" t="n">
        <v>80</v>
      </c>
      <c r="C184" t="inlineStr">
        <is>
          <t xml:space="preserve">CONCLUIDO	</t>
        </is>
      </c>
      <c r="D184" t="n">
        <v>2.15</v>
      </c>
      <c r="E184" t="n">
        <v>46.51</v>
      </c>
      <c r="F184" t="n">
        <v>43.25</v>
      </c>
      <c r="G184" t="n">
        <v>89.48999999999999</v>
      </c>
      <c r="H184" t="n">
        <v>1.31</v>
      </c>
      <c r="I184" t="n">
        <v>29</v>
      </c>
      <c r="J184" t="n">
        <v>176.49</v>
      </c>
      <c r="K184" t="n">
        <v>50.28</v>
      </c>
      <c r="L184" t="n">
        <v>13</v>
      </c>
      <c r="M184" t="n">
        <v>27</v>
      </c>
      <c r="N184" t="n">
        <v>33.21</v>
      </c>
      <c r="O184" t="n">
        <v>22001.54</v>
      </c>
      <c r="P184" t="n">
        <v>506.77</v>
      </c>
      <c r="Q184" t="n">
        <v>796.38</v>
      </c>
      <c r="R184" t="n">
        <v>145.98</v>
      </c>
      <c r="S184" t="n">
        <v>102.58</v>
      </c>
      <c r="T184" t="n">
        <v>17569.25</v>
      </c>
      <c r="U184" t="n">
        <v>0.7</v>
      </c>
      <c r="V184" t="n">
        <v>0.87</v>
      </c>
      <c r="W184" t="n">
        <v>12.32</v>
      </c>
      <c r="X184" t="n">
        <v>1.04</v>
      </c>
      <c r="Y184" t="n">
        <v>1</v>
      </c>
      <c r="Z184" t="n">
        <v>10</v>
      </c>
    </row>
    <row r="185">
      <c r="A185" t="n">
        <v>13</v>
      </c>
      <c r="B185" t="n">
        <v>80</v>
      </c>
      <c r="C185" t="inlineStr">
        <is>
          <t xml:space="preserve">CONCLUIDO	</t>
        </is>
      </c>
      <c r="D185" t="n">
        <v>2.1561</v>
      </c>
      <c r="E185" t="n">
        <v>46.38</v>
      </c>
      <c r="F185" t="n">
        <v>43.19</v>
      </c>
      <c r="G185" t="n">
        <v>95.97</v>
      </c>
      <c r="H185" t="n">
        <v>1.4</v>
      </c>
      <c r="I185" t="n">
        <v>27</v>
      </c>
      <c r="J185" t="n">
        <v>177.97</v>
      </c>
      <c r="K185" t="n">
        <v>50.28</v>
      </c>
      <c r="L185" t="n">
        <v>14</v>
      </c>
      <c r="M185" t="n">
        <v>25</v>
      </c>
      <c r="N185" t="n">
        <v>33.69</v>
      </c>
      <c r="O185" t="n">
        <v>22184.13</v>
      </c>
      <c r="P185" t="n">
        <v>504.19</v>
      </c>
      <c r="Q185" t="n">
        <v>796.4299999999999</v>
      </c>
      <c r="R185" t="n">
        <v>143.98</v>
      </c>
      <c r="S185" t="n">
        <v>102.58</v>
      </c>
      <c r="T185" t="n">
        <v>16578.47</v>
      </c>
      <c r="U185" t="n">
        <v>0.71</v>
      </c>
      <c r="V185" t="n">
        <v>0.87</v>
      </c>
      <c r="W185" t="n">
        <v>12.31</v>
      </c>
      <c r="X185" t="n">
        <v>0.97</v>
      </c>
      <c r="Y185" t="n">
        <v>1</v>
      </c>
      <c r="Z185" t="n">
        <v>10</v>
      </c>
    </row>
    <row r="186">
      <c r="A186" t="n">
        <v>14</v>
      </c>
      <c r="B186" t="n">
        <v>80</v>
      </c>
      <c r="C186" t="inlineStr">
        <is>
          <t xml:space="preserve">CONCLUIDO	</t>
        </is>
      </c>
      <c r="D186" t="n">
        <v>2.163</v>
      </c>
      <c r="E186" t="n">
        <v>46.23</v>
      </c>
      <c r="F186" t="n">
        <v>43.1</v>
      </c>
      <c r="G186" t="n">
        <v>103.45</v>
      </c>
      <c r="H186" t="n">
        <v>1.48</v>
      </c>
      <c r="I186" t="n">
        <v>25</v>
      </c>
      <c r="J186" t="n">
        <v>179.46</v>
      </c>
      <c r="K186" t="n">
        <v>50.28</v>
      </c>
      <c r="L186" t="n">
        <v>15</v>
      </c>
      <c r="M186" t="n">
        <v>23</v>
      </c>
      <c r="N186" t="n">
        <v>34.18</v>
      </c>
      <c r="O186" t="n">
        <v>22367.38</v>
      </c>
      <c r="P186" t="n">
        <v>500.45</v>
      </c>
      <c r="Q186" t="n">
        <v>796.42</v>
      </c>
      <c r="R186" t="n">
        <v>141.16</v>
      </c>
      <c r="S186" t="n">
        <v>102.58</v>
      </c>
      <c r="T186" t="n">
        <v>15177.4</v>
      </c>
      <c r="U186" t="n">
        <v>0.73</v>
      </c>
      <c r="V186" t="n">
        <v>0.87</v>
      </c>
      <c r="W186" t="n">
        <v>12.31</v>
      </c>
      <c r="X186" t="n">
        <v>0.89</v>
      </c>
      <c r="Y186" t="n">
        <v>1</v>
      </c>
      <c r="Z186" t="n">
        <v>10</v>
      </c>
    </row>
    <row r="187">
      <c r="A187" t="n">
        <v>15</v>
      </c>
      <c r="B187" t="n">
        <v>80</v>
      </c>
      <c r="C187" t="inlineStr">
        <is>
          <t xml:space="preserve">CONCLUIDO	</t>
        </is>
      </c>
      <c r="D187" t="n">
        <v>2.165</v>
      </c>
      <c r="E187" t="n">
        <v>46.19</v>
      </c>
      <c r="F187" t="n">
        <v>43.09</v>
      </c>
      <c r="G187" t="n">
        <v>107.73</v>
      </c>
      <c r="H187" t="n">
        <v>1.57</v>
      </c>
      <c r="I187" t="n">
        <v>24</v>
      </c>
      <c r="J187" t="n">
        <v>180.95</v>
      </c>
      <c r="K187" t="n">
        <v>50.28</v>
      </c>
      <c r="L187" t="n">
        <v>16</v>
      </c>
      <c r="M187" t="n">
        <v>22</v>
      </c>
      <c r="N187" t="n">
        <v>34.67</v>
      </c>
      <c r="O187" t="n">
        <v>22551.28</v>
      </c>
      <c r="P187" t="n">
        <v>496.61</v>
      </c>
      <c r="Q187" t="n">
        <v>796.38</v>
      </c>
      <c r="R187" t="n">
        <v>140.79</v>
      </c>
      <c r="S187" t="n">
        <v>102.58</v>
      </c>
      <c r="T187" t="n">
        <v>14998.1</v>
      </c>
      <c r="U187" t="n">
        <v>0.73</v>
      </c>
      <c r="V187" t="n">
        <v>0.87</v>
      </c>
      <c r="W187" t="n">
        <v>12.31</v>
      </c>
      <c r="X187" t="n">
        <v>0.88</v>
      </c>
      <c r="Y187" t="n">
        <v>1</v>
      </c>
      <c r="Z187" t="n">
        <v>10</v>
      </c>
    </row>
    <row r="188">
      <c r="A188" t="n">
        <v>16</v>
      </c>
      <c r="B188" t="n">
        <v>80</v>
      </c>
      <c r="C188" t="inlineStr">
        <is>
          <t xml:space="preserve">CONCLUIDO	</t>
        </is>
      </c>
      <c r="D188" t="n">
        <v>2.1723</v>
      </c>
      <c r="E188" t="n">
        <v>46.03</v>
      </c>
      <c r="F188" t="n">
        <v>43</v>
      </c>
      <c r="G188" t="n">
        <v>117.27</v>
      </c>
      <c r="H188" t="n">
        <v>1.65</v>
      </c>
      <c r="I188" t="n">
        <v>22</v>
      </c>
      <c r="J188" t="n">
        <v>182.45</v>
      </c>
      <c r="K188" t="n">
        <v>50.28</v>
      </c>
      <c r="L188" t="n">
        <v>17</v>
      </c>
      <c r="M188" t="n">
        <v>20</v>
      </c>
      <c r="N188" t="n">
        <v>35.17</v>
      </c>
      <c r="O188" t="n">
        <v>22735.98</v>
      </c>
      <c r="P188" t="n">
        <v>494.53</v>
      </c>
      <c r="Q188" t="n">
        <v>796.34</v>
      </c>
      <c r="R188" t="n">
        <v>137.41</v>
      </c>
      <c r="S188" t="n">
        <v>102.58</v>
      </c>
      <c r="T188" t="n">
        <v>13317.55</v>
      </c>
      <c r="U188" t="n">
        <v>0.75</v>
      </c>
      <c r="V188" t="n">
        <v>0.87</v>
      </c>
      <c r="W188" t="n">
        <v>12.31</v>
      </c>
      <c r="X188" t="n">
        <v>0.79</v>
      </c>
      <c r="Y188" t="n">
        <v>1</v>
      </c>
      <c r="Z188" t="n">
        <v>10</v>
      </c>
    </row>
    <row r="189">
      <c r="A189" t="n">
        <v>17</v>
      </c>
      <c r="B189" t="n">
        <v>80</v>
      </c>
      <c r="C189" t="inlineStr">
        <is>
          <t xml:space="preserve">CONCLUIDO	</t>
        </is>
      </c>
      <c r="D189" t="n">
        <v>2.1761</v>
      </c>
      <c r="E189" t="n">
        <v>45.95</v>
      </c>
      <c r="F189" t="n">
        <v>42.95</v>
      </c>
      <c r="G189" t="n">
        <v>122.72</v>
      </c>
      <c r="H189" t="n">
        <v>1.74</v>
      </c>
      <c r="I189" t="n">
        <v>21</v>
      </c>
      <c r="J189" t="n">
        <v>183.95</v>
      </c>
      <c r="K189" t="n">
        <v>50.28</v>
      </c>
      <c r="L189" t="n">
        <v>18</v>
      </c>
      <c r="M189" t="n">
        <v>19</v>
      </c>
      <c r="N189" t="n">
        <v>35.67</v>
      </c>
      <c r="O189" t="n">
        <v>22921.24</v>
      </c>
      <c r="P189" t="n">
        <v>492.03</v>
      </c>
      <c r="Q189" t="n">
        <v>796.37</v>
      </c>
      <c r="R189" t="n">
        <v>136.09</v>
      </c>
      <c r="S189" t="n">
        <v>102.58</v>
      </c>
      <c r="T189" t="n">
        <v>12659.9</v>
      </c>
      <c r="U189" t="n">
        <v>0.75</v>
      </c>
      <c r="V189" t="n">
        <v>0.88</v>
      </c>
      <c r="W189" t="n">
        <v>12.3</v>
      </c>
      <c r="X189" t="n">
        <v>0.74</v>
      </c>
      <c r="Y189" t="n">
        <v>1</v>
      </c>
      <c r="Z189" t="n">
        <v>10</v>
      </c>
    </row>
    <row r="190">
      <c r="A190" t="n">
        <v>18</v>
      </c>
      <c r="B190" t="n">
        <v>80</v>
      </c>
      <c r="C190" t="inlineStr">
        <is>
          <t xml:space="preserve">CONCLUIDO	</t>
        </is>
      </c>
      <c r="D190" t="n">
        <v>2.1798</v>
      </c>
      <c r="E190" t="n">
        <v>45.88</v>
      </c>
      <c r="F190" t="n">
        <v>42.91</v>
      </c>
      <c r="G190" t="n">
        <v>128.72</v>
      </c>
      <c r="H190" t="n">
        <v>1.82</v>
      </c>
      <c r="I190" t="n">
        <v>20</v>
      </c>
      <c r="J190" t="n">
        <v>185.46</v>
      </c>
      <c r="K190" t="n">
        <v>50.28</v>
      </c>
      <c r="L190" t="n">
        <v>19</v>
      </c>
      <c r="M190" t="n">
        <v>18</v>
      </c>
      <c r="N190" t="n">
        <v>36.18</v>
      </c>
      <c r="O190" t="n">
        <v>23107.19</v>
      </c>
      <c r="P190" t="n">
        <v>488.91</v>
      </c>
      <c r="Q190" t="n">
        <v>796.39</v>
      </c>
      <c r="R190" t="n">
        <v>134.56</v>
      </c>
      <c r="S190" t="n">
        <v>102.58</v>
      </c>
      <c r="T190" t="n">
        <v>11900.84</v>
      </c>
      <c r="U190" t="n">
        <v>0.76</v>
      </c>
      <c r="V190" t="n">
        <v>0.88</v>
      </c>
      <c r="W190" t="n">
        <v>12.3</v>
      </c>
      <c r="X190" t="n">
        <v>0.6899999999999999</v>
      </c>
      <c r="Y190" t="n">
        <v>1</v>
      </c>
      <c r="Z190" t="n">
        <v>10</v>
      </c>
    </row>
    <row r="191">
      <c r="A191" t="n">
        <v>19</v>
      </c>
      <c r="B191" t="n">
        <v>80</v>
      </c>
      <c r="C191" t="inlineStr">
        <is>
          <t xml:space="preserve">CONCLUIDO	</t>
        </is>
      </c>
      <c r="D191" t="n">
        <v>2.1827</v>
      </c>
      <c r="E191" t="n">
        <v>45.82</v>
      </c>
      <c r="F191" t="n">
        <v>42.88</v>
      </c>
      <c r="G191" t="n">
        <v>135.41</v>
      </c>
      <c r="H191" t="n">
        <v>1.9</v>
      </c>
      <c r="I191" t="n">
        <v>19</v>
      </c>
      <c r="J191" t="n">
        <v>186.97</v>
      </c>
      <c r="K191" t="n">
        <v>50.28</v>
      </c>
      <c r="L191" t="n">
        <v>20</v>
      </c>
      <c r="M191" t="n">
        <v>17</v>
      </c>
      <c r="N191" t="n">
        <v>36.69</v>
      </c>
      <c r="O191" t="n">
        <v>23293.82</v>
      </c>
      <c r="P191" t="n">
        <v>484.36</v>
      </c>
      <c r="Q191" t="n">
        <v>796.46</v>
      </c>
      <c r="R191" t="n">
        <v>133.56</v>
      </c>
      <c r="S191" t="n">
        <v>102.58</v>
      </c>
      <c r="T191" t="n">
        <v>11405.48</v>
      </c>
      <c r="U191" t="n">
        <v>0.77</v>
      </c>
      <c r="V191" t="n">
        <v>0.88</v>
      </c>
      <c r="W191" t="n">
        <v>12.3</v>
      </c>
      <c r="X191" t="n">
        <v>0.66</v>
      </c>
      <c r="Y191" t="n">
        <v>1</v>
      </c>
      <c r="Z191" t="n">
        <v>10</v>
      </c>
    </row>
    <row r="192">
      <c r="A192" t="n">
        <v>20</v>
      </c>
      <c r="B192" t="n">
        <v>80</v>
      </c>
      <c r="C192" t="inlineStr">
        <is>
          <t xml:space="preserve">CONCLUIDO	</t>
        </is>
      </c>
      <c r="D192" t="n">
        <v>2.1854</v>
      </c>
      <c r="E192" t="n">
        <v>45.76</v>
      </c>
      <c r="F192" t="n">
        <v>42.85</v>
      </c>
      <c r="G192" t="n">
        <v>142.85</v>
      </c>
      <c r="H192" t="n">
        <v>1.98</v>
      </c>
      <c r="I192" t="n">
        <v>18</v>
      </c>
      <c r="J192" t="n">
        <v>188.49</v>
      </c>
      <c r="K192" t="n">
        <v>50.28</v>
      </c>
      <c r="L192" t="n">
        <v>21</v>
      </c>
      <c r="M192" t="n">
        <v>16</v>
      </c>
      <c r="N192" t="n">
        <v>37.21</v>
      </c>
      <c r="O192" t="n">
        <v>23481.16</v>
      </c>
      <c r="P192" t="n">
        <v>483.6</v>
      </c>
      <c r="Q192" t="n">
        <v>796.4</v>
      </c>
      <c r="R192" t="n">
        <v>132.82</v>
      </c>
      <c r="S192" t="n">
        <v>102.58</v>
      </c>
      <c r="T192" t="n">
        <v>11041.94</v>
      </c>
      <c r="U192" t="n">
        <v>0.77</v>
      </c>
      <c r="V192" t="n">
        <v>0.88</v>
      </c>
      <c r="W192" t="n">
        <v>12.3</v>
      </c>
      <c r="X192" t="n">
        <v>0.64</v>
      </c>
      <c r="Y192" t="n">
        <v>1</v>
      </c>
      <c r="Z192" t="n">
        <v>10</v>
      </c>
    </row>
    <row r="193">
      <c r="A193" t="n">
        <v>21</v>
      </c>
      <c r="B193" t="n">
        <v>80</v>
      </c>
      <c r="C193" t="inlineStr">
        <is>
          <t xml:space="preserve">CONCLUIDO	</t>
        </is>
      </c>
      <c r="D193" t="n">
        <v>2.1891</v>
      </c>
      <c r="E193" t="n">
        <v>45.68</v>
      </c>
      <c r="F193" t="n">
        <v>42.81</v>
      </c>
      <c r="G193" t="n">
        <v>151.09</v>
      </c>
      <c r="H193" t="n">
        <v>2.05</v>
      </c>
      <c r="I193" t="n">
        <v>17</v>
      </c>
      <c r="J193" t="n">
        <v>190.01</v>
      </c>
      <c r="K193" t="n">
        <v>50.28</v>
      </c>
      <c r="L193" t="n">
        <v>22</v>
      </c>
      <c r="M193" t="n">
        <v>15</v>
      </c>
      <c r="N193" t="n">
        <v>37.74</v>
      </c>
      <c r="O193" t="n">
        <v>23669.2</v>
      </c>
      <c r="P193" t="n">
        <v>479.38</v>
      </c>
      <c r="Q193" t="n">
        <v>796.38</v>
      </c>
      <c r="R193" t="n">
        <v>131.23</v>
      </c>
      <c r="S193" t="n">
        <v>102.58</v>
      </c>
      <c r="T193" t="n">
        <v>10249.94</v>
      </c>
      <c r="U193" t="n">
        <v>0.78</v>
      </c>
      <c r="V193" t="n">
        <v>0.88</v>
      </c>
      <c r="W193" t="n">
        <v>12.3</v>
      </c>
      <c r="X193" t="n">
        <v>0.6</v>
      </c>
      <c r="Y193" t="n">
        <v>1</v>
      </c>
      <c r="Z193" t="n">
        <v>10</v>
      </c>
    </row>
    <row r="194">
      <c r="A194" t="n">
        <v>22</v>
      </c>
      <c r="B194" t="n">
        <v>80</v>
      </c>
      <c r="C194" t="inlineStr">
        <is>
          <t xml:space="preserve">CONCLUIDO	</t>
        </is>
      </c>
      <c r="D194" t="n">
        <v>2.1923</v>
      </c>
      <c r="E194" t="n">
        <v>45.61</v>
      </c>
      <c r="F194" t="n">
        <v>42.77</v>
      </c>
      <c r="G194" t="n">
        <v>160.4</v>
      </c>
      <c r="H194" t="n">
        <v>2.13</v>
      </c>
      <c r="I194" t="n">
        <v>16</v>
      </c>
      <c r="J194" t="n">
        <v>191.55</v>
      </c>
      <c r="K194" t="n">
        <v>50.28</v>
      </c>
      <c r="L194" t="n">
        <v>23</v>
      </c>
      <c r="M194" t="n">
        <v>14</v>
      </c>
      <c r="N194" t="n">
        <v>38.27</v>
      </c>
      <c r="O194" t="n">
        <v>23857.96</v>
      </c>
      <c r="P194" t="n">
        <v>475.35</v>
      </c>
      <c r="Q194" t="n">
        <v>796.33</v>
      </c>
      <c r="R194" t="n">
        <v>130.16</v>
      </c>
      <c r="S194" t="n">
        <v>102.58</v>
      </c>
      <c r="T194" t="n">
        <v>9724.549999999999</v>
      </c>
      <c r="U194" t="n">
        <v>0.79</v>
      </c>
      <c r="V194" t="n">
        <v>0.88</v>
      </c>
      <c r="W194" t="n">
        <v>12.3</v>
      </c>
      <c r="X194" t="n">
        <v>0.5600000000000001</v>
      </c>
      <c r="Y194" t="n">
        <v>1</v>
      </c>
      <c r="Z194" t="n">
        <v>10</v>
      </c>
    </row>
    <row r="195">
      <c r="A195" t="n">
        <v>23</v>
      </c>
      <c r="B195" t="n">
        <v>80</v>
      </c>
      <c r="C195" t="inlineStr">
        <is>
          <t xml:space="preserve">CONCLUIDO	</t>
        </is>
      </c>
      <c r="D195" t="n">
        <v>2.1926</v>
      </c>
      <c r="E195" t="n">
        <v>45.61</v>
      </c>
      <c r="F195" t="n">
        <v>42.77</v>
      </c>
      <c r="G195" t="n">
        <v>160.38</v>
      </c>
      <c r="H195" t="n">
        <v>2.21</v>
      </c>
      <c r="I195" t="n">
        <v>16</v>
      </c>
      <c r="J195" t="n">
        <v>193.08</v>
      </c>
      <c r="K195" t="n">
        <v>50.28</v>
      </c>
      <c r="L195" t="n">
        <v>24</v>
      </c>
      <c r="M195" t="n">
        <v>14</v>
      </c>
      <c r="N195" t="n">
        <v>38.8</v>
      </c>
      <c r="O195" t="n">
        <v>24047.45</v>
      </c>
      <c r="P195" t="n">
        <v>472.97</v>
      </c>
      <c r="Q195" t="n">
        <v>796.38</v>
      </c>
      <c r="R195" t="n">
        <v>129.88</v>
      </c>
      <c r="S195" t="n">
        <v>102.58</v>
      </c>
      <c r="T195" t="n">
        <v>9582.15</v>
      </c>
      <c r="U195" t="n">
        <v>0.79</v>
      </c>
      <c r="V195" t="n">
        <v>0.88</v>
      </c>
      <c r="W195" t="n">
        <v>12.3</v>
      </c>
      <c r="X195" t="n">
        <v>0.5600000000000001</v>
      </c>
      <c r="Y195" t="n">
        <v>1</v>
      </c>
      <c r="Z195" t="n">
        <v>10</v>
      </c>
    </row>
    <row r="196">
      <c r="A196" t="n">
        <v>24</v>
      </c>
      <c r="B196" t="n">
        <v>80</v>
      </c>
      <c r="C196" t="inlineStr">
        <is>
          <t xml:space="preserve">CONCLUIDO	</t>
        </is>
      </c>
      <c r="D196" t="n">
        <v>2.1958</v>
      </c>
      <c r="E196" t="n">
        <v>45.54</v>
      </c>
      <c r="F196" t="n">
        <v>42.73</v>
      </c>
      <c r="G196" t="n">
        <v>170.94</v>
      </c>
      <c r="H196" t="n">
        <v>2.28</v>
      </c>
      <c r="I196" t="n">
        <v>15</v>
      </c>
      <c r="J196" t="n">
        <v>194.62</v>
      </c>
      <c r="K196" t="n">
        <v>50.28</v>
      </c>
      <c r="L196" t="n">
        <v>25</v>
      </c>
      <c r="M196" t="n">
        <v>13</v>
      </c>
      <c r="N196" t="n">
        <v>39.34</v>
      </c>
      <c r="O196" t="n">
        <v>24237.67</v>
      </c>
      <c r="P196" t="n">
        <v>470.44</v>
      </c>
      <c r="Q196" t="n">
        <v>796.38</v>
      </c>
      <c r="R196" t="n">
        <v>128.81</v>
      </c>
      <c r="S196" t="n">
        <v>102.58</v>
      </c>
      <c r="T196" t="n">
        <v>9050.040000000001</v>
      </c>
      <c r="U196" t="n">
        <v>0.8</v>
      </c>
      <c r="V196" t="n">
        <v>0.88</v>
      </c>
      <c r="W196" t="n">
        <v>12.29</v>
      </c>
      <c r="X196" t="n">
        <v>0.52</v>
      </c>
      <c r="Y196" t="n">
        <v>1</v>
      </c>
      <c r="Z196" t="n">
        <v>10</v>
      </c>
    </row>
    <row r="197">
      <c r="A197" t="n">
        <v>25</v>
      </c>
      <c r="B197" t="n">
        <v>80</v>
      </c>
      <c r="C197" t="inlineStr">
        <is>
          <t xml:space="preserve">CONCLUIDO	</t>
        </is>
      </c>
      <c r="D197" t="n">
        <v>2.1992</v>
      </c>
      <c r="E197" t="n">
        <v>45.47</v>
      </c>
      <c r="F197" t="n">
        <v>42.7</v>
      </c>
      <c r="G197" t="n">
        <v>182.98</v>
      </c>
      <c r="H197" t="n">
        <v>2.35</v>
      </c>
      <c r="I197" t="n">
        <v>14</v>
      </c>
      <c r="J197" t="n">
        <v>196.17</v>
      </c>
      <c r="K197" t="n">
        <v>50.28</v>
      </c>
      <c r="L197" t="n">
        <v>26</v>
      </c>
      <c r="M197" t="n">
        <v>12</v>
      </c>
      <c r="N197" t="n">
        <v>39.89</v>
      </c>
      <c r="O197" t="n">
        <v>24428.62</v>
      </c>
      <c r="P197" t="n">
        <v>467.65</v>
      </c>
      <c r="Q197" t="n">
        <v>796.34</v>
      </c>
      <c r="R197" t="n">
        <v>127.56</v>
      </c>
      <c r="S197" t="n">
        <v>102.58</v>
      </c>
      <c r="T197" t="n">
        <v>8429.76</v>
      </c>
      <c r="U197" t="n">
        <v>0.8</v>
      </c>
      <c r="V197" t="n">
        <v>0.88</v>
      </c>
      <c r="W197" t="n">
        <v>12.29</v>
      </c>
      <c r="X197" t="n">
        <v>0.48</v>
      </c>
      <c r="Y197" t="n">
        <v>1</v>
      </c>
      <c r="Z197" t="n">
        <v>10</v>
      </c>
    </row>
    <row r="198">
      <c r="A198" t="n">
        <v>26</v>
      </c>
      <c r="B198" t="n">
        <v>80</v>
      </c>
      <c r="C198" t="inlineStr">
        <is>
          <t xml:space="preserve">CONCLUIDO	</t>
        </is>
      </c>
      <c r="D198" t="n">
        <v>2.1992</v>
      </c>
      <c r="E198" t="n">
        <v>45.47</v>
      </c>
      <c r="F198" t="n">
        <v>42.7</v>
      </c>
      <c r="G198" t="n">
        <v>182.98</v>
      </c>
      <c r="H198" t="n">
        <v>2.42</v>
      </c>
      <c r="I198" t="n">
        <v>14</v>
      </c>
      <c r="J198" t="n">
        <v>197.73</v>
      </c>
      <c r="K198" t="n">
        <v>50.28</v>
      </c>
      <c r="L198" t="n">
        <v>27</v>
      </c>
      <c r="M198" t="n">
        <v>12</v>
      </c>
      <c r="N198" t="n">
        <v>40.45</v>
      </c>
      <c r="O198" t="n">
        <v>24620.33</v>
      </c>
      <c r="P198" t="n">
        <v>463.84</v>
      </c>
      <c r="Q198" t="n">
        <v>796.34</v>
      </c>
      <c r="R198" t="n">
        <v>127.49</v>
      </c>
      <c r="S198" t="n">
        <v>102.58</v>
      </c>
      <c r="T198" t="n">
        <v>8394.700000000001</v>
      </c>
      <c r="U198" t="n">
        <v>0.8</v>
      </c>
      <c r="V198" t="n">
        <v>0.88</v>
      </c>
      <c r="W198" t="n">
        <v>12.29</v>
      </c>
      <c r="X198" t="n">
        <v>0.48</v>
      </c>
      <c r="Y198" t="n">
        <v>1</v>
      </c>
      <c r="Z198" t="n">
        <v>10</v>
      </c>
    </row>
    <row r="199">
      <c r="A199" t="n">
        <v>27</v>
      </c>
      <c r="B199" t="n">
        <v>80</v>
      </c>
      <c r="C199" t="inlineStr">
        <is>
          <t xml:space="preserve">CONCLUIDO	</t>
        </is>
      </c>
      <c r="D199" t="n">
        <v>2.2024</v>
      </c>
      <c r="E199" t="n">
        <v>45.4</v>
      </c>
      <c r="F199" t="n">
        <v>42.66</v>
      </c>
      <c r="G199" t="n">
        <v>196.9</v>
      </c>
      <c r="H199" t="n">
        <v>2.49</v>
      </c>
      <c r="I199" t="n">
        <v>13</v>
      </c>
      <c r="J199" t="n">
        <v>199.29</v>
      </c>
      <c r="K199" t="n">
        <v>50.28</v>
      </c>
      <c r="L199" t="n">
        <v>28</v>
      </c>
      <c r="M199" t="n">
        <v>11</v>
      </c>
      <c r="N199" t="n">
        <v>41.01</v>
      </c>
      <c r="O199" t="n">
        <v>24812.8</v>
      </c>
      <c r="P199" t="n">
        <v>461.31</v>
      </c>
      <c r="Q199" t="n">
        <v>796.37</v>
      </c>
      <c r="R199" t="n">
        <v>126.21</v>
      </c>
      <c r="S199" t="n">
        <v>102.58</v>
      </c>
      <c r="T199" t="n">
        <v>7763.79</v>
      </c>
      <c r="U199" t="n">
        <v>0.8100000000000001</v>
      </c>
      <c r="V199" t="n">
        <v>0.88</v>
      </c>
      <c r="W199" t="n">
        <v>12.3</v>
      </c>
      <c r="X199" t="n">
        <v>0.45</v>
      </c>
      <c r="Y199" t="n">
        <v>1</v>
      </c>
      <c r="Z199" t="n">
        <v>10</v>
      </c>
    </row>
    <row r="200">
      <c r="A200" t="n">
        <v>28</v>
      </c>
      <c r="B200" t="n">
        <v>80</v>
      </c>
      <c r="C200" t="inlineStr">
        <is>
          <t xml:space="preserve">CONCLUIDO	</t>
        </is>
      </c>
      <c r="D200" t="n">
        <v>2.2018</v>
      </c>
      <c r="E200" t="n">
        <v>45.42</v>
      </c>
      <c r="F200" t="n">
        <v>42.67</v>
      </c>
      <c r="G200" t="n">
        <v>196.96</v>
      </c>
      <c r="H200" t="n">
        <v>2.56</v>
      </c>
      <c r="I200" t="n">
        <v>13</v>
      </c>
      <c r="J200" t="n">
        <v>200.85</v>
      </c>
      <c r="K200" t="n">
        <v>50.28</v>
      </c>
      <c r="L200" t="n">
        <v>29</v>
      </c>
      <c r="M200" t="n">
        <v>11</v>
      </c>
      <c r="N200" t="n">
        <v>41.57</v>
      </c>
      <c r="O200" t="n">
        <v>25006.03</v>
      </c>
      <c r="P200" t="n">
        <v>461.91</v>
      </c>
      <c r="Q200" t="n">
        <v>796.35</v>
      </c>
      <c r="R200" t="n">
        <v>126.88</v>
      </c>
      <c r="S200" t="n">
        <v>102.58</v>
      </c>
      <c r="T200" t="n">
        <v>8095.4</v>
      </c>
      <c r="U200" t="n">
        <v>0.8100000000000001</v>
      </c>
      <c r="V200" t="n">
        <v>0.88</v>
      </c>
      <c r="W200" t="n">
        <v>12.29</v>
      </c>
      <c r="X200" t="n">
        <v>0.46</v>
      </c>
      <c r="Y200" t="n">
        <v>1</v>
      </c>
      <c r="Z200" t="n">
        <v>10</v>
      </c>
    </row>
    <row r="201">
      <c r="A201" t="n">
        <v>29</v>
      </c>
      <c r="B201" t="n">
        <v>80</v>
      </c>
      <c r="C201" t="inlineStr">
        <is>
          <t xml:space="preserve">CONCLUIDO	</t>
        </is>
      </c>
      <c r="D201" t="n">
        <v>2.2064</v>
      </c>
      <c r="E201" t="n">
        <v>45.32</v>
      </c>
      <c r="F201" t="n">
        <v>42.61</v>
      </c>
      <c r="G201" t="n">
        <v>213.06</v>
      </c>
      <c r="H201" t="n">
        <v>2.63</v>
      </c>
      <c r="I201" t="n">
        <v>12</v>
      </c>
      <c r="J201" t="n">
        <v>202.43</v>
      </c>
      <c r="K201" t="n">
        <v>50.28</v>
      </c>
      <c r="L201" t="n">
        <v>30</v>
      </c>
      <c r="M201" t="n">
        <v>9</v>
      </c>
      <c r="N201" t="n">
        <v>42.15</v>
      </c>
      <c r="O201" t="n">
        <v>25200.04</v>
      </c>
      <c r="P201" t="n">
        <v>455.28</v>
      </c>
      <c r="Q201" t="n">
        <v>796.41</v>
      </c>
      <c r="R201" t="n">
        <v>124.77</v>
      </c>
      <c r="S201" t="n">
        <v>102.58</v>
      </c>
      <c r="T201" t="n">
        <v>7047.84</v>
      </c>
      <c r="U201" t="n">
        <v>0.82</v>
      </c>
      <c r="V201" t="n">
        <v>0.88</v>
      </c>
      <c r="W201" t="n">
        <v>12.29</v>
      </c>
      <c r="X201" t="n">
        <v>0.4</v>
      </c>
      <c r="Y201" t="n">
        <v>1</v>
      </c>
      <c r="Z201" t="n">
        <v>10</v>
      </c>
    </row>
    <row r="202">
      <c r="A202" t="n">
        <v>30</v>
      </c>
      <c r="B202" t="n">
        <v>80</v>
      </c>
      <c r="C202" t="inlineStr">
        <is>
          <t xml:space="preserve">CONCLUIDO	</t>
        </is>
      </c>
      <c r="D202" t="n">
        <v>2.2055</v>
      </c>
      <c r="E202" t="n">
        <v>45.34</v>
      </c>
      <c r="F202" t="n">
        <v>42.63</v>
      </c>
      <c r="G202" t="n">
        <v>213.15</v>
      </c>
      <c r="H202" t="n">
        <v>2.7</v>
      </c>
      <c r="I202" t="n">
        <v>12</v>
      </c>
      <c r="J202" t="n">
        <v>204.01</v>
      </c>
      <c r="K202" t="n">
        <v>50.28</v>
      </c>
      <c r="L202" t="n">
        <v>31</v>
      </c>
      <c r="M202" t="n">
        <v>8</v>
      </c>
      <c r="N202" t="n">
        <v>42.73</v>
      </c>
      <c r="O202" t="n">
        <v>25394.96</v>
      </c>
      <c r="P202" t="n">
        <v>456.74</v>
      </c>
      <c r="Q202" t="n">
        <v>796.36</v>
      </c>
      <c r="R202" t="n">
        <v>125.36</v>
      </c>
      <c r="S202" t="n">
        <v>102.58</v>
      </c>
      <c r="T202" t="n">
        <v>7343.96</v>
      </c>
      <c r="U202" t="n">
        <v>0.82</v>
      </c>
      <c r="V202" t="n">
        <v>0.88</v>
      </c>
      <c r="W202" t="n">
        <v>12.29</v>
      </c>
      <c r="X202" t="n">
        <v>0.42</v>
      </c>
      <c r="Y202" t="n">
        <v>1</v>
      </c>
      <c r="Z202" t="n">
        <v>10</v>
      </c>
    </row>
    <row r="203">
      <c r="A203" t="n">
        <v>31</v>
      </c>
      <c r="B203" t="n">
        <v>80</v>
      </c>
      <c r="C203" t="inlineStr">
        <is>
          <t xml:space="preserve">CONCLUIDO	</t>
        </is>
      </c>
      <c r="D203" t="n">
        <v>2.2056</v>
      </c>
      <c r="E203" t="n">
        <v>45.34</v>
      </c>
      <c r="F203" t="n">
        <v>42.63</v>
      </c>
      <c r="G203" t="n">
        <v>213.14</v>
      </c>
      <c r="H203" t="n">
        <v>2.76</v>
      </c>
      <c r="I203" t="n">
        <v>12</v>
      </c>
      <c r="J203" t="n">
        <v>205.59</v>
      </c>
      <c r="K203" t="n">
        <v>50.28</v>
      </c>
      <c r="L203" t="n">
        <v>32</v>
      </c>
      <c r="M203" t="n">
        <v>6</v>
      </c>
      <c r="N203" t="n">
        <v>43.31</v>
      </c>
      <c r="O203" t="n">
        <v>25590.57</v>
      </c>
      <c r="P203" t="n">
        <v>454.64</v>
      </c>
      <c r="Q203" t="n">
        <v>796.38</v>
      </c>
      <c r="R203" t="n">
        <v>125.18</v>
      </c>
      <c r="S203" t="n">
        <v>102.58</v>
      </c>
      <c r="T203" t="n">
        <v>7251.8</v>
      </c>
      <c r="U203" t="n">
        <v>0.82</v>
      </c>
      <c r="V203" t="n">
        <v>0.88</v>
      </c>
      <c r="W203" t="n">
        <v>12.29</v>
      </c>
      <c r="X203" t="n">
        <v>0.41</v>
      </c>
      <c r="Y203" t="n">
        <v>1</v>
      </c>
      <c r="Z203" t="n">
        <v>10</v>
      </c>
    </row>
    <row r="204">
      <c r="A204" t="n">
        <v>32</v>
      </c>
      <c r="B204" t="n">
        <v>80</v>
      </c>
      <c r="C204" t="inlineStr">
        <is>
          <t xml:space="preserve">CONCLUIDO	</t>
        </is>
      </c>
      <c r="D204" t="n">
        <v>2.2051</v>
      </c>
      <c r="E204" t="n">
        <v>45.35</v>
      </c>
      <c r="F204" t="n">
        <v>42.64</v>
      </c>
      <c r="G204" t="n">
        <v>213.2</v>
      </c>
      <c r="H204" t="n">
        <v>2.83</v>
      </c>
      <c r="I204" t="n">
        <v>12</v>
      </c>
      <c r="J204" t="n">
        <v>207.19</v>
      </c>
      <c r="K204" t="n">
        <v>50.28</v>
      </c>
      <c r="L204" t="n">
        <v>33</v>
      </c>
      <c r="M204" t="n">
        <v>3</v>
      </c>
      <c r="N204" t="n">
        <v>43.91</v>
      </c>
      <c r="O204" t="n">
        <v>25786.97</v>
      </c>
      <c r="P204" t="n">
        <v>455.49</v>
      </c>
      <c r="Q204" t="n">
        <v>796.36</v>
      </c>
      <c r="R204" t="n">
        <v>125.29</v>
      </c>
      <c r="S204" t="n">
        <v>102.58</v>
      </c>
      <c r="T204" t="n">
        <v>7309.54</v>
      </c>
      <c r="U204" t="n">
        <v>0.82</v>
      </c>
      <c r="V204" t="n">
        <v>0.88</v>
      </c>
      <c r="W204" t="n">
        <v>12.3</v>
      </c>
      <c r="X204" t="n">
        <v>0.43</v>
      </c>
      <c r="Y204" t="n">
        <v>1</v>
      </c>
      <c r="Z204" t="n">
        <v>10</v>
      </c>
    </row>
    <row r="205">
      <c r="A205" t="n">
        <v>33</v>
      </c>
      <c r="B205" t="n">
        <v>80</v>
      </c>
      <c r="C205" t="inlineStr">
        <is>
          <t xml:space="preserve">CONCLUIDO	</t>
        </is>
      </c>
      <c r="D205" t="n">
        <v>2.2092</v>
      </c>
      <c r="E205" t="n">
        <v>45.27</v>
      </c>
      <c r="F205" t="n">
        <v>42.59</v>
      </c>
      <c r="G205" t="n">
        <v>232.29</v>
      </c>
      <c r="H205" t="n">
        <v>2.89</v>
      </c>
      <c r="I205" t="n">
        <v>11</v>
      </c>
      <c r="J205" t="n">
        <v>208.78</v>
      </c>
      <c r="K205" t="n">
        <v>50.28</v>
      </c>
      <c r="L205" t="n">
        <v>34</v>
      </c>
      <c r="M205" t="n">
        <v>2</v>
      </c>
      <c r="N205" t="n">
        <v>44.5</v>
      </c>
      <c r="O205" t="n">
        <v>25984.2</v>
      </c>
      <c r="P205" t="n">
        <v>453.44</v>
      </c>
      <c r="Q205" t="n">
        <v>796.39</v>
      </c>
      <c r="R205" t="n">
        <v>123.54</v>
      </c>
      <c r="S205" t="n">
        <v>102.58</v>
      </c>
      <c r="T205" t="n">
        <v>6439.65</v>
      </c>
      <c r="U205" t="n">
        <v>0.83</v>
      </c>
      <c r="V205" t="n">
        <v>0.88</v>
      </c>
      <c r="W205" t="n">
        <v>12.3</v>
      </c>
      <c r="X205" t="n">
        <v>0.37</v>
      </c>
      <c r="Y205" t="n">
        <v>1</v>
      </c>
      <c r="Z205" t="n">
        <v>10</v>
      </c>
    </row>
    <row r="206">
      <c r="A206" t="n">
        <v>34</v>
      </c>
      <c r="B206" t="n">
        <v>80</v>
      </c>
      <c r="C206" t="inlineStr">
        <is>
          <t xml:space="preserve">CONCLUIDO	</t>
        </is>
      </c>
      <c r="D206" t="n">
        <v>2.2089</v>
      </c>
      <c r="E206" t="n">
        <v>45.27</v>
      </c>
      <c r="F206" t="n">
        <v>42.59</v>
      </c>
      <c r="G206" t="n">
        <v>232.32</v>
      </c>
      <c r="H206" t="n">
        <v>2.96</v>
      </c>
      <c r="I206" t="n">
        <v>11</v>
      </c>
      <c r="J206" t="n">
        <v>210.39</v>
      </c>
      <c r="K206" t="n">
        <v>50.28</v>
      </c>
      <c r="L206" t="n">
        <v>35</v>
      </c>
      <c r="M206" t="n">
        <v>0</v>
      </c>
      <c r="N206" t="n">
        <v>45.11</v>
      </c>
      <c r="O206" t="n">
        <v>26182.25</v>
      </c>
      <c r="P206" t="n">
        <v>456.66</v>
      </c>
      <c r="Q206" t="n">
        <v>796.35</v>
      </c>
      <c r="R206" t="n">
        <v>123.66</v>
      </c>
      <c r="S206" t="n">
        <v>102.58</v>
      </c>
      <c r="T206" t="n">
        <v>6495.75</v>
      </c>
      <c r="U206" t="n">
        <v>0.83</v>
      </c>
      <c r="V206" t="n">
        <v>0.88</v>
      </c>
      <c r="W206" t="n">
        <v>12.3</v>
      </c>
      <c r="X206" t="n">
        <v>0.38</v>
      </c>
      <c r="Y206" t="n">
        <v>1</v>
      </c>
      <c r="Z206" t="n">
        <v>10</v>
      </c>
    </row>
    <row r="207">
      <c r="A207" t="n">
        <v>0</v>
      </c>
      <c r="B207" t="n">
        <v>35</v>
      </c>
      <c r="C207" t="inlineStr">
        <is>
          <t xml:space="preserve">CONCLUIDO	</t>
        </is>
      </c>
      <c r="D207" t="n">
        <v>1.6338</v>
      </c>
      <c r="E207" t="n">
        <v>61.21</v>
      </c>
      <c r="F207" t="n">
        <v>54.01</v>
      </c>
      <c r="G207" t="n">
        <v>10.52</v>
      </c>
      <c r="H207" t="n">
        <v>0.22</v>
      </c>
      <c r="I207" t="n">
        <v>308</v>
      </c>
      <c r="J207" t="n">
        <v>80.84</v>
      </c>
      <c r="K207" t="n">
        <v>35.1</v>
      </c>
      <c r="L207" t="n">
        <v>1</v>
      </c>
      <c r="M207" t="n">
        <v>306</v>
      </c>
      <c r="N207" t="n">
        <v>9.74</v>
      </c>
      <c r="O207" t="n">
        <v>10204.21</v>
      </c>
      <c r="P207" t="n">
        <v>424.43</v>
      </c>
      <c r="Q207" t="n">
        <v>797.28</v>
      </c>
      <c r="R207" t="n">
        <v>505.15</v>
      </c>
      <c r="S207" t="n">
        <v>102.58</v>
      </c>
      <c r="T207" t="n">
        <v>195757.91</v>
      </c>
      <c r="U207" t="n">
        <v>0.2</v>
      </c>
      <c r="V207" t="n">
        <v>0.7</v>
      </c>
      <c r="W207" t="n">
        <v>12.77</v>
      </c>
      <c r="X207" t="n">
        <v>11.77</v>
      </c>
      <c r="Y207" t="n">
        <v>1</v>
      </c>
      <c r="Z207" t="n">
        <v>10</v>
      </c>
    </row>
    <row r="208">
      <c r="A208" t="n">
        <v>1</v>
      </c>
      <c r="B208" t="n">
        <v>35</v>
      </c>
      <c r="C208" t="inlineStr">
        <is>
          <t xml:space="preserve">CONCLUIDO	</t>
        </is>
      </c>
      <c r="D208" t="n">
        <v>1.9441</v>
      </c>
      <c r="E208" t="n">
        <v>51.44</v>
      </c>
      <c r="F208" t="n">
        <v>47.25</v>
      </c>
      <c r="G208" t="n">
        <v>21.32</v>
      </c>
      <c r="H208" t="n">
        <v>0.43</v>
      </c>
      <c r="I208" t="n">
        <v>133</v>
      </c>
      <c r="J208" t="n">
        <v>82.04000000000001</v>
      </c>
      <c r="K208" t="n">
        <v>35.1</v>
      </c>
      <c r="L208" t="n">
        <v>2</v>
      </c>
      <c r="M208" t="n">
        <v>131</v>
      </c>
      <c r="N208" t="n">
        <v>9.94</v>
      </c>
      <c r="O208" t="n">
        <v>10352.53</v>
      </c>
      <c r="P208" t="n">
        <v>365.15</v>
      </c>
      <c r="Q208" t="n">
        <v>796.72</v>
      </c>
      <c r="R208" t="n">
        <v>278.91</v>
      </c>
      <c r="S208" t="n">
        <v>102.58</v>
      </c>
      <c r="T208" t="n">
        <v>83513.24000000001</v>
      </c>
      <c r="U208" t="n">
        <v>0.37</v>
      </c>
      <c r="V208" t="n">
        <v>0.8</v>
      </c>
      <c r="W208" t="n">
        <v>12.5</v>
      </c>
      <c r="X208" t="n">
        <v>5.03</v>
      </c>
      <c r="Y208" t="n">
        <v>1</v>
      </c>
      <c r="Z208" t="n">
        <v>10</v>
      </c>
    </row>
    <row r="209">
      <c r="A209" t="n">
        <v>2</v>
      </c>
      <c r="B209" t="n">
        <v>35</v>
      </c>
      <c r="C209" t="inlineStr">
        <is>
          <t xml:space="preserve">CONCLUIDO	</t>
        </is>
      </c>
      <c r="D209" t="n">
        <v>2.0537</v>
      </c>
      <c r="E209" t="n">
        <v>48.69</v>
      </c>
      <c r="F209" t="n">
        <v>45.35</v>
      </c>
      <c r="G209" t="n">
        <v>32.4</v>
      </c>
      <c r="H209" t="n">
        <v>0.63</v>
      </c>
      <c r="I209" t="n">
        <v>84</v>
      </c>
      <c r="J209" t="n">
        <v>83.25</v>
      </c>
      <c r="K209" t="n">
        <v>35.1</v>
      </c>
      <c r="L209" t="n">
        <v>3</v>
      </c>
      <c r="M209" t="n">
        <v>82</v>
      </c>
      <c r="N209" t="n">
        <v>10.15</v>
      </c>
      <c r="O209" t="n">
        <v>10501.19</v>
      </c>
      <c r="P209" t="n">
        <v>343.84</v>
      </c>
      <c r="Q209" t="n">
        <v>796.58</v>
      </c>
      <c r="R209" t="n">
        <v>215.41</v>
      </c>
      <c r="S209" t="n">
        <v>102.58</v>
      </c>
      <c r="T209" t="n">
        <v>52004.87</v>
      </c>
      <c r="U209" t="n">
        <v>0.48</v>
      </c>
      <c r="V209" t="n">
        <v>0.83</v>
      </c>
      <c r="W209" t="n">
        <v>12.43</v>
      </c>
      <c r="X209" t="n">
        <v>3.14</v>
      </c>
      <c r="Y209" t="n">
        <v>1</v>
      </c>
      <c r="Z209" t="n">
        <v>10</v>
      </c>
    </row>
    <row r="210">
      <c r="A210" t="n">
        <v>3</v>
      </c>
      <c r="B210" t="n">
        <v>35</v>
      </c>
      <c r="C210" t="inlineStr">
        <is>
          <t xml:space="preserve">CONCLUIDO	</t>
        </is>
      </c>
      <c r="D210" t="n">
        <v>2.1085</v>
      </c>
      <c r="E210" t="n">
        <v>47.43</v>
      </c>
      <c r="F210" t="n">
        <v>44.49</v>
      </c>
      <c r="G210" t="n">
        <v>43.76</v>
      </c>
      <c r="H210" t="n">
        <v>0.83</v>
      </c>
      <c r="I210" t="n">
        <v>61</v>
      </c>
      <c r="J210" t="n">
        <v>84.45999999999999</v>
      </c>
      <c r="K210" t="n">
        <v>35.1</v>
      </c>
      <c r="L210" t="n">
        <v>4</v>
      </c>
      <c r="M210" t="n">
        <v>59</v>
      </c>
      <c r="N210" t="n">
        <v>10.36</v>
      </c>
      <c r="O210" t="n">
        <v>10650.22</v>
      </c>
      <c r="P210" t="n">
        <v>330.55</v>
      </c>
      <c r="Q210" t="n">
        <v>796.46</v>
      </c>
      <c r="R210" t="n">
        <v>187.22</v>
      </c>
      <c r="S210" t="n">
        <v>102.58</v>
      </c>
      <c r="T210" t="n">
        <v>38024.84</v>
      </c>
      <c r="U210" t="n">
        <v>0.55</v>
      </c>
      <c r="V210" t="n">
        <v>0.85</v>
      </c>
      <c r="W210" t="n">
        <v>12.37</v>
      </c>
      <c r="X210" t="n">
        <v>2.27</v>
      </c>
      <c r="Y210" t="n">
        <v>1</v>
      </c>
      <c r="Z210" t="n">
        <v>10</v>
      </c>
    </row>
    <row r="211">
      <c r="A211" t="n">
        <v>4</v>
      </c>
      <c r="B211" t="n">
        <v>35</v>
      </c>
      <c r="C211" t="inlineStr">
        <is>
          <t xml:space="preserve">CONCLUIDO	</t>
        </is>
      </c>
      <c r="D211" t="n">
        <v>2.1443</v>
      </c>
      <c r="E211" t="n">
        <v>46.64</v>
      </c>
      <c r="F211" t="n">
        <v>43.93</v>
      </c>
      <c r="G211" t="n">
        <v>56.09</v>
      </c>
      <c r="H211" t="n">
        <v>1.02</v>
      </c>
      <c r="I211" t="n">
        <v>47</v>
      </c>
      <c r="J211" t="n">
        <v>85.67</v>
      </c>
      <c r="K211" t="n">
        <v>35.1</v>
      </c>
      <c r="L211" t="n">
        <v>5</v>
      </c>
      <c r="M211" t="n">
        <v>45</v>
      </c>
      <c r="N211" t="n">
        <v>10.57</v>
      </c>
      <c r="O211" t="n">
        <v>10799.59</v>
      </c>
      <c r="P211" t="n">
        <v>318.82</v>
      </c>
      <c r="Q211" t="n">
        <v>796.47</v>
      </c>
      <c r="R211" t="n">
        <v>168.94</v>
      </c>
      <c r="S211" t="n">
        <v>102.58</v>
      </c>
      <c r="T211" t="n">
        <v>28959.23</v>
      </c>
      <c r="U211" t="n">
        <v>0.61</v>
      </c>
      <c r="V211" t="n">
        <v>0.86</v>
      </c>
      <c r="W211" t="n">
        <v>12.34</v>
      </c>
      <c r="X211" t="n">
        <v>1.72</v>
      </c>
      <c r="Y211" t="n">
        <v>1</v>
      </c>
      <c r="Z211" t="n">
        <v>10</v>
      </c>
    </row>
    <row r="212">
      <c r="A212" t="n">
        <v>5</v>
      </c>
      <c r="B212" t="n">
        <v>35</v>
      </c>
      <c r="C212" t="inlineStr">
        <is>
          <t xml:space="preserve">CONCLUIDO	</t>
        </is>
      </c>
      <c r="D212" t="n">
        <v>2.1683</v>
      </c>
      <c r="E212" t="n">
        <v>46.12</v>
      </c>
      <c r="F212" t="n">
        <v>43.57</v>
      </c>
      <c r="G212" t="n">
        <v>68.8</v>
      </c>
      <c r="H212" t="n">
        <v>1.21</v>
      </c>
      <c r="I212" t="n">
        <v>38</v>
      </c>
      <c r="J212" t="n">
        <v>86.88</v>
      </c>
      <c r="K212" t="n">
        <v>35.1</v>
      </c>
      <c r="L212" t="n">
        <v>6</v>
      </c>
      <c r="M212" t="n">
        <v>36</v>
      </c>
      <c r="N212" t="n">
        <v>10.78</v>
      </c>
      <c r="O212" t="n">
        <v>10949.33</v>
      </c>
      <c r="P212" t="n">
        <v>309.28</v>
      </c>
      <c r="Q212" t="n">
        <v>796.46</v>
      </c>
      <c r="R212" t="n">
        <v>156.39</v>
      </c>
      <c r="S212" t="n">
        <v>102.58</v>
      </c>
      <c r="T212" t="n">
        <v>22725.88</v>
      </c>
      <c r="U212" t="n">
        <v>0.66</v>
      </c>
      <c r="V212" t="n">
        <v>0.86</v>
      </c>
      <c r="W212" t="n">
        <v>12.34</v>
      </c>
      <c r="X212" t="n">
        <v>1.36</v>
      </c>
      <c r="Y212" t="n">
        <v>1</v>
      </c>
      <c r="Z212" t="n">
        <v>10</v>
      </c>
    </row>
    <row r="213">
      <c r="A213" t="n">
        <v>6</v>
      </c>
      <c r="B213" t="n">
        <v>35</v>
      </c>
      <c r="C213" t="inlineStr">
        <is>
          <t xml:space="preserve">CONCLUIDO	</t>
        </is>
      </c>
      <c r="D213" t="n">
        <v>2.183</v>
      </c>
      <c r="E213" t="n">
        <v>45.81</v>
      </c>
      <c r="F213" t="n">
        <v>43.37</v>
      </c>
      <c r="G213" t="n">
        <v>81.31</v>
      </c>
      <c r="H213" t="n">
        <v>1.39</v>
      </c>
      <c r="I213" t="n">
        <v>32</v>
      </c>
      <c r="J213" t="n">
        <v>88.09999999999999</v>
      </c>
      <c r="K213" t="n">
        <v>35.1</v>
      </c>
      <c r="L213" t="n">
        <v>7</v>
      </c>
      <c r="M213" t="n">
        <v>30</v>
      </c>
      <c r="N213" t="n">
        <v>11</v>
      </c>
      <c r="O213" t="n">
        <v>11099.43</v>
      </c>
      <c r="P213" t="n">
        <v>300.27</v>
      </c>
      <c r="Q213" t="n">
        <v>796.38</v>
      </c>
      <c r="R213" t="n">
        <v>149.79</v>
      </c>
      <c r="S213" t="n">
        <v>102.58</v>
      </c>
      <c r="T213" t="n">
        <v>19455.24</v>
      </c>
      <c r="U213" t="n">
        <v>0.68</v>
      </c>
      <c r="V213" t="n">
        <v>0.87</v>
      </c>
      <c r="W213" t="n">
        <v>12.32</v>
      </c>
      <c r="X213" t="n">
        <v>1.15</v>
      </c>
      <c r="Y213" t="n">
        <v>1</v>
      </c>
      <c r="Z213" t="n">
        <v>10</v>
      </c>
    </row>
    <row r="214">
      <c r="A214" t="n">
        <v>7</v>
      </c>
      <c r="B214" t="n">
        <v>35</v>
      </c>
      <c r="C214" t="inlineStr">
        <is>
          <t xml:space="preserve">CONCLUIDO	</t>
        </is>
      </c>
      <c r="D214" t="n">
        <v>2.1968</v>
      </c>
      <c r="E214" t="n">
        <v>45.52</v>
      </c>
      <c r="F214" t="n">
        <v>43.16</v>
      </c>
      <c r="G214" t="n">
        <v>95.92</v>
      </c>
      <c r="H214" t="n">
        <v>1.57</v>
      </c>
      <c r="I214" t="n">
        <v>27</v>
      </c>
      <c r="J214" t="n">
        <v>89.31999999999999</v>
      </c>
      <c r="K214" t="n">
        <v>35.1</v>
      </c>
      <c r="L214" t="n">
        <v>8</v>
      </c>
      <c r="M214" t="n">
        <v>24</v>
      </c>
      <c r="N214" t="n">
        <v>11.22</v>
      </c>
      <c r="O214" t="n">
        <v>11249.89</v>
      </c>
      <c r="P214" t="n">
        <v>290.09</v>
      </c>
      <c r="Q214" t="n">
        <v>796.41</v>
      </c>
      <c r="R214" t="n">
        <v>143.03</v>
      </c>
      <c r="S214" t="n">
        <v>102.58</v>
      </c>
      <c r="T214" t="n">
        <v>16103.05</v>
      </c>
      <c r="U214" t="n">
        <v>0.72</v>
      </c>
      <c r="V214" t="n">
        <v>0.87</v>
      </c>
      <c r="W214" t="n">
        <v>12.32</v>
      </c>
      <c r="X214" t="n">
        <v>0.95</v>
      </c>
      <c r="Y214" t="n">
        <v>1</v>
      </c>
      <c r="Z214" t="n">
        <v>10</v>
      </c>
    </row>
    <row r="215">
      <c r="A215" t="n">
        <v>8</v>
      </c>
      <c r="B215" t="n">
        <v>35</v>
      </c>
      <c r="C215" t="inlineStr">
        <is>
          <t xml:space="preserve">CONCLUIDO	</t>
        </is>
      </c>
      <c r="D215" t="n">
        <v>2.1997</v>
      </c>
      <c r="E215" t="n">
        <v>45.46</v>
      </c>
      <c r="F215" t="n">
        <v>43.14</v>
      </c>
      <c r="G215" t="n">
        <v>103.53</v>
      </c>
      <c r="H215" t="n">
        <v>1.75</v>
      </c>
      <c r="I215" t="n">
        <v>25</v>
      </c>
      <c r="J215" t="n">
        <v>90.54000000000001</v>
      </c>
      <c r="K215" t="n">
        <v>35.1</v>
      </c>
      <c r="L215" t="n">
        <v>9</v>
      </c>
      <c r="M215" t="n">
        <v>11</v>
      </c>
      <c r="N215" t="n">
        <v>11.44</v>
      </c>
      <c r="O215" t="n">
        <v>11400.71</v>
      </c>
      <c r="P215" t="n">
        <v>286.22</v>
      </c>
      <c r="Q215" t="n">
        <v>796.53</v>
      </c>
      <c r="R215" t="n">
        <v>141.62</v>
      </c>
      <c r="S215" t="n">
        <v>102.58</v>
      </c>
      <c r="T215" t="n">
        <v>15405.47</v>
      </c>
      <c r="U215" t="n">
        <v>0.72</v>
      </c>
      <c r="V215" t="n">
        <v>0.87</v>
      </c>
      <c r="W215" t="n">
        <v>12.33</v>
      </c>
      <c r="X215" t="n">
        <v>0.92</v>
      </c>
      <c r="Y215" t="n">
        <v>1</v>
      </c>
      <c r="Z215" t="n">
        <v>10</v>
      </c>
    </row>
    <row r="216">
      <c r="A216" t="n">
        <v>9</v>
      </c>
      <c r="B216" t="n">
        <v>35</v>
      </c>
      <c r="C216" t="inlineStr">
        <is>
          <t xml:space="preserve">CONCLUIDO	</t>
        </is>
      </c>
      <c r="D216" t="n">
        <v>2.2015</v>
      </c>
      <c r="E216" t="n">
        <v>45.42</v>
      </c>
      <c r="F216" t="n">
        <v>43.12</v>
      </c>
      <c r="G216" t="n">
        <v>107.8</v>
      </c>
      <c r="H216" t="n">
        <v>1.91</v>
      </c>
      <c r="I216" t="n">
        <v>24</v>
      </c>
      <c r="J216" t="n">
        <v>91.77</v>
      </c>
      <c r="K216" t="n">
        <v>35.1</v>
      </c>
      <c r="L216" t="n">
        <v>10</v>
      </c>
      <c r="M216" t="n">
        <v>0</v>
      </c>
      <c r="N216" t="n">
        <v>11.67</v>
      </c>
      <c r="O216" t="n">
        <v>11551.91</v>
      </c>
      <c r="P216" t="n">
        <v>287.21</v>
      </c>
      <c r="Q216" t="n">
        <v>796.52</v>
      </c>
      <c r="R216" t="n">
        <v>140.25</v>
      </c>
      <c r="S216" t="n">
        <v>102.58</v>
      </c>
      <c r="T216" t="n">
        <v>14728.42</v>
      </c>
      <c r="U216" t="n">
        <v>0.73</v>
      </c>
      <c r="V216" t="n">
        <v>0.87</v>
      </c>
      <c r="W216" t="n">
        <v>12.35</v>
      </c>
      <c r="X216" t="n">
        <v>0.9</v>
      </c>
      <c r="Y216" t="n">
        <v>1</v>
      </c>
      <c r="Z216" t="n">
        <v>10</v>
      </c>
    </row>
    <row r="217">
      <c r="A217" t="n">
        <v>0</v>
      </c>
      <c r="B217" t="n">
        <v>50</v>
      </c>
      <c r="C217" t="inlineStr">
        <is>
          <t xml:space="preserve">CONCLUIDO	</t>
        </is>
      </c>
      <c r="D217" t="n">
        <v>1.4567</v>
      </c>
      <c r="E217" t="n">
        <v>68.65000000000001</v>
      </c>
      <c r="F217" t="n">
        <v>57.7</v>
      </c>
      <c r="G217" t="n">
        <v>8.630000000000001</v>
      </c>
      <c r="H217" t="n">
        <v>0.16</v>
      </c>
      <c r="I217" t="n">
        <v>401</v>
      </c>
      <c r="J217" t="n">
        <v>107.41</v>
      </c>
      <c r="K217" t="n">
        <v>41.65</v>
      </c>
      <c r="L217" t="n">
        <v>1</v>
      </c>
      <c r="M217" t="n">
        <v>399</v>
      </c>
      <c r="N217" t="n">
        <v>14.77</v>
      </c>
      <c r="O217" t="n">
        <v>13481.73</v>
      </c>
      <c r="P217" t="n">
        <v>551.5700000000001</v>
      </c>
      <c r="Q217" t="n">
        <v>797.5599999999999</v>
      </c>
      <c r="R217" t="n">
        <v>628.59</v>
      </c>
      <c r="S217" t="n">
        <v>102.58</v>
      </c>
      <c r="T217" t="n">
        <v>257012.99</v>
      </c>
      <c r="U217" t="n">
        <v>0.16</v>
      </c>
      <c r="V217" t="n">
        <v>0.65</v>
      </c>
      <c r="W217" t="n">
        <v>12.92</v>
      </c>
      <c r="X217" t="n">
        <v>15.46</v>
      </c>
      <c r="Y217" t="n">
        <v>1</v>
      </c>
      <c r="Z217" t="n">
        <v>10</v>
      </c>
    </row>
    <row r="218">
      <c r="A218" t="n">
        <v>1</v>
      </c>
      <c r="B218" t="n">
        <v>50</v>
      </c>
      <c r="C218" t="inlineStr">
        <is>
          <t xml:space="preserve">CONCLUIDO	</t>
        </is>
      </c>
      <c r="D218" t="n">
        <v>1.8423</v>
      </c>
      <c r="E218" t="n">
        <v>54.28</v>
      </c>
      <c r="F218" t="n">
        <v>48.53</v>
      </c>
      <c r="G218" t="n">
        <v>17.44</v>
      </c>
      <c r="H218" t="n">
        <v>0.32</v>
      </c>
      <c r="I218" t="n">
        <v>167</v>
      </c>
      <c r="J218" t="n">
        <v>108.68</v>
      </c>
      <c r="K218" t="n">
        <v>41.65</v>
      </c>
      <c r="L218" t="n">
        <v>2</v>
      </c>
      <c r="M218" t="n">
        <v>165</v>
      </c>
      <c r="N218" t="n">
        <v>15.03</v>
      </c>
      <c r="O218" t="n">
        <v>13638.32</v>
      </c>
      <c r="P218" t="n">
        <v>459.93</v>
      </c>
      <c r="Q218" t="n">
        <v>796.91</v>
      </c>
      <c r="R218" t="n">
        <v>321.42</v>
      </c>
      <c r="S218" t="n">
        <v>102.58</v>
      </c>
      <c r="T218" t="n">
        <v>104598.99</v>
      </c>
      <c r="U218" t="n">
        <v>0.32</v>
      </c>
      <c r="V218" t="n">
        <v>0.78</v>
      </c>
      <c r="W218" t="n">
        <v>12.56</v>
      </c>
      <c r="X218" t="n">
        <v>6.31</v>
      </c>
      <c r="Y218" t="n">
        <v>1</v>
      </c>
      <c r="Z218" t="n">
        <v>10</v>
      </c>
    </row>
    <row r="219">
      <c r="A219" t="n">
        <v>2</v>
      </c>
      <c r="B219" t="n">
        <v>50</v>
      </c>
      <c r="C219" t="inlineStr">
        <is>
          <t xml:space="preserve">CONCLUIDO	</t>
        </is>
      </c>
      <c r="D219" t="n">
        <v>1.981</v>
      </c>
      <c r="E219" t="n">
        <v>50.48</v>
      </c>
      <c r="F219" t="n">
        <v>46.11</v>
      </c>
      <c r="G219" t="n">
        <v>26.35</v>
      </c>
      <c r="H219" t="n">
        <v>0.48</v>
      </c>
      <c r="I219" t="n">
        <v>105</v>
      </c>
      <c r="J219" t="n">
        <v>109.96</v>
      </c>
      <c r="K219" t="n">
        <v>41.65</v>
      </c>
      <c r="L219" t="n">
        <v>3</v>
      </c>
      <c r="M219" t="n">
        <v>103</v>
      </c>
      <c r="N219" t="n">
        <v>15.31</v>
      </c>
      <c r="O219" t="n">
        <v>13795.21</v>
      </c>
      <c r="P219" t="n">
        <v>432.43</v>
      </c>
      <c r="Q219" t="n">
        <v>796.67</v>
      </c>
      <c r="R219" t="n">
        <v>241.3</v>
      </c>
      <c r="S219" t="n">
        <v>102.58</v>
      </c>
      <c r="T219" t="n">
        <v>64848</v>
      </c>
      <c r="U219" t="n">
        <v>0.43</v>
      </c>
      <c r="V219" t="n">
        <v>0.82</v>
      </c>
      <c r="W219" t="n">
        <v>12.44</v>
      </c>
      <c r="X219" t="n">
        <v>3.89</v>
      </c>
      <c r="Y219" t="n">
        <v>1</v>
      </c>
      <c r="Z219" t="n">
        <v>10</v>
      </c>
    </row>
    <row r="220">
      <c r="A220" t="n">
        <v>3</v>
      </c>
      <c r="B220" t="n">
        <v>50</v>
      </c>
      <c r="C220" t="inlineStr">
        <is>
          <t xml:space="preserve">CONCLUIDO	</t>
        </is>
      </c>
      <c r="D220" t="n">
        <v>2.0506</v>
      </c>
      <c r="E220" t="n">
        <v>48.77</v>
      </c>
      <c r="F220" t="n">
        <v>45.04</v>
      </c>
      <c r="G220" t="n">
        <v>35.56</v>
      </c>
      <c r="H220" t="n">
        <v>0.63</v>
      </c>
      <c r="I220" t="n">
        <v>76</v>
      </c>
      <c r="J220" t="n">
        <v>111.23</v>
      </c>
      <c r="K220" t="n">
        <v>41.65</v>
      </c>
      <c r="L220" t="n">
        <v>4</v>
      </c>
      <c r="M220" t="n">
        <v>74</v>
      </c>
      <c r="N220" t="n">
        <v>15.58</v>
      </c>
      <c r="O220" t="n">
        <v>13952.52</v>
      </c>
      <c r="P220" t="n">
        <v>417.84</v>
      </c>
      <c r="Q220" t="n">
        <v>796.48</v>
      </c>
      <c r="R220" t="n">
        <v>205.16</v>
      </c>
      <c r="S220" t="n">
        <v>102.58</v>
      </c>
      <c r="T220" t="n">
        <v>46920.05</v>
      </c>
      <c r="U220" t="n">
        <v>0.5</v>
      </c>
      <c r="V220" t="n">
        <v>0.84</v>
      </c>
      <c r="W220" t="n">
        <v>12.41</v>
      </c>
      <c r="X220" t="n">
        <v>2.82</v>
      </c>
      <c r="Y220" t="n">
        <v>1</v>
      </c>
      <c r="Z220" t="n">
        <v>10</v>
      </c>
    </row>
    <row r="221">
      <c r="A221" t="n">
        <v>4</v>
      </c>
      <c r="B221" t="n">
        <v>50</v>
      </c>
      <c r="C221" t="inlineStr">
        <is>
          <t xml:space="preserve">CONCLUIDO	</t>
        </is>
      </c>
      <c r="D221" t="n">
        <v>2.0923</v>
      </c>
      <c r="E221" t="n">
        <v>47.79</v>
      </c>
      <c r="F221" t="n">
        <v>44.42</v>
      </c>
      <c r="G221" t="n">
        <v>44.42</v>
      </c>
      <c r="H221" t="n">
        <v>0.78</v>
      </c>
      <c r="I221" t="n">
        <v>60</v>
      </c>
      <c r="J221" t="n">
        <v>112.51</v>
      </c>
      <c r="K221" t="n">
        <v>41.65</v>
      </c>
      <c r="L221" t="n">
        <v>5</v>
      </c>
      <c r="M221" t="n">
        <v>58</v>
      </c>
      <c r="N221" t="n">
        <v>15.86</v>
      </c>
      <c r="O221" t="n">
        <v>14110.24</v>
      </c>
      <c r="P221" t="n">
        <v>407.45</v>
      </c>
      <c r="Q221" t="n">
        <v>796.61</v>
      </c>
      <c r="R221" t="n">
        <v>184.85</v>
      </c>
      <c r="S221" t="n">
        <v>102.58</v>
      </c>
      <c r="T221" t="n">
        <v>36846.72</v>
      </c>
      <c r="U221" t="n">
        <v>0.55</v>
      </c>
      <c r="V221" t="n">
        <v>0.85</v>
      </c>
      <c r="W221" t="n">
        <v>12.37</v>
      </c>
      <c r="X221" t="n">
        <v>2.21</v>
      </c>
      <c r="Y221" t="n">
        <v>1</v>
      </c>
      <c r="Z221" t="n">
        <v>10</v>
      </c>
    </row>
    <row r="222">
      <c r="A222" t="n">
        <v>5</v>
      </c>
      <c r="B222" t="n">
        <v>50</v>
      </c>
      <c r="C222" t="inlineStr">
        <is>
          <t xml:space="preserve">CONCLUIDO	</t>
        </is>
      </c>
      <c r="D222" t="n">
        <v>2.1219</v>
      </c>
      <c r="E222" t="n">
        <v>47.13</v>
      </c>
      <c r="F222" t="n">
        <v>44</v>
      </c>
      <c r="G222" t="n">
        <v>53.88</v>
      </c>
      <c r="H222" t="n">
        <v>0.93</v>
      </c>
      <c r="I222" t="n">
        <v>49</v>
      </c>
      <c r="J222" t="n">
        <v>113.79</v>
      </c>
      <c r="K222" t="n">
        <v>41.65</v>
      </c>
      <c r="L222" t="n">
        <v>6</v>
      </c>
      <c r="M222" t="n">
        <v>47</v>
      </c>
      <c r="N222" t="n">
        <v>16.14</v>
      </c>
      <c r="O222" t="n">
        <v>14268.39</v>
      </c>
      <c r="P222" t="n">
        <v>399.06</v>
      </c>
      <c r="Q222" t="n">
        <v>796.45</v>
      </c>
      <c r="R222" t="n">
        <v>170.91</v>
      </c>
      <c r="S222" t="n">
        <v>102.58</v>
      </c>
      <c r="T222" t="n">
        <v>29934.4</v>
      </c>
      <c r="U222" t="n">
        <v>0.6</v>
      </c>
      <c r="V222" t="n">
        <v>0.85</v>
      </c>
      <c r="W222" t="n">
        <v>12.35</v>
      </c>
      <c r="X222" t="n">
        <v>1.79</v>
      </c>
      <c r="Y222" t="n">
        <v>1</v>
      </c>
      <c r="Z222" t="n">
        <v>10</v>
      </c>
    </row>
    <row r="223">
      <c r="A223" t="n">
        <v>6</v>
      </c>
      <c r="B223" t="n">
        <v>50</v>
      </c>
      <c r="C223" t="inlineStr">
        <is>
          <t xml:space="preserve">CONCLUIDO	</t>
        </is>
      </c>
      <c r="D223" t="n">
        <v>2.1435</v>
      </c>
      <c r="E223" t="n">
        <v>46.65</v>
      </c>
      <c r="F223" t="n">
        <v>43.71</v>
      </c>
      <c r="G223" t="n">
        <v>63.96</v>
      </c>
      <c r="H223" t="n">
        <v>1.07</v>
      </c>
      <c r="I223" t="n">
        <v>41</v>
      </c>
      <c r="J223" t="n">
        <v>115.08</v>
      </c>
      <c r="K223" t="n">
        <v>41.65</v>
      </c>
      <c r="L223" t="n">
        <v>7</v>
      </c>
      <c r="M223" t="n">
        <v>39</v>
      </c>
      <c r="N223" t="n">
        <v>16.43</v>
      </c>
      <c r="O223" t="n">
        <v>14426.96</v>
      </c>
      <c r="P223" t="n">
        <v>390.82</v>
      </c>
      <c r="Q223" t="n">
        <v>796.45</v>
      </c>
      <c r="R223" t="n">
        <v>161.28</v>
      </c>
      <c r="S223" t="n">
        <v>102.58</v>
      </c>
      <c r="T223" t="n">
        <v>25154.95</v>
      </c>
      <c r="U223" t="n">
        <v>0.64</v>
      </c>
      <c r="V223" t="n">
        <v>0.86</v>
      </c>
      <c r="W223" t="n">
        <v>12.34</v>
      </c>
      <c r="X223" t="n">
        <v>1.49</v>
      </c>
      <c r="Y223" t="n">
        <v>1</v>
      </c>
      <c r="Z223" t="n">
        <v>10</v>
      </c>
    </row>
    <row r="224">
      <c r="A224" t="n">
        <v>7</v>
      </c>
      <c r="B224" t="n">
        <v>50</v>
      </c>
      <c r="C224" t="inlineStr">
        <is>
          <t xml:space="preserve">CONCLUIDO	</t>
        </is>
      </c>
      <c r="D224" t="n">
        <v>2.1568</v>
      </c>
      <c r="E224" t="n">
        <v>46.36</v>
      </c>
      <c r="F224" t="n">
        <v>43.53</v>
      </c>
      <c r="G224" t="n">
        <v>72.55</v>
      </c>
      <c r="H224" t="n">
        <v>1.21</v>
      </c>
      <c r="I224" t="n">
        <v>36</v>
      </c>
      <c r="J224" t="n">
        <v>116.37</v>
      </c>
      <c r="K224" t="n">
        <v>41.65</v>
      </c>
      <c r="L224" t="n">
        <v>8</v>
      </c>
      <c r="M224" t="n">
        <v>34</v>
      </c>
      <c r="N224" t="n">
        <v>16.72</v>
      </c>
      <c r="O224" t="n">
        <v>14585.96</v>
      </c>
      <c r="P224" t="n">
        <v>384.94</v>
      </c>
      <c r="Q224" t="n">
        <v>796.41</v>
      </c>
      <c r="R224" t="n">
        <v>155.21</v>
      </c>
      <c r="S224" t="n">
        <v>102.58</v>
      </c>
      <c r="T224" t="n">
        <v>22148.61</v>
      </c>
      <c r="U224" t="n">
        <v>0.66</v>
      </c>
      <c r="V224" t="n">
        <v>0.86</v>
      </c>
      <c r="W224" t="n">
        <v>12.33</v>
      </c>
      <c r="X224" t="n">
        <v>1.31</v>
      </c>
      <c r="Y224" t="n">
        <v>1</v>
      </c>
      <c r="Z224" t="n">
        <v>10</v>
      </c>
    </row>
    <row r="225">
      <c r="A225" t="n">
        <v>8</v>
      </c>
      <c r="B225" t="n">
        <v>50</v>
      </c>
      <c r="C225" t="inlineStr">
        <is>
          <t xml:space="preserve">CONCLUIDO	</t>
        </is>
      </c>
      <c r="D225" t="n">
        <v>2.1681</v>
      </c>
      <c r="E225" t="n">
        <v>46.12</v>
      </c>
      <c r="F225" t="n">
        <v>43.38</v>
      </c>
      <c r="G225" t="n">
        <v>81.33</v>
      </c>
      <c r="H225" t="n">
        <v>1.35</v>
      </c>
      <c r="I225" t="n">
        <v>32</v>
      </c>
      <c r="J225" t="n">
        <v>117.66</v>
      </c>
      <c r="K225" t="n">
        <v>41.65</v>
      </c>
      <c r="L225" t="n">
        <v>9</v>
      </c>
      <c r="M225" t="n">
        <v>30</v>
      </c>
      <c r="N225" t="n">
        <v>17.01</v>
      </c>
      <c r="O225" t="n">
        <v>14745.39</v>
      </c>
      <c r="P225" t="n">
        <v>377.86</v>
      </c>
      <c r="Q225" t="n">
        <v>796.46</v>
      </c>
      <c r="R225" t="n">
        <v>149.75</v>
      </c>
      <c r="S225" t="n">
        <v>102.58</v>
      </c>
      <c r="T225" t="n">
        <v>19435.85</v>
      </c>
      <c r="U225" t="n">
        <v>0.6899999999999999</v>
      </c>
      <c r="V225" t="n">
        <v>0.87</v>
      </c>
      <c r="W225" t="n">
        <v>12.34</v>
      </c>
      <c r="X225" t="n">
        <v>1.16</v>
      </c>
      <c r="Y225" t="n">
        <v>1</v>
      </c>
      <c r="Z225" t="n">
        <v>10</v>
      </c>
    </row>
    <row r="226">
      <c r="A226" t="n">
        <v>9</v>
      </c>
      <c r="B226" t="n">
        <v>50</v>
      </c>
      <c r="C226" t="inlineStr">
        <is>
          <t xml:space="preserve">CONCLUIDO	</t>
        </is>
      </c>
      <c r="D226" t="n">
        <v>2.1792</v>
      </c>
      <c r="E226" t="n">
        <v>45.89</v>
      </c>
      <c r="F226" t="n">
        <v>43.23</v>
      </c>
      <c r="G226" t="n">
        <v>92.64</v>
      </c>
      <c r="H226" t="n">
        <v>1.48</v>
      </c>
      <c r="I226" t="n">
        <v>28</v>
      </c>
      <c r="J226" t="n">
        <v>118.96</v>
      </c>
      <c r="K226" t="n">
        <v>41.65</v>
      </c>
      <c r="L226" t="n">
        <v>10</v>
      </c>
      <c r="M226" t="n">
        <v>26</v>
      </c>
      <c r="N226" t="n">
        <v>17.31</v>
      </c>
      <c r="O226" t="n">
        <v>14905.25</v>
      </c>
      <c r="P226" t="n">
        <v>372.19</v>
      </c>
      <c r="Q226" t="n">
        <v>796.39</v>
      </c>
      <c r="R226" t="n">
        <v>145.21</v>
      </c>
      <c r="S226" t="n">
        <v>102.58</v>
      </c>
      <c r="T226" t="n">
        <v>17185.97</v>
      </c>
      <c r="U226" t="n">
        <v>0.71</v>
      </c>
      <c r="V226" t="n">
        <v>0.87</v>
      </c>
      <c r="W226" t="n">
        <v>12.32</v>
      </c>
      <c r="X226" t="n">
        <v>1.02</v>
      </c>
      <c r="Y226" t="n">
        <v>1</v>
      </c>
      <c r="Z226" t="n">
        <v>10</v>
      </c>
    </row>
    <row r="227">
      <c r="A227" t="n">
        <v>10</v>
      </c>
      <c r="B227" t="n">
        <v>50</v>
      </c>
      <c r="C227" t="inlineStr">
        <is>
          <t xml:space="preserve">CONCLUIDO	</t>
        </is>
      </c>
      <c r="D227" t="n">
        <v>2.1884</v>
      </c>
      <c r="E227" t="n">
        <v>45.69</v>
      </c>
      <c r="F227" t="n">
        <v>43.1</v>
      </c>
      <c r="G227" t="n">
        <v>103.45</v>
      </c>
      <c r="H227" t="n">
        <v>1.61</v>
      </c>
      <c r="I227" t="n">
        <v>25</v>
      </c>
      <c r="J227" t="n">
        <v>120.26</v>
      </c>
      <c r="K227" t="n">
        <v>41.65</v>
      </c>
      <c r="L227" t="n">
        <v>11</v>
      </c>
      <c r="M227" t="n">
        <v>23</v>
      </c>
      <c r="N227" t="n">
        <v>17.61</v>
      </c>
      <c r="O227" t="n">
        <v>15065.56</v>
      </c>
      <c r="P227" t="n">
        <v>366.2</v>
      </c>
      <c r="Q227" t="n">
        <v>796.36</v>
      </c>
      <c r="R227" t="n">
        <v>141.14</v>
      </c>
      <c r="S227" t="n">
        <v>102.58</v>
      </c>
      <c r="T227" t="n">
        <v>15168.54</v>
      </c>
      <c r="U227" t="n">
        <v>0.73</v>
      </c>
      <c r="V227" t="n">
        <v>0.87</v>
      </c>
      <c r="W227" t="n">
        <v>12.31</v>
      </c>
      <c r="X227" t="n">
        <v>0.89</v>
      </c>
      <c r="Y227" t="n">
        <v>1</v>
      </c>
      <c r="Z227" t="n">
        <v>10</v>
      </c>
    </row>
    <row r="228">
      <c r="A228" t="n">
        <v>11</v>
      </c>
      <c r="B228" t="n">
        <v>50</v>
      </c>
      <c r="C228" t="inlineStr">
        <is>
          <t xml:space="preserve">CONCLUIDO	</t>
        </is>
      </c>
      <c r="D228" t="n">
        <v>2.1931</v>
      </c>
      <c r="E228" t="n">
        <v>45.6</v>
      </c>
      <c r="F228" t="n">
        <v>43.05</v>
      </c>
      <c r="G228" t="n">
        <v>112.3</v>
      </c>
      <c r="H228" t="n">
        <v>1.74</v>
      </c>
      <c r="I228" t="n">
        <v>23</v>
      </c>
      <c r="J228" t="n">
        <v>121.56</v>
      </c>
      <c r="K228" t="n">
        <v>41.65</v>
      </c>
      <c r="L228" t="n">
        <v>12</v>
      </c>
      <c r="M228" t="n">
        <v>21</v>
      </c>
      <c r="N228" t="n">
        <v>17.91</v>
      </c>
      <c r="O228" t="n">
        <v>15226.31</v>
      </c>
      <c r="P228" t="n">
        <v>361.13</v>
      </c>
      <c r="Q228" t="n">
        <v>796.33</v>
      </c>
      <c r="R228" t="n">
        <v>139.21</v>
      </c>
      <c r="S228" t="n">
        <v>102.58</v>
      </c>
      <c r="T228" t="n">
        <v>14211.23</v>
      </c>
      <c r="U228" t="n">
        <v>0.74</v>
      </c>
      <c r="V228" t="n">
        <v>0.87</v>
      </c>
      <c r="W228" t="n">
        <v>12.31</v>
      </c>
      <c r="X228" t="n">
        <v>0.84</v>
      </c>
      <c r="Y228" t="n">
        <v>1</v>
      </c>
      <c r="Z228" t="n">
        <v>10</v>
      </c>
    </row>
    <row r="229">
      <c r="A229" t="n">
        <v>12</v>
      </c>
      <c r="B229" t="n">
        <v>50</v>
      </c>
      <c r="C229" t="inlineStr">
        <is>
          <t xml:space="preserve">CONCLUIDO	</t>
        </is>
      </c>
      <c r="D229" t="n">
        <v>2.2003</v>
      </c>
      <c r="E229" t="n">
        <v>45.45</v>
      </c>
      <c r="F229" t="n">
        <v>42.95</v>
      </c>
      <c r="G229" t="n">
        <v>122.7</v>
      </c>
      <c r="H229" t="n">
        <v>1.87</v>
      </c>
      <c r="I229" t="n">
        <v>21</v>
      </c>
      <c r="J229" t="n">
        <v>122.87</v>
      </c>
      <c r="K229" t="n">
        <v>41.65</v>
      </c>
      <c r="L229" t="n">
        <v>13</v>
      </c>
      <c r="M229" t="n">
        <v>19</v>
      </c>
      <c r="N229" t="n">
        <v>18.22</v>
      </c>
      <c r="O229" t="n">
        <v>15387.5</v>
      </c>
      <c r="P229" t="n">
        <v>354.55</v>
      </c>
      <c r="Q229" t="n">
        <v>796.36</v>
      </c>
      <c r="R229" t="n">
        <v>135.87</v>
      </c>
      <c r="S229" t="n">
        <v>102.58</v>
      </c>
      <c r="T229" t="n">
        <v>12554.26</v>
      </c>
      <c r="U229" t="n">
        <v>0.75</v>
      </c>
      <c r="V229" t="n">
        <v>0.88</v>
      </c>
      <c r="W229" t="n">
        <v>12.3</v>
      </c>
      <c r="X229" t="n">
        <v>0.73</v>
      </c>
      <c r="Y229" t="n">
        <v>1</v>
      </c>
      <c r="Z229" t="n">
        <v>10</v>
      </c>
    </row>
    <row r="230">
      <c r="A230" t="n">
        <v>13</v>
      </c>
      <c r="B230" t="n">
        <v>50</v>
      </c>
      <c r="C230" t="inlineStr">
        <is>
          <t xml:space="preserve">CONCLUIDO	</t>
        </is>
      </c>
      <c r="D230" t="n">
        <v>2.2047</v>
      </c>
      <c r="E230" t="n">
        <v>45.36</v>
      </c>
      <c r="F230" t="n">
        <v>42.9</v>
      </c>
      <c r="G230" t="n">
        <v>135.47</v>
      </c>
      <c r="H230" t="n">
        <v>1.99</v>
      </c>
      <c r="I230" t="n">
        <v>19</v>
      </c>
      <c r="J230" t="n">
        <v>124.18</v>
      </c>
      <c r="K230" t="n">
        <v>41.65</v>
      </c>
      <c r="L230" t="n">
        <v>14</v>
      </c>
      <c r="M230" t="n">
        <v>16</v>
      </c>
      <c r="N230" t="n">
        <v>18.53</v>
      </c>
      <c r="O230" t="n">
        <v>15549.15</v>
      </c>
      <c r="P230" t="n">
        <v>348.36</v>
      </c>
      <c r="Q230" t="n">
        <v>796.37</v>
      </c>
      <c r="R230" t="n">
        <v>134.12</v>
      </c>
      <c r="S230" t="n">
        <v>102.58</v>
      </c>
      <c r="T230" t="n">
        <v>11688.76</v>
      </c>
      <c r="U230" t="n">
        <v>0.76</v>
      </c>
      <c r="V230" t="n">
        <v>0.88</v>
      </c>
      <c r="W230" t="n">
        <v>12.31</v>
      </c>
      <c r="X230" t="n">
        <v>0.6899999999999999</v>
      </c>
      <c r="Y230" t="n">
        <v>1</v>
      </c>
      <c r="Z230" t="n">
        <v>10</v>
      </c>
    </row>
    <row r="231">
      <c r="A231" t="n">
        <v>14</v>
      </c>
      <c r="B231" t="n">
        <v>50</v>
      </c>
      <c r="C231" t="inlineStr">
        <is>
          <t xml:space="preserve">CONCLUIDO	</t>
        </is>
      </c>
      <c r="D231" t="n">
        <v>2.208</v>
      </c>
      <c r="E231" t="n">
        <v>45.29</v>
      </c>
      <c r="F231" t="n">
        <v>42.85</v>
      </c>
      <c r="G231" t="n">
        <v>142.85</v>
      </c>
      <c r="H231" t="n">
        <v>2.11</v>
      </c>
      <c r="I231" t="n">
        <v>18</v>
      </c>
      <c r="J231" t="n">
        <v>125.49</v>
      </c>
      <c r="K231" t="n">
        <v>41.65</v>
      </c>
      <c r="L231" t="n">
        <v>15</v>
      </c>
      <c r="M231" t="n">
        <v>10</v>
      </c>
      <c r="N231" t="n">
        <v>18.84</v>
      </c>
      <c r="O231" t="n">
        <v>15711.24</v>
      </c>
      <c r="P231" t="n">
        <v>344.12</v>
      </c>
      <c r="Q231" t="n">
        <v>796.34</v>
      </c>
      <c r="R231" t="n">
        <v>132.41</v>
      </c>
      <c r="S231" t="n">
        <v>102.58</v>
      </c>
      <c r="T231" t="n">
        <v>10835.84</v>
      </c>
      <c r="U231" t="n">
        <v>0.77</v>
      </c>
      <c r="V231" t="n">
        <v>0.88</v>
      </c>
      <c r="W231" t="n">
        <v>12.31</v>
      </c>
      <c r="X231" t="n">
        <v>0.64</v>
      </c>
      <c r="Y231" t="n">
        <v>1</v>
      </c>
      <c r="Z231" t="n">
        <v>10</v>
      </c>
    </row>
    <row r="232">
      <c r="A232" t="n">
        <v>15</v>
      </c>
      <c r="B232" t="n">
        <v>50</v>
      </c>
      <c r="C232" t="inlineStr">
        <is>
          <t xml:space="preserve">CONCLUIDO	</t>
        </is>
      </c>
      <c r="D232" t="n">
        <v>2.2106</v>
      </c>
      <c r="E232" t="n">
        <v>45.24</v>
      </c>
      <c r="F232" t="n">
        <v>42.82</v>
      </c>
      <c r="G232" t="n">
        <v>151.14</v>
      </c>
      <c r="H232" t="n">
        <v>2.23</v>
      </c>
      <c r="I232" t="n">
        <v>17</v>
      </c>
      <c r="J232" t="n">
        <v>126.81</v>
      </c>
      <c r="K232" t="n">
        <v>41.65</v>
      </c>
      <c r="L232" t="n">
        <v>16</v>
      </c>
      <c r="M232" t="n">
        <v>3</v>
      </c>
      <c r="N232" t="n">
        <v>19.16</v>
      </c>
      <c r="O232" t="n">
        <v>15873.8</v>
      </c>
      <c r="P232" t="n">
        <v>341.55</v>
      </c>
      <c r="Q232" t="n">
        <v>796.42</v>
      </c>
      <c r="R232" t="n">
        <v>131.45</v>
      </c>
      <c r="S232" t="n">
        <v>102.58</v>
      </c>
      <c r="T232" t="n">
        <v>10361.76</v>
      </c>
      <c r="U232" t="n">
        <v>0.78</v>
      </c>
      <c r="V232" t="n">
        <v>0.88</v>
      </c>
      <c r="W232" t="n">
        <v>12.31</v>
      </c>
      <c r="X232" t="n">
        <v>0.61</v>
      </c>
      <c r="Y232" t="n">
        <v>1</v>
      </c>
      <c r="Z232" t="n">
        <v>10</v>
      </c>
    </row>
    <row r="233">
      <c r="A233" t="n">
        <v>16</v>
      </c>
      <c r="B233" t="n">
        <v>50</v>
      </c>
      <c r="C233" t="inlineStr">
        <is>
          <t xml:space="preserve">CONCLUIDO	</t>
        </is>
      </c>
      <c r="D233" t="n">
        <v>2.2103</v>
      </c>
      <c r="E233" t="n">
        <v>45.24</v>
      </c>
      <c r="F233" t="n">
        <v>42.83</v>
      </c>
      <c r="G233" t="n">
        <v>151.16</v>
      </c>
      <c r="H233" t="n">
        <v>2.34</v>
      </c>
      <c r="I233" t="n">
        <v>17</v>
      </c>
      <c r="J233" t="n">
        <v>128.13</v>
      </c>
      <c r="K233" t="n">
        <v>41.65</v>
      </c>
      <c r="L233" t="n">
        <v>17</v>
      </c>
      <c r="M233" t="n">
        <v>0</v>
      </c>
      <c r="N233" t="n">
        <v>19.48</v>
      </c>
      <c r="O233" t="n">
        <v>16036.82</v>
      </c>
      <c r="P233" t="n">
        <v>344.48</v>
      </c>
      <c r="Q233" t="n">
        <v>796.4</v>
      </c>
      <c r="R233" t="n">
        <v>131.43</v>
      </c>
      <c r="S233" t="n">
        <v>102.58</v>
      </c>
      <c r="T233" t="n">
        <v>10351.93</v>
      </c>
      <c r="U233" t="n">
        <v>0.78</v>
      </c>
      <c r="V233" t="n">
        <v>0.88</v>
      </c>
      <c r="W233" t="n">
        <v>12.31</v>
      </c>
      <c r="X233" t="n">
        <v>0.62</v>
      </c>
      <c r="Y233" t="n">
        <v>1</v>
      </c>
      <c r="Z233" t="n">
        <v>10</v>
      </c>
    </row>
    <row r="234">
      <c r="A234" t="n">
        <v>0</v>
      </c>
      <c r="B234" t="n">
        <v>25</v>
      </c>
      <c r="C234" t="inlineStr">
        <is>
          <t xml:space="preserve">CONCLUIDO	</t>
        </is>
      </c>
      <c r="D234" t="n">
        <v>1.769</v>
      </c>
      <c r="E234" t="n">
        <v>56.53</v>
      </c>
      <c r="F234" t="n">
        <v>51.39</v>
      </c>
      <c r="G234" t="n">
        <v>12.79</v>
      </c>
      <c r="H234" t="n">
        <v>0.28</v>
      </c>
      <c r="I234" t="n">
        <v>241</v>
      </c>
      <c r="J234" t="n">
        <v>61.76</v>
      </c>
      <c r="K234" t="n">
        <v>28.92</v>
      </c>
      <c r="L234" t="n">
        <v>1</v>
      </c>
      <c r="M234" t="n">
        <v>239</v>
      </c>
      <c r="N234" t="n">
        <v>6.84</v>
      </c>
      <c r="O234" t="n">
        <v>7851.41</v>
      </c>
      <c r="P234" t="n">
        <v>332.09</v>
      </c>
      <c r="Q234" t="n">
        <v>797.1799999999999</v>
      </c>
      <c r="R234" t="n">
        <v>416.85</v>
      </c>
      <c r="S234" t="n">
        <v>102.58</v>
      </c>
      <c r="T234" t="n">
        <v>151942.98</v>
      </c>
      <c r="U234" t="n">
        <v>0.25</v>
      </c>
      <c r="V234" t="n">
        <v>0.73</v>
      </c>
      <c r="W234" t="n">
        <v>12.68</v>
      </c>
      <c r="X234" t="n">
        <v>9.16</v>
      </c>
      <c r="Y234" t="n">
        <v>1</v>
      </c>
      <c r="Z234" t="n">
        <v>10</v>
      </c>
    </row>
    <row r="235">
      <c r="A235" t="n">
        <v>1</v>
      </c>
      <c r="B235" t="n">
        <v>25</v>
      </c>
      <c r="C235" t="inlineStr">
        <is>
          <t xml:space="preserve">CONCLUIDO	</t>
        </is>
      </c>
      <c r="D235" t="n">
        <v>2.0267</v>
      </c>
      <c r="E235" t="n">
        <v>49.34</v>
      </c>
      <c r="F235" t="n">
        <v>46.09</v>
      </c>
      <c r="G235" t="n">
        <v>26.34</v>
      </c>
      <c r="H235" t="n">
        <v>0.55</v>
      </c>
      <c r="I235" t="n">
        <v>105</v>
      </c>
      <c r="J235" t="n">
        <v>62.92</v>
      </c>
      <c r="K235" t="n">
        <v>28.92</v>
      </c>
      <c r="L235" t="n">
        <v>2</v>
      </c>
      <c r="M235" t="n">
        <v>103</v>
      </c>
      <c r="N235" t="n">
        <v>7</v>
      </c>
      <c r="O235" t="n">
        <v>7994.37</v>
      </c>
      <c r="P235" t="n">
        <v>288.88</v>
      </c>
      <c r="Q235" t="n">
        <v>796.6799999999999</v>
      </c>
      <c r="R235" t="n">
        <v>240.36</v>
      </c>
      <c r="S235" t="n">
        <v>102.58</v>
      </c>
      <c r="T235" t="n">
        <v>64377.13</v>
      </c>
      <c r="U235" t="n">
        <v>0.43</v>
      </c>
      <c r="V235" t="n">
        <v>0.82</v>
      </c>
      <c r="W235" t="n">
        <v>12.44</v>
      </c>
      <c r="X235" t="n">
        <v>3.87</v>
      </c>
      <c r="Y235" t="n">
        <v>1</v>
      </c>
      <c r="Z235" t="n">
        <v>10</v>
      </c>
    </row>
    <row r="236">
      <c r="A236" t="n">
        <v>2</v>
      </c>
      <c r="B236" t="n">
        <v>25</v>
      </c>
      <c r="C236" t="inlineStr">
        <is>
          <t xml:space="preserve">CONCLUIDO	</t>
        </is>
      </c>
      <c r="D236" t="n">
        <v>2.1095</v>
      </c>
      <c r="E236" t="n">
        <v>47.4</v>
      </c>
      <c r="F236" t="n">
        <v>44.69</v>
      </c>
      <c r="G236" t="n">
        <v>40.63</v>
      </c>
      <c r="H236" t="n">
        <v>0.8100000000000001</v>
      </c>
      <c r="I236" t="n">
        <v>66</v>
      </c>
      <c r="J236" t="n">
        <v>64.08</v>
      </c>
      <c r="K236" t="n">
        <v>28.92</v>
      </c>
      <c r="L236" t="n">
        <v>3</v>
      </c>
      <c r="M236" t="n">
        <v>64</v>
      </c>
      <c r="N236" t="n">
        <v>7.16</v>
      </c>
      <c r="O236" t="n">
        <v>8137.65</v>
      </c>
      <c r="P236" t="n">
        <v>270.54</v>
      </c>
      <c r="Q236" t="n">
        <v>796.61</v>
      </c>
      <c r="R236" t="n">
        <v>193.47</v>
      </c>
      <c r="S236" t="n">
        <v>102.58</v>
      </c>
      <c r="T236" t="n">
        <v>41127.33</v>
      </c>
      <c r="U236" t="n">
        <v>0.53</v>
      </c>
      <c r="V236" t="n">
        <v>0.84</v>
      </c>
      <c r="W236" t="n">
        <v>12.39</v>
      </c>
      <c r="X236" t="n">
        <v>2.47</v>
      </c>
      <c r="Y236" t="n">
        <v>1</v>
      </c>
      <c r="Z236" t="n">
        <v>10</v>
      </c>
    </row>
    <row r="237">
      <c r="A237" t="n">
        <v>3</v>
      </c>
      <c r="B237" t="n">
        <v>25</v>
      </c>
      <c r="C237" t="inlineStr">
        <is>
          <t xml:space="preserve">CONCLUIDO	</t>
        </is>
      </c>
      <c r="D237" t="n">
        <v>2.1551</v>
      </c>
      <c r="E237" t="n">
        <v>46.4</v>
      </c>
      <c r="F237" t="n">
        <v>43.95</v>
      </c>
      <c r="G237" t="n">
        <v>56.11</v>
      </c>
      <c r="H237" t="n">
        <v>1.07</v>
      </c>
      <c r="I237" t="n">
        <v>47</v>
      </c>
      <c r="J237" t="n">
        <v>65.25</v>
      </c>
      <c r="K237" t="n">
        <v>28.92</v>
      </c>
      <c r="L237" t="n">
        <v>4</v>
      </c>
      <c r="M237" t="n">
        <v>45</v>
      </c>
      <c r="N237" t="n">
        <v>7.33</v>
      </c>
      <c r="O237" t="n">
        <v>8281.25</v>
      </c>
      <c r="P237" t="n">
        <v>255.54</v>
      </c>
      <c r="Q237" t="n">
        <v>796.41</v>
      </c>
      <c r="R237" t="n">
        <v>169.39</v>
      </c>
      <c r="S237" t="n">
        <v>102.58</v>
      </c>
      <c r="T237" t="n">
        <v>29183.88</v>
      </c>
      <c r="U237" t="n">
        <v>0.61</v>
      </c>
      <c r="V237" t="n">
        <v>0.86</v>
      </c>
      <c r="W237" t="n">
        <v>12.35</v>
      </c>
      <c r="X237" t="n">
        <v>1.74</v>
      </c>
      <c r="Y237" t="n">
        <v>1</v>
      </c>
      <c r="Z237" t="n">
        <v>10</v>
      </c>
    </row>
    <row r="238">
      <c r="A238" t="n">
        <v>4</v>
      </c>
      <c r="B238" t="n">
        <v>25</v>
      </c>
      <c r="C238" t="inlineStr">
        <is>
          <t xml:space="preserve">CONCLUIDO	</t>
        </is>
      </c>
      <c r="D238" t="n">
        <v>2.1798</v>
      </c>
      <c r="E238" t="n">
        <v>45.88</v>
      </c>
      <c r="F238" t="n">
        <v>43.57</v>
      </c>
      <c r="G238" t="n">
        <v>70.65000000000001</v>
      </c>
      <c r="H238" t="n">
        <v>1.31</v>
      </c>
      <c r="I238" t="n">
        <v>37</v>
      </c>
      <c r="J238" t="n">
        <v>66.42</v>
      </c>
      <c r="K238" t="n">
        <v>28.92</v>
      </c>
      <c r="L238" t="n">
        <v>5</v>
      </c>
      <c r="M238" t="n">
        <v>31</v>
      </c>
      <c r="N238" t="n">
        <v>7.49</v>
      </c>
      <c r="O238" t="n">
        <v>8425.16</v>
      </c>
      <c r="P238" t="n">
        <v>243.17</v>
      </c>
      <c r="Q238" t="n">
        <v>796.49</v>
      </c>
      <c r="R238" t="n">
        <v>156.34</v>
      </c>
      <c r="S238" t="n">
        <v>102.58</v>
      </c>
      <c r="T238" t="n">
        <v>22707.62</v>
      </c>
      <c r="U238" t="n">
        <v>0.66</v>
      </c>
      <c r="V238" t="n">
        <v>0.86</v>
      </c>
      <c r="W238" t="n">
        <v>12.34</v>
      </c>
      <c r="X238" t="n">
        <v>1.35</v>
      </c>
      <c r="Y238" t="n">
        <v>1</v>
      </c>
      <c r="Z238" t="n">
        <v>10</v>
      </c>
    </row>
    <row r="239">
      <c r="A239" t="n">
        <v>5</v>
      </c>
      <c r="B239" t="n">
        <v>25</v>
      </c>
      <c r="C239" t="inlineStr">
        <is>
          <t xml:space="preserve">CONCLUIDO	</t>
        </is>
      </c>
      <c r="D239" t="n">
        <v>2.188</v>
      </c>
      <c r="E239" t="n">
        <v>45.7</v>
      </c>
      <c r="F239" t="n">
        <v>43.45</v>
      </c>
      <c r="G239" t="n">
        <v>79</v>
      </c>
      <c r="H239" t="n">
        <v>1.55</v>
      </c>
      <c r="I239" t="n">
        <v>33</v>
      </c>
      <c r="J239" t="n">
        <v>67.59</v>
      </c>
      <c r="K239" t="n">
        <v>28.92</v>
      </c>
      <c r="L239" t="n">
        <v>6</v>
      </c>
      <c r="M239" t="n">
        <v>1</v>
      </c>
      <c r="N239" t="n">
        <v>7.66</v>
      </c>
      <c r="O239" t="n">
        <v>8569.4</v>
      </c>
      <c r="P239" t="n">
        <v>240.26</v>
      </c>
      <c r="Q239" t="n">
        <v>796.55</v>
      </c>
      <c r="R239" t="n">
        <v>150.97</v>
      </c>
      <c r="S239" t="n">
        <v>102.58</v>
      </c>
      <c r="T239" t="n">
        <v>20041.99</v>
      </c>
      <c r="U239" t="n">
        <v>0.68</v>
      </c>
      <c r="V239" t="n">
        <v>0.87</v>
      </c>
      <c r="W239" t="n">
        <v>12.37</v>
      </c>
      <c r="X239" t="n">
        <v>1.23</v>
      </c>
      <c r="Y239" t="n">
        <v>1</v>
      </c>
      <c r="Z239" t="n">
        <v>10</v>
      </c>
    </row>
    <row r="240">
      <c r="A240" t="n">
        <v>6</v>
      </c>
      <c r="B240" t="n">
        <v>25</v>
      </c>
      <c r="C240" t="inlineStr">
        <is>
          <t xml:space="preserve">CONCLUIDO	</t>
        </is>
      </c>
      <c r="D240" t="n">
        <v>2.1879</v>
      </c>
      <c r="E240" t="n">
        <v>45.71</v>
      </c>
      <c r="F240" t="n">
        <v>43.45</v>
      </c>
      <c r="G240" t="n">
        <v>79</v>
      </c>
      <c r="H240" t="n">
        <v>1.78</v>
      </c>
      <c r="I240" t="n">
        <v>33</v>
      </c>
      <c r="J240" t="n">
        <v>68.76000000000001</v>
      </c>
      <c r="K240" t="n">
        <v>28.92</v>
      </c>
      <c r="L240" t="n">
        <v>7</v>
      </c>
      <c r="M240" t="n">
        <v>0</v>
      </c>
      <c r="N240" t="n">
        <v>7.83</v>
      </c>
      <c r="O240" t="n">
        <v>8713.950000000001</v>
      </c>
      <c r="P240" t="n">
        <v>244.02</v>
      </c>
      <c r="Q240" t="n">
        <v>796.52</v>
      </c>
      <c r="R240" t="n">
        <v>150.94</v>
      </c>
      <c r="S240" t="n">
        <v>102.58</v>
      </c>
      <c r="T240" t="n">
        <v>20026.75</v>
      </c>
      <c r="U240" t="n">
        <v>0.68</v>
      </c>
      <c r="V240" t="n">
        <v>0.87</v>
      </c>
      <c r="W240" t="n">
        <v>12.37</v>
      </c>
      <c r="X240" t="n">
        <v>1.24</v>
      </c>
      <c r="Y240" t="n">
        <v>1</v>
      </c>
      <c r="Z240" t="n">
        <v>10</v>
      </c>
    </row>
    <row r="241">
      <c r="A241" t="n">
        <v>0</v>
      </c>
      <c r="B241" t="n">
        <v>85</v>
      </c>
      <c r="C241" t="inlineStr">
        <is>
          <t xml:space="preserve">CONCLUIDO	</t>
        </is>
      </c>
      <c r="D241" t="n">
        <v>1.1037</v>
      </c>
      <c r="E241" t="n">
        <v>90.59999999999999</v>
      </c>
      <c r="F241" t="n">
        <v>67.02</v>
      </c>
      <c r="G241" t="n">
        <v>6.42</v>
      </c>
      <c r="H241" t="n">
        <v>0.11</v>
      </c>
      <c r="I241" t="n">
        <v>626</v>
      </c>
      <c r="J241" t="n">
        <v>167.88</v>
      </c>
      <c r="K241" t="n">
        <v>51.39</v>
      </c>
      <c r="L241" t="n">
        <v>1</v>
      </c>
      <c r="M241" t="n">
        <v>624</v>
      </c>
      <c r="N241" t="n">
        <v>30.49</v>
      </c>
      <c r="O241" t="n">
        <v>20939.59</v>
      </c>
      <c r="P241" t="n">
        <v>858.4299999999999</v>
      </c>
      <c r="Q241" t="n">
        <v>798.1799999999999</v>
      </c>
      <c r="R241" t="n">
        <v>939.91</v>
      </c>
      <c r="S241" t="n">
        <v>102.58</v>
      </c>
      <c r="T241" t="n">
        <v>411549.3</v>
      </c>
      <c r="U241" t="n">
        <v>0.11</v>
      </c>
      <c r="V241" t="n">
        <v>0.5600000000000001</v>
      </c>
      <c r="W241" t="n">
        <v>13.32</v>
      </c>
      <c r="X241" t="n">
        <v>24.76</v>
      </c>
      <c r="Y241" t="n">
        <v>1</v>
      </c>
      <c r="Z241" t="n">
        <v>10</v>
      </c>
    </row>
    <row r="242">
      <c r="A242" t="n">
        <v>1</v>
      </c>
      <c r="B242" t="n">
        <v>85</v>
      </c>
      <c r="C242" t="inlineStr">
        <is>
          <t xml:space="preserve">CONCLUIDO	</t>
        </is>
      </c>
      <c r="D242" t="n">
        <v>1.6197</v>
      </c>
      <c r="E242" t="n">
        <v>61.74</v>
      </c>
      <c r="F242" t="n">
        <v>51.3</v>
      </c>
      <c r="G242" t="n">
        <v>12.93</v>
      </c>
      <c r="H242" t="n">
        <v>0.21</v>
      </c>
      <c r="I242" t="n">
        <v>238</v>
      </c>
      <c r="J242" t="n">
        <v>169.33</v>
      </c>
      <c r="K242" t="n">
        <v>51.39</v>
      </c>
      <c r="L242" t="n">
        <v>2</v>
      </c>
      <c r="M242" t="n">
        <v>236</v>
      </c>
      <c r="N242" t="n">
        <v>30.94</v>
      </c>
      <c r="O242" t="n">
        <v>21118.46</v>
      </c>
      <c r="P242" t="n">
        <v>655.8200000000001</v>
      </c>
      <c r="Q242" t="n">
        <v>796.89</v>
      </c>
      <c r="R242" t="n">
        <v>414.15</v>
      </c>
      <c r="S242" t="n">
        <v>102.58</v>
      </c>
      <c r="T242" t="n">
        <v>150605.61</v>
      </c>
      <c r="U242" t="n">
        <v>0.25</v>
      </c>
      <c r="V242" t="n">
        <v>0.73</v>
      </c>
      <c r="W242" t="n">
        <v>12.67</v>
      </c>
      <c r="X242" t="n">
        <v>9.07</v>
      </c>
      <c r="Y242" t="n">
        <v>1</v>
      </c>
      <c r="Z242" t="n">
        <v>10</v>
      </c>
    </row>
    <row r="243">
      <c r="A243" t="n">
        <v>2</v>
      </c>
      <c r="B243" t="n">
        <v>85</v>
      </c>
      <c r="C243" t="inlineStr">
        <is>
          <t xml:space="preserve">CONCLUIDO	</t>
        </is>
      </c>
      <c r="D243" t="n">
        <v>1.8152</v>
      </c>
      <c r="E243" t="n">
        <v>55.09</v>
      </c>
      <c r="F243" t="n">
        <v>47.73</v>
      </c>
      <c r="G243" t="n">
        <v>19.48</v>
      </c>
      <c r="H243" t="n">
        <v>0.31</v>
      </c>
      <c r="I243" t="n">
        <v>147</v>
      </c>
      <c r="J243" t="n">
        <v>170.79</v>
      </c>
      <c r="K243" t="n">
        <v>51.39</v>
      </c>
      <c r="L243" t="n">
        <v>3</v>
      </c>
      <c r="M243" t="n">
        <v>145</v>
      </c>
      <c r="N243" t="n">
        <v>31.4</v>
      </c>
      <c r="O243" t="n">
        <v>21297.94</v>
      </c>
      <c r="P243" t="n">
        <v>608.12</v>
      </c>
      <c r="Q243" t="n">
        <v>796.6799999999999</v>
      </c>
      <c r="R243" t="n">
        <v>295.39</v>
      </c>
      <c r="S243" t="n">
        <v>102.58</v>
      </c>
      <c r="T243" t="n">
        <v>91682.07000000001</v>
      </c>
      <c r="U243" t="n">
        <v>0.35</v>
      </c>
      <c r="V243" t="n">
        <v>0.79</v>
      </c>
      <c r="W243" t="n">
        <v>12.51</v>
      </c>
      <c r="X243" t="n">
        <v>5.51</v>
      </c>
      <c r="Y243" t="n">
        <v>1</v>
      </c>
      <c r="Z243" t="n">
        <v>10</v>
      </c>
    </row>
    <row r="244">
      <c r="A244" t="n">
        <v>3</v>
      </c>
      <c r="B244" t="n">
        <v>85</v>
      </c>
      <c r="C244" t="inlineStr">
        <is>
          <t xml:space="preserve">CONCLUIDO	</t>
        </is>
      </c>
      <c r="D244" t="n">
        <v>1.9144</v>
      </c>
      <c r="E244" t="n">
        <v>52.23</v>
      </c>
      <c r="F244" t="n">
        <v>46.24</v>
      </c>
      <c r="G244" t="n">
        <v>25.93</v>
      </c>
      <c r="H244" t="n">
        <v>0.41</v>
      </c>
      <c r="I244" t="n">
        <v>107</v>
      </c>
      <c r="J244" t="n">
        <v>172.25</v>
      </c>
      <c r="K244" t="n">
        <v>51.39</v>
      </c>
      <c r="L244" t="n">
        <v>4</v>
      </c>
      <c r="M244" t="n">
        <v>105</v>
      </c>
      <c r="N244" t="n">
        <v>31.86</v>
      </c>
      <c r="O244" t="n">
        <v>21478.05</v>
      </c>
      <c r="P244" t="n">
        <v>586.75</v>
      </c>
      <c r="Q244" t="n">
        <v>796.66</v>
      </c>
      <c r="R244" t="n">
        <v>245.17</v>
      </c>
      <c r="S244" t="n">
        <v>102.58</v>
      </c>
      <c r="T244" t="n">
        <v>66772.46000000001</v>
      </c>
      <c r="U244" t="n">
        <v>0.42</v>
      </c>
      <c r="V244" t="n">
        <v>0.8100000000000001</v>
      </c>
      <c r="W244" t="n">
        <v>12.45</v>
      </c>
      <c r="X244" t="n">
        <v>4.02</v>
      </c>
      <c r="Y244" t="n">
        <v>1</v>
      </c>
      <c r="Z244" t="n">
        <v>10</v>
      </c>
    </row>
    <row r="245">
      <c r="A245" t="n">
        <v>4</v>
      </c>
      <c r="B245" t="n">
        <v>85</v>
      </c>
      <c r="C245" t="inlineStr">
        <is>
          <t xml:space="preserve">CONCLUIDO	</t>
        </is>
      </c>
      <c r="D245" t="n">
        <v>1.9778</v>
      </c>
      <c r="E245" t="n">
        <v>50.56</v>
      </c>
      <c r="F245" t="n">
        <v>45.34</v>
      </c>
      <c r="G245" t="n">
        <v>32.39</v>
      </c>
      <c r="H245" t="n">
        <v>0.51</v>
      </c>
      <c r="I245" t="n">
        <v>84</v>
      </c>
      <c r="J245" t="n">
        <v>173.71</v>
      </c>
      <c r="K245" t="n">
        <v>51.39</v>
      </c>
      <c r="L245" t="n">
        <v>5</v>
      </c>
      <c r="M245" t="n">
        <v>82</v>
      </c>
      <c r="N245" t="n">
        <v>32.32</v>
      </c>
      <c r="O245" t="n">
        <v>21658.78</v>
      </c>
      <c r="P245" t="n">
        <v>573.14</v>
      </c>
      <c r="Q245" t="n">
        <v>796.58</v>
      </c>
      <c r="R245" t="n">
        <v>215.28</v>
      </c>
      <c r="S245" t="n">
        <v>102.58</v>
      </c>
      <c r="T245" t="n">
        <v>51941.29</v>
      </c>
      <c r="U245" t="n">
        <v>0.48</v>
      </c>
      <c r="V245" t="n">
        <v>0.83</v>
      </c>
      <c r="W245" t="n">
        <v>12.42</v>
      </c>
      <c r="X245" t="n">
        <v>3.12</v>
      </c>
      <c r="Y245" t="n">
        <v>1</v>
      </c>
      <c r="Z245" t="n">
        <v>10</v>
      </c>
    </row>
    <row r="246">
      <c r="A246" t="n">
        <v>5</v>
      </c>
      <c r="B246" t="n">
        <v>85</v>
      </c>
      <c r="C246" t="inlineStr">
        <is>
          <t xml:space="preserve">CONCLUIDO	</t>
        </is>
      </c>
      <c r="D246" t="n">
        <v>2.02</v>
      </c>
      <c r="E246" t="n">
        <v>49.51</v>
      </c>
      <c r="F246" t="n">
        <v>44.79</v>
      </c>
      <c r="G246" t="n">
        <v>38.95</v>
      </c>
      <c r="H246" t="n">
        <v>0.61</v>
      </c>
      <c r="I246" t="n">
        <v>69</v>
      </c>
      <c r="J246" t="n">
        <v>175.18</v>
      </c>
      <c r="K246" t="n">
        <v>51.39</v>
      </c>
      <c r="L246" t="n">
        <v>6</v>
      </c>
      <c r="M246" t="n">
        <v>67</v>
      </c>
      <c r="N246" t="n">
        <v>32.79</v>
      </c>
      <c r="O246" t="n">
        <v>21840.16</v>
      </c>
      <c r="P246" t="n">
        <v>563.91</v>
      </c>
      <c r="Q246" t="n">
        <v>796.47</v>
      </c>
      <c r="R246" t="n">
        <v>197.18</v>
      </c>
      <c r="S246" t="n">
        <v>102.58</v>
      </c>
      <c r="T246" t="n">
        <v>42965.21</v>
      </c>
      <c r="U246" t="n">
        <v>0.52</v>
      </c>
      <c r="V246" t="n">
        <v>0.84</v>
      </c>
      <c r="W246" t="n">
        <v>12.39</v>
      </c>
      <c r="X246" t="n">
        <v>2.58</v>
      </c>
      <c r="Y246" t="n">
        <v>1</v>
      </c>
      <c r="Z246" t="n">
        <v>10</v>
      </c>
    </row>
    <row r="247">
      <c r="A247" t="n">
        <v>6</v>
      </c>
      <c r="B247" t="n">
        <v>85</v>
      </c>
      <c r="C247" t="inlineStr">
        <is>
          <t xml:space="preserve">CONCLUIDO	</t>
        </is>
      </c>
      <c r="D247" t="n">
        <v>2.0523</v>
      </c>
      <c r="E247" t="n">
        <v>48.73</v>
      </c>
      <c r="F247" t="n">
        <v>44.39</v>
      </c>
      <c r="G247" t="n">
        <v>45.92</v>
      </c>
      <c r="H247" t="n">
        <v>0.7</v>
      </c>
      <c r="I247" t="n">
        <v>58</v>
      </c>
      <c r="J247" t="n">
        <v>176.66</v>
      </c>
      <c r="K247" t="n">
        <v>51.39</v>
      </c>
      <c r="L247" t="n">
        <v>7</v>
      </c>
      <c r="M247" t="n">
        <v>56</v>
      </c>
      <c r="N247" t="n">
        <v>33.27</v>
      </c>
      <c r="O247" t="n">
        <v>22022.17</v>
      </c>
      <c r="P247" t="n">
        <v>556.73</v>
      </c>
      <c r="Q247" t="n">
        <v>796.54</v>
      </c>
      <c r="R247" t="n">
        <v>183.75</v>
      </c>
      <c r="S247" t="n">
        <v>102.58</v>
      </c>
      <c r="T247" t="n">
        <v>36306.02</v>
      </c>
      <c r="U247" t="n">
        <v>0.5600000000000001</v>
      </c>
      <c r="V247" t="n">
        <v>0.85</v>
      </c>
      <c r="W247" t="n">
        <v>12.37</v>
      </c>
      <c r="X247" t="n">
        <v>2.17</v>
      </c>
      <c r="Y247" t="n">
        <v>1</v>
      </c>
      <c r="Z247" t="n">
        <v>10</v>
      </c>
    </row>
    <row r="248">
      <c r="A248" t="n">
        <v>7</v>
      </c>
      <c r="B248" t="n">
        <v>85</v>
      </c>
      <c r="C248" t="inlineStr">
        <is>
          <t xml:space="preserve">CONCLUIDO	</t>
        </is>
      </c>
      <c r="D248" t="n">
        <v>2.0746</v>
      </c>
      <c r="E248" t="n">
        <v>48.2</v>
      </c>
      <c r="F248" t="n">
        <v>44.1</v>
      </c>
      <c r="G248" t="n">
        <v>51.88</v>
      </c>
      <c r="H248" t="n">
        <v>0.8</v>
      </c>
      <c r="I248" t="n">
        <v>51</v>
      </c>
      <c r="J248" t="n">
        <v>178.14</v>
      </c>
      <c r="K248" t="n">
        <v>51.39</v>
      </c>
      <c r="L248" t="n">
        <v>8</v>
      </c>
      <c r="M248" t="n">
        <v>49</v>
      </c>
      <c r="N248" t="n">
        <v>33.75</v>
      </c>
      <c r="O248" t="n">
        <v>22204.83</v>
      </c>
      <c r="P248" t="n">
        <v>550.6900000000001</v>
      </c>
      <c r="Q248" t="n">
        <v>796.41</v>
      </c>
      <c r="R248" t="n">
        <v>174.33</v>
      </c>
      <c r="S248" t="n">
        <v>102.58</v>
      </c>
      <c r="T248" t="n">
        <v>31634.4</v>
      </c>
      <c r="U248" t="n">
        <v>0.59</v>
      </c>
      <c r="V248" t="n">
        <v>0.85</v>
      </c>
      <c r="W248" t="n">
        <v>12.35</v>
      </c>
      <c r="X248" t="n">
        <v>1.89</v>
      </c>
      <c r="Y248" t="n">
        <v>1</v>
      </c>
      <c r="Z248" t="n">
        <v>10</v>
      </c>
    </row>
    <row r="249">
      <c r="A249" t="n">
        <v>8</v>
      </c>
      <c r="B249" t="n">
        <v>85</v>
      </c>
      <c r="C249" t="inlineStr">
        <is>
          <t xml:space="preserve">CONCLUIDO	</t>
        </is>
      </c>
      <c r="D249" t="n">
        <v>2.0939</v>
      </c>
      <c r="E249" t="n">
        <v>47.76</v>
      </c>
      <c r="F249" t="n">
        <v>43.86</v>
      </c>
      <c r="G249" t="n">
        <v>58.48</v>
      </c>
      <c r="H249" t="n">
        <v>0.89</v>
      </c>
      <c r="I249" t="n">
        <v>45</v>
      </c>
      <c r="J249" t="n">
        <v>179.63</v>
      </c>
      <c r="K249" t="n">
        <v>51.39</v>
      </c>
      <c r="L249" t="n">
        <v>9</v>
      </c>
      <c r="M249" t="n">
        <v>43</v>
      </c>
      <c r="N249" t="n">
        <v>34.24</v>
      </c>
      <c r="O249" t="n">
        <v>22388.15</v>
      </c>
      <c r="P249" t="n">
        <v>545.46</v>
      </c>
      <c r="Q249" t="n">
        <v>796.46</v>
      </c>
      <c r="R249" t="n">
        <v>166.25</v>
      </c>
      <c r="S249" t="n">
        <v>102.58</v>
      </c>
      <c r="T249" t="n">
        <v>27624.59</v>
      </c>
      <c r="U249" t="n">
        <v>0.62</v>
      </c>
      <c r="V249" t="n">
        <v>0.86</v>
      </c>
      <c r="W249" t="n">
        <v>12.34</v>
      </c>
      <c r="X249" t="n">
        <v>1.64</v>
      </c>
      <c r="Y249" t="n">
        <v>1</v>
      </c>
      <c r="Z249" t="n">
        <v>10</v>
      </c>
    </row>
    <row r="250">
      <c r="A250" t="n">
        <v>9</v>
      </c>
      <c r="B250" t="n">
        <v>85</v>
      </c>
      <c r="C250" t="inlineStr">
        <is>
          <t xml:space="preserve">CONCLUIDO	</t>
        </is>
      </c>
      <c r="D250" t="n">
        <v>2.109</v>
      </c>
      <c r="E250" t="n">
        <v>47.42</v>
      </c>
      <c r="F250" t="n">
        <v>43.69</v>
      </c>
      <c r="G250" t="n">
        <v>65.53</v>
      </c>
      <c r="H250" t="n">
        <v>0.98</v>
      </c>
      <c r="I250" t="n">
        <v>40</v>
      </c>
      <c r="J250" t="n">
        <v>181.12</v>
      </c>
      <c r="K250" t="n">
        <v>51.39</v>
      </c>
      <c r="L250" t="n">
        <v>10</v>
      </c>
      <c r="M250" t="n">
        <v>38</v>
      </c>
      <c r="N250" t="n">
        <v>34.73</v>
      </c>
      <c r="O250" t="n">
        <v>22572.13</v>
      </c>
      <c r="P250" t="n">
        <v>541.15</v>
      </c>
      <c r="Q250" t="n">
        <v>796.47</v>
      </c>
      <c r="R250" t="n">
        <v>160.59</v>
      </c>
      <c r="S250" t="n">
        <v>102.58</v>
      </c>
      <c r="T250" t="n">
        <v>24818.3</v>
      </c>
      <c r="U250" t="n">
        <v>0.64</v>
      </c>
      <c r="V250" t="n">
        <v>0.86</v>
      </c>
      <c r="W250" t="n">
        <v>12.34</v>
      </c>
      <c r="X250" t="n">
        <v>1.47</v>
      </c>
      <c r="Y250" t="n">
        <v>1</v>
      </c>
      <c r="Z250" t="n">
        <v>10</v>
      </c>
    </row>
    <row r="251">
      <c r="A251" t="n">
        <v>10</v>
      </c>
      <c r="B251" t="n">
        <v>85</v>
      </c>
      <c r="C251" t="inlineStr">
        <is>
          <t xml:space="preserve">CONCLUIDO	</t>
        </is>
      </c>
      <c r="D251" t="n">
        <v>2.1219</v>
      </c>
      <c r="E251" t="n">
        <v>47.13</v>
      </c>
      <c r="F251" t="n">
        <v>43.53</v>
      </c>
      <c r="G251" t="n">
        <v>72.56</v>
      </c>
      <c r="H251" t="n">
        <v>1.07</v>
      </c>
      <c r="I251" t="n">
        <v>36</v>
      </c>
      <c r="J251" t="n">
        <v>182.62</v>
      </c>
      <c r="K251" t="n">
        <v>51.39</v>
      </c>
      <c r="L251" t="n">
        <v>11</v>
      </c>
      <c r="M251" t="n">
        <v>34</v>
      </c>
      <c r="N251" t="n">
        <v>35.22</v>
      </c>
      <c r="O251" t="n">
        <v>22756.91</v>
      </c>
      <c r="P251" t="n">
        <v>536.49</v>
      </c>
      <c r="Q251" t="n">
        <v>796.45</v>
      </c>
      <c r="R251" t="n">
        <v>155.21</v>
      </c>
      <c r="S251" t="n">
        <v>102.58</v>
      </c>
      <c r="T251" t="n">
        <v>22146.42</v>
      </c>
      <c r="U251" t="n">
        <v>0.66</v>
      </c>
      <c r="V251" t="n">
        <v>0.86</v>
      </c>
      <c r="W251" t="n">
        <v>12.33</v>
      </c>
      <c r="X251" t="n">
        <v>1.32</v>
      </c>
      <c r="Y251" t="n">
        <v>1</v>
      </c>
      <c r="Z251" t="n">
        <v>10</v>
      </c>
    </row>
    <row r="252">
      <c r="A252" t="n">
        <v>11</v>
      </c>
      <c r="B252" t="n">
        <v>85</v>
      </c>
      <c r="C252" t="inlineStr">
        <is>
          <t xml:space="preserve">CONCLUIDO	</t>
        </is>
      </c>
      <c r="D252" t="n">
        <v>2.1325</v>
      </c>
      <c r="E252" t="n">
        <v>46.89</v>
      </c>
      <c r="F252" t="n">
        <v>43.4</v>
      </c>
      <c r="G252" t="n">
        <v>78.91</v>
      </c>
      <c r="H252" t="n">
        <v>1.16</v>
      </c>
      <c r="I252" t="n">
        <v>33</v>
      </c>
      <c r="J252" t="n">
        <v>184.12</v>
      </c>
      <c r="K252" t="n">
        <v>51.39</v>
      </c>
      <c r="L252" t="n">
        <v>12</v>
      </c>
      <c r="M252" t="n">
        <v>31</v>
      </c>
      <c r="N252" t="n">
        <v>35.73</v>
      </c>
      <c r="O252" t="n">
        <v>22942.24</v>
      </c>
      <c r="P252" t="n">
        <v>533</v>
      </c>
      <c r="Q252" t="n">
        <v>796.4299999999999</v>
      </c>
      <c r="R252" t="n">
        <v>151.39</v>
      </c>
      <c r="S252" t="n">
        <v>102.58</v>
      </c>
      <c r="T252" t="n">
        <v>20251.39</v>
      </c>
      <c r="U252" t="n">
        <v>0.68</v>
      </c>
      <c r="V252" t="n">
        <v>0.87</v>
      </c>
      <c r="W252" t="n">
        <v>12.31</v>
      </c>
      <c r="X252" t="n">
        <v>1.19</v>
      </c>
      <c r="Y252" t="n">
        <v>1</v>
      </c>
      <c r="Z252" t="n">
        <v>10</v>
      </c>
    </row>
    <row r="253">
      <c r="A253" t="n">
        <v>12</v>
      </c>
      <c r="B253" t="n">
        <v>85</v>
      </c>
      <c r="C253" t="inlineStr">
        <is>
          <t xml:space="preserve">CONCLUIDO	</t>
        </is>
      </c>
      <c r="D253" t="n">
        <v>2.1395</v>
      </c>
      <c r="E253" t="n">
        <v>46.74</v>
      </c>
      <c r="F253" t="n">
        <v>43.32</v>
      </c>
      <c r="G253" t="n">
        <v>83.84</v>
      </c>
      <c r="H253" t="n">
        <v>1.24</v>
      </c>
      <c r="I253" t="n">
        <v>31</v>
      </c>
      <c r="J253" t="n">
        <v>185.63</v>
      </c>
      <c r="K253" t="n">
        <v>51.39</v>
      </c>
      <c r="L253" t="n">
        <v>13</v>
      </c>
      <c r="M253" t="n">
        <v>29</v>
      </c>
      <c r="N253" t="n">
        <v>36.24</v>
      </c>
      <c r="O253" t="n">
        <v>23128.27</v>
      </c>
      <c r="P253" t="n">
        <v>529.54</v>
      </c>
      <c r="Q253" t="n">
        <v>796.37</v>
      </c>
      <c r="R253" t="n">
        <v>148.41</v>
      </c>
      <c r="S253" t="n">
        <v>102.58</v>
      </c>
      <c r="T253" t="n">
        <v>18771.29</v>
      </c>
      <c r="U253" t="n">
        <v>0.6899999999999999</v>
      </c>
      <c r="V253" t="n">
        <v>0.87</v>
      </c>
      <c r="W253" t="n">
        <v>12.31</v>
      </c>
      <c r="X253" t="n">
        <v>1.1</v>
      </c>
      <c r="Y253" t="n">
        <v>1</v>
      </c>
      <c r="Z253" t="n">
        <v>10</v>
      </c>
    </row>
    <row r="254">
      <c r="A254" t="n">
        <v>13</v>
      </c>
      <c r="B254" t="n">
        <v>85</v>
      </c>
      <c r="C254" t="inlineStr">
        <is>
          <t xml:space="preserve">CONCLUIDO	</t>
        </is>
      </c>
      <c r="D254" t="n">
        <v>2.1493</v>
      </c>
      <c r="E254" t="n">
        <v>46.53</v>
      </c>
      <c r="F254" t="n">
        <v>43.21</v>
      </c>
      <c r="G254" t="n">
        <v>92.58</v>
      </c>
      <c r="H254" t="n">
        <v>1.33</v>
      </c>
      <c r="I254" t="n">
        <v>28</v>
      </c>
      <c r="J254" t="n">
        <v>187.14</v>
      </c>
      <c r="K254" t="n">
        <v>51.39</v>
      </c>
      <c r="L254" t="n">
        <v>14</v>
      </c>
      <c r="M254" t="n">
        <v>26</v>
      </c>
      <c r="N254" t="n">
        <v>36.75</v>
      </c>
      <c r="O254" t="n">
        <v>23314.98</v>
      </c>
      <c r="P254" t="n">
        <v>526.0700000000001</v>
      </c>
      <c r="Q254" t="n">
        <v>796.45</v>
      </c>
      <c r="R254" t="n">
        <v>144.39</v>
      </c>
      <c r="S254" t="n">
        <v>102.58</v>
      </c>
      <c r="T254" t="n">
        <v>16779.03</v>
      </c>
      <c r="U254" t="n">
        <v>0.71</v>
      </c>
      <c r="V254" t="n">
        <v>0.87</v>
      </c>
      <c r="W254" t="n">
        <v>12.32</v>
      </c>
      <c r="X254" t="n">
        <v>0.99</v>
      </c>
      <c r="Y254" t="n">
        <v>1</v>
      </c>
      <c r="Z254" t="n">
        <v>10</v>
      </c>
    </row>
    <row r="255">
      <c r="A255" t="n">
        <v>14</v>
      </c>
      <c r="B255" t="n">
        <v>85</v>
      </c>
      <c r="C255" t="inlineStr">
        <is>
          <t xml:space="preserve">CONCLUIDO	</t>
        </is>
      </c>
      <c r="D255" t="n">
        <v>2.1555</v>
      </c>
      <c r="E255" t="n">
        <v>46.39</v>
      </c>
      <c r="F255" t="n">
        <v>43.14</v>
      </c>
      <c r="G255" t="n">
        <v>99.55</v>
      </c>
      <c r="H255" t="n">
        <v>1.41</v>
      </c>
      <c r="I255" t="n">
        <v>26</v>
      </c>
      <c r="J255" t="n">
        <v>188.66</v>
      </c>
      <c r="K255" t="n">
        <v>51.39</v>
      </c>
      <c r="L255" t="n">
        <v>15</v>
      </c>
      <c r="M255" t="n">
        <v>24</v>
      </c>
      <c r="N255" t="n">
        <v>37.27</v>
      </c>
      <c r="O255" t="n">
        <v>23502.4</v>
      </c>
      <c r="P255" t="n">
        <v>522.39</v>
      </c>
      <c r="Q255" t="n">
        <v>796.42</v>
      </c>
      <c r="R255" t="n">
        <v>142.13</v>
      </c>
      <c r="S255" t="n">
        <v>102.58</v>
      </c>
      <c r="T255" t="n">
        <v>15658.65</v>
      </c>
      <c r="U255" t="n">
        <v>0.72</v>
      </c>
      <c r="V255" t="n">
        <v>0.87</v>
      </c>
      <c r="W255" t="n">
        <v>12.32</v>
      </c>
      <c r="X255" t="n">
        <v>0.93</v>
      </c>
      <c r="Y255" t="n">
        <v>1</v>
      </c>
      <c r="Z255" t="n">
        <v>10</v>
      </c>
    </row>
    <row r="256">
      <c r="A256" t="n">
        <v>15</v>
      </c>
      <c r="B256" t="n">
        <v>85</v>
      </c>
      <c r="C256" t="inlineStr">
        <is>
          <t xml:space="preserve">CONCLUIDO	</t>
        </is>
      </c>
      <c r="D256" t="n">
        <v>2.1587</v>
      </c>
      <c r="E256" t="n">
        <v>46.32</v>
      </c>
      <c r="F256" t="n">
        <v>43.1</v>
      </c>
      <c r="G256" t="n">
        <v>103.45</v>
      </c>
      <c r="H256" t="n">
        <v>1.49</v>
      </c>
      <c r="I256" t="n">
        <v>25</v>
      </c>
      <c r="J256" t="n">
        <v>190.19</v>
      </c>
      <c r="K256" t="n">
        <v>51.39</v>
      </c>
      <c r="L256" t="n">
        <v>16</v>
      </c>
      <c r="M256" t="n">
        <v>23</v>
      </c>
      <c r="N256" t="n">
        <v>37.79</v>
      </c>
      <c r="O256" t="n">
        <v>23690.52</v>
      </c>
      <c r="P256" t="n">
        <v>520.8200000000001</v>
      </c>
      <c r="Q256" t="n">
        <v>796.37</v>
      </c>
      <c r="R256" t="n">
        <v>141.07</v>
      </c>
      <c r="S256" t="n">
        <v>102.58</v>
      </c>
      <c r="T256" t="n">
        <v>15130.63</v>
      </c>
      <c r="U256" t="n">
        <v>0.73</v>
      </c>
      <c r="V256" t="n">
        <v>0.87</v>
      </c>
      <c r="W256" t="n">
        <v>12.31</v>
      </c>
      <c r="X256" t="n">
        <v>0.89</v>
      </c>
      <c r="Y256" t="n">
        <v>1</v>
      </c>
      <c r="Z256" t="n">
        <v>10</v>
      </c>
    </row>
    <row r="257">
      <c r="A257" t="n">
        <v>16</v>
      </c>
      <c r="B257" t="n">
        <v>85</v>
      </c>
      <c r="C257" t="inlineStr">
        <is>
          <t xml:space="preserve">CONCLUIDO	</t>
        </is>
      </c>
      <c r="D257" t="n">
        <v>2.1654</v>
      </c>
      <c r="E257" t="n">
        <v>46.18</v>
      </c>
      <c r="F257" t="n">
        <v>43.03</v>
      </c>
      <c r="G257" t="n">
        <v>112.25</v>
      </c>
      <c r="H257" t="n">
        <v>1.57</v>
      </c>
      <c r="I257" t="n">
        <v>23</v>
      </c>
      <c r="J257" t="n">
        <v>191.72</v>
      </c>
      <c r="K257" t="n">
        <v>51.39</v>
      </c>
      <c r="L257" t="n">
        <v>17</v>
      </c>
      <c r="M257" t="n">
        <v>21</v>
      </c>
      <c r="N257" t="n">
        <v>38.33</v>
      </c>
      <c r="O257" t="n">
        <v>23879.37</v>
      </c>
      <c r="P257" t="n">
        <v>517.24</v>
      </c>
      <c r="Q257" t="n">
        <v>796.41</v>
      </c>
      <c r="R257" t="n">
        <v>138.35</v>
      </c>
      <c r="S257" t="n">
        <v>102.58</v>
      </c>
      <c r="T257" t="n">
        <v>13782.72</v>
      </c>
      <c r="U257" t="n">
        <v>0.74</v>
      </c>
      <c r="V257" t="n">
        <v>0.87</v>
      </c>
      <c r="W257" t="n">
        <v>12.31</v>
      </c>
      <c r="X257" t="n">
        <v>0.8100000000000001</v>
      </c>
      <c r="Y257" t="n">
        <v>1</v>
      </c>
      <c r="Z257" t="n">
        <v>10</v>
      </c>
    </row>
    <row r="258">
      <c r="A258" t="n">
        <v>17</v>
      </c>
      <c r="B258" t="n">
        <v>85</v>
      </c>
      <c r="C258" t="inlineStr">
        <is>
          <t xml:space="preserve">CONCLUIDO	</t>
        </is>
      </c>
      <c r="D258" t="n">
        <v>2.1683</v>
      </c>
      <c r="E258" t="n">
        <v>46.12</v>
      </c>
      <c r="F258" t="n">
        <v>43</v>
      </c>
      <c r="G258" t="n">
        <v>117.27</v>
      </c>
      <c r="H258" t="n">
        <v>1.65</v>
      </c>
      <c r="I258" t="n">
        <v>22</v>
      </c>
      <c r="J258" t="n">
        <v>193.26</v>
      </c>
      <c r="K258" t="n">
        <v>51.39</v>
      </c>
      <c r="L258" t="n">
        <v>18</v>
      </c>
      <c r="M258" t="n">
        <v>20</v>
      </c>
      <c r="N258" t="n">
        <v>38.86</v>
      </c>
      <c r="O258" t="n">
        <v>24068.93</v>
      </c>
      <c r="P258" t="n">
        <v>514.88</v>
      </c>
      <c r="Q258" t="n">
        <v>796.39</v>
      </c>
      <c r="R258" t="n">
        <v>137.74</v>
      </c>
      <c r="S258" t="n">
        <v>102.58</v>
      </c>
      <c r="T258" t="n">
        <v>13483.62</v>
      </c>
      <c r="U258" t="n">
        <v>0.74</v>
      </c>
      <c r="V258" t="n">
        <v>0.87</v>
      </c>
      <c r="W258" t="n">
        <v>12.3</v>
      </c>
      <c r="X258" t="n">
        <v>0.79</v>
      </c>
      <c r="Y258" t="n">
        <v>1</v>
      </c>
      <c r="Z258" t="n">
        <v>10</v>
      </c>
    </row>
    <row r="259">
      <c r="A259" t="n">
        <v>18</v>
      </c>
      <c r="B259" t="n">
        <v>85</v>
      </c>
      <c r="C259" t="inlineStr">
        <is>
          <t xml:space="preserve">CONCLUIDO	</t>
        </is>
      </c>
      <c r="D259" t="n">
        <v>2.1713</v>
      </c>
      <c r="E259" t="n">
        <v>46.05</v>
      </c>
      <c r="F259" t="n">
        <v>42.97</v>
      </c>
      <c r="G259" t="n">
        <v>122.77</v>
      </c>
      <c r="H259" t="n">
        <v>1.73</v>
      </c>
      <c r="I259" t="n">
        <v>21</v>
      </c>
      <c r="J259" t="n">
        <v>194.8</v>
      </c>
      <c r="K259" t="n">
        <v>51.39</v>
      </c>
      <c r="L259" t="n">
        <v>19</v>
      </c>
      <c r="M259" t="n">
        <v>19</v>
      </c>
      <c r="N259" t="n">
        <v>39.41</v>
      </c>
      <c r="O259" t="n">
        <v>24259.23</v>
      </c>
      <c r="P259" t="n">
        <v>512.55</v>
      </c>
      <c r="Q259" t="n">
        <v>796.34</v>
      </c>
      <c r="R259" t="n">
        <v>136.64</v>
      </c>
      <c r="S259" t="n">
        <v>102.58</v>
      </c>
      <c r="T259" t="n">
        <v>12937.29</v>
      </c>
      <c r="U259" t="n">
        <v>0.75</v>
      </c>
      <c r="V259" t="n">
        <v>0.88</v>
      </c>
      <c r="W259" t="n">
        <v>12.31</v>
      </c>
      <c r="X259" t="n">
        <v>0.76</v>
      </c>
      <c r="Y259" t="n">
        <v>1</v>
      </c>
      <c r="Z259" t="n">
        <v>10</v>
      </c>
    </row>
    <row r="260">
      <c r="A260" t="n">
        <v>19</v>
      </c>
      <c r="B260" t="n">
        <v>85</v>
      </c>
      <c r="C260" t="inlineStr">
        <is>
          <t xml:space="preserve">CONCLUIDO	</t>
        </is>
      </c>
      <c r="D260" t="n">
        <v>2.1757</v>
      </c>
      <c r="E260" t="n">
        <v>45.96</v>
      </c>
      <c r="F260" t="n">
        <v>42.91</v>
      </c>
      <c r="G260" t="n">
        <v>128.74</v>
      </c>
      <c r="H260" t="n">
        <v>1.81</v>
      </c>
      <c r="I260" t="n">
        <v>20</v>
      </c>
      <c r="J260" t="n">
        <v>196.35</v>
      </c>
      <c r="K260" t="n">
        <v>51.39</v>
      </c>
      <c r="L260" t="n">
        <v>20</v>
      </c>
      <c r="M260" t="n">
        <v>18</v>
      </c>
      <c r="N260" t="n">
        <v>39.96</v>
      </c>
      <c r="O260" t="n">
        <v>24450.27</v>
      </c>
      <c r="P260" t="n">
        <v>509.4</v>
      </c>
      <c r="Q260" t="n">
        <v>796.37</v>
      </c>
      <c r="R260" t="n">
        <v>134.8</v>
      </c>
      <c r="S260" t="n">
        <v>102.58</v>
      </c>
      <c r="T260" t="n">
        <v>12024.06</v>
      </c>
      <c r="U260" t="n">
        <v>0.76</v>
      </c>
      <c r="V260" t="n">
        <v>0.88</v>
      </c>
      <c r="W260" t="n">
        <v>12.3</v>
      </c>
      <c r="X260" t="n">
        <v>0.7</v>
      </c>
      <c r="Y260" t="n">
        <v>1</v>
      </c>
      <c r="Z260" t="n">
        <v>10</v>
      </c>
    </row>
    <row r="261">
      <c r="A261" t="n">
        <v>20</v>
      </c>
      <c r="B261" t="n">
        <v>85</v>
      </c>
      <c r="C261" t="inlineStr">
        <is>
          <t xml:space="preserve">CONCLUIDO	</t>
        </is>
      </c>
      <c r="D261" t="n">
        <v>2.179</v>
      </c>
      <c r="E261" t="n">
        <v>45.89</v>
      </c>
      <c r="F261" t="n">
        <v>42.88</v>
      </c>
      <c r="G261" t="n">
        <v>135.4</v>
      </c>
      <c r="H261" t="n">
        <v>1.88</v>
      </c>
      <c r="I261" t="n">
        <v>19</v>
      </c>
      <c r="J261" t="n">
        <v>197.9</v>
      </c>
      <c r="K261" t="n">
        <v>51.39</v>
      </c>
      <c r="L261" t="n">
        <v>21</v>
      </c>
      <c r="M261" t="n">
        <v>17</v>
      </c>
      <c r="N261" t="n">
        <v>40.51</v>
      </c>
      <c r="O261" t="n">
        <v>24642.07</v>
      </c>
      <c r="P261" t="n">
        <v>505.42</v>
      </c>
      <c r="Q261" t="n">
        <v>796.33</v>
      </c>
      <c r="R261" t="n">
        <v>133.55</v>
      </c>
      <c r="S261" t="n">
        <v>102.58</v>
      </c>
      <c r="T261" t="n">
        <v>11404.15</v>
      </c>
      <c r="U261" t="n">
        <v>0.77</v>
      </c>
      <c r="V261" t="n">
        <v>0.88</v>
      </c>
      <c r="W261" t="n">
        <v>12.3</v>
      </c>
      <c r="X261" t="n">
        <v>0.66</v>
      </c>
      <c r="Y261" t="n">
        <v>1</v>
      </c>
      <c r="Z261" t="n">
        <v>10</v>
      </c>
    </row>
    <row r="262">
      <c r="A262" t="n">
        <v>21</v>
      </c>
      <c r="B262" t="n">
        <v>85</v>
      </c>
      <c r="C262" t="inlineStr">
        <is>
          <t xml:space="preserve">CONCLUIDO	</t>
        </is>
      </c>
      <c r="D262" t="n">
        <v>2.182</v>
      </c>
      <c r="E262" t="n">
        <v>45.83</v>
      </c>
      <c r="F262" t="n">
        <v>42.85</v>
      </c>
      <c r="G262" t="n">
        <v>142.82</v>
      </c>
      <c r="H262" t="n">
        <v>1.96</v>
      </c>
      <c r="I262" t="n">
        <v>18</v>
      </c>
      <c r="J262" t="n">
        <v>199.46</v>
      </c>
      <c r="K262" t="n">
        <v>51.39</v>
      </c>
      <c r="L262" t="n">
        <v>22</v>
      </c>
      <c r="M262" t="n">
        <v>16</v>
      </c>
      <c r="N262" t="n">
        <v>41.07</v>
      </c>
      <c r="O262" t="n">
        <v>24834.62</v>
      </c>
      <c r="P262" t="n">
        <v>505.23</v>
      </c>
      <c r="Q262" t="n">
        <v>796.35</v>
      </c>
      <c r="R262" t="n">
        <v>132.56</v>
      </c>
      <c r="S262" t="n">
        <v>102.58</v>
      </c>
      <c r="T262" t="n">
        <v>10911.8</v>
      </c>
      <c r="U262" t="n">
        <v>0.77</v>
      </c>
      <c r="V262" t="n">
        <v>0.88</v>
      </c>
      <c r="W262" t="n">
        <v>12.3</v>
      </c>
      <c r="X262" t="n">
        <v>0.63</v>
      </c>
      <c r="Y262" t="n">
        <v>1</v>
      </c>
      <c r="Z262" t="n">
        <v>10</v>
      </c>
    </row>
    <row r="263">
      <c r="A263" t="n">
        <v>22</v>
      </c>
      <c r="B263" t="n">
        <v>85</v>
      </c>
      <c r="C263" t="inlineStr">
        <is>
          <t xml:space="preserve">CONCLUIDO	</t>
        </is>
      </c>
      <c r="D263" t="n">
        <v>2.1853</v>
      </c>
      <c r="E263" t="n">
        <v>45.76</v>
      </c>
      <c r="F263" t="n">
        <v>42.81</v>
      </c>
      <c r="G263" t="n">
        <v>151.1</v>
      </c>
      <c r="H263" t="n">
        <v>2.03</v>
      </c>
      <c r="I263" t="n">
        <v>17</v>
      </c>
      <c r="J263" t="n">
        <v>201.03</v>
      </c>
      <c r="K263" t="n">
        <v>51.39</v>
      </c>
      <c r="L263" t="n">
        <v>23</v>
      </c>
      <c r="M263" t="n">
        <v>15</v>
      </c>
      <c r="N263" t="n">
        <v>41.64</v>
      </c>
      <c r="O263" t="n">
        <v>25027.94</v>
      </c>
      <c r="P263" t="n">
        <v>501.31</v>
      </c>
      <c r="Q263" t="n">
        <v>796.4</v>
      </c>
      <c r="R263" t="n">
        <v>131.22</v>
      </c>
      <c r="S263" t="n">
        <v>102.58</v>
      </c>
      <c r="T263" t="n">
        <v>10247.87</v>
      </c>
      <c r="U263" t="n">
        <v>0.78</v>
      </c>
      <c r="V263" t="n">
        <v>0.88</v>
      </c>
      <c r="W263" t="n">
        <v>12.3</v>
      </c>
      <c r="X263" t="n">
        <v>0.6</v>
      </c>
      <c r="Y263" t="n">
        <v>1</v>
      </c>
      <c r="Z263" t="n">
        <v>10</v>
      </c>
    </row>
    <row r="264">
      <c r="A264" t="n">
        <v>23</v>
      </c>
      <c r="B264" t="n">
        <v>85</v>
      </c>
      <c r="C264" t="inlineStr">
        <is>
          <t xml:space="preserve">CONCLUIDO	</t>
        </is>
      </c>
      <c r="D264" t="n">
        <v>2.1889</v>
      </c>
      <c r="E264" t="n">
        <v>45.68</v>
      </c>
      <c r="F264" t="n">
        <v>42.77</v>
      </c>
      <c r="G264" t="n">
        <v>160.39</v>
      </c>
      <c r="H264" t="n">
        <v>2.1</v>
      </c>
      <c r="I264" t="n">
        <v>16</v>
      </c>
      <c r="J264" t="n">
        <v>202.61</v>
      </c>
      <c r="K264" t="n">
        <v>51.39</v>
      </c>
      <c r="L264" t="n">
        <v>24</v>
      </c>
      <c r="M264" t="n">
        <v>14</v>
      </c>
      <c r="N264" t="n">
        <v>42.21</v>
      </c>
      <c r="O264" t="n">
        <v>25222.04</v>
      </c>
      <c r="P264" t="n">
        <v>497.5</v>
      </c>
      <c r="Q264" t="n">
        <v>796.34</v>
      </c>
      <c r="R264" t="n">
        <v>129.85</v>
      </c>
      <c r="S264" t="n">
        <v>102.58</v>
      </c>
      <c r="T264" t="n">
        <v>9565.23</v>
      </c>
      <c r="U264" t="n">
        <v>0.79</v>
      </c>
      <c r="V264" t="n">
        <v>0.88</v>
      </c>
      <c r="W264" t="n">
        <v>12.3</v>
      </c>
      <c r="X264" t="n">
        <v>0.5600000000000001</v>
      </c>
      <c r="Y264" t="n">
        <v>1</v>
      </c>
      <c r="Z264" t="n">
        <v>10</v>
      </c>
    </row>
    <row r="265">
      <c r="A265" t="n">
        <v>24</v>
      </c>
      <c r="B265" t="n">
        <v>85</v>
      </c>
      <c r="C265" t="inlineStr">
        <is>
          <t xml:space="preserve">CONCLUIDO	</t>
        </is>
      </c>
      <c r="D265" t="n">
        <v>2.1889</v>
      </c>
      <c r="E265" t="n">
        <v>45.68</v>
      </c>
      <c r="F265" t="n">
        <v>42.77</v>
      </c>
      <c r="G265" t="n">
        <v>160.39</v>
      </c>
      <c r="H265" t="n">
        <v>2.17</v>
      </c>
      <c r="I265" t="n">
        <v>16</v>
      </c>
      <c r="J265" t="n">
        <v>204.19</v>
      </c>
      <c r="K265" t="n">
        <v>51.39</v>
      </c>
      <c r="L265" t="n">
        <v>25</v>
      </c>
      <c r="M265" t="n">
        <v>14</v>
      </c>
      <c r="N265" t="n">
        <v>42.79</v>
      </c>
      <c r="O265" t="n">
        <v>25417.05</v>
      </c>
      <c r="P265" t="n">
        <v>495.58</v>
      </c>
      <c r="Q265" t="n">
        <v>796.37</v>
      </c>
      <c r="R265" t="n">
        <v>130.14</v>
      </c>
      <c r="S265" t="n">
        <v>102.58</v>
      </c>
      <c r="T265" t="n">
        <v>9710.51</v>
      </c>
      <c r="U265" t="n">
        <v>0.79</v>
      </c>
      <c r="V265" t="n">
        <v>0.88</v>
      </c>
      <c r="W265" t="n">
        <v>12.29</v>
      </c>
      <c r="X265" t="n">
        <v>0.5600000000000001</v>
      </c>
      <c r="Y265" t="n">
        <v>1</v>
      </c>
      <c r="Z265" t="n">
        <v>10</v>
      </c>
    </row>
    <row r="266">
      <c r="A266" t="n">
        <v>25</v>
      </c>
      <c r="B266" t="n">
        <v>85</v>
      </c>
      <c r="C266" t="inlineStr">
        <is>
          <t xml:space="preserve">CONCLUIDO	</t>
        </is>
      </c>
      <c r="D266" t="n">
        <v>2.1919</v>
      </c>
      <c r="E266" t="n">
        <v>45.62</v>
      </c>
      <c r="F266" t="n">
        <v>42.74</v>
      </c>
      <c r="G266" t="n">
        <v>170.97</v>
      </c>
      <c r="H266" t="n">
        <v>2.24</v>
      </c>
      <c r="I266" t="n">
        <v>15</v>
      </c>
      <c r="J266" t="n">
        <v>205.77</v>
      </c>
      <c r="K266" t="n">
        <v>51.39</v>
      </c>
      <c r="L266" t="n">
        <v>26</v>
      </c>
      <c r="M266" t="n">
        <v>13</v>
      </c>
      <c r="N266" t="n">
        <v>43.38</v>
      </c>
      <c r="O266" t="n">
        <v>25612.75</v>
      </c>
      <c r="P266" t="n">
        <v>494.44</v>
      </c>
      <c r="Q266" t="n">
        <v>796.33</v>
      </c>
      <c r="R266" t="n">
        <v>129.04</v>
      </c>
      <c r="S266" t="n">
        <v>102.58</v>
      </c>
      <c r="T266" t="n">
        <v>9168.950000000001</v>
      </c>
      <c r="U266" t="n">
        <v>0.79</v>
      </c>
      <c r="V266" t="n">
        <v>0.88</v>
      </c>
      <c r="W266" t="n">
        <v>12.29</v>
      </c>
      <c r="X266" t="n">
        <v>0.53</v>
      </c>
      <c r="Y266" t="n">
        <v>1</v>
      </c>
      <c r="Z266" t="n">
        <v>10</v>
      </c>
    </row>
    <row r="267">
      <c r="A267" t="n">
        <v>26</v>
      </c>
      <c r="B267" t="n">
        <v>85</v>
      </c>
      <c r="C267" t="inlineStr">
        <is>
          <t xml:space="preserve">CONCLUIDO	</t>
        </is>
      </c>
      <c r="D267" t="n">
        <v>2.1966</v>
      </c>
      <c r="E267" t="n">
        <v>45.52</v>
      </c>
      <c r="F267" t="n">
        <v>42.68</v>
      </c>
      <c r="G267" t="n">
        <v>182.9</v>
      </c>
      <c r="H267" t="n">
        <v>2.31</v>
      </c>
      <c r="I267" t="n">
        <v>14</v>
      </c>
      <c r="J267" t="n">
        <v>207.37</v>
      </c>
      <c r="K267" t="n">
        <v>51.39</v>
      </c>
      <c r="L267" t="n">
        <v>27</v>
      </c>
      <c r="M267" t="n">
        <v>12</v>
      </c>
      <c r="N267" t="n">
        <v>43.97</v>
      </c>
      <c r="O267" t="n">
        <v>25809.25</v>
      </c>
      <c r="P267" t="n">
        <v>488.9</v>
      </c>
      <c r="Q267" t="n">
        <v>796.34</v>
      </c>
      <c r="R267" t="n">
        <v>126.88</v>
      </c>
      <c r="S267" t="n">
        <v>102.58</v>
      </c>
      <c r="T267" t="n">
        <v>8092.88</v>
      </c>
      <c r="U267" t="n">
        <v>0.8100000000000001</v>
      </c>
      <c r="V267" t="n">
        <v>0.88</v>
      </c>
      <c r="W267" t="n">
        <v>12.29</v>
      </c>
      <c r="X267" t="n">
        <v>0.47</v>
      </c>
      <c r="Y267" t="n">
        <v>1</v>
      </c>
      <c r="Z267" t="n">
        <v>10</v>
      </c>
    </row>
    <row r="268">
      <c r="A268" t="n">
        <v>27</v>
      </c>
      <c r="B268" t="n">
        <v>85</v>
      </c>
      <c r="C268" t="inlineStr">
        <is>
          <t xml:space="preserve">CONCLUIDO	</t>
        </is>
      </c>
      <c r="D268" t="n">
        <v>2.1961</v>
      </c>
      <c r="E268" t="n">
        <v>45.53</v>
      </c>
      <c r="F268" t="n">
        <v>42.69</v>
      </c>
      <c r="G268" t="n">
        <v>182.95</v>
      </c>
      <c r="H268" t="n">
        <v>2.38</v>
      </c>
      <c r="I268" t="n">
        <v>14</v>
      </c>
      <c r="J268" t="n">
        <v>208.97</v>
      </c>
      <c r="K268" t="n">
        <v>51.39</v>
      </c>
      <c r="L268" t="n">
        <v>28</v>
      </c>
      <c r="M268" t="n">
        <v>12</v>
      </c>
      <c r="N268" t="n">
        <v>44.57</v>
      </c>
      <c r="O268" t="n">
        <v>26006.56</v>
      </c>
      <c r="P268" t="n">
        <v>489.63</v>
      </c>
      <c r="Q268" t="n">
        <v>796.35</v>
      </c>
      <c r="R268" t="n">
        <v>127.27</v>
      </c>
      <c r="S268" t="n">
        <v>102.58</v>
      </c>
      <c r="T268" t="n">
        <v>8289.52</v>
      </c>
      <c r="U268" t="n">
        <v>0.8100000000000001</v>
      </c>
      <c r="V268" t="n">
        <v>0.88</v>
      </c>
      <c r="W268" t="n">
        <v>12.29</v>
      </c>
      <c r="X268" t="n">
        <v>0.47</v>
      </c>
      <c r="Y268" t="n">
        <v>1</v>
      </c>
      <c r="Z268" t="n">
        <v>10</v>
      </c>
    </row>
    <row r="269">
      <c r="A269" t="n">
        <v>28</v>
      </c>
      <c r="B269" t="n">
        <v>85</v>
      </c>
      <c r="C269" t="inlineStr">
        <is>
          <t xml:space="preserve">CONCLUIDO	</t>
        </is>
      </c>
      <c r="D269" t="n">
        <v>2.1999</v>
      </c>
      <c r="E269" t="n">
        <v>45.46</v>
      </c>
      <c r="F269" t="n">
        <v>42.64</v>
      </c>
      <c r="G269" t="n">
        <v>196.82</v>
      </c>
      <c r="H269" t="n">
        <v>2.45</v>
      </c>
      <c r="I269" t="n">
        <v>13</v>
      </c>
      <c r="J269" t="n">
        <v>210.57</v>
      </c>
      <c r="K269" t="n">
        <v>51.39</v>
      </c>
      <c r="L269" t="n">
        <v>29</v>
      </c>
      <c r="M269" t="n">
        <v>11</v>
      </c>
      <c r="N269" t="n">
        <v>45.18</v>
      </c>
      <c r="O269" t="n">
        <v>26204.71</v>
      </c>
      <c r="P269" t="n">
        <v>483.44</v>
      </c>
      <c r="Q269" t="n">
        <v>796.41</v>
      </c>
      <c r="R269" t="n">
        <v>125.55</v>
      </c>
      <c r="S269" t="n">
        <v>102.58</v>
      </c>
      <c r="T269" t="n">
        <v>7433.66</v>
      </c>
      <c r="U269" t="n">
        <v>0.82</v>
      </c>
      <c r="V269" t="n">
        <v>0.88</v>
      </c>
      <c r="W269" t="n">
        <v>12.3</v>
      </c>
      <c r="X269" t="n">
        <v>0.43</v>
      </c>
      <c r="Y269" t="n">
        <v>1</v>
      </c>
      <c r="Z269" t="n">
        <v>10</v>
      </c>
    </row>
    <row r="270">
      <c r="A270" t="n">
        <v>29</v>
      </c>
      <c r="B270" t="n">
        <v>85</v>
      </c>
      <c r="C270" t="inlineStr">
        <is>
          <t xml:space="preserve">CONCLUIDO	</t>
        </is>
      </c>
      <c r="D270" t="n">
        <v>2.1989</v>
      </c>
      <c r="E270" t="n">
        <v>45.48</v>
      </c>
      <c r="F270" t="n">
        <v>42.66</v>
      </c>
      <c r="G270" t="n">
        <v>196.91</v>
      </c>
      <c r="H270" t="n">
        <v>2.51</v>
      </c>
      <c r="I270" t="n">
        <v>13</v>
      </c>
      <c r="J270" t="n">
        <v>212.19</v>
      </c>
      <c r="K270" t="n">
        <v>51.39</v>
      </c>
      <c r="L270" t="n">
        <v>30</v>
      </c>
      <c r="M270" t="n">
        <v>11</v>
      </c>
      <c r="N270" t="n">
        <v>45.79</v>
      </c>
      <c r="O270" t="n">
        <v>26403.69</v>
      </c>
      <c r="P270" t="n">
        <v>486.36</v>
      </c>
      <c r="Q270" t="n">
        <v>796.36</v>
      </c>
      <c r="R270" t="n">
        <v>126.45</v>
      </c>
      <c r="S270" t="n">
        <v>102.58</v>
      </c>
      <c r="T270" t="n">
        <v>7884.24</v>
      </c>
      <c r="U270" t="n">
        <v>0.8100000000000001</v>
      </c>
      <c r="V270" t="n">
        <v>0.88</v>
      </c>
      <c r="W270" t="n">
        <v>12.29</v>
      </c>
      <c r="X270" t="n">
        <v>0.45</v>
      </c>
      <c r="Y270" t="n">
        <v>1</v>
      </c>
      <c r="Z270" t="n">
        <v>10</v>
      </c>
    </row>
    <row r="271">
      <c r="A271" t="n">
        <v>30</v>
      </c>
      <c r="B271" t="n">
        <v>85</v>
      </c>
      <c r="C271" t="inlineStr">
        <is>
          <t xml:space="preserve">CONCLUIDO	</t>
        </is>
      </c>
      <c r="D271" t="n">
        <v>2.1979</v>
      </c>
      <c r="E271" t="n">
        <v>45.5</v>
      </c>
      <c r="F271" t="n">
        <v>42.68</v>
      </c>
      <c r="G271" t="n">
        <v>197</v>
      </c>
      <c r="H271" t="n">
        <v>2.58</v>
      </c>
      <c r="I271" t="n">
        <v>13</v>
      </c>
      <c r="J271" t="n">
        <v>213.81</v>
      </c>
      <c r="K271" t="n">
        <v>51.39</v>
      </c>
      <c r="L271" t="n">
        <v>31</v>
      </c>
      <c r="M271" t="n">
        <v>11</v>
      </c>
      <c r="N271" t="n">
        <v>46.41</v>
      </c>
      <c r="O271" t="n">
        <v>26603.52</v>
      </c>
      <c r="P271" t="n">
        <v>480.58</v>
      </c>
      <c r="Q271" t="n">
        <v>796.39</v>
      </c>
      <c r="R271" t="n">
        <v>127.07</v>
      </c>
      <c r="S271" t="n">
        <v>102.58</v>
      </c>
      <c r="T271" t="n">
        <v>8189.95</v>
      </c>
      <c r="U271" t="n">
        <v>0.8100000000000001</v>
      </c>
      <c r="V271" t="n">
        <v>0.88</v>
      </c>
      <c r="W271" t="n">
        <v>12.29</v>
      </c>
      <c r="X271" t="n">
        <v>0.47</v>
      </c>
      <c r="Y271" t="n">
        <v>1</v>
      </c>
      <c r="Z271" t="n">
        <v>10</v>
      </c>
    </row>
    <row r="272">
      <c r="A272" t="n">
        <v>31</v>
      </c>
      <c r="B272" t="n">
        <v>85</v>
      </c>
      <c r="C272" t="inlineStr">
        <is>
          <t xml:space="preserve">CONCLUIDO	</t>
        </is>
      </c>
      <c r="D272" t="n">
        <v>2.2027</v>
      </c>
      <c r="E272" t="n">
        <v>45.4</v>
      </c>
      <c r="F272" t="n">
        <v>42.62</v>
      </c>
      <c r="G272" t="n">
        <v>213.09</v>
      </c>
      <c r="H272" t="n">
        <v>2.64</v>
      </c>
      <c r="I272" t="n">
        <v>12</v>
      </c>
      <c r="J272" t="n">
        <v>215.43</v>
      </c>
      <c r="K272" t="n">
        <v>51.39</v>
      </c>
      <c r="L272" t="n">
        <v>32</v>
      </c>
      <c r="M272" t="n">
        <v>10</v>
      </c>
      <c r="N272" t="n">
        <v>47.04</v>
      </c>
      <c r="O272" t="n">
        <v>26804.21</v>
      </c>
      <c r="P272" t="n">
        <v>478.77</v>
      </c>
      <c r="Q272" t="n">
        <v>796.34</v>
      </c>
      <c r="R272" t="n">
        <v>124.96</v>
      </c>
      <c r="S272" t="n">
        <v>102.58</v>
      </c>
      <c r="T272" t="n">
        <v>7144.39</v>
      </c>
      <c r="U272" t="n">
        <v>0.82</v>
      </c>
      <c r="V272" t="n">
        <v>0.88</v>
      </c>
      <c r="W272" t="n">
        <v>12.29</v>
      </c>
      <c r="X272" t="n">
        <v>0.41</v>
      </c>
      <c r="Y272" t="n">
        <v>1</v>
      </c>
      <c r="Z272" t="n">
        <v>10</v>
      </c>
    </row>
    <row r="273">
      <c r="A273" t="n">
        <v>32</v>
      </c>
      <c r="B273" t="n">
        <v>85</v>
      </c>
      <c r="C273" t="inlineStr">
        <is>
          <t xml:space="preserve">CONCLUIDO	</t>
        </is>
      </c>
      <c r="D273" t="n">
        <v>2.2029</v>
      </c>
      <c r="E273" t="n">
        <v>45.4</v>
      </c>
      <c r="F273" t="n">
        <v>42.62</v>
      </c>
      <c r="G273" t="n">
        <v>213.08</v>
      </c>
      <c r="H273" t="n">
        <v>2.7</v>
      </c>
      <c r="I273" t="n">
        <v>12</v>
      </c>
      <c r="J273" t="n">
        <v>217.07</v>
      </c>
      <c r="K273" t="n">
        <v>51.39</v>
      </c>
      <c r="L273" t="n">
        <v>33</v>
      </c>
      <c r="M273" t="n">
        <v>10</v>
      </c>
      <c r="N273" t="n">
        <v>47.68</v>
      </c>
      <c r="O273" t="n">
        <v>27005.77</v>
      </c>
      <c r="P273" t="n">
        <v>477.17</v>
      </c>
      <c r="Q273" t="n">
        <v>796.36</v>
      </c>
      <c r="R273" t="n">
        <v>124.92</v>
      </c>
      <c r="S273" t="n">
        <v>102.58</v>
      </c>
      <c r="T273" t="n">
        <v>7124.07</v>
      </c>
      <c r="U273" t="n">
        <v>0.82</v>
      </c>
      <c r="V273" t="n">
        <v>0.88</v>
      </c>
      <c r="W273" t="n">
        <v>12.29</v>
      </c>
      <c r="X273" t="n">
        <v>0.4</v>
      </c>
      <c r="Y273" t="n">
        <v>1</v>
      </c>
      <c r="Z273" t="n">
        <v>10</v>
      </c>
    </row>
    <row r="274">
      <c r="A274" t="n">
        <v>33</v>
      </c>
      <c r="B274" t="n">
        <v>85</v>
      </c>
      <c r="C274" t="inlineStr">
        <is>
          <t xml:space="preserve">CONCLUIDO	</t>
        </is>
      </c>
      <c r="D274" t="n">
        <v>2.206</v>
      </c>
      <c r="E274" t="n">
        <v>45.33</v>
      </c>
      <c r="F274" t="n">
        <v>42.59</v>
      </c>
      <c r="G274" t="n">
        <v>232.28</v>
      </c>
      <c r="H274" t="n">
        <v>2.76</v>
      </c>
      <c r="I274" t="n">
        <v>11</v>
      </c>
      <c r="J274" t="n">
        <v>218.71</v>
      </c>
      <c r="K274" t="n">
        <v>51.39</v>
      </c>
      <c r="L274" t="n">
        <v>34</v>
      </c>
      <c r="M274" t="n">
        <v>7</v>
      </c>
      <c r="N274" t="n">
        <v>48.32</v>
      </c>
      <c r="O274" t="n">
        <v>27208.22</v>
      </c>
      <c r="P274" t="n">
        <v>472.61</v>
      </c>
      <c r="Q274" t="n">
        <v>796.39</v>
      </c>
      <c r="R274" t="n">
        <v>123.61</v>
      </c>
      <c r="S274" t="n">
        <v>102.58</v>
      </c>
      <c r="T274" t="n">
        <v>6472.98</v>
      </c>
      <c r="U274" t="n">
        <v>0.83</v>
      </c>
      <c r="V274" t="n">
        <v>0.88</v>
      </c>
      <c r="W274" t="n">
        <v>12.29</v>
      </c>
      <c r="X274" t="n">
        <v>0.37</v>
      </c>
      <c r="Y274" t="n">
        <v>1</v>
      </c>
      <c r="Z274" t="n">
        <v>10</v>
      </c>
    </row>
    <row r="275">
      <c r="A275" t="n">
        <v>34</v>
      </c>
      <c r="B275" t="n">
        <v>85</v>
      </c>
      <c r="C275" t="inlineStr">
        <is>
          <t xml:space="preserve">CONCLUIDO	</t>
        </is>
      </c>
      <c r="D275" t="n">
        <v>2.2056</v>
      </c>
      <c r="E275" t="n">
        <v>45.34</v>
      </c>
      <c r="F275" t="n">
        <v>42.59</v>
      </c>
      <c r="G275" t="n">
        <v>232.33</v>
      </c>
      <c r="H275" t="n">
        <v>2.82</v>
      </c>
      <c r="I275" t="n">
        <v>11</v>
      </c>
      <c r="J275" t="n">
        <v>220.36</v>
      </c>
      <c r="K275" t="n">
        <v>51.39</v>
      </c>
      <c r="L275" t="n">
        <v>35</v>
      </c>
      <c r="M275" t="n">
        <v>7</v>
      </c>
      <c r="N275" t="n">
        <v>48.97</v>
      </c>
      <c r="O275" t="n">
        <v>27411.55</v>
      </c>
      <c r="P275" t="n">
        <v>474.16</v>
      </c>
      <c r="Q275" t="n">
        <v>796.39</v>
      </c>
      <c r="R275" t="n">
        <v>123.97</v>
      </c>
      <c r="S275" t="n">
        <v>102.58</v>
      </c>
      <c r="T275" t="n">
        <v>6651.93</v>
      </c>
      <c r="U275" t="n">
        <v>0.83</v>
      </c>
      <c r="V275" t="n">
        <v>0.88</v>
      </c>
      <c r="W275" t="n">
        <v>12.29</v>
      </c>
      <c r="X275" t="n">
        <v>0.38</v>
      </c>
      <c r="Y275" t="n">
        <v>1</v>
      </c>
      <c r="Z275" t="n">
        <v>10</v>
      </c>
    </row>
    <row r="276">
      <c r="A276" t="n">
        <v>35</v>
      </c>
      <c r="B276" t="n">
        <v>85</v>
      </c>
      <c r="C276" t="inlineStr">
        <is>
          <t xml:space="preserve">CONCLUIDO	</t>
        </is>
      </c>
      <c r="D276" t="n">
        <v>2.2056</v>
      </c>
      <c r="E276" t="n">
        <v>45.34</v>
      </c>
      <c r="F276" t="n">
        <v>42.59</v>
      </c>
      <c r="G276" t="n">
        <v>232.33</v>
      </c>
      <c r="H276" t="n">
        <v>2.88</v>
      </c>
      <c r="I276" t="n">
        <v>11</v>
      </c>
      <c r="J276" t="n">
        <v>222.01</v>
      </c>
      <c r="K276" t="n">
        <v>51.39</v>
      </c>
      <c r="L276" t="n">
        <v>36</v>
      </c>
      <c r="M276" t="n">
        <v>2</v>
      </c>
      <c r="N276" t="n">
        <v>49.62</v>
      </c>
      <c r="O276" t="n">
        <v>27615.8</v>
      </c>
      <c r="P276" t="n">
        <v>474.49</v>
      </c>
      <c r="Q276" t="n">
        <v>796.4</v>
      </c>
      <c r="R276" t="n">
        <v>123.79</v>
      </c>
      <c r="S276" t="n">
        <v>102.58</v>
      </c>
      <c r="T276" t="n">
        <v>6561.84</v>
      </c>
      <c r="U276" t="n">
        <v>0.83</v>
      </c>
      <c r="V276" t="n">
        <v>0.88</v>
      </c>
      <c r="W276" t="n">
        <v>12.3</v>
      </c>
      <c r="X276" t="n">
        <v>0.38</v>
      </c>
      <c r="Y276" t="n">
        <v>1</v>
      </c>
      <c r="Z276" t="n">
        <v>10</v>
      </c>
    </row>
    <row r="277">
      <c r="A277" t="n">
        <v>36</v>
      </c>
      <c r="B277" t="n">
        <v>85</v>
      </c>
      <c r="C277" t="inlineStr">
        <is>
          <t xml:space="preserve">CONCLUIDO	</t>
        </is>
      </c>
      <c r="D277" t="n">
        <v>2.2058</v>
      </c>
      <c r="E277" t="n">
        <v>45.33</v>
      </c>
      <c r="F277" t="n">
        <v>42.59</v>
      </c>
      <c r="G277" t="n">
        <v>232.31</v>
      </c>
      <c r="H277" t="n">
        <v>2.94</v>
      </c>
      <c r="I277" t="n">
        <v>11</v>
      </c>
      <c r="J277" t="n">
        <v>223.68</v>
      </c>
      <c r="K277" t="n">
        <v>51.39</v>
      </c>
      <c r="L277" t="n">
        <v>37</v>
      </c>
      <c r="M277" t="n">
        <v>2</v>
      </c>
      <c r="N277" t="n">
        <v>50.29</v>
      </c>
      <c r="O277" t="n">
        <v>27821.09</v>
      </c>
      <c r="P277" t="n">
        <v>476.11</v>
      </c>
      <c r="Q277" t="n">
        <v>796.46</v>
      </c>
      <c r="R277" t="n">
        <v>123.57</v>
      </c>
      <c r="S277" t="n">
        <v>102.58</v>
      </c>
      <c r="T277" t="n">
        <v>6454.18</v>
      </c>
      <c r="U277" t="n">
        <v>0.83</v>
      </c>
      <c r="V277" t="n">
        <v>0.88</v>
      </c>
      <c r="W277" t="n">
        <v>12.3</v>
      </c>
      <c r="X277" t="n">
        <v>0.38</v>
      </c>
      <c r="Y277" t="n">
        <v>1</v>
      </c>
      <c r="Z277" t="n">
        <v>10</v>
      </c>
    </row>
    <row r="278">
      <c r="A278" t="n">
        <v>37</v>
      </c>
      <c r="B278" t="n">
        <v>85</v>
      </c>
      <c r="C278" t="inlineStr">
        <is>
          <t xml:space="preserve">CONCLUIDO	</t>
        </is>
      </c>
      <c r="D278" t="n">
        <v>2.2049</v>
      </c>
      <c r="E278" t="n">
        <v>45.35</v>
      </c>
      <c r="F278" t="n">
        <v>42.61</v>
      </c>
      <c r="G278" t="n">
        <v>232.41</v>
      </c>
      <c r="H278" t="n">
        <v>3</v>
      </c>
      <c r="I278" t="n">
        <v>11</v>
      </c>
      <c r="J278" t="n">
        <v>225.35</v>
      </c>
      <c r="K278" t="n">
        <v>51.39</v>
      </c>
      <c r="L278" t="n">
        <v>38</v>
      </c>
      <c r="M278" t="n">
        <v>1</v>
      </c>
      <c r="N278" t="n">
        <v>50.96</v>
      </c>
      <c r="O278" t="n">
        <v>28027.19</v>
      </c>
      <c r="P278" t="n">
        <v>478.68</v>
      </c>
      <c r="Q278" t="n">
        <v>796.41</v>
      </c>
      <c r="R278" t="n">
        <v>124.24</v>
      </c>
      <c r="S278" t="n">
        <v>102.58</v>
      </c>
      <c r="T278" t="n">
        <v>6784.93</v>
      </c>
      <c r="U278" t="n">
        <v>0.83</v>
      </c>
      <c r="V278" t="n">
        <v>0.88</v>
      </c>
      <c r="W278" t="n">
        <v>12.3</v>
      </c>
      <c r="X278" t="n">
        <v>0.4</v>
      </c>
      <c r="Y278" t="n">
        <v>1</v>
      </c>
      <c r="Z278" t="n">
        <v>10</v>
      </c>
    </row>
    <row r="279">
      <c r="A279" t="n">
        <v>38</v>
      </c>
      <c r="B279" t="n">
        <v>85</v>
      </c>
      <c r="C279" t="inlineStr">
        <is>
          <t xml:space="preserve">CONCLUIDO	</t>
        </is>
      </c>
      <c r="D279" t="n">
        <v>2.2048</v>
      </c>
      <c r="E279" t="n">
        <v>45.36</v>
      </c>
      <c r="F279" t="n">
        <v>42.61</v>
      </c>
      <c r="G279" t="n">
        <v>232.42</v>
      </c>
      <c r="H279" t="n">
        <v>3.05</v>
      </c>
      <c r="I279" t="n">
        <v>11</v>
      </c>
      <c r="J279" t="n">
        <v>227.03</v>
      </c>
      <c r="K279" t="n">
        <v>51.39</v>
      </c>
      <c r="L279" t="n">
        <v>39</v>
      </c>
      <c r="M279" t="n">
        <v>0</v>
      </c>
      <c r="N279" t="n">
        <v>51.64</v>
      </c>
      <c r="O279" t="n">
        <v>28234.24</v>
      </c>
      <c r="P279" t="n">
        <v>481.85</v>
      </c>
      <c r="Q279" t="n">
        <v>796.39</v>
      </c>
      <c r="R279" t="n">
        <v>124.19</v>
      </c>
      <c r="S279" t="n">
        <v>102.58</v>
      </c>
      <c r="T279" t="n">
        <v>6763.43</v>
      </c>
      <c r="U279" t="n">
        <v>0.83</v>
      </c>
      <c r="V279" t="n">
        <v>0.88</v>
      </c>
      <c r="W279" t="n">
        <v>12.3</v>
      </c>
      <c r="X279" t="n">
        <v>0.4</v>
      </c>
      <c r="Y279" t="n">
        <v>1</v>
      </c>
      <c r="Z279" t="n">
        <v>10</v>
      </c>
    </row>
    <row r="280">
      <c r="A280" t="n">
        <v>0</v>
      </c>
      <c r="B280" t="n">
        <v>20</v>
      </c>
      <c r="C280" t="inlineStr">
        <is>
          <t xml:space="preserve">CONCLUIDO	</t>
        </is>
      </c>
      <c r="D280" t="n">
        <v>1.8466</v>
      </c>
      <c r="E280" t="n">
        <v>54.15</v>
      </c>
      <c r="F280" t="n">
        <v>49.92</v>
      </c>
      <c r="G280" t="n">
        <v>14.76</v>
      </c>
      <c r="H280" t="n">
        <v>0.34</v>
      </c>
      <c r="I280" t="n">
        <v>203</v>
      </c>
      <c r="J280" t="n">
        <v>51.33</v>
      </c>
      <c r="K280" t="n">
        <v>24.83</v>
      </c>
      <c r="L280" t="n">
        <v>1</v>
      </c>
      <c r="M280" t="n">
        <v>201</v>
      </c>
      <c r="N280" t="n">
        <v>5.51</v>
      </c>
      <c r="O280" t="n">
        <v>6564.78</v>
      </c>
      <c r="P280" t="n">
        <v>279.76</v>
      </c>
      <c r="Q280" t="n">
        <v>796.84</v>
      </c>
      <c r="R280" t="n">
        <v>367.82</v>
      </c>
      <c r="S280" t="n">
        <v>102.58</v>
      </c>
      <c r="T280" t="n">
        <v>127615.78</v>
      </c>
      <c r="U280" t="n">
        <v>0.28</v>
      </c>
      <c r="V280" t="n">
        <v>0.75</v>
      </c>
      <c r="W280" t="n">
        <v>12.62</v>
      </c>
      <c r="X280" t="n">
        <v>7.7</v>
      </c>
      <c r="Y280" t="n">
        <v>1</v>
      </c>
      <c r="Z280" t="n">
        <v>10</v>
      </c>
    </row>
    <row r="281">
      <c r="A281" t="n">
        <v>1</v>
      </c>
      <c r="B281" t="n">
        <v>20</v>
      </c>
      <c r="C281" t="inlineStr">
        <is>
          <t xml:space="preserve">CONCLUIDO	</t>
        </is>
      </c>
      <c r="D281" t="n">
        <v>2.0678</v>
      </c>
      <c r="E281" t="n">
        <v>48.36</v>
      </c>
      <c r="F281" t="n">
        <v>45.53</v>
      </c>
      <c r="G281" t="n">
        <v>30.69</v>
      </c>
      <c r="H281" t="n">
        <v>0.66</v>
      </c>
      <c r="I281" t="n">
        <v>89</v>
      </c>
      <c r="J281" t="n">
        <v>52.47</v>
      </c>
      <c r="K281" t="n">
        <v>24.83</v>
      </c>
      <c r="L281" t="n">
        <v>2</v>
      </c>
      <c r="M281" t="n">
        <v>87</v>
      </c>
      <c r="N281" t="n">
        <v>5.64</v>
      </c>
      <c r="O281" t="n">
        <v>6705.1</v>
      </c>
      <c r="P281" t="n">
        <v>243.88</v>
      </c>
      <c r="Q281" t="n">
        <v>796.52</v>
      </c>
      <c r="R281" t="n">
        <v>221.57</v>
      </c>
      <c r="S281" t="n">
        <v>102.58</v>
      </c>
      <c r="T281" t="n">
        <v>55064.67</v>
      </c>
      <c r="U281" t="n">
        <v>0.46</v>
      </c>
      <c r="V281" t="n">
        <v>0.83</v>
      </c>
      <c r="W281" t="n">
        <v>12.42</v>
      </c>
      <c r="X281" t="n">
        <v>3.31</v>
      </c>
      <c r="Y281" t="n">
        <v>1</v>
      </c>
      <c r="Z281" t="n">
        <v>10</v>
      </c>
    </row>
    <row r="282">
      <c r="A282" t="n">
        <v>2</v>
      </c>
      <c r="B282" t="n">
        <v>20</v>
      </c>
      <c r="C282" t="inlineStr">
        <is>
          <t xml:space="preserve">CONCLUIDO	</t>
        </is>
      </c>
      <c r="D282" t="n">
        <v>2.143</v>
      </c>
      <c r="E282" t="n">
        <v>46.66</v>
      </c>
      <c r="F282" t="n">
        <v>44.24</v>
      </c>
      <c r="G282" t="n">
        <v>48.27</v>
      </c>
      <c r="H282" t="n">
        <v>0.97</v>
      </c>
      <c r="I282" t="n">
        <v>55</v>
      </c>
      <c r="J282" t="n">
        <v>53.61</v>
      </c>
      <c r="K282" t="n">
        <v>24.83</v>
      </c>
      <c r="L282" t="n">
        <v>3</v>
      </c>
      <c r="M282" t="n">
        <v>53</v>
      </c>
      <c r="N282" t="n">
        <v>5.78</v>
      </c>
      <c r="O282" t="n">
        <v>6845.59</v>
      </c>
      <c r="P282" t="n">
        <v>224.59</v>
      </c>
      <c r="Q282" t="n">
        <v>796.55</v>
      </c>
      <c r="R282" t="n">
        <v>178.82</v>
      </c>
      <c r="S282" t="n">
        <v>102.58</v>
      </c>
      <c r="T282" t="n">
        <v>33855.44</v>
      </c>
      <c r="U282" t="n">
        <v>0.57</v>
      </c>
      <c r="V282" t="n">
        <v>0.85</v>
      </c>
      <c r="W282" t="n">
        <v>12.37</v>
      </c>
      <c r="X282" t="n">
        <v>2.03</v>
      </c>
      <c r="Y282" t="n">
        <v>1</v>
      </c>
      <c r="Z282" t="n">
        <v>10</v>
      </c>
    </row>
    <row r="283">
      <c r="A283" t="n">
        <v>3</v>
      </c>
      <c r="B283" t="n">
        <v>20</v>
      </c>
      <c r="C283" t="inlineStr">
        <is>
          <t xml:space="preserve">CONCLUIDO	</t>
        </is>
      </c>
      <c r="D283" t="n">
        <v>2.1715</v>
      </c>
      <c r="E283" t="n">
        <v>46.05</v>
      </c>
      <c r="F283" t="n">
        <v>43.79</v>
      </c>
      <c r="G283" t="n">
        <v>62.56</v>
      </c>
      <c r="H283" t="n">
        <v>1.27</v>
      </c>
      <c r="I283" t="n">
        <v>42</v>
      </c>
      <c r="J283" t="n">
        <v>54.75</v>
      </c>
      <c r="K283" t="n">
        <v>24.83</v>
      </c>
      <c r="L283" t="n">
        <v>4</v>
      </c>
      <c r="M283" t="n">
        <v>11</v>
      </c>
      <c r="N283" t="n">
        <v>5.92</v>
      </c>
      <c r="O283" t="n">
        <v>6986.39</v>
      </c>
      <c r="P283" t="n">
        <v>212.71</v>
      </c>
      <c r="Q283" t="n">
        <v>796.6</v>
      </c>
      <c r="R283" t="n">
        <v>162.68</v>
      </c>
      <c r="S283" t="n">
        <v>102.58</v>
      </c>
      <c r="T283" t="n">
        <v>25850.22</v>
      </c>
      <c r="U283" t="n">
        <v>0.63</v>
      </c>
      <c r="V283" t="n">
        <v>0.86</v>
      </c>
      <c r="W283" t="n">
        <v>12.38</v>
      </c>
      <c r="X283" t="n">
        <v>1.57</v>
      </c>
      <c r="Y283" t="n">
        <v>1</v>
      </c>
      <c r="Z283" t="n">
        <v>10</v>
      </c>
    </row>
    <row r="284">
      <c r="A284" t="n">
        <v>4</v>
      </c>
      <c r="B284" t="n">
        <v>20</v>
      </c>
      <c r="C284" t="inlineStr">
        <is>
          <t xml:space="preserve">CONCLUIDO	</t>
        </is>
      </c>
      <c r="D284" t="n">
        <v>2.1729</v>
      </c>
      <c r="E284" t="n">
        <v>46.02</v>
      </c>
      <c r="F284" t="n">
        <v>43.77</v>
      </c>
      <c r="G284" t="n">
        <v>64.06</v>
      </c>
      <c r="H284" t="n">
        <v>1.55</v>
      </c>
      <c r="I284" t="n">
        <v>41</v>
      </c>
      <c r="J284" t="n">
        <v>55.89</v>
      </c>
      <c r="K284" t="n">
        <v>24.83</v>
      </c>
      <c r="L284" t="n">
        <v>5</v>
      </c>
      <c r="M284" t="n">
        <v>0</v>
      </c>
      <c r="N284" t="n">
        <v>6.07</v>
      </c>
      <c r="O284" t="n">
        <v>7127.49</v>
      </c>
      <c r="P284" t="n">
        <v>215.85</v>
      </c>
      <c r="Q284" t="n">
        <v>796.63</v>
      </c>
      <c r="R284" t="n">
        <v>161.48</v>
      </c>
      <c r="S284" t="n">
        <v>102.58</v>
      </c>
      <c r="T284" t="n">
        <v>25259.38</v>
      </c>
      <c r="U284" t="n">
        <v>0.64</v>
      </c>
      <c r="V284" t="n">
        <v>0.86</v>
      </c>
      <c r="W284" t="n">
        <v>12.39</v>
      </c>
      <c r="X284" t="n">
        <v>1.56</v>
      </c>
      <c r="Y284" t="n">
        <v>1</v>
      </c>
      <c r="Z284" t="n">
        <v>10</v>
      </c>
    </row>
    <row r="285">
      <c r="A285" t="n">
        <v>0</v>
      </c>
      <c r="B285" t="n">
        <v>65</v>
      </c>
      <c r="C285" t="inlineStr">
        <is>
          <t xml:space="preserve">CONCLUIDO	</t>
        </is>
      </c>
      <c r="D285" t="n">
        <v>1.296</v>
      </c>
      <c r="E285" t="n">
        <v>77.16</v>
      </c>
      <c r="F285" t="n">
        <v>61.53</v>
      </c>
      <c r="G285" t="n">
        <v>7.47</v>
      </c>
      <c r="H285" t="n">
        <v>0.13</v>
      </c>
      <c r="I285" t="n">
        <v>494</v>
      </c>
      <c r="J285" t="n">
        <v>133.21</v>
      </c>
      <c r="K285" t="n">
        <v>46.47</v>
      </c>
      <c r="L285" t="n">
        <v>1</v>
      </c>
      <c r="M285" t="n">
        <v>492</v>
      </c>
      <c r="N285" t="n">
        <v>20.75</v>
      </c>
      <c r="O285" t="n">
        <v>16663.42</v>
      </c>
      <c r="P285" t="n">
        <v>678.59</v>
      </c>
      <c r="Q285" t="n">
        <v>798</v>
      </c>
      <c r="R285" t="n">
        <v>757.1</v>
      </c>
      <c r="S285" t="n">
        <v>102.58</v>
      </c>
      <c r="T285" t="n">
        <v>320804.09</v>
      </c>
      <c r="U285" t="n">
        <v>0.14</v>
      </c>
      <c r="V285" t="n">
        <v>0.61</v>
      </c>
      <c r="W285" t="n">
        <v>13.07</v>
      </c>
      <c r="X285" t="n">
        <v>19.28</v>
      </c>
      <c r="Y285" t="n">
        <v>1</v>
      </c>
      <c r="Z285" t="n">
        <v>10</v>
      </c>
    </row>
    <row r="286">
      <c r="A286" t="n">
        <v>1</v>
      </c>
      <c r="B286" t="n">
        <v>65</v>
      </c>
      <c r="C286" t="inlineStr">
        <is>
          <t xml:space="preserve">CONCLUIDO	</t>
        </is>
      </c>
      <c r="D286" t="n">
        <v>1.7461</v>
      </c>
      <c r="E286" t="n">
        <v>57.27</v>
      </c>
      <c r="F286" t="n">
        <v>49.7</v>
      </c>
      <c r="G286" t="n">
        <v>15.06</v>
      </c>
      <c r="H286" t="n">
        <v>0.26</v>
      </c>
      <c r="I286" t="n">
        <v>198</v>
      </c>
      <c r="J286" t="n">
        <v>134.55</v>
      </c>
      <c r="K286" t="n">
        <v>46.47</v>
      </c>
      <c r="L286" t="n">
        <v>2</v>
      </c>
      <c r="M286" t="n">
        <v>196</v>
      </c>
      <c r="N286" t="n">
        <v>21.09</v>
      </c>
      <c r="O286" t="n">
        <v>16828.84</v>
      </c>
      <c r="P286" t="n">
        <v>545.42</v>
      </c>
      <c r="Q286" t="n">
        <v>796.85</v>
      </c>
      <c r="R286" t="n">
        <v>360.89</v>
      </c>
      <c r="S286" t="n">
        <v>102.58</v>
      </c>
      <c r="T286" t="n">
        <v>124178.58</v>
      </c>
      <c r="U286" t="n">
        <v>0.28</v>
      </c>
      <c r="V286" t="n">
        <v>0.76</v>
      </c>
      <c r="W286" t="n">
        <v>12.6</v>
      </c>
      <c r="X286" t="n">
        <v>7.47</v>
      </c>
      <c r="Y286" t="n">
        <v>1</v>
      </c>
      <c r="Z286" t="n">
        <v>10</v>
      </c>
    </row>
    <row r="287">
      <c r="A287" t="n">
        <v>2</v>
      </c>
      <c r="B287" t="n">
        <v>65</v>
      </c>
      <c r="C287" t="inlineStr">
        <is>
          <t xml:space="preserve">CONCLUIDO	</t>
        </is>
      </c>
      <c r="D287" t="n">
        <v>1.9077</v>
      </c>
      <c r="E287" t="n">
        <v>52.42</v>
      </c>
      <c r="F287" t="n">
        <v>46.86</v>
      </c>
      <c r="G287" t="n">
        <v>22.68</v>
      </c>
      <c r="H287" t="n">
        <v>0.39</v>
      </c>
      <c r="I287" t="n">
        <v>124</v>
      </c>
      <c r="J287" t="n">
        <v>135.9</v>
      </c>
      <c r="K287" t="n">
        <v>46.47</v>
      </c>
      <c r="L287" t="n">
        <v>3</v>
      </c>
      <c r="M287" t="n">
        <v>122</v>
      </c>
      <c r="N287" t="n">
        <v>21.43</v>
      </c>
      <c r="O287" t="n">
        <v>16994.64</v>
      </c>
      <c r="P287" t="n">
        <v>511.11</v>
      </c>
      <c r="Q287" t="n">
        <v>796.64</v>
      </c>
      <c r="R287" t="n">
        <v>266.2</v>
      </c>
      <c r="S287" t="n">
        <v>102.58</v>
      </c>
      <c r="T287" t="n">
        <v>77201.47</v>
      </c>
      <c r="U287" t="n">
        <v>0.39</v>
      </c>
      <c r="V287" t="n">
        <v>0.8</v>
      </c>
      <c r="W287" t="n">
        <v>12.48</v>
      </c>
      <c r="X287" t="n">
        <v>4.64</v>
      </c>
      <c r="Y287" t="n">
        <v>1</v>
      </c>
      <c r="Z287" t="n">
        <v>10</v>
      </c>
    </row>
    <row r="288">
      <c r="A288" t="n">
        <v>3</v>
      </c>
      <c r="B288" t="n">
        <v>65</v>
      </c>
      <c r="C288" t="inlineStr">
        <is>
          <t xml:space="preserve">CONCLUIDO	</t>
        </is>
      </c>
      <c r="D288" t="n">
        <v>1.9915</v>
      </c>
      <c r="E288" t="n">
        <v>50.21</v>
      </c>
      <c r="F288" t="n">
        <v>45.58</v>
      </c>
      <c r="G288" t="n">
        <v>30.39</v>
      </c>
      <c r="H288" t="n">
        <v>0.52</v>
      </c>
      <c r="I288" t="n">
        <v>90</v>
      </c>
      <c r="J288" t="n">
        <v>137.25</v>
      </c>
      <c r="K288" t="n">
        <v>46.47</v>
      </c>
      <c r="L288" t="n">
        <v>4</v>
      </c>
      <c r="M288" t="n">
        <v>88</v>
      </c>
      <c r="N288" t="n">
        <v>21.78</v>
      </c>
      <c r="O288" t="n">
        <v>17160.92</v>
      </c>
      <c r="P288" t="n">
        <v>493.62</v>
      </c>
      <c r="Q288" t="n">
        <v>796.63</v>
      </c>
      <c r="R288" t="n">
        <v>223.17</v>
      </c>
      <c r="S288" t="n">
        <v>102.58</v>
      </c>
      <c r="T288" t="n">
        <v>55857.92</v>
      </c>
      <c r="U288" t="n">
        <v>0.46</v>
      </c>
      <c r="V288" t="n">
        <v>0.83</v>
      </c>
      <c r="W288" t="n">
        <v>12.43</v>
      </c>
      <c r="X288" t="n">
        <v>3.36</v>
      </c>
      <c r="Y288" t="n">
        <v>1</v>
      </c>
      <c r="Z288" t="n">
        <v>10</v>
      </c>
    </row>
    <row r="289">
      <c r="A289" t="n">
        <v>4</v>
      </c>
      <c r="B289" t="n">
        <v>65</v>
      </c>
      <c r="C289" t="inlineStr">
        <is>
          <t xml:space="preserve">CONCLUIDO	</t>
        </is>
      </c>
      <c r="D289" t="n">
        <v>2.0421</v>
      </c>
      <c r="E289" t="n">
        <v>48.97</v>
      </c>
      <c r="F289" t="n">
        <v>44.86</v>
      </c>
      <c r="G289" t="n">
        <v>37.91</v>
      </c>
      <c r="H289" t="n">
        <v>0.64</v>
      </c>
      <c r="I289" t="n">
        <v>71</v>
      </c>
      <c r="J289" t="n">
        <v>138.6</v>
      </c>
      <c r="K289" t="n">
        <v>46.47</v>
      </c>
      <c r="L289" t="n">
        <v>5</v>
      </c>
      <c r="M289" t="n">
        <v>69</v>
      </c>
      <c r="N289" t="n">
        <v>22.13</v>
      </c>
      <c r="O289" t="n">
        <v>17327.69</v>
      </c>
      <c r="P289" t="n">
        <v>482.3</v>
      </c>
      <c r="Q289" t="n">
        <v>796.47</v>
      </c>
      <c r="R289" t="n">
        <v>199.28</v>
      </c>
      <c r="S289" t="n">
        <v>102.58</v>
      </c>
      <c r="T289" t="n">
        <v>44007.71</v>
      </c>
      <c r="U289" t="n">
        <v>0.51</v>
      </c>
      <c r="V289" t="n">
        <v>0.84</v>
      </c>
      <c r="W289" t="n">
        <v>12.39</v>
      </c>
      <c r="X289" t="n">
        <v>2.64</v>
      </c>
      <c r="Y289" t="n">
        <v>1</v>
      </c>
      <c r="Z289" t="n">
        <v>10</v>
      </c>
    </row>
    <row r="290">
      <c r="A290" t="n">
        <v>5</v>
      </c>
      <c r="B290" t="n">
        <v>65</v>
      </c>
      <c r="C290" t="inlineStr">
        <is>
          <t xml:space="preserve">CONCLUIDO	</t>
        </is>
      </c>
      <c r="D290" t="n">
        <v>2.0775</v>
      </c>
      <c r="E290" t="n">
        <v>48.14</v>
      </c>
      <c r="F290" t="n">
        <v>44.38</v>
      </c>
      <c r="G290" t="n">
        <v>45.91</v>
      </c>
      <c r="H290" t="n">
        <v>0.76</v>
      </c>
      <c r="I290" t="n">
        <v>58</v>
      </c>
      <c r="J290" t="n">
        <v>139.95</v>
      </c>
      <c r="K290" t="n">
        <v>46.47</v>
      </c>
      <c r="L290" t="n">
        <v>6</v>
      </c>
      <c r="M290" t="n">
        <v>56</v>
      </c>
      <c r="N290" t="n">
        <v>22.49</v>
      </c>
      <c r="O290" t="n">
        <v>17494.97</v>
      </c>
      <c r="P290" t="n">
        <v>474.08</v>
      </c>
      <c r="Q290" t="n">
        <v>796.48</v>
      </c>
      <c r="R290" t="n">
        <v>183.34</v>
      </c>
      <c r="S290" t="n">
        <v>102.58</v>
      </c>
      <c r="T290" t="n">
        <v>36102.97</v>
      </c>
      <c r="U290" t="n">
        <v>0.5600000000000001</v>
      </c>
      <c r="V290" t="n">
        <v>0.85</v>
      </c>
      <c r="W290" t="n">
        <v>12.37</v>
      </c>
      <c r="X290" t="n">
        <v>2.16</v>
      </c>
      <c r="Y290" t="n">
        <v>1</v>
      </c>
      <c r="Z290" t="n">
        <v>10</v>
      </c>
    </row>
    <row r="291">
      <c r="A291" t="n">
        <v>6</v>
      </c>
      <c r="B291" t="n">
        <v>65</v>
      </c>
      <c r="C291" t="inlineStr">
        <is>
          <t xml:space="preserve">CONCLUIDO	</t>
        </is>
      </c>
      <c r="D291" t="n">
        <v>2.1044</v>
      </c>
      <c r="E291" t="n">
        <v>47.52</v>
      </c>
      <c r="F291" t="n">
        <v>44</v>
      </c>
      <c r="G291" t="n">
        <v>53.88</v>
      </c>
      <c r="H291" t="n">
        <v>0.88</v>
      </c>
      <c r="I291" t="n">
        <v>49</v>
      </c>
      <c r="J291" t="n">
        <v>141.31</v>
      </c>
      <c r="K291" t="n">
        <v>46.47</v>
      </c>
      <c r="L291" t="n">
        <v>7</v>
      </c>
      <c r="M291" t="n">
        <v>47</v>
      </c>
      <c r="N291" t="n">
        <v>22.85</v>
      </c>
      <c r="O291" t="n">
        <v>17662.75</v>
      </c>
      <c r="P291" t="n">
        <v>466.48</v>
      </c>
      <c r="Q291" t="n">
        <v>796.55</v>
      </c>
      <c r="R291" t="n">
        <v>170.95</v>
      </c>
      <c r="S291" t="n">
        <v>102.58</v>
      </c>
      <c r="T291" t="n">
        <v>29951</v>
      </c>
      <c r="U291" t="n">
        <v>0.6</v>
      </c>
      <c r="V291" t="n">
        <v>0.85</v>
      </c>
      <c r="W291" t="n">
        <v>12.36</v>
      </c>
      <c r="X291" t="n">
        <v>1.79</v>
      </c>
      <c r="Y291" t="n">
        <v>1</v>
      </c>
      <c r="Z291" t="n">
        <v>10</v>
      </c>
    </row>
    <row r="292">
      <c r="A292" t="n">
        <v>7</v>
      </c>
      <c r="B292" t="n">
        <v>65</v>
      </c>
      <c r="C292" t="inlineStr">
        <is>
          <t xml:space="preserve">CONCLUIDO	</t>
        </is>
      </c>
      <c r="D292" t="n">
        <v>2.1212</v>
      </c>
      <c r="E292" t="n">
        <v>47.14</v>
      </c>
      <c r="F292" t="n">
        <v>43.79</v>
      </c>
      <c r="G292" t="n">
        <v>61.11</v>
      </c>
      <c r="H292" t="n">
        <v>0.99</v>
      </c>
      <c r="I292" t="n">
        <v>43</v>
      </c>
      <c r="J292" t="n">
        <v>142.68</v>
      </c>
      <c r="K292" t="n">
        <v>46.47</v>
      </c>
      <c r="L292" t="n">
        <v>8</v>
      </c>
      <c r="M292" t="n">
        <v>41</v>
      </c>
      <c r="N292" t="n">
        <v>23.21</v>
      </c>
      <c r="O292" t="n">
        <v>17831.04</v>
      </c>
      <c r="P292" t="n">
        <v>460.45</v>
      </c>
      <c r="Q292" t="n">
        <v>796.49</v>
      </c>
      <c r="R292" t="n">
        <v>163.86</v>
      </c>
      <c r="S292" t="n">
        <v>102.58</v>
      </c>
      <c r="T292" t="n">
        <v>26439</v>
      </c>
      <c r="U292" t="n">
        <v>0.63</v>
      </c>
      <c r="V292" t="n">
        <v>0.86</v>
      </c>
      <c r="W292" t="n">
        <v>12.35</v>
      </c>
      <c r="X292" t="n">
        <v>1.58</v>
      </c>
      <c r="Y292" t="n">
        <v>1</v>
      </c>
      <c r="Z292" t="n">
        <v>10</v>
      </c>
    </row>
    <row r="293">
      <c r="A293" t="n">
        <v>8</v>
      </c>
      <c r="B293" t="n">
        <v>65</v>
      </c>
      <c r="C293" t="inlineStr">
        <is>
          <t xml:space="preserve">CONCLUIDO	</t>
        </is>
      </c>
      <c r="D293" t="n">
        <v>2.136</v>
      </c>
      <c r="E293" t="n">
        <v>46.82</v>
      </c>
      <c r="F293" t="n">
        <v>43.6</v>
      </c>
      <c r="G293" t="n">
        <v>68.84</v>
      </c>
      <c r="H293" t="n">
        <v>1.11</v>
      </c>
      <c r="I293" t="n">
        <v>38</v>
      </c>
      <c r="J293" t="n">
        <v>144.05</v>
      </c>
      <c r="K293" t="n">
        <v>46.47</v>
      </c>
      <c r="L293" t="n">
        <v>9</v>
      </c>
      <c r="M293" t="n">
        <v>36</v>
      </c>
      <c r="N293" t="n">
        <v>23.58</v>
      </c>
      <c r="O293" t="n">
        <v>17999.83</v>
      </c>
      <c r="P293" t="n">
        <v>454.97</v>
      </c>
      <c r="Q293" t="n">
        <v>796.35</v>
      </c>
      <c r="R293" t="n">
        <v>157.36</v>
      </c>
      <c r="S293" t="n">
        <v>102.58</v>
      </c>
      <c r="T293" t="n">
        <v>23211.67</v>
      </c>
      <c r="U293" t="n">
        <v>0.65</v>
      </c>
      <c r="V293" t="n">
        <v>0.86</v>
      </c>
      <c r="W293" t="n">
        <v>12.34</v>
      </c>
      <c r="X293" t="n">
        <v>1.39</v>
      </c>
      <c r="Y293" t="n">
        <v>1</v>
      </c>
      <c r="Z293" t="n">
        <v>10</v>
      </c>
    </row>
    <row r="294">
      <c r="A294" t="n">
        <v>9</v>
      </c>
      <c r="B294" t="n">
        <v>65</v>
      </c>
      <c r="C294" t="inlineStr">
        <is>
          <t xml:space="preserve">CONCLUIDO	</t>
        </is>
      </c>
      <c r="D294" t="n">
        <v>2.1473</v>
      </c>
      <c r="E294" t="n">
        <v>46.57</v>
      </c>
      <c r="F294" t="n">
        <v>43.46</v>
      </c>
      <c r="G294" t="n">
        <v>76.7</v>
      </c>
      <c r="H294" t="n">
        <v>1.22</v>
      </c>
      <c r="I294" t="n">
        <v>34</v>
      </c>
      <c r="J294" t="n">
        <v>145.42</v>
      </c>
      <c r="K294" t="n">
        <v>46.47</v>
      </c>
      <c r="L294" t="n">
        <v>10</v>
      </c>
      <c r="M294" t="n">
        <v>32</v>
      </c>
      <c r="N294" t="n">
        <v>23.95</v>
      </c>
      <c r="O294" t="n">
        <v>18169.15</v>
      </c>
      <c r="P294" t="n">
        <v>449.81</v>
      </c>
      <c r="Q294" t="n">
        <v>796.36</v>
      </c>
      <c r="R294" t="n">
        <v>152.77</v>
      </c>
      <c r="S294" t="n">
        <v>102.58</v>
      </c>
      <c r="T294" t="n">
        <v>20936.55</v>
      </c>
      <c r="U294" t="n">
        <v>0.67</v>
      </c>
      <c r="V294" t="n">
        <v>0.87</v>
      </c>
      <c r="W294" t="n">
        <v>12.34</v>
      </c>
      <c r="X294" t="n">
        <v>1.25</v>
      </c>
      <c r="Y294" t="n">
        <v>1</v>
      </c>
      <c r="Z294" t="n">
        <v>10</v>
      </c>
    </row>
    <row r="295">
      <c r="A295" t="n">
        <v>10</v>
      </c>
      <c r="B295" t="n">
        <v>65</v>
      </c>
      <c r="C295" t="inlineStr">
        <is>
          <t xml:space="preserve">CONCLUIDO	</t>
        </is>
      </c>
      <c r="D295" t="n">
        <v>2.1602</v>
      </c>
      <c r="E295" t="n">
        <v>46.29</v>
      </c>
      <c r="F295" t="n">
        <v>43.3</v>
      </c>
      <c r="G295" t="n">
        <v>86.59</v>
      </c>
      <c r="H295" t="n">
        <v>1.33</v>
      </c>
      <c r="I295" t="n">
        <v>30</v>
      </c>
      <c r="J295" t="n">
        <v>146.8</v>
      </c>
      <c r="K295" t="n">
        <v>46.47</v>
      </c>
      <c r="L295" t="n">
        <v>11</v>
      </c>
      <c r="M295" t="n">
        <v>28</v>
      </c>
      <c r="N295" t="n">
        <v>24.33</v>
      </c>
      <c r="O295" t="n">
        <v>18338.99</v>
      </c>
      <c r="P295" t="n">
        <v>445.11</v>
      </c>
      <c r="Q295" t="n">
        <v>796.4299999999999</v>
      </c>
      <c r="R295" t="n">
        <v>147.26</v>
      </c>
      <c r="S295" t="n">
        <v>102.58</v>
      </c>
      <c r="T295" t="n">
        <v>18201.83</v>
      </c>
      <c r="U295" t="n">
        <v>0.7</v>
      </c>
      <c r="V295" t="n">
        <v>0.87</v>
      </c>
      <c r="W295" t="n">
        <v>12.33</v>
      </c>
      <c r="X295" t="n">
        <v>1.08</v>
      </c>
      <c r="Y295" t="n">
        <v>1</v>
      </c>
      <c r="Z295" t="n">
        <v>10</v>
      </c>
    </row>
    <row r="296">
      <c r="A296" t="n">
        <v>11</v>
      </c>
      <c r="B296" t="n">
        <v>65</v>
      </c>
      <c r="C296" t="inlineStr">
        <is>
          <t xml:space="preserve">CONCLUIDO	</t>
        </is>
      </c>
      <c r="D296" t="n">
        <v>2.1649</v>
      </c>
      <c r="E296" t="n">
        <v>46.19</v>
      </c>
      <c r="F296" t="n">
        <v>43.25</v>
      </c>
      <c r="G296" t="n">
        <v>92.68000000000001</v>
      </c>
      <c r="H296" t="n">
        <v>1.43</v>
      </c>
      <c r="I296" t="n">
        <v>28</v>
      </c>
      <c r="J296" t="n">
        <v>148.18</v>
      </c>
      <c r="K296" t="n">
        <v>46.47</v>
      </c>
      <c r="L296" t="n">
        <v>12</v>
      </c>
      <c r="M296" t="n">
        <v>26</v>
      </c>
      <c r="N296" t="n">
        <v>24.71</v>
      </c>
      <c r="O296" t="n">
        <v>18509.36</v>
      </c>
      <c r="P296" t="n">
        <v>441.38</v>
      </c>
      <c r="Q296" t="n">
        <v>796.39</v>
      </c>
      <c r="R296" t="n">
        <v>145.91</v>
      </c>
      <c r="S296" t="n">
        <v>102.58</v>
      </c>
      <c r="T296" t="n">
        <v>17535.73</v>
      </c>
      <c r="U296" t="n">
        <v>0.7</v>
      </c>
      <c r="V296" t="n">
        <v>0.87</v>
      </c>
      <c r="W296" t="n">
        <v>12.32</v>
      </c>
      <c r="X296" t="n">
        <v>1.04</v>
      </c>
      <c r="Y296" t="n">
        <v>1</v>
      </c>
      <c r="Z296" t="n">
        <v>10</v>
      </c>
    </row>
    <row r="297">
      <c r="A297" t="n">
        <v>12</v>
      </c>
      <c r="B297" t="n">
        <v>65</v>
      </c>
      <c r="C297" t="inlineStr">
        <is>
          <t xml:space="preserve">CONCLUIDO	</t>
        </is>
      </c>
      <c r="D297" t="n">
        <v>2.1757</v>
      </c>
      <c r="E297" t="n">
        <v>45.96</v>
      </c>
      <c r="F297" t="n">
        <v>43.1</v>
      </c>
      <c r="G297" t="n">
        <v>103.44</v>
      </c>
      <c r="H297" t="n">
        <v>1.54</v>
      </c>
      <c r="I297" t="n">
        <v>25</v>
      </c>
      <c r="J297" t="n">
        <v>149.56</v>
      </c>
      <c r="K297" t="n">
        <v>46.47</v>
      </c>
      <c r="L297" t="n">
        <v>13</v>
      </c>
      <c r="M297" t="n">
        <v>23</v>
      </c>
      <c r="N297" t="n">
        <v>25.1</v>
      </c>
      <c r="O297" t="n">
        <v>18680.25</v>
      </c>
      <c r="P297" t="n">
        <v>435.57</v>
      </c>
      <c r="Q297" t="n">
        <v>796.36</v>
      </c>
      <c r="R297" t="n">
        <v>141.06</v>
      </c>
      <c r="S297" t="n">
        <v>102.58</v>
      </c>
      <c r="T297" t="n">
        <v>15127.29</v>
      </c>
      <c r="U297" t="n">
        <v>0.73</v>
      </c>
      <c r="V297" t="n">
        <v>0.87</v>
      </c>
      <c r="W297" t="n">
        <v>12.31</v>
      </c>
      <c r="X297" t="n">
        <v>0.89</v>
      </c>
      <c r="Y297" t="n">
        <v>1</v>
      </c>
      <c r="Z297" t="n">
        <v>10</v>
      </c>
    </row>
    <row r="298">
      <c r="A298" t="n">
        <v>13</v>
      </c>
      <c r="B298" t="n">
        <v>65</v>
      </c>
      <c r="C298" t="inlineStr">
        <is>
          <t xml:space="preserve">CONCLUIDO	</t>
        </is>
      </c>
      <c r="D298" t="n">
        <v>2.182</v>
      </c>
      <c r="E298" t="n">
        <v>45.83</v>
      </c>
      <c r="F298" t="n">
        <v>43.02</v>
      </c>
      <c r="G298" t="n">
        <v>112.23</v>
      </c>
      <c r="H298" t="n">
        <v>1.64</v>
      </c>
      <c r="I298" t="n">
        <v>23</v>
      </c>
      <c r="J298" t="n">
        <v>150.95</v>
      </c>
      <c r="K298" t="n">
        <v>46.47</v>
      </c>
      <c r="L298" t="n">
        <v>14</v>
      </c>
      <c r="M298" t="n">
        <v>21</v>
      </c>
      <c r="N298" t="n">
        <v>25.49</v>
      </c>
      <c r="O298" t="n">
        <v>18851.69</v>
      </c>
      <c r="P298" t="n">
        <v>429.72</v>
      </c>
      <c r="Q298" t="n">
        <v>796.34</v>
      </c>
      <c r="R298" t="n">
        <v>138.51</v>
      </c>
      <c r="S298" t="n">
        <v>102.58</v>
      </c>
      <c r="T298" t="n">
        <v>13861.92</v>
      </c>
      <c r="U298" t="n">
        <v>0.74</v>
      </c>
      <c r="V298" t="n">
        <v>0.87</v>
      </c>
      <c r="W298" t="n">
        <v>12.3</v>
      </c>
      <c r="X298" t="n">
        <v>0.8100000000000001</v>
      </c>
      <c r="Y298" t="n">
        <v>1</v>
      </c>
      <c r="Z298" t="n">
        <v>10</v>
      </c>
    </row>
    <row r="299">
      <c r="A299" t="n">
        <v>14</v>
      </c>
      <c r="B299" t="n">
        <v>65</v>
      </c>
      <c r="C299" t="inlineStr">
        <is>
          <t xml:space="preserve">CONCLUIDO	</t>
        </is>
      </c>
      <c r="D299" t="n">
        <v>2.1852</v>
      </c>
      <c r="E299" t="n">
        <v>45.76</v>
      </c>
      <c r="F299" t="n">
        <v>42.98</v>
      </c>
      <c r="G299" t="n">
        <v>117.23</v>
      </c>
      <c r="H299" t="n">
        <v>1.74</v>
      </c>
      <c r="I299" t="n">
        <v>22</v>
      </c>
      <c r="J299" t="n">
        <v>152.35</v>
      </c>
      <c r="K299" t="n">
        <v>46.47</v>
      </c>
      <c r="L299" t="n">
        <v>15</v>
      </c>
      <c r="M299" t="n">
        <v>20</v>
      </c>
      <c r="N299" t="n">
        <v>25.88</v>
      </c>
      <c r="O299" t="n">
        <v>19023.66</v>
      </c>
      <c r="P299" t="n">
        <v>427.75</v>
      </c>
      <c r="Q299" t="n">
        <v>796.36</v>
      </c>
      <c r="R299" t="n">
        <v>137.02</v>
      </c>
      <c r="S299" t="n">
        <v>102.58</v>
      </c>
      <c r="T299" t="n">
        <v>13120.32</v>
      </c>
      <c r="U299" t="n">
        <v>0.75</v>
      </c>
      <c r="V299" t="n">
        <v>0.88</v>
      </c>
      <c r="W299" t="n">
        <v>12.31</v>
      </c>
      <c r="X299" t="n">
        <v>0.77</v>
      </c>
      <c r="Y299" t="n">
        <v>1</v>
      </c>
      <c r="Z299" t="n">
        <v>10</v>
      </c>
    </row>
    <row r="300">
      <c r="A300" t="n">
        <v>15</v>
      </c>
      <c r="B300" t="n">
        <v>65</v>
      </c>
      <c r="C300" t="inlineStr">
        <is>
          <t xml:space="preserve">CONCLUIDO	</t>
        </is>
      </c>
      <c r="D300" t="n">
        <v>2.1907</v>
      </c>
      <c r="E300" t="n">
        <v>45.65</v>
      </c>
      <c r="F300" t="n">
        <v>42.92</v>
      </c>
      <c r="G300" t="n">
        <v>128.77</v>
      </c>
      <c r="H300" t="n">
        <v>1.84</v>
      </c>
      <c r="I300" t="n">
        <v>20</v>
      </c>
      <c r="J300" t="n">
        <v>153.75</v>
      </c>
      <c r="K300" t="n">
        <v>46.47</v>
      </c>
      <c r="L300" t="n">
        <v>16</v>
      </c>
      <c r="M300" t="n">
        <v>18</v>
      </c>
      <c r="N300" t="n">
        <v>26.28</v>
      </c>
      <c r="O300" t="n">
        <v>19196.18</v>
      </c>
      <c r="P300" t="n">
        <v>422.04</v>
      </c>
      <c r="Q300" t="n">
        <v>796.39</v>
      </c>
      <c r="R300" t="n">
        <v>134.83</v>
      </c>
      <c r="S300" t="n">
        <v>102.58</v>
      </c>
      <c r="T300" t="n">
        <v>12036.28</v>
      </c>
      <c r="U300" t="n">
        <v>0.76</v>
      </c>
      <c r="V300" t="n">
        <v>0.88</v>
      </c>
      <c r="W300" t="n">
        <v>12.31</v>
      </c>
      <c r="X300" t="n">
        <v>0.71</v>
      </c>
      <c r="Y300" t="n">
        <v>1</v>
      </c>
      <c r="Z300" t="n">
        <v>10</v>
      </c>
    </row>
    <row r="301">
      <c r="A301" t="n">
        <v>16</v>
      </c>
      <c r="B301" t="n">
        <v>65</v>
      </c>
      <c r="C301" t="inlineStr">
        <is>
          <t xml:space="preserve">CONCLUIDO	</t>
        </is>
      </c>
      <c r="D301" t="n">
        <v>2.1943</v>
      </c>
      <c r="E301" t="n">
        <v>45.57</v>
      </c>
      <c r="F301" t="n">
        <v>42.88</v>
      </c>
      <c r="G301" t="n">
        <v>135.39</v>
      </c>
      <c r="H301" t="n">
        <v>1.94</v>
      </c>
      <c r="I301" t="n">
        <v>19</v>
      </c>
      <c r="J301" t="n">
        <v>155.15</v>
      </c>
      <c r="K301" t="n">
        <v>46.47</v>
      </c>
      <c r="L301" t="n">
        <v>17</v>
      </c>
      <c r="M301" t="n">
        <v>17</v>
      </c>
      <c r="N301" t="n">
        <v>26.68</v>
      </c>
      <c r="O301" t="n">
        <v>19369.26</v>
      </c>
      <c r="P301" t="n">
        <v>420.07</v>
      </c>
      <c r="Q301" t="n">
        <v>796.4299999999999</v>
      </c>
      <c r="R301" t="n">
        <v>133.71</v>
      </c>
      <c r="S301" t="n">
        <v>102.58</v>
      </c>
      <c r="T301" t="n">
        <v>11481.76</v>
      </c>
      <c r="U301" t="n">
        <v>0.77</v>
      </c>
      <c r="V301" t="n">
        <v>0.88</v>
      </c>
      <c r="W301" t="n">
        <v>12.29</v>
      </c>
      <c r="X301" t="n">
        <v>0.66</v>
      </c>
      <c r="Y301" t="n">
        <v>1</v>
      </c>
      <c r="Z301" t="n">
        <v>10</v>
      </c>
    </row>
    <row r="302">
      <c r="A302" t="n">
        <v>17</v>
      </c>
      <c r="B302" t="n">
        <v>65</v>
      </c>
      <c r="C302" t="inlineStr">
        <is>
          <t xml:space="preserve">CONCLUIDO	</t>
        </is>
      </c>
      <c r="D302" t="n">
        <v>2.1967</v>
      </c>
      <c r="E302" t="n">
        <v>45.52</v>
      </c>
      <c r="F302" t="n">
        <v>42.85</v>
      </c>
      <c r="G302" t="n">
        <v>142.84</v>
      </c>
      <c r="H302" t="n">
        <v>2.04</v>
      </c>
      <c r="I302" t="n">
        <v>18</v>
      </c>
      <c r="J302" t="n">
        <v>156.56</v>
      </c>
      <c r="K302" t="n">
        <v>46.47</v>
      </c>
      <c r="L302" t="n">
        <v>18</v>
      </c>
      <c r="M302" t="n">
        <v>16</v>
      </c>
      <c r="N302" t="n">
        <v>27.09</v>
      </c>
      <c r="O302" t="n">
        <v>19542.89</v>
      </c>
      <c r="P302" t="n">
        <v>415.73</v>
      </c>
      <c r="Q302" t="n">
        <v>796.41</v>
      </c>
      <c r="R302" t="n">
        <v>132.68</v>
      </c>
      <c r="S302" t="n">
        <v>102.58</v>
      </c>
      <c r="T302" t="n">
        <v>10970.22</v>
      </c>
      <c r="U302" t="n">
        <v>0.77</v>
      </c>
      <c r="V302" t="n">
        <v>0.88</v>
      </c>
      <c r="W302" t="n">
        <v>12.3</v>
      </c>
      <c r="X302" t="n">
        <v>0.64</v>
      </c>
      <c r="Y302" t="n">
        <v>1</v>
      </c>
      <c r="Z302" t="n">
        <v>10</v>
      </c>
    </row>
    <row r="303">
      <c r="A303" t="n">
        <v>18</v>
      </c>
      <c r="B303" t="n">
        <v>65</v>
      </c>
      <c r="C303" t="inlineStr">
        <is>
          <t xml:space="preserve">CONCLUIDO	</t>
        </is>
      </c>
      <c r="D303" t="n">
        <v>2.2006</v>
      </c>
      <c r="E303" t="n">
        <v>45.44</v>
      </c>
      <c r="F303" t="n">
        <v>42.8</v>
      </c>
      <c r="G303" t="n">
        <v>151.05</v>
      </c>
      <c r="H303" t="n">
        <v>2.13</v>
      </c>
      <c r="I303" t="n">
        <v>17</v>
      </c>
      <c r="J303" t="n">
        <v>157.97</v>
      </c>
      <c r="K303" t="n">
        <v>46.47</v>
      </c>
      <c r="L303" t="n">
        <v>19</v>
      </c>
      <c r="M303" t="n">
        <v>15</v>
      </c>
      <c r="N303" t="n">
        <v>27.5</v>
      </c>
      <c r="O303" t="n">
        <v>19717.08</v>
      </c>
      <c r="P303" t="n">
        <v>410.31</v>
      </c>
      <c r="Q303" t="n">
        <v>796.35</v>
      </c>
      <c r="R303" t="n">
        <v>130.84</v>
      </c>
      <c r="S303" t="n">
        <v>102.58</v>
      </c>
      <c r="T303" t="n">
        <v>10057.77</v>
      </c>
      <c r="U303" t="n">
        <v>0.78</v>
      </c>
      <c r="V303" t="n">
        <v>0.88</v>
      </c>
      <c r="W303" t="n">
        <v>12.3</v>
      </c>
      <c r="X303" t="n">
        <v>0.59</v>
      </c>
      <c r="Y303" t="n">
        <v>1</v>
      </c>
      <c r="Z303" t="n">
        <v>10</v>
      </c>
    </row>
    <row r="304">
      <c r="A304" t="n">
        <v>19</v>
      </c>
      <c r="B304" t="n">
        <v>65</v>
      </c>
      <c r="C304" t="inlineStr">
        <is>
          <t xml:space="preserve">CONCLUIDO	</t>
        </is>
      </c>
      <c r="D304" t="n">
        <v>2.203</v>
      </c>
      <c r="E304" t="n">
        <v>45.39</v>
      </c>
      <c r="F304" t="n">
        <v>42.78</v>
      </c>
      <c r="G304" t="n">
        <v>160.41</v>
      </c>
      <c r="H304" t="n">
        <v>2.22</v>
      </c>
      <c r="I304" t="n">
        <v>16</v>
      </c>
      <c r="J304" t="n">
        <v>159.39</v>
      </c>
      <c r="K304" t="n">
        <v>46.47</v>
      </c>
      <c r="L304" t="n">
        <v>20</v>
      </c>
      <c r="M304" t="n">
        <v>14</v>
      </c>
      <c r="N304" t="n">
        <v>27.92</v>
      </c>
      <c r="O304" t="n">
        <v>19891.97</v>
      </c>
      <c r="P304" t="n">
        <v>405.67</v>
      </c>
      <c r="Q304" t="n">
        <v>796.34</v>
      </c>
      <c r="R304" t="n">
        <v>130.12</v>
      </c>
      <c r="S304" t="n">
        <v>102.58</v>
      </c>
      <c r="T304" t="n">
        <v>9701.780000000001</v>
      </c>
      <c r="U304" t="n">
        <v>0.79</v>
      </c>
      <c r="V304" t="n">
        <v>0.88</v>
      </c>
      <c r="W304" t="n">
        <v>12.3</v>
      </c>
      <c r="X304" t="n">
        <v>0.5600000000000001</v>
      </c>
      <c r="Y304" t="n">
        <v>1</v>
      </c>
      <c r="Z304" t="n">
        <v>10</v>
      </c>
    </row>
    <row r="305">
      <c r="A305" t="n">
        <v>20</v>
      </c>
      <c r="B305" t="n">
        <v>65</v>
      </c>
      <c r="C305" t="inlineStr">
        <is>
          <t xml:space="preserve">CONCLUIDO	</t>
        </is>
      </c>
      <c r="D305" t="n">
        <v>2.2062</v>
      </c>
      <c r="E305" t="n">
        <v>45.33</v>
      </c>
      <c r="F305" t="n">
        <v>42.74</v>
      </c>
      <c r="G305" t="n">
        <v>170.96</v>
      </c>
      <c r="H305" t="n">
        <v>2.31</v>
      </c>
      <c r="I305" t="n">
        <v>15</v>
      </c>
      <c r="J305" t="n">
        <v>160.81</v>
      </c>
      <c r="K305" t="n">
        <v>46.47</v>
      </c>
      <c r="L305" t="n">
        <v>21</v>
      </c>
      <c r="M305" t="n">
        <v>12</v>
      </c>
      <c r="N305" t="n">
        <v>28.34</v>
      </c>
      <c r="O305" t="n">
        <v>20067.32</v>
      </c>
      <c r="P305" t="n">
        <v>402.07</v>
      </c>
      <c r="Q305" t="n">
        <v>796.3200000000001</v>
      </c>
      <c r="R305" t="n">
        <v>128.83</v>
      </c>
      <c r="S305" t="n">
        <v>102.58</v>
      </c>
      <c r="T305" t="n">
        <v>9064.27</v>
      </c>
      <c r="U305" t="n">
        <v>0.8</v>
      </c>
      <c r="V305" t="n">
        <v>0.88</v>
      </c>
      <c r="W305" t="n">
        <v>12.3</v>
      </c>
      <c r="X305" t="n">
        <v>0.53</v>
      </c>
      <c r="Y305" t="n">
        <v>1</v>
      </c>
      <c r="Z305" t="n">
        <v>10</v>
      </c>
    </row>
    <row r="306">
      <c r="A306" t="n">
        <v>21</v>
      </c>
      <c r="B306" t="n">
        <v>65</v>
      </c>
      <c r="C306" t="inlineStr">
        <is>
          <t xml:space="preserve">CONCLUIDO	</t>
        </is>
      </c>
      <c r="D306" t="n">
        <v>2.2102</v>
      </c>
      <c r="E306" t="n">
        <v>45.24</v>
      </c>
      <c r="F306" t="n">
        <v>42.68</v>
      </c>
      <c r="G306" t="n">
        <v>182.93</v>
      </c>
      <c r="H306" t="n">
        <v>2.4</v>
      </c>
      <c r="I306" t="n">
        <v>14</v>
      </c>
      <c r="J306" t="n">
        <v>162.24</v>
      </c>
      <c r="K306" t="n">
        <v>46.47</v>
      </c>
      <c r="L306" t="n">
        <v>22</v>
      </c>
      <c r="M306" t="n">
        <v>8</v>
      </c>
      <c r="N306" t="n">
        <v>28.77</v>
      </c>
      <c r="O306" t="n">
        <v>20243.25</v>
      </c>
      <c r="P306" t="n">
        <v>396.38</v>
      </c>
      <c r="Q306" t="n">
        <v>796.36</v>
      </c>
      <c r="R306" t="n">
        <v>126.96</v>
      </c>
      <c r="S306" t="n">
        <v>102.58</v>
      </c>
      <c r="T306" t="n">
        <v>8133.23</v>
      </c>
      <c r="U306" t="n">
        <v>0.8100000000000001</v>
      </c>
      <c r="V306" t="n">
        <v>0.88</v>
      </c>
      <c r="W306" t="n">
        <v>12.3</v>
      </c>
      <c r="X306" t="n">
        <v>0.47</v>
      </c>
      <c r="Y306" t="n">
        <v>1</v>
      </c>
      <c r="Z306" t="n">
        <v>10</v>
      </c>
    </row>
    <row r="307">
      <c r="A307" t="n">
        <v>22</v>
      </c>
      <c r="B307" t="n">
        <v>65</v>
      </c>
      <c r="C307" t="inlineStr">
        <is>
          <t xml:space="preserve">CONCLUIDO	</t>
        </is>
      </c>
      <c r="D307" t="n">
        <v>2.209</v>
      </c>
      <c r="E307" t="n">
        <v>45.27</v>
      </c>
      <c r="F307" t="n">
        <v>42.71</v>
      </c>
      <c r="G307" t="n">
        <v>183.04</v>
      </c>
      <c r="H307" t="n">
        <v>2.49</v>
      </c>
      <c r="I307" t="n">
        <v>14</v>
      </c>
      <c r="J307" t="n">
        <v>163.67</v>
      </c>
      <c r="K307" t="n">
        <v>46.47</v>
      </c>
      <c r="L307" t="n">
        <v>23</v>
      </c>
      <c r="M307" t="n">
        <v>4</v>
      </c>
      <c r="N307" t="n">
        <v>29.2</v>
      </c>
      <c r="O307" t="n">
        <v>20419.76</v>
      </c>
      <c r="P307" t="n">
        <v>397.05</v>
      </c>
      <c r="Q307" t="n">
        <v>796.39</v>
      </c>
      <c r="R307" t="n">
        <v>127.65</v>
      </c>
      <c r="S307" t="n">
        <v>102.58</v>
      </c>
      <c r="T307" t="n">
        <v>8475.34</v>
      </c>
      <c r="U307" t="n">
        <v>0.8</v>
      </c>
      <c r="V307" t="n">
        <v>0.88</v>
      </c>
      <c r="W307" t="n">
        <v>12.3</v>
      </c>
      <c r="X307" t="n">
        <v>0.5</v>
      </c>
      <c r="Y307" t="n">
        <v>1</v>
      </c>
      <c r="Z307" t="n">
        <v>10</v>
      </c>
    </row>
    <row r="308">
      <c r="A308" t="n">
        <v>23</v>
      </c>
      <c r="B308" t="n">
        <v>65</v>
      </c>
      <c r="C308" t="inlineStr">
        <is>
          <t xml:space="preserve">CONCLUIDO	</t>
        </is>
      </c>
      <c r="D308" t="n">
        <v>2.2086</v>
      </c>
      <c r="E308" t="n">
        <v>45.28</v>
      </c>
      <c r="F308" t="n">
        <v>42.72</v>
      </c>
      <c r="G308" t="n">
        <v>183.07</v>
      </c>
      <c r="H308" t="n">
        <v>2.58</v>
      </c>
      <c r="I308" t="n">
        <v>14</v>
      </c>
      <c r="J308" t="n">
        <v>165.1</v>
      </c>
      <c r="K308" t="n">
        <v>46.47</v>
      </c>
      <c r="L308" t="n">
        <v>24</v>
      </c>
      <c r="M308" t="n">
        <v>1</v>
      </c>
      <c r="N308" t="n">
        <v>29.64</v>
      </c>
      <c r="O308" t="n">
        <v>20596.86</v>
      </c>
      <c r="P308" t="n">
        <v>398.06</v>
      </c>
      <c r="Q308" t="n">
        <v>796.4</v>
      </c>
      <c r="R308" t="n">
        <v>127.65</v>
      </c>
      <c r="S308" t="n">
        <v>102.58</v>
      </c>
      <c r="T308" t="n">
        <v>8479.51</v>
      </c>
      <c r="U308" t="n">
        <v>0.8</v>
      </c>
      <c r="V308" t="n">
        <v>0.88</v>
      </c>
      <c r="W308" t="n">
        <v>12.31</v>
      </c>
      <c r="X308" t="n">
        <v>0.5</v>
      </c>
      <c r="Y308" t="n">
        <v>1</v>
      </c>
      <c r="Z308" t="n">
        <v>10</v>
      </c>
    </row>
    <row r="309">
      <c r="A309" t="n">
        <v>24</v>
      </c>
      <c r="B309" t="n">
        <v>65</v>
      </c>
      <c r="C309" t="inlineStr">
        <is>
          <t xml:space="preserve">CONCLUIDO	</t>
        </is>
      </c>
      <c r="D309" t="n">
        <v>2.2085</v>
      </c>
      <c r="E309" t="n">
        <v>45.28</v>
      </c>
      <c r="F309" t="n">
        <v>42.72</v>
      </c>
      <c r="G309" t="n">
        <v>183.08</v>
      </c>
      <c r="H309" t="n">
        <v>2.66</v>
      </c>
      <c r="I309" t="n">
        <v>14</v>
      </c>
      <c r="J309" t="n">
        <v>166.54</v>
      </c>
      <c r="K309" t="n">
        <v>46.47</v>
      </c>
      <c r="L309" t="n">
        <v>25</v>
      </c>
      <c r="M309" t="n">
        <v>1</v>
      </c>
      <c r="N309" t="n">
        <v>30.08</v>
      </c>
      <c r="O309" t="n">
        <v>20774.56</v>
      </c>
      <c r="P309" t="n">
        <v>400.41</v>
      </c>
      <c r="Q309" t="n">
        <v>796.4</v>
      </c>
      <c r="R309" t="n">
        <v>127.71</v>
      </c>
      <c r="S309" t="n">
        <v>102.58</v>
      </c>
      <c r="T309" t="n">
        <v>8508.139999999999</v>
      </c>
      <c r="U309" t="n">
        <v>0.8</v>
      </c>
      <c r="V309" t="n">
        <v>0.88</v>
      </c>
      <c r="W309" t="n">
        <v>12.31</v>
      </c>
      <c r="X309" t="n">
        <v>0.51</v>
      </c>
      <c r="Y309" t="n">
        <v>1</v>
      </c>
      <c r="Z309" t="n">
        <v>10</v>
      </c>
    </row>
    <row r="310">
      <c r="A310" t="n">
        <v>25</v>
      </c>
      <c r="B310" t="n">
        <v>65</v>
      </c>
      <c r="C310" t="inlineStr">
        <is>
          <t xml:space="preserve">CONCLUIDO	</t>
        </is>
      </c>
      <c r="D310" t="n">
        <v>2.2085</v>
      </c>
      <c r="E310" t="n">
        <v>45.28</v>
      </c>
      <c r="F310" t="n">
        <v>42.72</v>
      </c>
      <c r="G310" t="n">
        <v>183.08</v>
      </c>
      <c r="H310" t="n">
        <v>2.74</v>
      </c>
      <c r="I310" t="n">
        <v>14</v>
      </c>
      <c r="J310" t="n">
        <v>167.99</v>
      </c>
      <c r="K310" t="n">
        <v>46.47</v>
      </c>
      <c r="L310" t="n">
        <v>26</v>
      </c>
      <c r="M310" t="n">
        <v>0</v>
      </c>
      <c r="N310" t="n">
        <v>30.52</v>
      </c>
      <c r="O310" t="n">
        <v>20952.87</v>
      </c>
      <c r="P310" t="n">
        <v>403.44</v>
      </c>
      <c r="Q310" t="n">
        <v>796.4299999999999</v>
      </c>
      <c r="R310" t="n">
        <v>127.72</v>
      </c>
      <c r="S310" t="n">
        <v>102.58</v>
      </c>
      <c r="T310" t="n">
        <v>8513.540000000001</v>
      </c>
      <c r="U310" t="n">
        <v>0.8</v>
      </c>
      <c r="V310" t="n">
        <v>0.88</v>
      </c>
      <c r="W310" t="n">
        <v>12.31</v>
      </c>
      <c r="X310" t="n">
        <v>0.51</v>
      </c>
      <c r="Y310" t="n">
        <v>1</v>
      </c>
      <c r="Z310" t="n">
        <v>10</v>
      </c>
    </row>
    <row r="311">
      <c r="A311" t="n">
        <v>0</v>
      </c>
      <c r="B311" t="n">
        <v>75</v>
      </c>
      <c r="C311" t="inlineStr">
        <is>
          <t xml:space="preserve">CONCLUIDO	</t>
        </is>
      </c>
      <c r="D311" t="n">
        <v>1.1976</v>
      </c>
      <c r="E311" t="n">
        <v>83.5</v>
      </c>
      <c r="F311" t="n">
        <v>64.18000000000001</v>
      </c>
      <c r="G311" t="n">
        <v>6.9</v>
      </c>
      <c r="H311" t="n">
        <v>0.12</v>
      </c>
      <c r="I311" t="n">
        <v>558</v>
      </c>
      <c r="J311" t="n">
        <v>150.44</v>
      </c>
      <c r="K311" t="n">
        <v>49.1</v>
      </c>
      <c r="L311" t="n">
        <v>1</v>
      </c>
      <c r="M311" t="n">
        <v>556</v>
      </c>
      <c r="N311" t="n">
        <v>25.34</v>
      </c>
      <c r="O311" t="n">
        <v>18787.76</v>
      </c>
      <c r="P311" t="n">
        <v>766.01</v>
      </c>
      <c r="Q311" t="n">
        <v>797.91</v>
      </c>
      <c r="R311" t="n">
        <v>845.74</v>
      </c>
      <c r="S311" t="n">
        <v>102.58</v>
      </c>
      <c r="T311" t="n">
        <v>364801.32</v>
      </c>
      <c r="U311" t="n">
        <v>0.12</v>
      </c>
      <c r="V311" t="n">
        <v>0.59</v>
      </c>
      <c r="W311" t="n">
        <v>13.19</v>
      </c>
      <c r="X311" t="n">
        <v>21.92</v>
      </c>
      <c r="Y311" t="n">
        <v>1</v>
      </c>
      <c r="Z311" t="n">
        <v>10</v>
      </c>
    </row>
    <row r="312">
      <c r="A312" t="n">
        <v>1</v>
      </c>
      <c r="B312" t="n">
        <v>75</v>
      </c>
      <c r="C312" t="inlineStr">
        <is>
          <t xml:space="preserve">CONCLUIDO	</t>
        </is>
      </c>
      <c r="D312" t="n">
        <v>1.683</v>
      </c>
      <c r="E312" t="n">
        <v>59.42</v>
      </c>
      <c r="F312" t="n">
        <v>50.48</v>
      </c>
      <c r="G312" t="n">
        <v>13.89</v>
      </c>
      <c r="H312" t="n">
        <v>0.23</v>
      </c>
      <c r="I312" t="n">
        <v>218</v>
      </c>
      <c r="J312" t="n">
        <v>151.83</v>
      </c>
      <c r="K312" t="n">
        <v>49.1</v>
      </c>
      <c r="L312" t="n">
        <v>2</v>
      </c>
      <c r="M312" t="n">
        <v>216</v>
      </c>
      <c r="N312" t="n">
        <v>25.73</v>
      </c>
      <c r="O312" t="n">
        <v>18959.54</v>
      </c>
      <c r="P312" t="n">
        <v>600.58</v>
      </c>
      <c r="Q312" t="n">
        <v>797.09</v>
      </c>
      <c r="R312" t="n">
        <v>386.68</v>
      </c>
      <c r="S312" t="n">
        <v>102.58</v>
      </c>
      <c r="T312" t="n">
        <v>136971.89</v>
      </c>
      <c r="U312" t="n">
        <v>0.27</v>
      </c>
      <c r="V312" t="n">
        <v>0.75</v>
      </c>
      <c r="W312" t="n">
        <v>12.63</v>
      </c>
      <c r="X312" t="n">
        <v>8.25</v>
      </c>
      <c r="Y312" t="n">
        <v>1</v>
      </c>
      <c r="Z312" t="n">
        <v>10</v>
      </c>
    </row>
    <row r="313">
      <c r="A313" t="n">
        <v>2</v>
      </c>
      <c r="B313" t="n">
        <v>75</v>
      </c>
      <c r="C313" t="inlineStr">
        <is>
          <t xml:space="preserve">CONCLUIDO	</t>
        </is>
      </c>
      <c r="D313" t="n">
        <v>1.8609</v>
      </c>
      <c r="E313" t="n">
        <v>53.74</v>
      </c>
      <c r="F313" t="n">
        <v>47.31</v>
      </c>
      <c r="G313" t="n">
        <v>20.87</v>
      </c>
      <c r="H313" t="n">
        <v>0.35</v>
      </c>
      <c r="I313" t="n">
        <v>136</v>
      </c>
      <c r="J313" t="n">
        <v>153.23</v>
      </c>
      <c r="K313" t="n">
        <v>49.1</v>
      </c>
      <c r="L313" t="n">
        <v>3</v>
      </c>
      <c r="M313" t="n">
        <v>134</v>
      </c>
      <c r="N313" t="n">
        <v>26.13</v>
      </c>
      <c r="O313" t="n">
        <v>19131.85</v>
      </c>
      <c r="P313" t="n">
        <v>560.26</v>
      </c>
      <c r="Q313" t="n">
        <v>796.76</v>
      </c>
      <c r="R313" t="n">
        <v>281.35</v>
      </c>
      <c r="S313" t="n">
        <v>102.58</v>
      </c>
      <c r="T313" t="n">
        <v>84718.06</v>
      </c>
      <c r="U313" t="n">
        <v>0.36</v>
      </c>
      <c r="V313" t="n">
        <v>0.8</v>
      </c>
      <c r="W313" t="n">
        <v>12.48</v>
      </c>
      <c r="X313" t="n">
        <v>5.08</v>
      </c>
      <c r="Y313" t="n">
        <v>1</v>
      </c>
      <c r="Z313" t="n">
        <v>10</v>
      </c>
    </row>
    <row r="314">
      <c r="A314" t="n">
        <v>3</v>
      </c>
      <c r="B314" t="n">
        <v>75</v>
      </c>
      <c r="C314" t="inlineStr">
        <is>
          <t xml:space="preserve">CONCLUIDO	</t>
        </is>
      </c>
      <c r="D314" t="n">
        <v>1.9561</v>
      </c>
      <c r="E314" t="n">
        <v>51.12</v>
      </c>
      <c r="F314" t="n">
        <v>45.85</v>
      </c>
      <c r="G314" t="n">
        <v>28.07</v>
      </c>
      <c r="H314" t="n">
        <v>0.46</v>
      </c>
      <c r="I314" t="n">
        <v>98</v>
      </c>
      <c r="J314" t="n">
        <v>154.63</v>
      </c>
      <c r="K314" t="n">
        <v>49.1</v>
      </c>
      <c r="L314" t="n">
        <v>4</v>
      </c>
      <c r="M314" t="n">
        <v>96</v>
      </c>
      <c r="N314" t="n">
        <v>26.53</v>
      </c>
      <c r="O314" t="n">
        <v>19304.72</v>
      </c>
      <c r="P314" t="n">
        <v>540.24</v>
      </c>
      <c r="Q314" t="n">
        <v>796.5</v>
      </c>
      <c r="R314" t="n">
        <v>232.66</v>
      </c>
      <c r="S314" t="n">
        <v>102.58</v>
      </c>
      <c r="T314" t="n">
        <v>60563.45</v>
      </c>
      <c r="U314" t="n">
        <v>0.44</v>
      </c>
      <c r="V314" t="n">
        <v>0.82</v>
      </c>
      <c r="W314" t="n">
        <v>12.43</v>
      </c>
      <c r="X314" t="n">
        <v>3.63</v>
      </c>
      <c r="Y314" t="n">
        <v>1</v>
      </c>
      <c r="Z314" t="n">
        <v>10</v>
      </c>
    </row>
    <row r="315">
      <c r="A315" t="n">
        <v>4</v>
      </c>
      <c r="B315" t="n">
        <v>75</v>
      </c>
      <c r="C315" t="inlineStr">
        <is>
          <t xml:space="preserve">CONCLUIDO	</t>
        </is>
      </c>
      <c r="D315" t="n">
        <v>2.0128</v>
      </c>
      <c r="E315" t="n">
        <v>49.68</v>
      </c>
      <c r="F315" t="n">
        <v>45.05</v>
      </c>
      <c r="G315" t="n">
        <v>35.11</v>
      </c>
      <c r="H315" t="n">
        <v>0.57</v>
      </c>
      <c r="I315" t="n">
        <v>77</v>
      </c>
      <c r="J315" t="n">
        <v>156.03</v>
      </c>
      <c r="K315" t="n">
        <v>49.1</v>
      </c>
      <c r="L315" t="n">
        <v>5</v>
      </c>
      <c r="M315" t="n">
        <v>75</v>
      </c>
      <c r="N315" t="n">
        <v>26.94</v>
      </c>
      <c r="O315" t="n">
        <v>19478.15</v>
      </c>
      <c r="P315" t="n">
        <v>528.11</v>
      </c>
      <c r="Q315" t="n">
        <v>796.58</v>
      </c>
      <c r="R315" t="n">
        <v>205.96</v>
      </c>
      <c r="S315" t="n">
        <v>102.58</v>
      </c>
      <c r="T315" t="n">
        <v>47317.59</v>
      </c>
      <c r="U315" t="n">
        <v>0.5</v>
      </c>
      <c r="V315" t="n">
        <v>0.84</v>
      </c>
      <c r="W315" t="n">
        <v>12.4</v>
      </c>
      <c r="X315" t="n">
        <v>2.83</v>
      </c>
      <c r="Y315" t="n">
        <v>1</v>
      </c>
      <c r="Z315" t="n">
        <v>10</v>
      </c>
    </row>
    <row r="316">
      <c r="A316" t="n">
        <v>5</v>
      </c>
      <c r="B316" t="n">
        <v>75</v>
      </c>
      <c r="C316" t="inlineStr">
        <is>
          <t xml:space="preserve">CONCLUIDO	</t>
        </is>
      </c>
      <c r="D316" t="n">
        <v>2.0477</v>
      </c>
      <c r="E316" t="n">
        <v>48.83</v>
      </c>
      <c r="F316" t="n">
        <v>44.6</v>
      </c>
      <c r="G316" t="n">
        <v>41.81</v>
      </c>
      <c r="H316" t="n">
        <v>0.67</v>
      </c>
      <c r="I316" t="n">
        <v>64</v>
      </c>
      <c r="J316" t="n">
        <v>157.44</v>
      </c>
      <c r="K316" t="n">
        <v>49.1</v>
      </c>
      <c r="L316" t="n">
        <v>6</v>
      </c>
      <c r="M316" t="n">
        <v>62</v>
      </c>
      <c r="N316" t="n">
        <v>27.35</v>
      </c>
      <c r="O316" t="n">
        <v>19652.13</v>
      </c>
      <c r="P316" t="n">
        <v>520.55</v>
      </c>
      <c r="Q316" t="n">
        <v>796.59</v>
      </c>
      <c r="R316" t="n">
        <v>191.11</v>
      </c>
      <c r="S316" t="n">
        <v>102.58</v>
      </c>
      <c r="T316" t="n">
        <v>39955.12</v>
      </c>
      <c r="U316" t="n">
        <v>0.54</v>
      </c>
      <c r="V316" t="n">
        <v>0.84</v>
      </c>
      <c r="W316" t="n">
        <v>12.37</v>
      </c>
      <c r="X316" t="n">
        <v>2.38</v>
      </c>
      <c r="Y316" t="n">
        <v>1</v>
      </c>
      <c r="Z316" t="n">
        <v>10</v>
      </c>
    </row>
    <row r="317">
      <c r="A317" t="n">
        <v>6</v>
      </c>
      <c r="B317" t="n">
        <v>75</v>
      </c>
      <c r="C317" t="inlineStr">
        <is>
          <t xml:space="preserve">CONCLUIDO	</t>
        </is>
      </c>
      <c r="D317" t="n">
        <v>2.0783</v>
      </c>
      <c r="E317" t="n">
        <v>48.12</v>
      </c>
      <c r="F317" t="n">
        <v>44.19</v>
      </c>
      <c r="G317" t="n">
        <v>49.1</v>
      </c>
      <c r="H317" t="n">
        <v>0.78</v>
      </c>
      <c r="I317" t="n">
        <v>54</v>
      </c>
      <c r="J317" t="n">
        <v>158.86</v>
      </c>
      <c r="K317" t="n">
        <v>49.1</v>
      </c>
      <c r="L317" t="n">
        <v>7</v>
      </c>
      <c r="M317" t="n">
        <v>52</v>
      </c>
      <c r="N317" t="n">
        <v>27.77</v>
      </c>
      <c r="O317" t="n">
        <v>19826.68</v>
      </c>
      <c r="P317" t="n">
        <v>512.28</v>
      </c>
      <c r="Q317" t="n">
        <v>796.48</v>
      </c>
      <c r="R317" t="n">
        <v>176.91</v>
      </c>
      <c r="S317" t="n">
        <v>102.58</v>
      </c>
      <c r="T317" t="n">
        <v>32906</v>
      </c>
      <c r="U317" t="n">
        <v>0.58</v>
      </c>
      <c r="V317" t="n">
        <v>0.85</v>
      </c>
      <c r="W317" t="n">
        <v>12.37</v>
      </c>
      <c r="X317" t="n">
        <v>1.97</v>
      </c>
      <c r="Y317" t="n">
        <v>1</v>
      </c>
      <c r="Z317" t="n">
        <v>10</v>
      </c>
    </row>
    <row r="318">
      <c r="A318" t="n">
        <v>7</v>
      </c>
      <c r="B318" t="n">
        <v>75</v>
      </c>
      <c r="C318" t="inlineStr">
        <is>
          <t xml:space="preserve">CONCLUIDO	</t>
        </is>
      </c>
      <c r="D318" t="n">
        <v>2.0974</v>
      </c>
      <c r="E318" t="n">
        <v>47.68</v>
      </c>
      <c r="F318" t="n">
        <v>43.96</v>
      </c>
      <c r="G318" t="n">
        <v>56.13</v>
      </c>
      <c r="H318" t="n">
        <v>0.88</v>
      </c>
      <c r="I318" t="n">
        <v>47</v>
      </c>
      <c r="J318" t="n">
        <v>160.28</v>
      </c>
      <c r="K318" t="n">
        <v>49.1</v>
      </c>
      <c r="L318" t="n">
        <v>8</v>
      </c>
      <c r="M318" t="n">
        <v>45</v>
      </c>
      <c r="N318" t="n">
        <v>28.19</v>
      </c>
      <c r="O318" t="n">
        <v>20001.93</v>
      </c>
      <c r="P318" t="n">
        <v>506.99</v>
      </c>
      <c r="Q318" t="n">
        <v>796.4299999999999</v>
      </c>
      <c r="R318" t="n">
        <v>169.6</v>
      </c>
      <c r="S318" t="n">
        <v>102.58</v>
      </c>
      <c r="T318" t="n">
        <v>29285.8</v>
      </c>
      <c r="U318" t="n">
        <v>0.6</v>
      </c>
      <c r="V318" t="n">
        <v>0.86</v>
      </c>
      <c r="W318" t="n">
        <v>12.35</v>
      </c>
      <c r="X318" t="n">
        <v>1.75</v>
      </c>
      <c r="Y318" t="n">
        <v>1</v>
      </c>
      <c r="Z318" t="n">
        <v>10</v>
      </c>
    </row>
    <row r="319">
      <c r="A319" t="n">
        <v>8</v>
      </c>
      <c r="B319" t="n">
        <v>75</v>
      </c>
      <c r="C319" t="inlineStr">
        <is>
          <t xml:space="preserve">CONCLUIDO	</t>
        </is>
      </c>
      <c r="D319" t="n">
        <v>2.1159</v>
      </c>
      <c r="E319" t="n">
        <v>47.26</v>
      </c>
      <c r="F319" t="n">
        <v>43.73</v>
      </c>
      <c r="G319" t="n">
        <v>64</v>
      </c>
      <c r="H319" t="n">
        <v>0.99</v>
      </c>
      <c r="I319" t="n">
        <v>41</v>
      </c>
      <c r="J319" t="n">
        <v>161.71</v>
      </c>
      <c r="K319" t="n">
        <v>49.1</v>
      </c>
      <c r="L319" t="n">
        <v>9</v>
      </c>
      <c r="M319" t="n">
        <v>39</v>
      </c>
      <c r="N319" t="n">
        <v>28.61</v>
      </c>
      <c r="O319" t="n">
        <v>20177.64</v>
      </c>
      <c r="P319" t="n">
        <v>501.48</v>
      </c>
      <c r="Q319" t="n">
        <v>796.4400000000001</v>
      </c>
      <c r="R319" t="n">
        <v>162.26</v>
      </c>
      <c r="S319" t="n">
        <v>102.58</v>
      </c>
      <c r="T319" t="n">
        <v>25645.46</v>
      </c>
      <c r="U319" t="n">
        <v>0.63</v>
      </c>
      <c r="V319" t="n">
        <v>0.86</v>
      </c>
      <c r="W319" t="n">
        <v>12.33</v>
      </c>
      <c r="X319" t="n">
        <v>1.52</v>
      </c>
      <c r="Y319" t="n">
        <v>1</v>
      </c>
      <c r="Z319" t="n">
        <v>10</v>
      </c>
    </row>
    <row r="320">
      <c r="A320" t="n">
        <v>9</v>
      </c>
      <c r="B320" t="n">
        <v>75</v>
      </c>
      <c r="C320" t="inlineStr">
        <is>
          <t xml:space="preserve">CONCLUIDO	</t>
        </is>
      </c>
      <c r="D320" t="n">
        <v>2.1293</v>
      </c>
      <c r="E320" t="n">
        <v>46.96</v>
      </c>
      <c r="F320" t="n">
        <v>43.56</v>
      </c>
      <c r="G320" t="n">
        <v>70.63</v>
      </c>
      <c r="H320" t="n">
        <v>1.09</v>
      </c>
      <c r="I320" t="n">
        <v>37</v>
      </c>
      <c r="J320" t="n">
        <v>163.13</v>
      </c>
      <c r="K320" t="n">
        <v>49.1</v>
      </c>
      <c r="L320" t="n">
        <v>10</v>
      </c>
      <c r="M320" t="n">
        <v>35</v>
      </c>
      <c r="N320" t="n">
        <v>29.04</v>
      </c>
      <c r="O320" t="n">
        <v>20353.94</v>
      </c>
      <c r="P320" t="n">
        <v>496.9</v>
      </c>
      <c r="Q320" t="n">
        <v>796.4400000000001</v>
      </c>
      <c r="R320" t="n">
        <v>156.08</v>
      </c>
      <c r="S320" t="n">
        <v>102.58</v>
      </c>
      <c r="T320" t="n">
        <v>22577.85</v>
      </c>
      <c r="U320" t="n">
        <v>0.66</v>
      </c>
      <c r="V320" t="n">
        <v>0.86</v>
      </c>
      <c r="W320" t="n">
        <v>12.33</v>
      </c>
      <c r="X320" t="n">
        <v>1.34</v>
      </c>
      <c r="Y320" t="n">
        <v>1</v>
      </c>
      <c r="Z320" t="n">
        <v>10</v>
      </c>
    </row>
    <row r="321">
      <c r="A321" t="n">
        <v>10</v>
      </c>
      <c r="B321" t="n">
        <v>75</v>
      </c>
      <c r="C321" t="inlineStr">
        <is>
          <t xml:space="preserve">CONCLUIDO	</t>
        </is>
      </c>
      <c r="D321" t="n">
        <v>2.1419</v>
      </c>
      <c r="E321" t="n">
        <v>46.69</v>
      </c>
      <c r="F321" t="n">
        <v>43.4</v>
      </c>
      <c r="G321" t="n">
        <v>78.91</v>
      </c>
      <c r="H321" t="n">
        <v>1.18</v>
      </c>
      <c r="I321" t="n">
        <v>33</v>
      </c>
      <c r="J321" t="n">
        <v>164.57</v>
      </c>
      <c r="K321" t="n">
        <v>49.1</v>
      </c>
      <c r="L321" t="n">
        <v>11</v>
      </c>
      <c r="M321" t="n">
        <v>31</v>
      </c>
      <c r="N321" t="n">
        <v>29.47</v>
      </c>
      <c r="O321" t="n">
        <v>20530.82</v>
      </c>
      <c r="P321" t="n">
        <v>491.27</v>
      </c>
      <c r="Q321" t="n">
        <v>796.51</v>
      </c>
      <c r="R321" t="n">
        <v>150.92</v>
      </c>
      <c r="S321" t="n">
        <v>102.58</v>
      </c>
      <c r="T321" t="n">
        <v>20017.21</v>
      </c>
      <c r="U321" t="n">
        <v>0.68</v>
      </c>
      <c r="V321" t="n">
        <v>0.87</v>
      </c>
      <c r="W321" t="n">
        <v>12.33</v>
      </c>
      <c r="X321" t="n">
        <v>1.19</v>
      </c>
      <c r="Y321" t="n">
        <v>1</v>
      </c>
      <c r="Z321" t="n">
        <v>10</v>
      </c>
    </row>
    <row r="322">
      <c r="A322" t="n">
        <v>11</v>
      </c>
      <c r="B322" t="n">
        <v>75</v>
      </c>
      <c r="C322" t="inlineStr">
        <is>
          <t xml:space="preserve">CONCLUIDO	</t>
        </is>
      </c>
      <c r="D322" t="n">
        <v>2.1485</v>
      </c>
      <c r="E322" t="n">
        <v>46.54</v>
      </c>
      <c r="F322" t="n">
        <v>43.32</v>
      </c>
      <c r="G322" t="n">
        <v>83.84999999999999</v>
      </c>
      <c r="H322" t="n">
        <v>1.28</v>
      </c>
      <c r="I322" t="n">
        <v>31</v>
      </c>
      <c r="J322" t="n">
        <v>166.01</v>
      </c>
      <c r="K322" t="n">
        <v>49.1</v>
      </c>
      <c r="L322" t="n">
        <v>12</v>
      </c>
      <c r="M322" t="n">
        <v>29</v>
      </c>
      <c r="N322" t="n">
        <v>29.91</v>
      </c>
      <c r="O322" t="n">
        <v>20708.3</v>
      </c>
      <c r="P322" t="n">
        <v>488.18</v>
      </c>
      <c r="Q322" t="n">
        <v>796.4</v>
      </c>
      <c r="R322" t="n">
        <v>148.4</v>
      </c>
      <c r="S322" t="n">
        <v>102.58</v>
      </c>
      <c r="T322" t="n">
        <v>18765.13</v>
      </c>
      <c r="U322" t="n">
        <v>0.6899999999999999</v>
      </c>
      <c r="V322" t="n">
        <v>0.87</v>
      </c>
      <c r="W322" t="n">
        <v>12.32</v>
      </c>
      <c r="X322" t="n">
        <v>1.11</v>
      </c>
      <c r="Y322" t="n">
        <v>1</v>
      </c>
      <c r="Z322" t="n">
        <v>10</v>
      </c>
    </row>
    <row r="323">
      <c r="A323" t="n">
        <v>12</v>
      </c>
      <c r="B323" t="n">
        <v>75</v>
      </c>
      <c r="C323" t="inlineStr">
        <is>
          <t xml:space="preserve">CONCLUIDO	</t>
        </is>
      </c>
      <c r="D323" t="n">
        <v>2.1578</v>
      </c>
      <c r="E323" t="n">
        <v>46.34</v>
      </c>
      <c r="F323" t="n">
        <v>43.21</v>
      </c>
      <c r="G323" t="n">
        <v>92.59</v>
      </c>
      <c r="H323" t="n">
        <v>1.38</v>
      </c>
      <c r="I323" t="n">
        <v>28</v>
      </c>
      <c r="J323" t="n">
        <v>167.45</v>
      </c>
      <c r="K323" t="n">
        <v>49.1</v>
      </c>
      <c r="L323" t="n">
        <v>13</v>
      </c>
      <c r="M323" t="n">
        <v>26</v>
      </c>
      <c r="N323" t="n">
        <v>30.36</v>
      </c>
      <c r="O323" t="n">
        <v>20886.38</v>
      </c>
      <c r="P323" t="n">
        <v>484.36</v>
      </c>
      <c r="Q323" t="n">
        <v>796.35</v>
      </c>
      <c r="R323" t="n">
        <v>144.82</v>
      </c>
      <c r="S323" t="n">
        <v>102.58</v>
      </c>
      <c r="T323" t="n">
        <v>16990.55</v>
      </c>
      <c r="U323" t="n">
        <v>0.71</v>
      </c>
      <c r="V323" t="n">
        <v>0.87</v>
      </c>
      <c r="W323" t="n">
        <v>12.31</v>
      </c>
      <c r="X323" t="n">
        <v>1</v>
      </c>
      <c r="Y323" t="n">
        <v>1</v>
      </c>
      <c r="Z323" t="n">
        <v>10</v>
      </c>
    </row>
    <row r="324">
      <c r="A324" t="n">
        <v>13</v>
      </c>
      <c r="B324" t="n">
        <v>75</v>
      </c>
      <c r="C324" t="inlineStr">
        <is>
          <t xml:space="preserve">CONCLUIDO	</t>
        </is>
      </c>
      <c r="D324" t="n">
        <v>2.1638</v>
      </c>
      <c r="E324" t="n">
        <v>46.22</v>
      </c>
      <c r="F324" t="n">
        <v>43.14</v>
      </c>
      <c r="G324" t="n">
        <v>99.56</v>
      </c>
      <c r="H324" t="n">
        <v>1.47</v>
      </c>
      <c r="I324" t="n">
        <v>26</v>
      </c>
      <c r="J324" t="n">
        <v>168.9</v>
      </c>
      <c r="K324" t="n">
        <v>49.1</v>
      </c>
      <c r="L324" t="n">
        <v>14</v>
      </c>
      <c r="M324" t="n">
        <v>24</v>
      </c>
      <c r="N324" t="n">
        <v>30.81</v>
      </c>
      <c r="O324" t="n">
        <v>21065.06</v>
      </c>
      <c r="P324" t="n">
        <v>480.71</v>
      </c>
      <c r="Q324" t="n">
        <v>796.38</v>
      </c>
      <c r="R324" t="n">
        <v>142.32</v>
      </c>
      <c r="S324" t="n">
        <v>102.58</v>
      </c>
      <c r="T324" t="n">
        <v>15753.02</v>
      </c>
      <c r="U324" t="n">
        <v>0.72</v>
      </c>
      <c r="V324" t="n">
        <v>0.87</v>
      </c>
      <c r="W324" t="n">
        <v>12.31</v>
      </c>
      <c r="X324" t="n">
        <v>0.93</v>
      </c>
      <c r="Y324" t="n">
        <v>1</v>
      </c>
      <c r="Z324" t="n">
        <v>10</v>
      </c>
    </row>
    <row r="325">
      <c r="A325" t="n">
        <v>14</v>
      </c>
      <c r="B325" t="n">
        <v>75</v>
      </c>
      <c r="C325" t="inlineStr">
        <is>
          <t xml:space="preserve">CONCLUIDO	</t>
        </is>
      </c>
      <c r="D325" t="n">
        <v>2.1699</v>
      </c>
      <c r="E325" t="n">
        <v>46.08</v>
      </c>
      <c r="F325" t="n">
        <v>43.07</v>
      </c>
      <c r="G325" t="n">
        <v>107.69</v>
      </c>
      <c r="H325" t="n">
        <v>1.56</v>
      </c>
      <c r="I325" t="n">
        <v>24</v>
      </c>
      <c r="J325" t="n">
        <v>170.35</v>
      </c>
      <c r="K325" t="n">
        <v>49.1</v>
      </c>
      <c r="L325" t="n">
        <v>15</v>
      </c>
      <c r="M325" t="n">
        <v>22</v>
      </c>
      <c r="N325" t="n">
        <v>31.26</v>
      </c>
      <c r="O325" t="n">
        <v>21244.37</v>
      </c>
      <c r="P325" t="n">
        <v>476.92</v>
      </c>
      <c r="Q325" t="n">
        <v>796.42</v>
      </c>
      <c r="R325" t="n">
        <v>140.1</v>
      </c>
      <c r="S325" t="n">
        <v>102.58</v>
      </c>
      <c r="T325" t="n">
        <v>14650</v>
      </c>
      <c r="U325" t="n">
        <v>0.73</v>
      </c>
      <c r="V325" t="n">
        <v>0.87</v>
      </c>
      <c r="W325" t="n">
        <v>12.31</v>
      </c>
      <c r="X325" t="n">
        <v>0.86</v>
      </c>
      <c r="Y325" t="n">
        <v>1</v>
      </c>
      <c r="Z325" t="n">
        <v>10</v>
      </c>
    </row>
    <row r="326">
      <c r="A326" t="n">
        <v>15</v>
      </c>
      <c r="B326" t="n">
        <v>75</v>
      </c>
      <c r="C326" t="inlineStr">
        <is>
          <t xml:space="preserve">CONCLUIDO	</t>
        </is>
      </c>
      <c r="D326" t="n">
        <v>2.1734</v>
      </c>
      <c r="E326" t="n">
        <v>46.01</v>
      </c>
      <c r="F326" t="n">
        <v>43.03</v>
      </c>
      <c r="G326" t="n">
        <v>112.26</v>
      </c>
      <c r="H326" t="n">
        <v>1.65</v>
      </c>
      <c r="I326" t="n">
        <v>23</v>
      </c>
      <c r="J326" t="n">
        <v>171.81</v>
      </c>
      <c r="K326" t="n">
        <v>49.1</v>
      </c>
      <c r="L326" t="n">
        <v>16</v>
      </c>
      <c r="M326" t="n">
        <v>21</v>
      </c>
      <c r="N326" t="n">
        <v>31.72</v>
      </c>
      <c r="O326" t="n">
        <v>21424.29</v>
      </c>
      <c r="P326" t="n">
        <v>474.13</v>
      </c>
      <c r="Q326" t="n">
        <v>796.39</v>
      </c>
      <c r="R326" t="n">
        <v>138.72</v>
      </c>
      <c r="S326" t="n">
        <v>102.58</v>
      </c>
      <c r="T326" t="n">
        <v>13965.3</v>
      </c>
      <c r="U326" t="n">
        <v>0.74</v>
      </c>
      <c r="V326" t="n">
        <v>0.87</v>
      </c>
      <c r="W326" t="n">
        <v>12.3</v>
      </c>
      <c r="X326" t="n">
        <v>0.82</v>
      </c>
      <c r="Y326" t="n">
        <v>1</v>
      </c>
      <c r="Z326" t="n">
        <v>10</v>
      </c>
    </row>
    <row r="327">
      <c r="A327" t="n">
        <v>16</v>
      </c>
      <c r="B327" t="n">
        <v>75</v>
      </c>
      <c r="C327" t="inlineStr">
        <is>
          <t xml:space="preserve">CONCLUIDO	</t>
        </is>
      </c>
      <c r="D327" t="n">
        <v>2.1796</v>
      </c>
      <c r="E327" t="n">
        <v>45.88</v>
      </c>
      <c r="F327" t="n">
        <v>42.96</v>
      </c>
      <c r="G327" t="n">
        <v>122.75</v>
      </c>
      <c r="H327" t="n">
        <v>1.74</v>
      </c>
      <c r="I327" t="n">
        <v>21</v>
      </c>
      <c r="J327" t="n">
        <v>173.28</v>
      </c>
      <c r="K327" t="n">
        <v>49.1</v>
      </c>
      <c r="L327" t="n">
        <v>17</v>
      </c>
      <c r="M327" t="n">
        <v>19</v>
      </c>
      <c r="N327" t="n">
        <v>32.18</v>
      </c>
      <c r="O327" t="n">
        <v>21604.83</v>
      </c>
      <c r="P327" t="n">
        <v>470.38</v>
      </c>
      <c r="Q327" t="n">
        <v>796.38</v>
      </c>
      <c r="R327" t="n">
        <v>136.32</v>
      </c>
      <c r="S327" t="n">
        <v>102.58</v>
      </c>
      <c r="T327" t="n">
        <v>12778.25</v>
      </c>
      <c r="U327" t="n">
        <v>0.75</v>
      </c>
      <c r="V327" t="n">
        <v>0.88</v>
      </c>
      <c r="W327" t="n">
        <v>12.31</v>
      </c>
      <c r="X327" t="n">
        <v>0.75</v>
      </c>
      <c r="Y327" t="n">
        <v>1</v>
      </c>
      <c r="Z327" t="n">
        <v>10</v>
      </c>
    </row>
    <row r="328">
      <c r="A328" t="n">
        <v>17</v>
      </c>
      <c r="B328" t="n">
        <v>75</v>
      </c>
      <c r="C328" t="inlineStr">
        <is>
          <t xml:space="preserve">CONCLUIDO	</t>
        </is>
      </c>
      <c r="D328" t="n">
        <v>2.1828</v>
      </c>
      <c r="E328" t="n">
        <v>45.81</v>
      </c>
      <c r="F328" t="n">
        <v>42.93</v>
      </c>
      <c r="G328" t="n">
        <v>128.78</v>
      </c>
      <c r="H328" t="n">
        <v>1.83</v>
      </c>
      <c r="I328" t="n">
        <v>20</v>
      </c>
      <c r="J328" t="n">
        <v>174.75</v>
      </c>
      <c r="K328" t="n">
        <v>49.1</v>
      </c>
      <c r="L328" t="n">
        <v>18</v>
      </c>
      <c r="M328" t="n">
        <v>18</v>
      </c>
      <c r="N328" t="n">
        <v>32.65</v>
      </c>
      <c r="O328" t="n">
        <v>21786.02</v>
      </c>
      <c r="P328" t="n">
        <v>466.9</v>
      </c>
      <c r="Q328" t="n">
        <v>796.34</v>
      </c>
      <c r="R328" t="n">
        <v>135.22</v>
      </c>
      <c r="S328" t="n">
        <v>102.58</v>
      </c>
      <c r="T328" t="n">
        <v>12232.13</v>
      </c>
      <c r="U328" t="n">
        <v>0.76</v>
      </c>
      <c r="V328" t="n">
        <v>0.88</v>
      </c>
      <c r="W328" t="n">
        <v>12.3</v>
      </c>
      <c r="X328" t="n">
        <v>0.71</v>
      </c>
      <c r="Y328" t="n">
        <v>1</v>
      </c>
      <c r="Z328" t="n">
        <v>10</v>
      </c>
    </row>
    <row r="329">
      <c r="A329" t="n">
        <v>18</v>
      </c>
      <c r="B329" t="n">
        <v>75</v>
      </c>
      <c r="C329" t="inlineStr">
        <is>
          <t xml:space="preserve">CONCLUIDO	</t>
        </is>
      </c>
      <c r="D329" t="n">
        <v>2.1862</v>
      </c>
      <c r="E329" t="n">
        <v>45.74</v>
      </c>
      <c r="F329" t="n">
        <v>42.89</v>
      </c>
      <c r="G329" t="n">
        <v>135.43</v>
      </c>
      <c r="H329" t="n">
        <v>1.91</v>
      </c>
      <c r="I329" t="n">
        <v>19</v>
      </c>
      <c r="J329" t="n">
        <v>176.22</v>
      </c>
      <c r="K329" t="n">
        <v>49.1</v>
      </c>
      <c r="L329" t="n">
        <v>19</v>
      </c>
      <c r="M329" t="n">
        <v>17</v>
      </c>
      <c r="N329" t="n">
        <v>33.13</v>
      </c>
      <c r="O329" t="n">
        <v>21967.84</v>
      </c>
      <c r="P329" t="n">
        <v>463.23</v>
      </c>
      <c r="Q329" t="n">
        <v>796.47</v>
      </c>
      <c r="R329" t="n">
        <v>133.86</v>
      </c>
      <c r="S329" t="n">
        <v>102.58</v>
      </c>
      <c r="T329" t="n">
        <v>11556.3</v>
      </c>
      <c r="U329" t="n">
        <v>0.77</v>
      </c>
      <c r="V329" t="n">
        <v>0.88</v>
      </c>
      <c r="W329" t="n">
        <v>12.3</v>
      </c>
      <c r="X329" t="n">
        <v>0.67</v>
      </c>
      <c r="Y329" t="n">
        <v>1</v>
      </c>
      <c r="Z329" t="n">
        <v>10</v>
      </c>
    </row>
    <row r="330">
      <c r="A330" t="n">
        <v>19</v>
      </c>
      <c r="B330" t="n">
        <v>75</v>
      </c>
      <c r="C330" t="inlineStr">
        <is>
          <t xml:space="preserve">CONCLUIDO	</t>
        </is>
      </c>
      <c r="D330" t="n">
        <v>2.1892</v>
      </c>
      <c r="E330" t="n">
        <v>45.68</v>
      </c>
      <c r="F330" t="n">
        <v>42.85</v>
      </c>
      <c r="G330" t="n">
        <v>142.84</v>
      </c>
      <c r="H330" t="n">
        <v>2</v>
      </c>
      <c r="I330" t="n">
        <v>18</v>
      </c>
      <c r="J330" t="n">
        <v>177.7</v>
      </c>
      <c r="K330" t="n">
        <v>49.1</v>
      </c>
      <c r="L330" t="n">
        <v>20</v>
      </c>
      <c r="M330" t="n">
        <v>16</v>
      </c>
      <c r="N330" t="n">
        <v>33.61</v>
      </c>
      <c r="O330" t="n">
        <v>22150.3</v>
      </c>
      <c r="P330" t="n">
        <v>461.17</v>
      </c>
      <c r="Q330" t="n">
        <v>796.34</v>
      </c>
      <c r="R330" t="n">
        <v>132.71</v>
      </c>
      <c r="S330" t="n">
        <v>102.58</v>
      </c>
      <c r="T330" t="n">
        <v>10986.74</v>
      </c>
      <c r="U330" t="n">
        <v>0.77</v>
      </c>
      <c r="V330" t="n">
        <v>0.88</v>
      </c>
      <c r="W330" t="n">
        <v>12.3</v>
      </c>
      <c r="X330" t="n">
        <v>0.64</v>
      </c>
      <c r="Y330" t="n">
        <v>1</v>
      </c>
      <c r="Z330" t="n">
        <v>10</v>
      </c>
    </row>
    <row r="331">
      <c r="A331" t="n">
        <v>20</v>
      </c>
      <c r="B331" t="n">
        <v>75</v>
      </c>
      <c r="C331" t="inlineStr">
        <is>
          <t xml:space="preserve">CONCLUIDO	</t>
        </is>
      </c>
      <c r="D331" t="n">
        <v>2.1928</v>
      </c>
      <c r="E331" t="n">
        <v>45.6</v>
      </c>
      <c r="F331" t="n">
        <v>42.81</v>
      </c>
      <c r="G331" t="n">
        <v>151.08</v>
      </c>
      <c r="H331" t="n">
        <v>2.08</v>
      </c>
      <c r="I331" t="n">
        <v>17</v>
      </c>
      <c r="J331" t="n">
        <v>179.18</v>
      </c>
      <c r="K331" t="n">
        <v>49.1</v>
      </c>
      <c r="L331" t="n">
        <v>21</v>
      </c>
      <c r="M331" t="n">
        <v>15</v>
      </c>
      <c r="N331" t="n">
        <v>34.09</v>
      </c>
      <c r="O331" t="n">
        <v>22333.43</v>
      </c>
      <c r="P331" t="n">
        <v>457.07</v>
      </c>
      <c r="Q331" t="n">
        <v>796.37</v>
      </c>
      <c r="R331" t="n">
        <v>131.32</v>
      </c>
      <c r="S331" t="n">
        <v>102.58</v>
      </c>
      <c r="T331" t="n">
        <v>10297.14</v>
      </c>
      <c r="U331" t="n">
        <v>0.78</v>
      </c>
      <c r="V331" t="n">
        <v>0.88</v>
      </c>
      <c r="W331" t="n">
        <v>12.3</v>
      </c>
      <c r="X331" t="n">
        <v>0.59</v>
      </c>
      <c r="Y331" t="n">
        <v>1</v>
      </c>
      <c r="Z331" t="n">
        <v>10</v>
      </c>
    </row>
    <row r="332">
      <c r="A332" t="n">
        <v>21</v>
      </c>
      <c r="B332" t="n">
        <v>75</v>
      </c>
      <c r="C332" t="inlineStr">
        <is>
          <t xml:space="preserve">CONCLUIDO	</t>
        </is>
      </c>
      <c r="D332" t="n">
        <v>2.1961</v>
      </c>
      <c r="E332" t="n">
        <v>45.54</v>
      </c>
      <c r="F332" t="n">
        <v>42.77</v>
      </c>
      <c r="G332" t="n">
        <v>160.39</v>
      </c>
      <c r="H332" t="n">
        <v>2.16</v>
      </c>
      <c r="I332" t="n">
        <v>16</v>
      </c>
      <c r="J332" t="n">
        <v>180.67</v>
      </c>
      <c r="K332" t="n">
        <v>49.1</v>
      </c>
      <c r="L332" t="n">
        <v>22</v>
      </c>
      <c r="M332" t="n">
        <v>14</v>
      </c>
      <c r="N332" t="n">
        <v>34.58</v>
      </c>
      <c r="O332" t="n">
        <v>22517.21</v>
      </c>
      <c r="P332" t="n">
        <v>453.1</v>
      </c>
      <c r="Q332" t="n">
        <v>796.4299999999999</v>
      </c>
      <c r="R332" t="n">
        <v>130.05</v>
      </c>
      <c r="S332" t="n">
        <v>102.58</v>
      </c>
      <c r="T332" t="n">
        <v>9666.09</v>
      </c>
      <c r="U332" t="n">
        <v>0.79</v>
      </c>
      <c r="V332" t="n">
        <v>0.88</v>
      </c>
      <c r="W332" t="n">
        <v>12.3</v>
      </c>
      <c r="X332" t="n">
        <v>0.5600000000000001</v>
      </c>
      <c r="Y332" t="n">
        <v>1</v>
      </c>
      <c r="Z332" t="n">
        <v>10</v>
      </c>
    </row>
    <row r="333">
      <c r="A333" t="n">
        <v>22</v>
      </c>
      <c r="B333" t="n">
        <v>75</v>
      </c>
      <c r="C333" t="inlineStr">
        <is>
          <t xml:space="preserve">CONCLUIDO	</t>
        </is>
      </c>
      <c r="D333" t="n">
        <v>2.1994</v>
      </c>
      <c r="E333" t="n">
        <v>45.47</v>
      </c>
      <c r="F333" t="n">
        <v>42.73</v>
      </c>
      <c r="G333" t="n">
        <v>170.93</v>
      </c>
      <c r="H333" t="n">
        <v>2.24</v>
      </c>
      <c r="I333" t="n">
        <v>15</v>
      </c>
      <c r="J333" t="n">
        <v>182.17</v>
      </c>
      <c r="K333" t="n">
        <v>49.1</v>
      </c>
      <c r="L333" t="n">
        <v>23</v>
      </c>
      <c r="M333" t="n">
        <v>13</v>
      </c>
      <c r="N333" t="n">
        <v>35.08</v>
      </c>
      <c r="O333" t="n">
        <v>22701.78</v>
      </c>
      <c r="P333" t="n">
        <v>448.99</v>
      </c>
      <c r="Q333" t="n">
        <v>796.38</v>
      </c>
      <c r="R333" t="n">
        <v>128.64</v>
      </c>
      <c r="S333" t="n">
        <v>102.58</v>
      </c>
      <c r="T333" t="n">
        <v>8965.049999999999</v>
      </c>
      <c r="U333" t="n">
        <v>0.8</v>
      </c>
      <c r="V333" t="n">
        <v>0.88</v>
      </c>
      <c r="W333" t="n">
        <v>12.3</v>
      </c>
      <c r="X333" t="n">
        <v>0.52</v>
      </c>
      <c r="Y333" t="n">
        <v>1</v>
      </c>
      <c r="Z333" t="n">
        <v>10</v>
      </c>
    </row>
    <row r="334">
      <c r="A334" t="n">
        <v>23</v>
      </c>
      <c r="B334" t="n">
        <v>75</v>
      </c>
      <c r="C334" t="inlineStr">
        <is>
          <t xml:space="preserve">CONCLUIDO	</t>
        </is>
      </c>
      <c r="D334" t="n">
        <v>2.1991</v>
      </c>
      <c r="E334" t="n">
        <v>45.47</v>
      </c>
      <c r="F334" t="n">
        <v>42.74</v>
      </c>
      <c r="G334" t="n">
        <v>170.95</v>
      </c>
      <c r="H334" t="n">
        <v>2.32</v>
      </c>
      <c r="I334" t="n">
        <v>15</v>
      </c>
      <c r="J334" t="n">
        <v>183.67</v>
      </c>
      <c r="K334" t="n">
        <v>49.1</v>
      </c>
      <c r="L334" t="n">
        <v>24</v>
      </c>
      <c r="M334" t="n">
        <v>13</v>
      </c>
      <c r="N334" t="n">
        <v>35.58</v>
      </c>
      <c r="O334" t="n">
        <v>22886.92</v>
      </c>
      <c r="P334" t="n">
        <v>446.03</v>
      </c>
      <c r="Q334" t="n">
        <v>796.33</v>
      </c>
      <c r="R334" t="n">
        <v>129.02</v>
      </c>
      <c r="S334" t="n">
        <v>102.58</v>
      </c>
      <c r="T334" t="n">
        <v>9156.639999999999</v>
      </c>
      <c r="U334" t="n">
        <v>0.8</v>
      </c>
      <c r="V334" t="n">
        <v>0.88</v>
      </c>
      <c r="W334" t="n">
        <v>12.29</v>
      </c>
      <c r="X334" t="n">
        <v>0.53</v>
      </c>
      <c r="Y334" t="n">
        <v>1</v>
      </c>
      <c r="Z334" t="n">
        <v>10</v>
      </c>
    </row>
    <row r="335">
      <c r="A335" t="n">
        <v>24</v>
      </c>
      <c r="B335" t="n">
        <v>75</v>
      </c>
      <c r="C335" t="inlineStr">
        <is>
          <t xml:space="preserve">CONCLUIDO	</t>
        </is>
      </c>
      <c r="D335" t="n">
        <v>2.2029</v>
      </c>
      <c r="E335" t="n">
        <v>45.39</v>
      </c>
      <c r="F335" t="n">
        <v>42.69</v>
      </c>
      <c r="G335" t="n">
        <v>182.96</v>
      </c>
      <c r="H335" t="n">
        <v>2.4</v>
      </c>
      <c r="I335" t="n">
        <v>14</v>
      </c>
      <c r="J335" t="n">
        <v>185.18</v>
      </c>
      <c r="K335" t="n">
        <v>49.1</v>
      </c>
      <c r="L335" t="n">
        <v>25</v>
      </c>
      <c r="M335" t="n">
        <v>12</v>
      </c>
      <c r="N335" t="n">
        <v>36.08</v>
      </c>
      <c r="O335" t="n">
        <v>23072.73</v>
      </c>
      <c r="P335" t="n">
        <v>445.33</v>
      </c>
      <c r="Q335" t="n">
        <v>796.3200000000001</v>
      </c>
      <c r="R335" t="n">
        <v>127.4</v>
      </c>
      <c r="S335" t="n">
        <v>102.58</v>
      </c>
      <c r="T335" t="n">
        <v>8353.08</v>
      </c>
      <c r="U335" t="n">
        <v>0.8100000000000001</v>
      </c>
      <c r="V335" t="n">
        <v>0.88</v>
      </c>
      <c r="W335" t="n">
        <v>12.29</v>
      </c>
      <c r="X335" t="n">
        <v>0.48</v>
      </c>
      <c r="Y335" t="n">
        <v>1</v>
      </c>
      <c r="Z335" t="n">
        <v>10</v>
      </c>
    </row>
    <row r="336">
      <c r="A336" t="n">
        <v>25</v>
      </c>
      <c r="B336" t="n">
        <v>75</v>
      </c>
      <c r="C336" t="inlineStr">
        <is>
          <t xml:space="preserve">CONCLUIDO	</t>
        </is>
      </c>
      <c r="D336" t="n">
        <v>2.2064</v>
      </c>
      <c r="E336" t="n">
        <v>45.32</v>
      </c>
      <c r="F336" t="n">
        <v>42.65</v>
      </c>
      <c r="G336" t="n">
        <v>196.84</v>
      </c>
      <c r="H336" t="n">
        <v>2.47</v>
      </c>
      <c r="I336" t="n">
        <v>13</v>
      </c>
      <c r="J336" t="n">
        <v>186.69</v>
      </c>
      <c r="K336" t="n">
        <v>49.1</v>
      </c>
      <c r="L336" t="n">
        <v>26</v>
      </c>
      <c r="M336" t="n">
        <v>11</v>
      </c>
      <c r="N336" t="n">
        <v>36.6</v>
      </c>
      <c r="O336" t="n">
        <v>23259.24</v>
      </c>
      <c r="P336" t="n">
        <v>436.05</v>
      </c>
      <c r="Q336" t="n">
        <v>796.39</v>
      </c>
      <c r="R336" t="n">
        <v>125.92</v>
      </c>
      <c r="S336" t="n">
        <v>102.58</v>
      </c>
      <c r="T336" t="n">
        <v>7616.75</v>
      </c>
      <c r="U336" t="n">
        <v>0.8100000000000001</v>
      </c>
      <c r="V336" t="n">
        <v>0.88</v>
      </c>
      <c r="W336" t="n">
        <v>12.29</v>
      </c>
      <c r="X336" t="n">
        <v>0.44</v>
      </c>
      <c r="Y336" t="n">
        <v>1</v>
      </c>
      <c r="Z336" t="n">
        <v>10</v>
      </c>
    </row>
    <row r="337">
      <c r="A337" t="n">
        <v>26</v>
      </c>
      <c r="B337" t="n">
        <v>75</v>
      </c>
      <c r="C337" t="inlineStr">
        <is>
          <t xml:space="preserve">CONCLUIDO	</t>
        </is>
      </c>
      <c r="D337" t="n">
        <v>2.2058</v>
      </c>
      <c r="E337" t="n">
        <v>45.33</v>
      </c>
      <c r="F337" t="n">
        <v>42.66</v>
      </c>
      <c r="G337" t="n">
        <v>196.9</v>
      </c>
      <c r="H337" t="n">
        <v>2.55</v>
      </c>
      <c r="I337" t="n">
        <v>13</v>
      </c>
      <c r="J337" t="n">
        <v>188.21</v>
      </c>
      <c r="K337" t="n">
        <v>49.1</v>
      </c>
      <c r="L337" t="n">
        <v>27</v>
      </c>
      <c r="M337" t="n">
        <v>10</v>
      </c>
      <c r="N337" t="n">
        <v>37.11</v>
      </c>
      <c r="O337" t="n">
        <v>23446.45</v>
      </c>
      <c r="P337" t="n">
        <v>439.13</v>
      </c>
      <c r="Q337" t="n">
        <v>796.37</v>
      </c>
      <c r="R337" t="n">
        <v>126.36</v>
      </c>
      <c r="S337" t="n">
        <v>102.58</v>
      </c>
      <c r="T337" t="n">
        <v>7837.33</v>
      </c>
      <c r="U337" t="n">
        <v>0.8100000000000001</v>
      </c>
      <c r="V337" t="n">
        <v>0.88</v>
      </c>
      <c r="W337" t="n">
        <v>12.29</v>
      </c>
      <c r="X337" t="n">
        <v>0.45</v>
      </c>
      <c r="Y337" t="n">
        <v>1</v>
      </c>
      <c r="Z337" t="n">
        <v>10</v>
      </c>
    </row>
    <row r="338">
      <c r="A338" t="n">
        <v>27</v>
      </c>
      <c r="B338" t="n">
        <v>75</v>
      </c>
      <c r="C338" t="inlineStr">
        <is>
          <t xml:space="preserve">CONCLUIDO	</t>
        </is>
      </c>
      <c r="D338" t="n">
        <v>2.2055</v>
      </c>
      <c r="E338" t="n">
        <v>45.34</v>
      </c>
      <c r="F338" t="n">
        <v>42.67</v>
      </c>
      <c r="G338" t="n">
        <v>196.93</v>
      </c>
      <c r="H338" t="n">
        <v>2.62</v>
      </c>
      <c r="I338" t="n">
        <v>13</v>
      </c>
      <c r="J338" t="n">
        <v>189.73</v>
      </c>
      <c r="K338" t="n">
        <v>49.1</v>
      </c>
      <c r="L338" t="n">
        <v>28</v>
      </c>
      <c r="M338" t="n">
        <v>9</v>
      </c>
      <c r="N338" t="n">
        <v>37.64</v>
      </c>
      <c r="O338" t="n">
        <v>23634.36</v>
      </c>
      <c r="P338" t="n">
        <v>434.78</v>
      </c>
      <c r="Q338" t="n">
        <v>796.4400000000001</v>
      </c>
      <c r="R338" t="n">
        <v>126.36</v>
      </c>
      <c r="S338" t="n">
        <v>102.58</v>
      </c>
      <c r="T338" t="n">
        <v>7835.73</v>
      </c>
      <c r="U338" t="n">
        <v>0.8100000000000001</v>
      </c>
      <c r="V338" t="n">
        <v>0.88</v>
      </c>
      <c r="W338" t="n">
        <v>12.3</v>
      </c>
      <c r="X338" t="n">
        <v>0.46</v>
      </c>
      <c r="Y338" t="n">
        <v>1</v>
      </c>
      <c r="Z338" t="n">
        <v>10</v>
      </c>
    </row>
    <row r="339">
      <c r="A339" t="n">
        <v>28</v>
      </c>
      <c r="B339" t="n">
        <v>75</v>
      </c>
      <c r="C339" t="inlineStr">
        <is>
          <t xml:space="preserve">CONCLUIDO	</t>
        </is>
      </c>
      <c r="D339" t="n">
        <v>2.2093</v>
      </c>
      <c r="E339" t="n">
        <v>45.26</v>
      </c>
      <c r="F339" t="n">
        <v>42.62</v>
      </c>
      <c r="G339" t="n">
        <v>213.1</v>
      </c>
      <c r="H339" t="n">
        <v>2.69</v>
      </c>
      <c r="I339" t="n">
        <v>12</v>
      </c>
      <c r="J339" t="n">
        <v>191.26</v>
      </c>
      <c r="K339" t="n">
        <v>49.1</v>
      </c>
      <c r="L339" t="n">
        <v>29</v>
      </c>
      <c r="M339" t="n">
        <v>5</v>
      </c>
      <c r="N339" t="n">
        <v>38.17</v>
      </c>
      <c r="O339" t="n">
        <v>23822.99</v>
      </c>
      <c r="P339" t="n">
        <v>433.17</v>
      </c>
      <c r="Q339" t="n">
        <v>796.38</v>
      </c>
      <c r="R339" t="n">
        <v>124.84</v>
      </c>
      <c r="S339" t="n">
        <v>102.58</v>
      </c>
      <c r="T339" t="n">
        <v>7081.73</v>
      </c>
      <c r="U339" t="n">
        <v>0.82</v>
      </c>
      <c r="V339" t="n">
        <v>0.88</v>
      </c>
      <c r="W339" t="n">
        <v>12.29</v>
      </c>
      <c r="X339" t="n">
        <v>0.41</v>
      </c>
      <c r="Y339" t="n">
        <v>1</v>
      </c>
      <c r="Z339" t="n">
        <v>10</v>
      </c>
    </row>
    <row r="340">
      <c r="A340" t="n">
        <v>29</v>
      </c>
      <c r="B340" t="n">
        <v>75</v>
      </c>
      <c r="C340" t="inlineStr">
        <is>
          <t xml:space="preserve">CONCLUIDO	</t>
        </is>
      </c>
      <c r="D340" t="n">
        <v>2.209</v>
      </c>
      <c r="E340" t="n">
        <v>45.27</v>
      </c>
      <c r="F340" t="n">
        <v>42.63</v>
      </c>
      <c r="G340" t="n">
        <v>213.13</v>
      </c>
      <c r="H340" t="n">
        <v>2.76</v>
      </c>
      <c r="I340" t="n">
        <v>12</v>
      </c>
      <c r="J340" t="n">
        <v>192.8</v>
      </c>
      <c r="K340" t="n">
        <v>49.1</v>
      </c>
      <c r="L340" t="n">
        <v>30</v>
      </c>
      <c r="M340" t="n">
        <v>1</v>
      </c>
      <c r="N340" t="n">
        <v>38.7</v>
      </c>
      <c r="O340" t="n">
        <v>24012.34</v>
      </c>
      <c r="P340" t="n">
        <v>434.76</v>
      </c>
      <c r="Q340" t="n">
        <v>796.38</v>
      </c>
      <c r="R340" t="n">
        <v>124.84</v>
      </c>
      <c r="S340" t="n">
        <v>102.58</v>
      </c>
      <c r="T340" t="n">
        <v>7082.77</v>
      </c>
      <c r="U340" t="n">
        <v>0.82</v>
      </c>
      <c r="V340" t="n">
        <v>0.88</v>
      </c>
      <c r="W340" t="n">
        <v>12.3</v>
      </c>
      <c r="X340" t="n">
        <v>0.41</v>
      </c>
      <c r="Y340" t="n">
        <v>1</v>
      </c>
      <c r="Z340" t="n">
        <v>10</v>
      </c>
    </row>
    <row r="341">
      <c r="A341" t="n">
        <v>30</v>
      </c>
      <c r="B341" t="n">
        <v>75</v>
      </c>
      <c r="C341" t="inlineStr">
        <is>
          <t xml:space="preserve">CONCLUIDO	</t>
        </is>
      </c>
      <c r="D341" t="n">
        <v>2.2088</v>
      </c>
      <c r="E341" t="n">
        <v>45.27</v>
      </c>
      <c r="F341" t="n">
        <v>42.63</v>
      </c>
      <c r="G341" t="n">
        <v>213.15</v>
      </c>
      <c r="H341" t="n">
        <v>2.83</v>
      </c>
      <c r="I341" t="n">
        <v>12</v>
      </c>
      <c r="J341" t="n">
        <v>194.34</v>
      </c>
      <c r="K341" t="n">
        <v>49.1</v>
      </c>
      <c r="L341" t="n">
        <v>31</v>
      </c>
      <c r="M341" t="n">
        <v>0</v>
      </c>
      <c r="N341" t="n">
        <v>39.24</v>
      </c>
      <c r="O341" t="n">
        <v>24202.42</v>
      </c>
      <c r="P341" t="n">
        <v>438</v>
      </c>
      <c r="Q341" t="n">
        <v>796.41</v>
      </c>
      <c r="R341" t="n">
        <v>124.95</v>
      </c>
      <c r="S341" t="n">
        <v>102.58</v>
      </c>
      <c r="T341" t="n">
        <v>7137.61</v>
      </c>
      <c r="U341" t="n">
        <v>0.82</v>
      </c>
      <c r="V341" t="n">
        <v>0.88</v>
      </c>
      <c r="W341" t="n">
        <v>12.3</v>
      </c>
      <c r="X341" t="n">
        <v>0.42</v>
      </c>
      <c r="Y341" t="n">
        <v>1</v>
      </c>
      <c r="Z341" t="n">
        <v>10</v>
      </c>
    </row>
    <row r="342">
      <c r="A342" t="n">
        <v>0</v>
      </c>
      <c r="B342" t="n">
        <v>95</v>
      </c>
      <c r="C342" t="inlineStr">
        <is>
          <t xml:space="preserve">CONCLUIDO	</t>
        </is>
      </c>
      <c r="D342" t="n">
        <v>1.0143</v>
      </c>
      <c r="E342" t="n">
        <v>98.59999999999999</v>
      </c>
      <c r="F342" t="n">
        <v>70.11</v>
      </c>
      <c r="G342" t="n">
        <v>6.02</v>
      </c>
      <c r="H342" t="n">
        <v>0.1</v>
      </c>
      <c r="I342" t="n">
        <v>699</v>
      </c>
      <c r="J342" t="n">
        <v>185.69</v>
      </c>
      <c r="K342" t="n">
        <v>53.44</v>
      </c>
      <c r="L342" t="n">
        <v>1</v>
      </c>
      <c r="M342" t="n">
        <v>697</v>
      </c>
      <c r="N342" t="n">
        <v>36.26</v>
      </c>
      <c r="O342" t="n">
        <v>23136.14</v>
      </c>
      <c r="P342" t="n">
        <v>957.66</v>
      </c>
      <c r="Q342" t="n">
        <v>798.41</v>
      </c>
      <c r="R342" t="n">
        <v>1043.85</v>
      </c>
      <c r="S342" t="n">
        <v>102.58</v>
      </c>
      <c r="T342" t="n">
        <v>463151.83</v>
      </c>
      <c r="U342" t="n">
        <v>0.1</v>
      </c>
      <c r="V342" t="n">
        <v>0.54</v>
      </c>
      <c r="W342" t="n">
        <v>13.44</v>
      </c>
      <c r="X342" t="n">
        <v>27.84</v>
      </c>
      <c r="Y342" t="n">
        <v>1</v>
      </c>
      <c r="Z342" t="n">
        <v>10</v>
      </c>
    </row>
    <row r="343">
      <c r="A343" t="n">
        <v>1</v>
      </c>
      <c r="B343" t="n">
        <v>95</v>
      </c>
      <c r="C343" t="inlineStr">
        <is>
          <t xml:space="preserve">CONCLUIDO	</t>
        </is>
      </c>
      <c r="D343" t="n">
        <v>1.5618</v>
      </c>
      <c r="E343" t="n">
        <v>64.03</v>
      </c>
      <c r="F343" t="n">
        <v>51.99</v>
      </c>
      <c r="G343" t="n">
        <v>12.14</v>
      </c>
      <c r="H343" t="n">
        <v>0.19</v>
      </c>
      <c r="I343" t="n">
        <v>257</v>
      </c>
      <c r="J343" t="n">
        <v>187.21</v>
      </c>
      <c r="K343" t="n">
        <v>53.44</v>
      </c>
      <c r="L343" t="n">
        <v>2</v>
      </c>
      <c r="M343" t="n">
        <v>255</v>
      </c>
      <c r="N343" t="n">
        <v>36.77</v>
      </c>
      <c r="O343" t="n">
        <v>23322.88</v>
      </c>
      <c r="P343" t="n">
        <v>709.51</v>
      </c>
      <c r="Q343" t="n">
        <v>797.03</v>
      </c>
      <c r="R343" t="n">
        <v>437.02</v>
      </c>
      <c r="S343" t="n">
        <v>102.58</v>
      </c>
      <c r="T343" t="n">
        <v>161948.45</v>
      </c>
      <c r="U343" t="n">
        <v>0.23</v>
      </c>
      <c r="V343" t="n">
        <v>0.72</v>
      </c>
      <c r="W343" t="n">
        <v>12.71</v>
      </c>
      <c r="X343" t="n">
        <v>9.77</v>
      </c>
      <c r="Y343" t="n">
        <v>1</v>
      </c>
      <c r="Z343" t="n">
        <v>10</v>
      </c>
    </row>
    <row r="344">
      <c r="A344" t="n">
        <v>2</v>
      </c>
      <c r="B344" t="n">
        <v>95</v>
      </c>
      <c r="C344" t="inlineStr">
        <is>
          <t xml:space="preserve">CONCLUIDO	</t>
        </is>
      </c>
      <c r="D344" t="n">
        <v>1.7674</v>
      </c>
      <c r="E344" t="n">
        <v>56.58</v>
      </c>
      <c r="F344" t="n">
        <v>48.19</v>
      </c>
      <c r="G344" t="n">
        <v>18.19</v>
      </c>
      <c r="H344" t="n">
        <v>0.28</v>
      </c>
      <c r="I344" t="n">
        <v>159</v>
      </c>
      <c r="J344" t="n">
        <v>188.73</v>
      </c>
      <c r="K344" t="n">
        <v>53.44</v>
      </c>
      <c r="L344" t="n">
        <v>3</v>
      </c>
      <c r="M344" t="n">
        <v>157</v>
      </c>
      <c r="N344" t="n">
        <v>37.29</v>
      </c>
      <c r="O344" t="n">
        <v>23510.33</v>
      </c>
      <c r="P344" t="n">
        <v>656.05</v>
      </c>
      <c r="Q344" t="n">
        <v>796.64</v>
      </c>
      <c r="R344" t="n">
        <v>310.38</v>
      </c>
      <c r="S344" t="n">
        <v>102.58</v>
      </c>
      <c r="T344" t="n">
        <v>99119.21000000001</v>
      </c>
      <c r="U344" t="n">
        <v>0.33</v>
      </c>
      <c r="V344" t="n">
        <v>0.78</v>
      </c>
      <c r="W344" t="n">
        <v>12.54</v>
      </c>
      <c r="X344" t="n">
        <v>5.97</v>
      </c>
      <c r="Y344" t="n">
        <v>1</v>
      </c>
      <c r="Z344" t="n">
        <v>10</v>
      </c>
    </row>
    <row r="345">
      <c r="A345" t="n">
        <v>3</v>
      </c>
      <c r="B345" t="n">
        <v>95</v>
      </c>
      <c r="C345" t="inlineStr">
        <is>
          <t xml:space="preserve">CONCLUIDO	</t>
        </is>
      </c>
      <c r="D345" t="n">
        <v>1.8771</v>
      </c>
      <c r="E345" t="n">
        <v>53.27</v>
      </c>
      <c r="F345" t="n">
        <v>46.52</v>
      </c>
      <c r="G345" t="n">
        <v>24.27</v>
      </c>
      <c r="H345" t="n">
        <v>0.37</v>
      </c>
      <c r="I345" t="n">
        <v>115</v>
      </c>
      <c r="J345" t="n">
        <v>190.25</v>
      </c>
      <c r="K345" t="n">
        <v>53.44</v>
      </c>
      <c r="L345" t="n">
        <v>4</v>
      </c>
      <c r="M345" t="n">
        <v>113</v>
      </c>
      <c r="N345" t="n">
        <v>37.82</v>
      </c>
      <c r="O345" t="n">
        <v>23698.48</v>
      </c>
      <c r="P345" t="n">
        <v>631.53</v>
      </c>
      <c r="Q345" t="n">
        <v>796.75</v>
      </c>
      <c r="R345" t="n">
        <v>254.71</v>
      </c>
      <c r="S345" t="n">
        <v>102.58</v>
      </c>
      <c r="T345" t="n">
        <v>71503.00999999999</v>
      </c>
      <c r="U345" t="n">
        <v>0.4</v>
      </c>
      <c r="V345" t="n">
        <v>0.8100000000000001</v>
      </c>
      <c r="W345" t="n">
        <v>12.47</v>
      </c>
      <c r="X345" t="n">
        <v>4.3</v>
      </c>
      <c r="Y345" t="n">
        <v>1</v>
      </c>
      <c r="Z345" t="n">
        <v>10</v>
      </c>
    </row>
    <row r="346">
      <c r="A346" t="n">
        <v>4</v>
      </c>
      <c r="B346" t="n">
        <v>95</v>
      </c>
      <c r="C346" t="inlineStr">
        <is>
          <t xml:space="preserve">CONCLUIDO	</t>
        </is>
      </c>
      <c r="D346" t="n">
        <v>1.9459</v>
      </c>
      <c r="E346" t="n">
        <v>51.39</v>
      </c>
      <c r="F346" t="n">
        <v>45.57</v>
      </c>
      <c r="G346" t="n">
        <v>30.38</v>
      </c>
      <c r="H346" t="n">
        <v>0.46</v>
      </c>
      <c r="I346" t="n">
        <v>90</v>
      </c>
      <c r="J346" t="n">
        <v>191.78</v>
      </c>
      <c r="K346" t="n">
        <v>53.44</v>
      </c>
      <c r="L346" t="n">
        <v>5</v>
      </c>
      <c r="M346" t="n">
        <v>88</v>
      </c>
      <c r="N346" t="n">
        <v>38.35</v>
      </c>
      <c r="O346" t="n">
        <v>23887.36</v>
      </c>
      <c r="P346" t="n">
        <v>616.61</v>
      </c>
      <c r="Q346" t="n">
        <v>796.66</v>
      </c>
      <c r="R346" t="n">
        <v>223.25</v>
      </c>
      <c r="S346" t="n">
        <v>102.58</v>
      </c>
      <c r="T346" t="n">
        <v>55899.06</v>
      </c>
      <c r="U346" t="n">
        <v>0.46</v>
      </c>
      <c r="V346" t="n">
        <v>0.83</v>
      </c>
      <c r="W346" t="n">
        <v>12.42</v>
      </c>
      <c r="X346" t="n">
        <v>3.35</v>
      </c>
      <c r="Y346" t="n">
        <v>1</v>
      </c>
      <c r="Z346" t="n">
        <v>10</v>
      </c>
    </row>
    <row r="347">
      <c r="A347" t="n">
        <v>5</v>
      </c>
      <c r="B347" t="n">
        <v>95</v>
      </c>
      <c r="C347" t="inlineStr">
        <is>
          <t xml:space="preserve">CONCLUIDO	</t>
        </is>
      </c>
      <c r="D347" t="n">
        <v>1.9923</v>
      </c>
      <c r="E347" t="n">
        <v>50.19</v>
      </c>
      <c r="F347" t="n">
        <v>44.97</v>
      </c>
      <c r="G347" t="n">
        <v>36.46</v>
      </c>
      <c r="H347" t="n">
        <v>0.55</v>
      </c>
      <c r="I347" t="n">
        <v>74</v>
      </c>
      <c r="J347" t="n">
        <v>193.32</v>
      </c>
      <c r="K347" t="n">
        <v>53.44</v>
      </c>
      <c r="L347" t="n">
        <v>6</v>
      </c>
      <c r="M347" t="n">
        <v>72</v>
      </c>
      <c r="N347" t="n">
        <v>38.89</v>
      </c>
      <c r="O347" t="n">
        <v>24076.95</v>
      </c>
      <c r="P347" t="n">
        <v>607.04</v>
      </c>
      <c r="Q347" t="n">
        <v>796.55</v>
      </c>
      <c r="R347" t="n">
        <v>202.6</v>
      </c>
      <c r="S347" t="n">
        <v>102.58</v>
      </c>
      <c r="T347" t="n">
        <v>45653.81</v>
      </c>
      <c r="U347" t="n">
        <v>0.51</v>
      </c>
      <c r="V347" t="n">
        <v>0.84</v>
      </c>
      <c r="W347" t="n">
        <v>12.41</v>
      </c>
      <c r="X347" t="n">
        <v>2.75</v>
      </c>
      <c r="Y347" t="n">
        <v>1</v>
      </c>
      <c r="Z347" t="n">
        <v>10</v>
      </c>
    </row>
    <row r="348">
      <c r="A348" t="n">
        <v>6</v>
      </c>
      <c r="B348" t="n">
        <v>95</v>
      </c>
      <c r="C348" t="inlineStr">
        <is>
          <t xml:space="preserve">CONCLUIDO	</t>
        </is>
      </c>
      <c r="D348" t="n">
        <v>2.0259</v>
      </c>
      <c r="E348" t="n">
        <v>49.36</v>
      </c>
      <c r="F348" t="n">
        <v>44.55</v>
      </c>
      <c r="G348" t="n">
        <v>42.43</v>
      </c>
      <c r="H348" t="n">
        <v>0.64</v>
      </c>
      <c r="I348" t="n">
        <v>63</v>
      </c>
      <c r="J348" t="n">
        <v>194.86</v>
      </c>
      <c r="K348" t="n">
        <v>53.44</v>
      </c>
      <c r="L348" t="n">
        <v>7</v>
      </c>
      <c r="M348" t="n">
        <v>61</v>
      </c>
      <c r="N348" t="n">
        <v>39.43</v>
      </c>
      <c r="O348" t="n">
        <v>24267.28</v>
      </c>
      <c r="P348" t="n">
        <v>599.36</v>
      </c>
      <c r="Q348" t="n">
        <v>796.5</v>
      </c>
      <c r="R348" t="n">
        <v>188.94</v>
      </c>
      <c r="S348" t="n">
        <v>102.58</v>
      </c>
      <c r="T348" t="n">
        <v>38875.2</v>
      </c>
      <c r="U348" t="n">
        <v>0.54</v>
      </c>
      <c r="V348" t="n">
        <v>0.84</v>
      </c>
      <c r="W348" t="n">
        <v>12.38</v>
      </c>
      <c r="X348" t="n">
        <v>2.33</v>
      </c>
      <c r="Y348" t="n">
        <v>1</v>
      </c>
      <c r="Z348" t="n">
        <v>10</v>
      </c>
    </row>
    <row r="349">
      <c r="A349" t="n">
        <v>7</v>
      </c>
      <c r="B349" t="n">
        <v>95</v>
      </c>
      <c r="C349" t="inlineStr">
        <is>
          <t xml:space="preserve">CONCLUIDO	</t>
        </is>
      </c>
      <c r="D349" t="n">
        <v>2.0504</v>
      </c>
      <c r="E349" t="n">
        <v>48.77</v>
      </c>
      <c r="F349" t="n">
        <v>44.26</v>
      </c>
      <c r="G349" t="n">
        <v>48.28</v>
      </c>
      <c r="H349" t="n">
        <v>0.72</v>
      </c>
      <c r="I349" t="n">
        <v>55</v>
      </c>
      <c r="J349" t="n">
        <v>196.41</v>
      </c>
      <c r="K349" t="n">
        <v>53.44</v>
      </c>
      <c r="L349" t="n">
        <v>8</v>
      </c>
      <c r="M349" t="n">
        <v>53</v>
      </c>
      <c r="N349" t="n">
        <v>39.98</v>
      </c>
      <c r="O349" t="n">
        <v>24458.36</v>
      </c>
      <c r="P349" t="n">
        <v>593.6900000000001</v>
      </c>
      <c r="Q349" t="n">
        <v>796.45</v>
      </c>
      <c r="R349" t="n">
        <v>179.5</v>
      </c>
      <c r="S349" t="n">
        <v>102.58</v>
      </c>
      <c r="T349" t="n">
        <v>34195.07</v>
      </c>
      <c r="U349" t="n">
        <v>0.57</v>
      </c>
      <c r="V349" t="n">
        <v>0.85</v>
      </c>
      <c r="W349" t="n">
        <v>12.36</v>
      </c>
      <c r="X349" t="n">
        <v>2.04</v>
      </c>
      <c r="Y349" t="n">
        <v>1</v>
      </c>
      <c r="Z349" t="n">
        <v>10</v>
      </c>
    </row>
    <row r="350">
      <c r="A350" t="n">
        <v>8</v>
      </c>
      <c r="B350" t="n">
        <v>95</v>
      </c>
      <c r="C350" t="inlineStr">
        <is>
          <t xml:space="preserve">CONCLUIDO	</t>
        </is>
      </c>
      <c r="D350" t="n">
        <v>2.0738</v>
      </c>
      <c r="E350" t="n">
        <v>48.22</v>
      </c>
      <c r="F350" t="n">
        <v>43.97</v>
      </c>
      <c r="G350" t="n">
        <v>54.96</v>
      </c>
      <c r="H350" t="n">
        <v>0.8100000000000001</v>
      </c>
      <c r="I350" t="n">
        <v>48</v>
      </c>
      <c r="J350" t="n">
        <v>197.97</v>
      </c>
      <c r="K350" t="n">
        <v>53.44</v>
      </c>
      <c r="L350" t="n">
        <v>9</v>
      </c>
      <c r="M350" t="n">
        <v>46</v>
      </c>
      <c r="N350" t="n">
        <v>40.53</v>
      </c>
      <c r="O350" t="n">
        <v>24650.18</v>
      </c>
      <c r="P350" t="n">
        <v>587.48</v>
      </c>
      <c r="Q350" t="n">
        <v>796.37</v>
      </c>
      <c r="R350" t="n">
        <v>169.64</v>
      </c>
      <c r="S350" t="n">
        <v>102.58</v>
      </c>
      <c r="T350" t="n">
        <v>29303.71</v>
      </c>
      <c r="U350" t="n">
        <v>0.6</v>
      </c>
      <c r="V350" t="n">
        <v>0.86</v>
      </c>
      <c r="W350" t="n">
        <v>12.35</v>
      </c>
      <c r="X350" t="n">
        <v>1.75</v>
      </c>
      <c r="Y350" t="n">
        <v>1</v>
      </c>
      <c r="Z350" t="n">
        <v>10</v>
      </c>
    </row>
    <row r="351">
      <c r="A351" t="n">
        <v>9</v>
      </c>
      <c r="B351" t="n">
        <v>95</v>
      </c>
      <c r="C351" t="inlineStr">
        <is>
          <t xml:space="preserve">CONCLUIDO	</t>
        </is>
      </c>
      <c r="D351" t="n">
        <v>2.0898</v>
      </c>
      <c r="E351" t="n">
        <v>47.85</v>
      </c>
      <c r="F351" t="n">
        <v>43.78</v>
      </c>
      <c r="G351" t="n">
        <v>61.09</v>
      </c>
      <c r="H351" t="n">
        <v>0.89</v>
      </c>
      <c r="I351" t="n">
        <v>43</v>
      </c>
      <c r="J351" t="n">
        <v>199.53</v>
      </c>
      <c r="K351" t="n">
        <v>53.44</v>
      </c>
      <c r="L351" t="n">
        <v>10</v>
      </c>
      <c r="M351" t="n">
        <v>41</v>
      </c>
      <c r="N351" t="n">
        <v>41.1</v>
      </c>
      <c r="O351" t="n">
        <v>24842.77</v>
      </c>
      <c r="P351" t="n">
        <v>583.83</v>
      </c>
      <c r="Q351" t="n">
        <v>796.4299999999999</v>
      </c>
      <c r="R351" t="n">
        <v>163.42</v>
      </c>
      <c r="S351" t="n">
        <v>102.58</v>
      </c>
      <c r="T351" t="n">
        <v>26214.69</v>
      </c>
      <c r="U351" t="n">
        <v>0.63</v>
      </c>
      <c r="V351" t="n">
        <v>0.86</v>
      </c>
      <c r="W351" t="n">
        <v>12.35</v>
      </c>
      <c r="X351" t="n">
        <v>1.57</v>
      </c>
      <c r="Y351" t="n">
        <v>1</v>
      </c>
      <c r="Z351" t="n">
        <v>10</v>
      </c>
    </row>
    <row r="352">
      <c r="A352" t="n">
        <v>10</v>
      </c>
      <c r="B352" t="n">
        <v>95</v>
      </c>
      <c r="C352" t="inlineStr">
        <is>
          <t xml:space="preserve">CONCLUIDO	</t>
        </is>
      </c>
      <c r="D352" t="n">
        <v>2.1029</v>
      </c>
      <c r="E352" t="n">
        <v>47.55</v>
      </c>
      <c r="F352" t="n">
        <v>43.63</v>
      </c>
      <c r="G352" t="n">
        <v>67.13</v>
      </c>
      <c r="H352" t="n">
        <v>0.97</v>
      </c>
      <c r="I352" t="n">
        <v>39</v>
      </c>
      <c r="J352" t="n">
        <v>201.1</v>
      </c>
      <c r="K352" t="n">
        <v>53.44</v>
      </c>
      <c r="L352" t="n">
        <v>11</v>
      </c>
      <c r="M352" t="n">
        <v>37</v>
      </c>
      <c r="N352" t="n">
        <v>41.66</v>
      </c>
      <c r="O352" t="n">
        <v>25036.12</v>
      </c>
      <c r="P352" t="n">
        <v>579.62</v>
      </c>
      <c r="Q352" t="n">
        <v>796.4400000000001</v>
      </c>
      <c r="R352" t="n">
        <v>158.77</v>
      </c>
      <c r="S352" t="n">
        <v>102.58</v>
      </c>
      <c r="T352" t="n">
        <v>23910.24</v>
      </c>
      <c r="U352" t="n">
        <v>0.65</v>
      </c>
      <c r="V352" t="n">
        <v>0.86</v>
      </c>
      <c r="W352" t="n">
        <v>12.34</v>
      </c>
      <c r="X352" t="n">
        <v>1.42</v>
      </c>
      <c r="Y352" t="n">
        <v>1</v>
      </c>
      <c r="Z352" t="n">
        <v>10</v>
      </c>
    </row>
    <row r="353">
      <c r="A353" t="n">
        <v>11</v>
      </c>
      <c r="B353" t="n">
        <v>95</v>
      </c>
      <c r="C353" t="inlineStr">
        <is>
          <t xml:space="preserve">CONCLUIDO	</t>
        </is>
      </c>
      <c r="D353" t="n">
        <v>2.1126</v>
      </c>
      <c r="E353" t="n">
        <v>47.33</v>
      </c>
      <c r="F353" t="n">
        <v>43.53</v>
      </c>
      <c r="G353" t="n">
        <v>72.54000000000001</v>
      </c>
      <c r="H353" t="n">
        <v>1.05</v>
      </c>
      <c r="I353" t="n">
        <v>36</v>
      </c>
      <c r="J353" t="n">
        <v>202.67</v>
      </c>
      <c r="K353" t="n">
        <v>53.44</v>
      </c>
      <c r="L353" t="n">
        <v>12</v>
      </c>
      <c r="M353" t="n">
        <v>34</v>
      </c>
      <c r="N353" t="n">
        <v>42.24</v>
      </c>
      <c r="O353" t="n">
        <v>25230.25</v>
      </c>
      <c r="P353" t="n">
        <v>576.75</v>
      </c>
      <c r="Q353" t="n">
        <v>796.41</v>
      </c>
      <c r="R353" t="n">
        <v>155.2</v>
      </c>
      <c r="S353" t="n">
        <v>102.58</v>
      </c>
      <c r="T353" t="n">
        <v>22141.7</v>
      </c>
      <c r="U353" t="n">
        <v>0.66</v>
      </c>
      <c r="V353" t="n">
        <v>0.86</v>
      </c>
      <c r="W353" t="n">
        <v>12.33</v>
      </c>
      <c r="X353" t="n">
        <v>1.31</v>
      </c>
      <c r="Y353" t="n">
        <v>1</v>
      </c>
      <c r="Z353" t="n">
        <v>10</v>
      </c>
    </row>
    <row r="354">
      <c r="A354" t="n">
        <v>12</v>
      </c>
      <c r="B354" t="n">
        <v>95</v>
      </c>
      <c r="C354" t="inlineStr">
        <is>
          <t xml:space="preserve">CONCLUIDO	</t>
        </is>
      </c>
      <c r="D354" t="n">
        <v>2.1229</v>
      </c>
      <c r="E354" t="n">
        <v>47.11</v>
      </c>
      <c r="F354" t="n">
        <v>43.41</v>
      </c>
      <c r="G354" t="n">
        <v>78.93000000000001</v>
      </c>
      <c r="H354" t="n">
        <v>1.13</v>
      </c>
      <c r="I354" t="n">
        <v>33</v>
      </c>
      <c r="J354" t="n">
        <v>204.25</v>
      </c>
      <c r="K354" t="n">
        <v>53.44</v>
      </c>
      <c r="L354" t="n">
        <v>13</v>
      </c>
      <c r="M354" t="n">
        <v>31</v>
      </c>
      <c r="N354" t="n">
        <v>42.82</v>
      </c>
      <c r="O354" t="n">
        <v>25425.3</v>
      </c>
      <c r="P354" t="n">
        <v>573.48</v>
      </c>
      <c r="Q354" t="n">
        <v>796.39</v>
      </c>
      <c r="R354" t="n">
        <v>151.15</v>
      </c>
      <c r="S354" t="n">
        <v>102.58</v>
      </c>
      <c r="T354" t="n">
        <v>20133.69</v>
      </c>
      <c r="U354" t="n">
        <v>0.68</v>
      </c>
      <c r="V354" t="n">
        <v>0.87</v>
      </c>
      <c r="W354" t="n">
        <v>12.33</v>
      </c>
      <c r="X354" t="n">
        <v>1.2</v>
      </c>
      <c r="Y354" t="n">
        <v>1</v>
      </c>
      <c r="Z354" t="n">
        <v>10</v>
      </c>
    </row>
    <row r="355">
      <c r="A355" t="n">
        <v>13</v>
      </c>
      <c r="B355" t="n">
        <v>95</v>
      </c>
      <c r="C355" t="inlineStr">
        <is>
          <t xml:space="preserve">CONCLUIDO	</t>
        </is>
      </c>
      <c r="D355" t="n">
        <v>2.13</v>
      </c>
      <c r="E355" t="n">
        <v>46.95</v>
      </c>
      <c r="F355" t="n">
        <v>43.33</v>
      </c>
      <c r="G355" t="n">
        <v>83.84999999999999</v>
      </c>
      <c r="H355" t="n">
        <v>1.21</v>
      </c>
      <c r="I355" t="n">
        <v>31</v>
      </c>
      <c r="J355" t="n">
        <v>205.84</v>
      </c>
      <c r="K355" t="n">
        <v>53.44</v>
      </c>
      <c r="L355" t="n">
        <v>14</v>
      </c>
      <c r="M355" t="n">
        <v>29</v>
      </c>
      <c r="N355" t="n">
        <v>43.4</v>
      </c>
      <c r="O355" t="n">
        <v>25621.03</v>
      </c>
      <c r="P355" t="n">
        <v>570.24</v>
      </c>
      <c r="Q355" t="n">
        <v>796.4400000000001</v>
      </c>
      <c r="R355" t="n">
        <v>148.48</v>
      </c>
      <c r="S355" t="n">
        <v>102.58</v>
      </c>
      <c r="T355" t="n">
        <v>18805.85</v>
      </c>
      <c r="U355" t="n">
        <v>0.6899999999999999</v>
      </c>
      <c r="V355" t="n">
        <v>0.87</v>
      </c>
      <c r="W355" t="n">
        <v>12.32</v>
      </c>
      <c r="X355" t="n">
        <v>1.11</v>
      </c>
      <c r="Y355" t="n">
        <v>1</v>
      </c>
      <c r="Z355" t="n">
        <v>10</v>
      </c>
    </row>
    <row r="356">
      <c r="A356" t="n">
        <v>14</v>
      </c>
      <c r="B356" t="n">
        <v>95</v>
      </c>
      <c r="C356" t="inlineStr">
        <is>
          <t xml:space="preserve">CONCLUIDO	</t>
        </is>
      </c>
      <c r="D356" t="n">
        <v>2.136</v>
      </c>
      <c r="E356" t="n">
        <v>46.82</v>
      </c>
      <c r="F356" t="n">
        <v>43.27</v>
      </c>
      <c r="G356" t="n">
        <v>89.52</v>
      </c>
      <c r="H356" t="n">
        <v>1.28</v>
      </c>
      <c r="I356" t="n">
        <v>29</v>
      </c>
      <c r="J356" t="n">
        <v>207.43</v>
      </c>
      <c r="K356" t="n">
        <v>53.44</v>
      </c>
      <c r="L356" t="n">
        <v>15</v>
      </c>
      <c r="M356" t="n">
        <v>27</v>
      </c>
      <c r="N356" t="n">
        <v>44</v>
      </c>
      <c r="O356" t="n">
        <v>25817.56</v>
      </c>
      <c r="P356" t="n">
        <v>567.59</v>
      </c>
      <c r="Q356" t="n">
        <v>796.38</v>
      </c>
      <c r="R356" t="n">
        <v>146.65</v>
      </c>
      <c r="S356" t="n">
        <v>102.58</v>
      </c>
      <c r="T356" t="n">
        <v>17903.8</v>
      </c>
      <c r="U356" t="n">
        <v>0.7</v>
      </c>
      <c r="V356" t="n">
        <v>0.87</v>
      </c>
      <c r="W356" t="n">
        <v>12.32</v>
      </c>
      <c r="X356" t="n">
        <v>1.06</v>
      </c>
      <c r="Y356" t="n">
        <v>1</v>
      </c>
      <c r="Z356" t="n">
        <v>10</v>
      </c>
    </row>
    <row r="357">
      <c r="A357" t="n">
        <v>15</v>
      </c>
      <c r="B357" t="n">
        <v>95</v>
      </c>
      <c r="C357" t="inlineStr">
        <is>
          <t xml:space="preserve">CONCLUIDO	</t>
        </is>
      </c>
      <c r="D357" t="n">
        <v>2.1433</v>
      </c>
      <c r="E357" t="n">
        <v>46.66</v>
      </c>
      <c r="F357" t="n">
        <v>43.18</v>
      </c>
      <c r="G357" t="n">
        <v>95.95999999999999</v>
      </c>
      <c r="H357" t="n">
        <v>1.36</v>
      </c>
      <c r="I357" t="n">
        <v>27</v>
      </c>
      <c r="J357" t="n">
        <v>209.03</v>
      </c>
      <c r="K357" t="n">
        <v>53.44</v>
      </c>
      <c r="L357" t="n">
        <v>16</v>
      </c>
      <c r="M357" t="n">
        <v>25</v>
      </c>
      <c r="N357" t="n">
        <v>44.6</v>
      </c>
      <c r="O357" t="n">
        <v>26014.91</v>
      </c>
      <c r="P357" t="n">
        <v>564.89</v>
      </c>
      <c r="Q357" t="n">
        <v>796.38</v>
      </c>
      <c r="R357" t="n">
        <v>143.82</v>
      </c>
      <c r="S357" t="n">
        <v>102.58</v>
      </c>
      <c r="T357" t="n">
        <v>16497.49</v>
      </c>
      <c r="U357" t="n">
        <v>0.71</v>
      </c>
      <c r="V357" t="n">
        <v>0.87</v>
      </c>
      <c r="W357" t="n">
        <v>12.32</v>
      </c>
      <c r="X357" t="n">
        <v>0.97</v>
      </c>
      <c r="Y357" t="n">
        <v>1</v>
      </c>
      <c r="Z357" t="n">
        <v>10</v>
      </c>
    </row>
    <row r="358">
      <c r="A358" t="n">
        <v>16</v>
      </c>
      <c r="B358" t="n">
        <v>95</v>
      </c>
      <c r="C358" t="inlineStr">
        <is>
          <t xml:space="preserve">CONCLUIDO	</t>
        </is>
      </c>
      <c r="D358" t="n">
        <v>2.1503</v>
      </c>
      <c r="E358" t="n">
        <v>46.51</v>
      </c>
      <c r="F358" t="n">
        <v>43.11</v>
      </c>
      <c r="G358" t="n">
        <v>103.46</v>
      </c>
      <c r="H358" t="n">
        <v>1.43</v>
      </c>
      <c r="I358" t="n">
        <v>25</v>
      </c>
      <c r="J358" t="n">
        <v>210.64</v>
      </c>
      <c r="K358" t="n">
        <v>53.44</v>
      </c>
      <c r="L358" t="n">
        <v>17</v>
      </c>
      <c r="M358" t="n">
        <v>23</v>
      </c>
      <c r="N358" t="n">
        <v>45.21</v>
      </c>
      <c r="O358" t="n">
        <v>26213.09</v>
      </c>
      <c r="P358" t="n">
        <v>562.9</v>
      </c>
      <c r="Q358" t="n">
        <v>796.38</v>
      </c>
      <c r="R358" t="n">
        <v>141.07</v>
      </c>
      <c r="S358" t="n">
        <v>102.58</v>
      </c>
      <c r="T358" t="n">
        <v>15130.82</v>
      </c>
      <c r="U358" t="n">
        <v>0.73</v>
      </c>
      <c r="V358" t="n">
        <v>0.87</v>
      </c>
      <c r="W358" t="n">
        <v>12.31</v>
      </c>
      <c r="X358" t="n">
        <v>0.89</v>
      </c>
      <c r="Y358" t="n">
        <v>1</v>
      </c>
      <c r="Z358" t="n">
        <v>10</v>
      </c>
    </row>
    <row r="359">
      <c r="A359" t="n">
        <v>17</v>
      </c>
      <c r="B359" t="n">
        <v>95</v>
      </c>
      <c r="C359" t="inlineStr">
        <is>
          <t xml:space="preserve">CONCLUIDO	</t>
        </is>
      </c>
      <c r="D359" t="n">
        <v>2.1527</v>
      </c>
      <c r="E359" t="n">
        <v>46.45</v>
      </c>
      <c r="F359" t="n">
        <v>43.09</v>
      </c>
      <c r="G359" t="n">
        <v>107.73</v>
      </c>
      <c r="H359" t="n">
        <v>1.51</v>
      </c>
      <c r="I359" t="n">
        <v>24</v>
      </c>
      <c r="J359" t="n">
        <v>212.25</v>
      </c>
      <c r="K359" t="n">
        <v>53.44</v>
      </c>
      <c r="L359" t="n">
        <v>18</v>
      </c>
      <c r="M359" t="n">
        <v>22</v>
      </c>
      <c r="N359" t="n">
        <v>45.82</v>
      </c>
      <c r="O359" t="n">
        <v>26412.11</v>
      </c>
      <c r="P359" t="n">
        <v>559.54</v>
      </c>
      <c r="Q359" t="n">
        <v>796.34</v>
      </c>
      <c r="R359" t="n">
        <v>140.79</v>
      </c>
      <c r="S359" t="n">
        <v>102.58</v>
      </c>
      <c r="T359" t="n">
        <v>14996.03</v>
      </c>
      <c r="U359" t="n">
        <v>0.73</v>
      </c>
      <c r="V359" t="n">
        <v>0.87</v>
      </c>
      <c r="W359" t="n">
        <v>12.31</v>
      </c>
      <c r="X359" t="n">
        <v>0.88</v>
      </c>
      <c r="Y359" t="n">
        <v>1</v>
      </c>
      <c r="Z359" t="n">
        <v>10</v>
      </c>
    </row>
    <row r="360">
      <c r="A360" t="n">
        <v>18</v>
      </c>
      <c r="B360" t="n">
        <v>95</v>
      </c>
      <c r="C360" t="inlineStr">
        <is>
          <t xml:space="preserve">CONCLUIDO	</t>
        </is>
      </c>
      <c r="D360" t="n">
        <v>2.1602</v>
      </c>
      <c r="E360" t="n">
        <v>46.29</v>
      </c>
      <c r="F360" t="n">
        <v>43.01</v>
      </c>
      <c r="G360" t="n">
        <v>117.29</v>
      </c>
      <c r="H360" t="n">
        <v>1.58</v>
      </c>
      <c r="I360" t="n">
        <v>22</v>
      </c>
      <c r="J360" t="n">
        <v>213.87</v>
      </c>
      <c r="K360" t="n">
        <v>53.44</v>
      </c>
      <c r="L360" t="n">
        <v>19</v>
      </c>
      <c r="M360" t="n">
        <v>20</v>
      </c>
      <c r="N360" t="n">
        <v>46.44</v>
      </c>
      <c r="O360" t="n">
        <v>26611.98</v>
      </c>
      <c r="P360" t="n">
        <v>557.4</v>
      </c>
      <c r="Q360" t="n">
        <v>796.39</v>
      </c>
      <c r="R360" t="n">
        <v>137.66</v>
      </c>
      <c r="S360" t="n">
        <v>102.58</v>
      </c>
      <c r="T360" t="n">
        <v>13440.94</v>
      </c>
      <c r="U360" t="n">
        <v>0.75</v>
      </c>
      <c r="V360" t="n">
        <v>0.87</v>
      </c>
      <c r="W360" t="n">
        <v>12.31</v>
      </c>
      <c r="X360" t="n">
        <v>0.79</v>
      </c>
      <c r="Y360" t="n">
        <v>1</v>
      </c>
      <c r="Z360" t="n">
        <v>10</v>
      </c>
    </row>
    <row r="361">
      <c r="A361" t="n">
        <v>19</v>
      </c>
      <c r="B361" t="n">
        <v>95</v>
      </c>
      <c r="C361" t="inlineStr">
        <is>
          <t xml:space="preserve">CONCLUIDO	</t>
        </is>
      </c>
      <c r="D361" t="n">
        <v>2.164</v>
      </c>
      <c r="E361" t="n">
        <v>46.21</v>
      </c>
      <c r="F361" t="n">
        <v>42.96</v>
      </c>
      <c r="G361" t="n">
        <v>122.74</v>
      </c>
      <c r="H361" t="n">
        <v>1.65</v>
      </c>
      <c r="I361" t="n">
        <v>21</v>
      </c>
      <c r="J361" t="n">
        <v>215.5</v>
      </c>
      <c r="K361" t="n">
        <v>53.44</v>
      </c>
      <c r="L361" t="n">
        <v>20</v>
      </c>
      <c r="M361" t="n">
        <v>19</v>
      </c>
      <c r="N361" t="n">
        <v>47.07</v>
      </c>
      <c r="O361" t="n">
        <v>26812.71</v>
      </c>
      <c r="P361" t="n">
        <v>554.78</v>
      </c>
      <c r="Q361" t="n">
        <v>796.41</v>
      </c>
      <c r="R361" t="n">
        <v>136.1</v>
      </c>
      <c r="S361" t="n">
        <v>102.58</v>
      </c>
      <c r="T361" t="n">
        <v>12668.02</v>
      </c>
      <c r="U361" t="n">
        <v>0.75</v>
      </c>
      <c r="V361" t="n">
        <v>0.88</v>
      </c>
      <c r="W361" t="n">
        <v>12.31</v>
      </c>
      <c r="X361" t="n">
        <v>0.75</v>
      </c>
      <c r="Y361" t="n">
        <v>1</v>
      </c>
      <c r="Z361" t="n">
        <v>10</v>
      </c>
    </row>
    <row r="362">
      <c r="A362" t="n">
        <v>20</v>
      </c>
      <c r="B362" t="n">
        <v>95</v>
      </c>
      <c r="C362" t="inlineStr">
        <is>
          <t xml:space="preserve">CONCLUIDO	</t>
        </is>
      </c>
      <c r="D362" t="n">
        <v>2.1676</v>
      </c>
      <c r="E362" t="n">
        <v>46.13</v>
      </c>
      <c r="F362" t="n">
        <v>42.92</v>
      </c>
      <c r="G362" t="n">
        <v>128.76</v>
      </c>
      <c r="H362" t="n">
        <v>1.72</v>
      </c>
      <c r="I362" t="n">
        <v>20</v>
      </c>
      <c r="J362" t="n">
        <v>217.14</v>
      </c>
      <c r="K362" t="n">
        <v>53.44</v>
      </c>
      <c r="L362" t="n">
        <v>21</v>
      </c>
      <c r="M362" t="n">
        <v>18</v>
      </c>
      <c r="N362" t="n">
        <v>47.7</v>
      </c>
      <c r="O362" t="n">
        <v>27014.3</v>
      </c>
      <c r="P362" t="n">
        <v>552.66</v>
      </c>
      <c r="Q362" t="n">
        <v>796.34</v>
      </c>
      <c r="R362" t="n">
        <v>135.07</v>
      </c>
      <c r="S362" t="n">
        <v>102.58</v>
      </c>
      <c r="T362" t="n">
        <v>12159.2</v>
      </c>
      <c r="U362" t="n">
        <v>0.76</v>
      </c>
      <c r="V362" t="n">
        <v>0.88</v>
      </c>
      <c r="W362" t="n">
        <v>12.3</v>
      </c>
      <c r="X362" t="n">
        <v>0.71</v>
      </c>
      <c r="Y362" t="n">
        <v>1</v>
      </c>
      <c r="Z362" t="n">
        <v>10</v>
      </c>
    </row>
    <row r="363">
      <c r="A363" t="n">
        <v>21</v>
      </c>
      <c r="B363" t="n">
        <v>95</v>
      </c>
      <c r="C363" t="inlineStr">
        <is>
          <t xml:space="preserve">CONCLUIDO	</t>
        </is>
      </c>
      <c r="D363" t="n">
        <v>2.1714</v>
      </c>
      <c r="E363" t="n">
        <v>46.05</v>
      </c>
      <c r="F363" t="n">
        <v>42.88</v>
      </c>
      <c r="G363" t="n">
        <v>135.4</v>
      </c>
      <c r="H363" t="n">
        <v>1.79</v>
      </c>
      <c r="I363" t="n">
        <v>19</v>
      </c>
      <c r="J363" t="n">
        <v>218.78</v>
      </c>
      <c r="K363" t="n">
        <v>53.44</v>
      </c>
      <c r="L363" t="n">
        <v>22</v>
      </c>
      <c r="M363" t="n">
        <v>17</v>
      </c>
      <c r="N363" t="n">
        <v>48.34</v>
      </c>
      <c r="O363" t="n">
        <v>27216.79</v>
      </c>
      <c r="P363" t="n">
        <v>551.15</v>
      </c>
      <c r="Q363" t="n">
        <v>796.34</v>
      </c>
      <c r="R363" t="n">
        <v>133.48</v>
      </c>
      <c r="S363" t="n">
        <v>102.58</v>
      </c>
      <c r="T363" t="n">
        <v>11366.2</v>
      </c>
      <c r="U363" t="n">
        <v>0.77</v>
      </c>
      <c r="V363" t="n">
        <v>0.88</v>
      </c>
      <c r="W363" t="n">
        <v>12.3</v>
      </c>
      <c r="X363" t="n">
        <v>0.66</v>
      </c>
      <c r="Y363" t="n">
        <v>1</v>
      </c>
      <c r="Z363" t="n">
        <v>10</v>
      </c>
    </row>
    <row r="364">
      <c r="A364" t="n">
        <v>22</v>
      </c>
      <c r="B364" t="n">
        <v>95</v>
      </c>
      <c r="C364" t="inlineStr">
        <is>
          <t xml:space="preserve">CONCLUIDO	</t>
        </is>
      </c>
      <c r="D364" t="n">
        <v>2.1701</v>
      </c>
      <c r="E364" t="n">
        <v>46.08</v>
      </c>
      <c r="F364" t="n">
        <v>42.9</v>
      </c>
      <c r="G364" t="n">
        <v>135.49</v>
      </c>
      <c r="H364" t="n">
        <v>1.85</v>
      </c>
      <c r="I364" t="n">
        <v>19</v>
      </c>
      <c r="J364" t="n">
        <v>220.43</v>
      </c>
      <c r="K364" t="n">
        <v>53.44</v>
      </c>
      <c r="L364" t="n">
        <v>23</v>
      </c>
      <c r="M364" t="n">
        <v>17</v>
      </c>
      <c r="N364" t="n">
        <v>48.99</v>
      </c>
      <c r="O364" t="n">
        <v>27420.16</v>
      </c>
      <c r="P364" t="n">
        <v>547.96</v>
      </c>
      <c r="Q364" t="n">
        <v>796.38</v>
      </c>
      <c r="R364" t="n">
        <v>134.53</v>
      </c>
      <c r="S364" t="n">
        <v>102.58</v>
      </c>
      <c r="T364" t="n">
        <v>11890.97</v>
      </c>
      <c r="U364" t="n">
        <v>0.76</v>
      </c>
      <c r="V364" t="n">
        <v>0.88</v>
      </c>
      <c r="W364" t="n">
        <v>12.3</v>
      </c>
      <c r="X364" t="n">
        <v>0.6899999999999999</v>
      </c>
      <c r="Y364" t="n">
        <v>1</v>
      </c>
      <c r="Z364" t="n">
        <v>10</v>
      </c>
    </row>
    <row r="365">
      <c r="A365" t="n">
        <v>23</v>
      </c>
      <c r="B365" t="n">
        <v>95</v>
      </c>
      <c r="C365" t="inlineStr">
        <is>
          <t xml:space="preserve">CONCLUIDO	</t>
        </is>
      </c>
      <c r="D365" t="n">
        <v>2.1747</v>
      </c>
      <c r="E365" t="n">
        <v>45.98</v>
      </c>
      <c r="F365" t="n">
        <v>42.84</v>
      </c>
      <c r="G365" t="n">
        <v>142.82</v>
      </c>
      <c r="H365" t="n">
        <v>1.92</v>
      </c>
      <c r="I365" t="n">
        <v>18</v>
      </c>
      <c r="J365" t="n">
        <v>222.08</v>
      </c>
      <c r="K365" t="n">
        <v>53.44</v>
      </c>
      <c r="L365" t="n">
        <v>24</v>
      </c>
      <c r="M365" t="n">
        <v>16</v>
      </c>
      <c r="N365" t="n">
        <v>49.65</v>
      </c>
      <c r="O365" t="n">
        <v>27624.44</v>
      </c>
      <c r="P365" t="n">
        <v>548.3200000000001</v>
      </c>
      <c r="Q365" t="n">
        <v>796.33</v>
      </c>
      <c r="R365" t="n">
        <v>132.39</v>
      </c>
      <c r="S365" t="n">
        <v>102.58</v>
      </c>
      <c r="T365" t="n">
        <v>10828.17</v>
      </c>
      <c r="U365" t="n">
        <v>0.77</v>
      </c>
      <c r="V365" t="n">
        <v>0.88</v>
      </c>
      <c r="W365" t="n">
        <v>12.3</v>
      </c>
      <c r="X365" t="n">
        <v>0.63</v>
      </c>
      <c r="Y365" t="n">
        <v>1</v>
      </c>
      <c r="Z365" t="n">
        <v>10</v>
      </c>
    </row>
    <row r="366">
      <c r="A366" t="n">
        <v>24</v>
      </c>
      <c r="B366" t="n">
        <v>95</v>
      </c>
      <c r="C366" t="inlineStr">
        <is>
          <t xml:space="preserve">CONCLUIDO	</t>
        </is>
      </c>
      <c r="D366" t="n">
        <v>2.1783</v>
      </c>
      <c r="E366" t="n">
        <v>45.91</v>
      </c>
      <c r="F366" t="n">
        <v>42.81</v>
      </c>
      <c r="G366" t="n">
        <v>151.08</v>
      </c>
      <c r="H366" t="n">
        <v>1.99</v>
      </c>
      <c r="I366" t="n">
        <v>17</v>
      </c>
      <c r="J366" t="n">
        <v>223.75</v>
      </c>
      <c r="K366" t="n">
        <v>53.44</v>
      </c>
      <c r="L366" t="n">
        <v>25</v>
      </c>
      <c r="M366" t="n">
        <v>15</v>
      </c>
      <c r="N366" t="n">
        <v>50.31</v>
      </c>
      <c r="O366" t="n">
        <v>27829.77</v>
      </c>
      <c r="P366" t="n">
        <v>545.1900000000001</v>
      </c>
      <c r="Q366" t="n">
        <v>796.33</v>
      </c>
      <c r="R366" t="n">
        <v>131.25</v>
      </c>
      <c r="S366" t="n">
        <v>102.58</v>
      </c>
      <c r="T366" t="n">
        <v>10259.7</v>
      </c>
      <c r="U366" t="n">
        <v>0.78</v>
      </c>
      <c r="V366" t="n">
        <v>0.88</v>
      </c>
      <c r="W366" t="n">
        <v>12.3</v>
      </c>
      <c r="X366" t="n">
        <v>0.59</v>
      </c>
      <c r="Y366" t="n">
        <v>1</v>
      </c>
      <c r="Z366" t="n">
        <v>10</v>
      </c>
    </row>
    <row r="367">
      <c r="A367" t="n">
        <v>25</v>
      </c>
      <c r="B367" t="n">
        <v>95</v>
      </c>
      <c r="C367" t="inlineStr">
        <is>
          <t xml:space="preserve">CONCLUIDO	</t>
        </is>
      </c>
      <c r="D367" t="n">
        <v>2.1822</v>
      </c>
      <c r="E367" t="n">
        <v>45.82</v>
      </c>
      <c r="F367" t="n">
        <v>42.76</v>
      </c>
      <c r="G367" t="n">
        <v>160.35</v>
      </c>
      <c r="H367" t="n">
        <v>2.05</v>
      </c>
      <c r="I367" t="n">
        <v>16</v>
      </c>
      <c r="J367" t="n">
        <v>225.42</v>
      </c>
      <c r="K367" t="n">
        <v>53.44</v>
      </c>
      <c r="L367" t="n">
        <v>26</v>
      </c>
      <c r="M367" t="n">
        <v>14</v>
      </c>
      <c r="N367" t="n">
        <v>50.98</v>
      </c>
      <c r="O367" t="n">
        <v>28035.92</v>
      </c>
      <c r="P367" t="n">
        <v>541.72</v>
      </c>
      <c r="Q367" t="n">
        <v>796.35</v>
      </c>
      <c r="R367" t="n">
        <v>129.8</v>
      </c>
      <c r="S367" t="n">
        <v>102.58</v>
      </c>
      <c r="T367" t="n">
        <v>9543.92</v>
      </c>
      <c r="U367" t="n">
        <v>0.79</v>
      </c>
      <c r="V367" t="n">
        <v>0.88</v>
      </c>
      <c r="W367" t="n">
        <v>12.29</v>
      </c>
      <c r="X367" t="n">
        <v>0.55</v>
      </c>
      <c r="Y367" t="n">
        <v>1</v>
      </c>
      <c r="Z367" t="n">
        <v>10</v>
      </c>
    </row>
    <row r="368">
      <c r="A368" t="n">
        <v>26</v>
      </c>
      <c r="B368" t="n">
        <v>95</v>
      </c>
      <c r="C368" t="inlineStr">
        <is>
          <t xml:space="preserve">CONCLUIDO	</t>
        </is>
      </c>
      <c r="D368" t="n">
        <v>2.1823</v>
      </c>
      <c r="E368" t="n">
        <v>45.82</v>
      </c>
      <c r="F368" t="n">
        <v>42.76</v>
      </c>
      <c r="G368" t="n">
        <v>160.35</v>
      </c>
      <c r="H368" t="n">
        <v>2.11</v>
      </c>
      <c r="I368" t="n">
        <v>16</v>
      </c>
      <c r="J368" t="n">
        <v>227.1</v>
      </c>
      <c r="K368" t="n">
        <v>53.44</v>
      </c>
      <c r="L368" t="n">
        <v>27</v>
      </c>
      <c r="M368" t="n">
        <v>14</v>
      </c>
      <c r="N368" t="n">
        <v>51.66</v>
      </c>
      <c r="O368" t="n">
        <v>28243</v>
      </c>
      <c r="P368" t="n">
        <v>541.46</v>
      </c>
      <c r="Q368" t="n">
        <v>796.34</v>
      </c>
      <c r="R368" t="n">
        <v>129.82</v>
      </c>
      <c r="S368" t="n">
        <v>102.58</v>
      </c>
      <c r="T368" t="n">
        <v>9549.73</v>
      </c>
      <c r="U368" t="n">
        <v>0.79</v>
      </c>
      <c r="V368" t="n">
        <v>0.88</v>
      </c>
      <c r="W368" t="n">
        <v>12.29</v>
      </c>
      <c r="X368" t="n">
        <v>0.55</v>
      </c>
      <c r="Y368" t="n">
        <v>1</v>
      </c>
      <c r="Z368" t="n">
        <v>10</v>
      </c>
    </row>
    <row r="369">
      <c r="A369" t="n">
        <v>27</v>
      </c>
      <c r="B369" t="n">
        <v>95</v>
      </c>
      <c r="C369" t="inlineStr">
        <is>
          <t xml:space="preserve">CONCLUIDO	</t>
        </is>
      </c>
      <c r="D369" t="n">
        <v>2.1856</v>
      </c>
      <c r="E369" t="n">
        <v>45.75</v>
      </c>
      <c r="F369" t="n">
        <v>42.73</v>
      </c>
      <c r="G369" t="n">
        <v>170.91</v>
      </c>
      <c r="H369" t="n">
        <v>2.18</v>
      </c>
      <c r="I369" t="n">
        <v>15</v>
      </c>
      <c r="J369" t="n">
        <v>228.79</v>
      </c>
      <c r="K369" t="n">
        <v>53.44</v>
      </c>
      <c r="L369" t="n">
        <v>28</v>
      </c>
      <c r="M369" t="n">
        <v>13</v>
      </c>
      <c r="N369" t="n">
        <v>52.35</v>
      </c>
      <c r="O369" t="n">
        <v>28451.04</v>
      </c>
      <c r="P369" t="n">
        <v>538.51</v>
      </c>
      <c r="Q369" t="n">
        <v>796.36</v>
      </c>
      <c r="R369" t="n">
        <v>128.53</v>
      </c>
      <c r="S369" t="n">
        <v>102.58</v>
      </c>
      <c r="T369" t="n">
        <v>8910.629999999999</v>
      </c>
      <c r="U369" t="n">
        <v>0.8</v>
      </c>
      <c r="V369" t="n">
        <v>0.88</v>
      </c>
      <c r="W369" t="n">
        <v>12.29</v>
      </c>
      <c r="X369" t="n">
        <v>0.51</v>
      </c>
      <c r="Y369" t="n">
        <v>1</v>
      </c>
      <c r="Z369" t="n">
        <v>10</v>
      </c>
    </row>
    <row r="370">
      <c r="A370" t="n">
        <v>28</v>
      </c>
      <c r="B370" t="n">
        <v>95</v>
      </c>
      <c r="C370" t="inlineStr">
        <is>
          <t xml:space="preserve">CONCLUIDO	</t>
        </is>
      </c>
      <c r="D370" t="n">
        <v>2.185</v>
      </c>
      <c r="E370" t="n">
        <v>45.77</v>
      </c>
      <c r="F370" t="n">
        <v>42.74</v>
      </c>
      <c r="G370" t="n">
        <v>170.96</v>
      </c>
      <c r="H370" t="n">
        <v>2.24</v>
      </c>
      <c r="I370" t="n">
        <v>15</v>
      </c>
      <c r="J370" t="n">
        <v>230.48</v>
      </c>
      <c r="K370" t="n">
        <v>53.44</v>
      </c>
      <c r="L370" t="n">
        <v>29</v>
      </c>
      <c r="M370" t="n">
        <v>13</v>
      </c>
      <c r="N370" t="n">
        <v>53.05</v>
      </c>
      <c r="O370" t="n">
        <v>28660.06</v>
      </c>
      <c r="P370" t="n">
        <v>537.45</v>
      </c>
      <c r="Q370" t="n">
        <v>796.37</v>
      </c>
      <c r="R370" t="n">
        <v>129.12</v>
      </c>
      <c r="S370" t="n">
        <v>102.58</v>
      </c>
      <c r="T370" t="n">
        <v>9205.799999999999</v>
      </c>
      <c r="U370" t="n">
        <v>0.79</v>
      </c>
      <c r="V370" t="n">
        <v>0.88</v>
      </c>
      <c r="W370" t="n">
        <v>12.29</v>
      </c>
      <c r="X370" t="n">
        <v>0.53</v>
      </c>
      <c r="Y370" t="n">
        <v>1</v>
      </c>
      <c r="Z370" t="n">
        <v>10</v>
      </c>
    </row>
    <row r="371">
      <c r="A371" t="n">
        <v>29</v>
      </c>
      <c r="B371" t="n">
        <v>95</v>
      </c>
      <c r="C371" t="inlineStr">
        <is>
          <t xml:space="preserve">CONCLUIDO	</t>
        </is>
      </c>
      <c r="D371" t="n">
        <v>2.1892</v>
      </c>
      <c r="E371" t="n">
        <v>45.68</v>
      </c>
      <c r="F371" t="n">
        <v>42.69</v>
      </c>
      <c r="G371" t="n">
        <v>182.95</v>
      </c>
      <c r="H371" t="n">
        <v>2.3</v>
      </c>
      <c r="I371" t="n">
        <v>14</v>
      </c>
      <c r="J371" t="n">
        <v>232.18</v>
      </c>
      <c r="K371" t="n">
        <v>53.44</v>
      </c>
      <c r="L371" t="n">
        <v>30</v>
      </c>
      <c r="M371" t="n">
        <v>12</v>
      </c>
      <c r="N371" t="n">
        <v>53.75</v>
      </c>
      <c r="O371" t="n">
        <v>28870.05</v>
      </c>
      <c r="P371" t="n">
        <v>536.53</v>
      </c>
      <c r="Q371" t="n">
        <v>796.37</v>
      </c>
      <c r="R371" t="n">
        <v>127.3</v>
      </c>
      <c r="S371" t="n">
        <v>102.58</v>
      </c>
      <c r="T371" t="n">
        <v>8301.42</v>
      </c>
      <c r="U371" t="n">
        <v>0.8100000000000001</v>
      </c>
      <c r="V371" t="n">
        <v>0.88</v>
      </c>
      <c r="W371" t="n">
        <v>12.29</v>
      </c>
      <c r="X371" t="n">
        <v>0.48</v>
      </c>
      <c r="Y371" t="n">
        <v>1</v>
      </c>
      <c r="Z371" t="n">
        <v>10</v>
      </c>
    </row>
    <row r="372">
      <c r="A372" t="n">
        <v>30</v>
      </c>
      <c r="B372" t="n">
        <v>95</v>
      </c>
      <c r="C372" t="inlineStr">
        <is>
          <t xml:space="preserve">CONCLUIDO	</t>
        </is>
      </c>
      <c r="D372" t="n">
        <v>2.1889</v>
      </c>
      <c r="E372" t="n">
        <v>45.69</v>
      </c>
      <c r="F372" t="n">
        <v>42.7</v>
      </c>
      <c r="G372" t="n">
        <v>182.98</v>
      </c>
      <c r="H372" t="n">
        <v>2.36</v>
      </c>
      <c r="I372" t="n">
        <v>14</v>
      </c>
      <c r="J372" t="n">
        <v>233.89</v>
      </c>
      <c r="K372" t="n">
        <v>53.44</v>
      </c>
      <c r="L372" t="n">
        <v>31</v>
      </c>
      <c r="M372" t="n">
        <v>12</v>
      </c>
      <c r="N372" t="n">
        <v>54.46</v>
      </c>
      <c r="O372" t="n">
        <v>29081.05</v>
      </c>
      <c r="P372" t="n">
        <v>533.4299999999999</v>
      </c>
      <c r="Q372" t="n">
        <v>796.33</v>
      </c>
      <c r="R372" t="n">
        <v>127.51</v>
      </c>
      <c r="S372" t="n">
        <v>102.58</v>
      </c>
      <c r="T372" t="n">
        <v>8405.040000000001</v>
      </c>
      <c r="U372" t="n">
        <v>0.8</v>
      </c>
      <c r="V372" t="n">
        <v>0.88</v>
      </c>
      <c r="W372" t="n">
        <v>12.29</v>
      </c>
      <c r="X372" t="n">
        <v>0.48</v>
      </c>
      <c r="Y372" t="n">
        <v>1</v>
      </c>
      <c r="Z372" t="n">
        <v>10</v>
      </c>
    </row>
    <row r="373">
      <c r="A373" t="n">
        <v>31</v>
      </c>
      <c r="B373" t="n">
        <v>95</v>
      </c>
      <c r="C373" t="inlineStr">
        <is>
          <t xml:space="preserve">CONCLUIDO	</t>
        </is>
      </c>
      <c r="D373" t="n">
        <v>2.1932</v>
      </c>
      <c r="E373" t="n">
        <v>45.6</v>
      </c>
      <c r="F373" t="n">
        <v>42.64</v>
      </c>
      <c r="G373" t="n">
        <v>196.82</v>
      </c>
      <c r="H373" t="n">
        <v>2.41</v>
      </c>
      <c r="I373" t="n">
        <v>13</v>
      </c>
      <c r="J373" t="n">
        <v>235.61</v>
      </c>
      <c r="K373" t="n">
        <v>53.44</v>
      </c>
      <c r="L373" t="n">
        <v>32</v>
      </c>
      <c r="M373" t="n">
        <v>11</v>
      </c>
      <c r="N373" t="n">
        <v>55.18</v>
      </c>
      <c r="O373" t="n">
        <v>29293.06</v>
      </c>
      <c r="P373" t="n">
        <v>530.49</v>
      </c>
      <c r="Q373" t="n">
        <v>796.38</v>
      </c>
      <c r="R373" t="n">
        <v>125.7</v>
      </c>
      <c r="S373" t="n">
        <v>102.58</v>
      </c>
      <c r="T373" t="n">
        <v>7509.24</v>
      </c>
      <c r="U373" t="n">
        <v>0.82</v>
      </c>
      <c r="V373" t="n">
        <v>0.88</v>
      </c>
      <c r="W373" t="n">
        <v>12.29</v>
      </c>
      <c r="X373" t="n">
        <v>0.43</v>
      </c>
      <c r="Y373" t="n">
        <v>1</v>
      </c>
      <c r="Z373" t="n">
        <v>10</v>
      </c>
    </row>
    <row r="374">
      <c r="A374" t="n">
        <v>32</v>
      </c>
      <c r="B374" t="n">
        <v>95</v>
      </c>
      <c r="C374" t="inlineStr">
        <is>
          <t xml:space="preserve">CONCLUIDO	</t>
        </is>
      </c>
      <c r="D374" t="n">
        <v>2.1924</v>
      </c>
      <c r="E374" t="n">
        <v>45.61</v>
      </c>
      <c r="F374" t="n">
        <v>42.66</v>
      </c>
      <c r="G374" t="n">
        <v>196.89</v>
      </c>
      <c r="H374" t="n">
        <v>2.47</v>
      </c>
      <c r="I374" t="n">
        <v>13</v>
      </c>
      <c r="J374" t="n">
        <v>237.34</v>
      </c>
      <c r="K374" t="n">
        <v>53.44</v>
      </c>
      <c r="L374" t="n">
        <v>33</v>
      </c>
      <c r="M374" t="n">
        <v>11</v>
      </c>
      <c r="N374" t="n">
        <v>55.91</v>
      </c>
      <c r="O374" t="n">
        <v>29506.09</v>
      </c>
      <c r="P374" t="n">
        <v>533.55</v>
      </c>
      <c r="Q374" t="n">
        <v>796.3200000000001</v>
      </c>
      <c r="R374" t="n">
        <v>126.44</v>
      </c>
      <c r="S374" t="n">
        <v>102.58</v>
      </c>
      <c r="T374" t="n">
        <v>7876.45</v>
      </c>
      <c r="U374" t="n">
        <v>0.8100000000000001</v>
      </c>
      <c r="V374" t="n">
        <v>0.88</v>
      </c>
      <c r="W374" t="n">
        <v>12.29</v>
      </c>
      <c r="X374" t="n">
        <v>0.45</v>
      </c>
      <c r="Y374" t="n">
        <v>1</v>
      </c>
      <c r="Z374" t="n">
        <v>10</v>
      </c>
    </row>
    <row r="375">
      <c r="A375" t="n">
        <v>33</v>
      </c>
      <c r="B375" t="n">
        <v>95</v>
      </c>
      <c r="C375" t="inlineStr">
        <is>
          <t xml:space="preserve">CONCLUIDO	</t>
        </is>
      </c>
      <c r="D375" t="n">
        <v>2.1914</v>
      </c>
      <c r="E375" t="n">
        <v>45.63</v>
      </c>
      <c r="F375" t="n">
        <v>42.68</v>
      </c>
      <c r="G375" t="n">
        <v>196.99</v>
      </c>
      <c r="H375" t="n">
        <v>2.53</v>
      </c>
      <c r="I375" t="n">
        <v>13</v>
      </c>
      <c r="J375" t="n">
        <v>239.08</v>
      </c>
      <c r="K375" t="n">
        <v>53.44</v>
      </c>
      <c r="L375" t="n">
        <v>34</v>
      </c>
      <c r="M375" t="n">
        <v>11</v>
      </c>
      <c r="N375" t="n">
        <v>56.64</v>
      </c>
      <c r="O375" t="n">
        <v>29720.17</v>
      </c>
      <c r="P375" t="n">
        <v>528.17</v>
      </c>
      <c r="Q375" t="n">
        <v>796.37</v>
      </c>
      <c r="R375" t="n">
        <v>126.98</v>
      </c>
      <c r="S375" t="n">
        <v>102.58</v>
      </c>
      <c r="T375" t="n">
        <v>8147.44</v>
      </c>
      <c r="U375" t="n">
        <v>0.8100000000000001</v>
      </c>
      <c r="V375" t="n">
        <v>0.88</v>
      </c>
      <c r="W375" t="n">
        <v>12.29</v>
      </c>
      <c r="X375" t="n">
        <v>0.47</v>
      </c>
      <c r="Y375" t="n">
        <v>1</v>
      </c>
      <c r="Z375" t="n">
        <v>10</v>
      </c>
    </row>
    <row r="376">
      <c r="A376" t="n">
        <v>34</v>
      </c>
      <c r="B376" t="n">
        <v>95</v>
      </c>
      <c r="C376" t="inlineStr">
        <is>
          <t xml:space="preserve">CONCLUIDO	</t>
        </is>
      </c>
      <c r="D376" t="n">
        <v>2.1965</v>
      </c>
      <c r="E376" t="n">
        <v>45.53</v>
      </c>
      <c r="F376" t="n">
        <v>42.61</v>
      </c>
      <c r="G376" t="n">
        <v>213.06</v>
      </c>
      <c r="H376" t="n">
        <v>2.58</v>
      </c>
      <c r="I376" t="n">
        <v>12</v>
      </c>
      <c r="J376" t="n">
        <v>240.82</v>
      </c>
      <c r="K376" t="n">
        <v>53.44</v>
      </c>
      <c r="L376" t="n">
        <v>35</v>
      </c>
      <c r="M376" t="n">
        <v>10</v>
      </c>
      <c r="N376" t="n">
        <v>57.39</v>
      </c>
      <c r="O376" t="n">
        <v>29935.43</v>
      </c>
      <c r="P376" t="n">
        <v>527.0700000000001</v>
      </c>
      <c r="Q376" t="n">
        <v>796.33</v>
      </c>
      <c r="R376" t="n">
        <v>124.77</v>
      </c>
      <c r="S376" t="n">
        <v>102.58</v>
      </c>
      <c r="T376" t="n">
        <v>7048.1</v>
      </c>
      <c r="U376" t="n">
        <v>0.82</v>
      </c>
      <c r="V376" t="n">
        <v>0.88</v>
      </c>
      <c r="W376" t="n">
        <v>12.29</v>
      </c>
      <c r="X376" t="n">
        <v>0.4</v>
      </c>
      <c r="Y376" t="n">
        <v>1</v>
      </c>
      <c r="Z376" t="n">
        <v>10</v>
      </c>
    </row>
    <row r="377">
      <c r="A377" t="n">
        <v>35</v>
      </c>
      <c r="B377" t="n">
        <v>95</v>
      </c>
      <c r="C377" t="inlineStr">
        <is>
          <t xml:space="preserve">CONCLUIDO	</t>
        </is>
      </c>
      <c r="D377" t="n">
        <v>2.1962</v>
      </c>
      <c r="E377" t="n">
        <v>45.53</v>
      </c>
      <c r="F377" t="n">
        <v>42.62</v>
      </c>
      <c r="G377" t="n">
        <v>213.09</v>
      </c>
      <c r="H377" t="n">
        <v>2.64</v>
      </c>
      <c r="I377" t="n">
        <v>12</v>
      </c>
      <c r="J377" t="n">
        <v>242.57</v>
      </c>
      <c r="K377" t="n">
        <v>53.44</v>
      </c>
      <c r="L377" t="n">
        <v>36</v>
      </c>
      <c r="M377" t="n">
        <v>10</v>
      </c>
      <c r="N377" t="n">
        <v>58.14</v>
      </c>
      <c r="O377" t="n">
        <v>30151.65</v>
      </c>
      <c r="P377" t="n">
        <v>527.52</v>
      </c>
      <c r="Q377" t="n">
        <v>796.37</v>
      </c>
      <c r="R377" t="n">
        <v>124.94</v>
      </c>
      <c r="S377" t="n">
        <v>102.58</v>
      </c>
      <c r="T377" t="n">
        <v>7130.95</v>
      </c>
      <c r="U377" t="n">
        <v>0.82</v>
      </c>
      <c r="V377" t="n">
        <v>0.88</v>
      </c>
      <c r="W377" t="n">
        <v>12.29</v>
      </c>
      <c r="X377" t="n">
        <v>0.41</v>
      </c>
      <c r="Y377" t="n">
        <v>1</v>
      </c>
      <c r="Z377" t="n">
        <v>10</v>
      </c>
    </row>
    <row r="378">
      <c r="A378" t="n">
        <v>36</v>
      </c>
      <c r="B378" t="n">
        <v>95</v>
      </c>
      <c r="C378" t="inlineStr">
        <is>
          <t xml:space="preserve">CONCLUIDO	</t>
        </is>
      </c>
      <c r="D378" t="n">
        <v>2.196</v>
      </c>
      <c r="E378" t="n">
        <v>45.54</v>
      </c>
      <c r="F378" t="n">
        <v>42.62</v>
      </c>
      <c r="G378" t="n">
        <v>213.11</v>
      </c>
      <c r="H378" t="n">
        <v>2.69</v>
      </c>
      <c r="I378" t="n">
        <v>12</v>
      </c>
      <c r="J378" t="n">
        <v>244.34</v>
      </c>
      <c r="K378" t="n">
        <v>53.44</v>
      </c>
      <c r="L378" t="n">
        <v>37</v>
      </c>
      <c r="M378" t="n">
        <v>10</v>
      </c>
      <c r="N378" t="n">
        <v>58.9</v>
      </c>
      <c r="O378" t="n">
        <v>30368.96</v>
      </c>
      <c r="P378" t="n">
        <v>522.8099999999999</v>
      </c>
      <c r="Q378" t="n">
        <v>796.33</v>
      </c>
      <c r="R378" t="n">
        <v>125.08</v>
      </c>
      <c r="S378" t="n">
        <v>102.58</v>
      </c>
      <c r="T378" t="n">
        <v>7200.01</v>
      </c>
      <c r="U378" t="n">
        <v>0.82</v>
      </c>
      <c r="V378" t="n">
        <v>0.88</v>
      </c>
      <c r="W378" t="n">
        <v>12.29</v>
      </c>
      <c r="X378" t="n">
        <v>0.41</v>
      </c>
      <c r="Y378" t="n">
        <v>1</v>
      </c>
      <c r="Z378" t="n">
        <v>10</v>
      </c>
    </row>
    <row r="379">
      <c r="A379" t="n">
        <v>37</v>
      </c>
      <c r="B379" t="n">
        <v>95</v>
      </c>
      <c r="C379" t="inlineStr">
        <is>
          <t xml:space="preserve">CONCLUIDO	</t>
        </is>
      </c>
      <c r="D379" t="n">
        <v>2.1998</v>
      </c>
      <c r="E379" t="n">
        <v>45.46</v>
      </c>
      <c r="F379" t="n">
        <v>42.58</v>
      </c>
      <c r="G379" t="n">
        <v>232.25</v>
      </c>
      <c r="H379" t="n">
        <v>2.75</v>
      </c>
      <c r="I379" t="n">
        <v>11</v>
      </c>
      <c r="J379" t="n">
        <v>246.11</v>
      </c>
      <c r="K379" t="n">
        <v>53.44</v>
      </c>
      <c r="L379" t="n">
        <v>38</v>
      </c>
      <c r="M379" t="n">
        <v>9</v>
      </c>
      <c r="N379" t="n">
        <v>59.67</v>
      </c>
      <c r="O379" t="n">
        <v>30587.38</v>
      </c>
      <c r="P379" t="n">
        <v>521.62</v>
      </c>
      <c r="Q379" t="n">
        <v>796.34</v>
      </c>
      <c r="R379" t="n">
        <v>123.64</v>
      </c>
      <c r="S379" t="n">
        <v>102.58</v>
      </c>
      <c r="T379" t="n">
        <v>6485.71</v>
      </c>
      <c r="U379" t="n">
        <v>0.83</v>
      </c>
      <c r="V379" t="n">
        <v>0.88</v>
      </c>
      <c r="W379" t="n">
        <v>12.29</v>
      </c>
      <c r="X379" t="n">
        <v>0.37</v>
      </c>
      <c r="Y379" t="n">
        <v>1</v>
      </c>
      <c r="Z379" t="n">
        <v>10</v>
      </c>
    </row>
    <row r="380">
      <c r="A380" t="n">
        <v>38</v>
      </c>
      <c r="B380" t="n">
        <v>95</v>
      </c>
      <c r="C380" t="inlineStr">
        <is>
          <t xml:space="preserve">CONCLUIDO	</t>
        </is>
      </c>
      <c r="D380" t="n">
        <v>2.1993</v>
      </c>
      <c r="E380" t="n">
        <v>45.47</v>
      </c>
      <c r="F380" t="n">
        <v>42.59</v>
      </c>
      <c r="G380" t="n">
        <v>232.31</v>
      </c>
      <c r="H380" t="n">
        <v>2.8</v>
      </c>
      <c r="I380" t="n">
        <v>11</v>
      </c>
      <c r="J380" t="n">
        <v>247.89</v>
      </c>
      <c r="K380" t="n">
        <v>53.44</v>
      </c>
      <c r="L380" t="n">
        <v>39</v>
      </c>
      <c r="M380" t="n">
        <v>9</v>
      </c>
      <c r="N380" t="n">
        <v>60.45</v>
      </c>
      <c r="O380" t="n">
        <v>30806.92</v>
      </c>
      <c r="P380" t="n">
        <v>521.49</v>
      </c>
      <c r="Q380" t="n">
        <v>796.36</v>
      </c>
      <c r="R380" t="n">
        <v>124.04</v>
      </c>
      <c r="S380" t="n">
        <v>102.58</v>
      </c>
      <c r="T380" t="n">
        <v>6688.26</v>
      </c>
      <c r="U380" t="n">
        <v>0.83</v>
      </c>
      <c r="V380" t="n">
        <v>0.88</v>
      </c>
      <c r="W380" t="n">
        <v>12.29</v>
      </c>
      <c r="X380" t="n">
        <v>0.38</v>
      </c>
      <c r="Y380" t="n">
        <v>1</v>
      </c>
      <c r="Z380" t="n">
        <v>10</v>
      </c>
    </row>
    <row r="381">
      <c r="A381" t="n">
        <v>39</v>
      </c>
      <c r="B381" t="n">
        <v>95</v>
      </c>
      <c r="C381" t="inlineStr">
        <is>
          <t xml:space="preserve">CONCLUIDO	</t>
        </is>
      </c>
      <c r="D381" t="n">
        <v>2.1997</v>
      </c>
      <c r="E381" t="n">
        <v>45.46</v>
      </c>
      <c r="F381" t="n">
        <v>42.58</v>
      </c>
      <c r="G381" t="n">
        <v>232.27</v>
      </c>
      <c r="H381" t="n">
        <v>2.85</v>
      </c>
      <c r="I381" t="n">
        <v>11</v>
      </c>
      <c r="J381" t="n">
        <v>249.68</v>
      </c>
      <c r="K381" t="n">
        <v>53.44</v>
      </c>
      <c r="L381" t="n">
        <v>40</v>
      </c>
      <c r="M381" t="n">
        <v>9</v>
      </c>
      <c r="N381" t="n">
        <v>61.24</v>
      </c>
      <c r="O381" t="n">
        <v>31027.6</v>
      </c>
      <c r="P381" t="n">
        <v>519.6900000000001</v>
      </c>
      <c r="Q381" t="n">
        <v>796.36</v>
      </c>
      <c r="R381" t="n">
        <v>123.77</v>
      </c>
      <c r="S381" t="n">
        <v>102.58</v>
      </c>
      <c r="T381" t="n">
        <v>6550.42</v>
      </c>
      <c r="U381" t="n">
        <v>0.83</v>
      </c>
      <c r="V381" t="n">
        <v>0.88</v>
      </c>
      <c r="W381" t="n">
        <v>12.29</v>
      </c>
      <c r="X381" t="n">
        <v>0.37</v>
      </c>
      <c r="Y381" t="n">
        <v>1</v>
      </c>
      <c r="Z381" t="n">
        <v>10</v>
      </c>
    </row>
    <row r="382">
      <c r="A382" t="n">
        <v>0</v>
      </c>
      <c r="B382" t="n">
        <v>55</v>
      </c>
      <c r="C382" t="inlineStr">
        <is>
          <t xml:space="preserve">CONCLUIDO	</t>
        </is>
      </c>
      <c r="D382" t="n">
        <v>1.4018</v>
      </c>
      <c r="E382" t="n">
        <v>71.34</v>
      </c>
      <c r="F382" t="n">
        <v>58.96</v>
      </c>
      <c r="G382" t="n">
        <v>8.210000000000001</v>
      </c>
      <c r="H382" t="n">
        <v>0.15</v>
      </c>
      <c r="I382" t="n">
        <v>431</v>
      </c>
      <c r="J382" t="n">
        <v>116.05</v>
      </c>
      <c r="K382" t="n">
        <v>43.4</v>
      </c>
      <c r="L382" t="n">
        <v>1</v>
      </c>
      <c r="M382" t="n">
        <v>429</v>
      </c>
      <c r="N382" t="n">
        <v>16.65</v>
      </c>
      <c r="O382" t="n">
        <v>14546.17</v>
      </c>
      <c r="P382" t="n">
        <v>593.55</v>
      </c>
      <c r="Q382" t="n">
        <v>797.77</v>
      </c>
      <c r="R382" t="n">
        <v>669.98</v>
      </c>
      <c r="S382" t="n">
        <v>102.58</v>
      </c>
      <c r="T382" t="n">
        <v>277558.53</v>
      </c>
      <c r="U382" t="n">
        <v>0.15</v>
      </c>
      <c r="V382" t="n">
        <v>0.64</v>
      </c>
      <c r="W382" t="n">
        <v>13</v>
      </c>
      <c r="X382" t="n">
        <v>16.71</v>
      </c>
      <c r="Y382" t="n">
        <v>1</v>
      </c>
      <c r="Z382" t="n">
        <v>10</v>
      </c>
    </row>
    <row r="383">
      <c r="A383" t="n">
        <v>1</v>
      </c>
      <c r="B383" t="n">
        <v>55</v>
      </c>
      <c r="C383" t="inlineStr">
        <is>
          <t xml:space="preserve">CONCLUIDO	</t>
        </is>
      </c>
      <c r="D383" t="n">
        <v>1.8117</v>
      </c>
      <c r="E383" t="n">
        <v>55.2</v>
      </c>
      <c r="F383" t="n">
        <v>48.88</v>
      </c>
      <c r="G383" t="n">
        <v>16.57</v>
      </c>
      <c r="H383" t="n">
        <v>0.3</v>
      </c>
      <c r="I383" t="n">
        <v>177</v>
      </c>
      <c r="J383" t="n">
        <v>117.34</v>
      </c>
      <c r="K383" t="n">
        <v>43.4</v>
      </c>
      <c r="L383" t="n">
        <v>2</v>
      </c>
      <c r="M383" t="n">
        <v>175</v>
      </c>
      <c r="N383" t="n">
        <v>16.94</v>
      </c>
      <c r="O383" t="n">
        <v>14705.49</v>
      </c>
      <c r="P383" t="n">
        <v>488.57</v>
      </c>
      <c r="Q383" t="n">
        <v>796.9</v>
      </c>
      <c r="R383" t="n">
        <v>334.03</v>
      </c>
      <c r="S383" t="n">
        <v>102.58</v>
      </c>
      <c r="T383" t="n">
        <v>110851.62</v>
      </c>
      <c r="U383" t="n">
        <v>0.31</v>
      </c>
      <c r="V383" t="n">
        <v>0.77</v>
      </c>
      <c r="W383" t="n">
        <v>12.56</v>
      </c>
      <c r="X383" t="n">
        <v>6.66</v>
      </c>
      <c r="Y383" t="n">
        <v>1</v>
      </c>
      <c r="Z383" t="n">
        <v>10</v>
      </c>
    </row>
    <row r="384">
      <c r="A384" t="n">
        <v>2</v>
      </c>
      <c r="B384" t="n">
        <v>55</v>
      </c>
      <c r="C384" t="inlineStr">
        <is>
          <t xml:space="preserve">CONCLUIDO	</t>
        </is>
      </c>
      <c r="D384" t="n">
        <v>1.9578</v>
      </c>
      <c r="E384" t="n">
        <v>51.08</v>
      </c>
      <c r="F384" t="n">
        <v>46.34</v>
      </c>
      <c r="G384" t="n">
        <v>25.05</v>
      </c>
      <c r="H384" t="n">
        <v>0.45</v>
      </c>
      <c r="I384" t="n">
        <v>111</v>
      </c>
      <c r="J384" t="n">
        <v>118.63</v>
      </c>
      <c r="K384" t="n">
        <v>43.4</v>
      </c>
      <c r="L384" t="n">
        <v>3</v>
      </c>
      <c r="M384" t="n">
        <v>109</v>
      </c>
      <c r="N384" t="n">
        <v>17.23</v>
      </c>
      <c r="O384" t="n">
        <v>14865.24</v>
      </c>
      <c r="P384" t="n">
        <v>459.09</v>
      </c>
      <c r="Q384" t="n">
        <v>796.62</v>
      </c>
      <c r="R384" t="n">
        <v>249.2</v>
      </c>
      <c r="S384" t="n">
        <v>102.58</v>
      </c>
      <c r="T384" t="n">
        <v>68768.52</v>
      </c>
      <c r="U384" t="n">
        <v>0.41</v>
      </c>
      <c r="V384" t="n">
        <v>0.8100000000000001</v>
      </c>
      <c r="W384" t="n">
        <v>12.45</v>
      </c>
      <c r="X384" t="n">
        <v>4.12</v>
      </c>
      <c r="Y384" t="n">
        <v>1</v>
      </c>
      <c r="Z384" t="n">
        <v>10</v>
      </c>
    </row>
    <row r="385">
      <c r="A385" t="n">
        <v>3</v>
      </c>
      <c r="B385" t="n">
        <v>55</v>
      </c>
      <c r="C385" t="inlineStr">
        <is>
          <t xml:space="preserve">CONCLUIDO	</t>
        </is>
      </c>
      <c r="D385" t="n">
        <v>2.0307</v>
      </c>
      <c r="E385" t="n">
        <v>49.24</v>
      </c>
      <c r="F385" t="n">
        <v>45.22</v>
      </c>
      <c r="G385" t="n">
        <v>33.5</v>
      </c>
      <c r="H385" t="n">
        <v>0.59</v>
      </c>
      <c r="I385" t="n">
        <v>81</v>
      </c>
      <c r="J385" t="n">
        <v>119.93</v>
      </c>
      <c r="K385" t="n">
        <v>43.4</v>
      </c>
      <c r="L385" t="n">
        <v>4</v>
      </c>
      <c r="M385" t="n">
        <v>79</v>
      </c>
      <c r="N385" t="n">
        <v>17.53</v>
      </c>
      <c r="O385" t="n">
        <v>15025.44</v>
      </c>
      <c r="P385" t="n">
        <v>443.99</v>
      </c>
      <c r="Q385" t="n">
        <v>796.52</v>
      </c>
      <c r="R385" t="n">
        <v>212.2</v>
      </c>
      <c r="S385" t="n">
        <v>102.58</v>
      </c>
      <c r="T385" t="n">
        <v>50416.32</v>
      </c>
      <c r="U385" t="n">
        <v>0.48</v>
      </c>
      <c r="V385" t="n">
        <v>0.83</v>
      </c>
      <c r="W385" t="n">
        <v>12.39</v>
      </c>
      <c r="X385" t="n">
        <v>3.01</v>
      </c>
      <c r="Y385" t="n">
        <v>1</v>
      </c>
      <c r="Z385" t="n">
        <v>10</v>
      </c>
    </row>
    <row r="386">
      <c r="A386" t="n">
        <v>4</v>
      </c>
      <c r="B386" t="n">
        <v>55</v>
      </c>
      <c r="C386" t="inlineStr">
        <is>
          <t xml:space="preserve">CONCLUIDO	</t>
        </is>
      </c>
      <c r="D386" t="n">
        <v>2.0739</v>
      </c>
      <c r="E386" t="n">
        <v>48.22</v>
      </c>
      <c r="F386" t="n">
        <v>44.61</v>
      </c>
      <c r="G386" t="n">
        <v>41.82</v>
      </c>
      <c r="H386" t="n">
        <v>0.73</v>
      </c>
      <c r="I386" t="n">
        <v>64</v>
      </c>
      <c r="J386" t="n">
        <v>121.23</v>
      </c>
      <c r="K386" t="n">
        <v>43.4</v>
      </c>
      <c r="L386" t="n">
        <v>5</v>
      </c>
      <c r="M386" t="n">
        <v>62</v>
      </c>
      <c r="N386" t="n">
        <v>17.83</v>
      </c>
      <c r="O386" t="n">
        <v>15186.08</v>
      </c>
      <c r="P386" t="n">
        <v>434.24</v>
      </c>
      <c r="Q386" t="n">
        <v>796.5700000000001</v>
      </c>
      <c r="R386" t="n">
        <v>191.22</v>
      </c>
      <c r="S386" t="n">
        <v>102.58</v>
      </c>
      <c r="T386" t="n">
        <v>40014.24</v>
      </c>
      <c r="U386" t="n">
        <v>0.54</v>
      </c>
      <c r="V386" t="n">
        <v>0.84</v>
      </c>
      <c r="W386" t="n">
        <v>12.37</v>
      </c>
      <c r="X386" t="n">
        <v>2.39</v>
      </c>
      <c r="Y386" t="n">
        <v>1</v>
      </c>
      <c r="Z386" t="n">
        <v>10</v>
      </c>
    </row>
    <row r="387">
      <c r="A387" t="n">
        <v>5</v>
      </c>
      <c r="B387" t="n">
        <v>55</v>
      </c>
      <c r="C387" t="inlineStr">
        <is>
          <t xml:space="preserve">CONCLUIDO	</t>
        </is>
      </c>
      <c r="D387" t="n">
        <v>2.1069</v>
      </c>
      <c r="E387" t="n">
        <v>47.46</v>
      </c>
      <c r="F387" t="n">
        <v>44.14</v>
      </c>
      <c r="G387" t="n">
        <v>50.93</v>
      </c>
      <c r="H387" t="n">
        <v>0.86</v>
      </c>
      <c r="I387" t="n">
        <v>52</v>
      </c>
      <c r="J387" t="n">
        <v>122.54</v>
      </c>
      <c r="K387" t="n">
        <v>43.4</v>
      </c>
      <c r="L387" t="n">
        <v>6</v>
      </c>
      <c r="M387" t="n">
        <v>50</v>
      </c>
      <c r="N387" t="n">
        <v>18.14</v>
      </c>
      <c r="O387" t="n">
        <v>15347.16</v>
      </c>
      <c r="P387" t="n">
        <v>425.12</v>
      </c>
      <c r="Q387" t="n">
        <v>796.46</v>
      </c>
      <c r="R387" t="n">
        <v>175.3</v>
      </c>
      <c r="S387" t="n">
        <v>102.58</v>
      </c>
      <c r="T387" t="n">
        <v>32111.58</v>
      </c>
      <c r="U387" t="n">
        <v>0.59</v>
      </c>
      <c r="V387" t="n">
        <v>0.85</v>
      </c>
      <c r="W387" t="n">
        <v>12.36</v>
      </c>
      <c r="X387" t="n">
        <v>1.92</v>
      </c>
      <c r="Y387" t="n">
        <v>1</v>
      </c>
      <c r="Z387" t="n">
        <v>10</v>
      </c>
    </row>
    <row r="388">
      <c r="A388" t="n">
        <v>6</v>
      </c>
      <c r="B388" t="n">
        <v>55</v>
      </c>
      <c r="C388" t="inlineStr">
        <is>
          <t xml:space="preserve">CONCLUIDO	</t>
        </is>
      </c>
      <c r="D388" t="n">
        <v>2.1299</v>
      </c>
      <c r="E388" t="n">
        <v>46.95</v>
      </c>
      <c r="F388" t="n">
        <v>43.82</v>
      </c>
      <c r="G388" t="n">
        <v>59.75</v>
      </c>
      <c r="H388" t="n">
        <v>1</v>
      </c>
      <c r="I388" t="n">
        <v>44</v>
      </c>
      <c r="J388" t="n">
        <v>123.85</v>
      </c>
      <c r="K388" t="n">
        <v>43.4</v>
      </c>
      <c r="L388" t="n">
        <v>7</v>
      </c>
      <c r="M388" t="n">
        <v>42</v>
      </c>
      <c r="N388" t="n">
        <v>18.45</v>
      </c>
      <c r="O388" t="n">
        <v>15508.69</v>
      </c>
      <c r="P388" t="n">
        <v>417.21</v>
      </c>
      <c r="Q388" t="n">
        <v>796.47</v>
      </c>
      <c r="R388" t="n">
        <v>164.78</v>
      </c>
      <c r="S388" t="n">
        <v>102.58</v>
      </c>
      <c r="T388" t="n">
        <v>26892.21</v>
      </c>
      <c r="U388" t="n">
        <v>0.62</v>
      </c>
      <c r="V388" t="n">
        <v>0.86</v>
      </c>
      <c r="W388" t="n">
        <v>12.34</v>
      </c>
      <c r="X388" t="n">
        <v>1.6</v>
      </c>
      <c r="Y388" t="n">
        <v>1</v>
      </c>
      <c r="Z388" t="n">
        <v>10</v>
      </c>
    </row>
    <row r="389">
      <c r="A389" t="n">
        <v>7</v>
      </c>
      <c r="B389" t="n">
        <v>55</v>
      </c>
      <c r="C389" t="inlineStr">
        <is>
          <t xml:space="preserve">CONCLUIDO	</t>
        </is>
      </c>
      <c r="D389" t="n">
        <v>2.147</v>
      </c>
      <c r="E389" t="n">
        <v>46.58</v>
      </c>
      <c r="F389" t="n">
        <v>43.58</v>
      </c>
      <c r="G389" t="n">
        <v>68.81999999999999</v>
      </c>
      <c r="H389" t="n">
        <v>1.13</v>
      </c>
      <c r="I389" t="n">
        <v>38</v>
      </c>
      <c r="J389" t="n">
        <v>125.16</v>
      </c>
      <c r="K389" t="n">
        <v>43.4</v>
      </c>
      <c r="L389" t="n">
        <v>8</v>
      </c>
      <c r="M389" t="n">
        <v>36</v>
      </c>
      <c r="N389" t="n">
        <v>18.76</v>
      </c>
      <c r="O389" t="n">
        <v>15670.68</v>
      </c>
      <c r="P389" t="n">
        <v>411.06</v>
      </c>
      <c r="Q389" t="n">
        <v>796.38</v>
      </c>
      <c r="R389" t="n">
        <v>157.1</v>
      </c>
      <c r="S389" t="n">
        <v>102.58</v>
      </c>
      <c r="T389" t="n">
        <v>23081.13</v>
      </c>
      <c r="U389" t="n">
        <v>0.65</v>
      </c>
      <c r="V389" t="n">
        <v>0.86</v>
      </c>
      <c r="W389" t="n">
        <v>12.33</v>
      </c>
      <c r="X389" t="n">
        <v>1.37</v>
      </c>
      <c r="Y389" t="n">
        <v>1</v>
      </c>
      <c r="Z389" t="n">
        <v>10</v>
      </c>
    </row>
    <row r="390">
      <c r="A390" t="n">
        <v>8</v>
      </c>
      <c r="B390" t="n">
        <v>55</v>
      </c>
      <c r="C390" t="inlineStr">
        <is>
          <t xml:space="preserve">CONCLUIDO	</t>
        </is>
      </c>
      <c r="D390" t="n">
        <v>2.1569</v>
      </c>
      <c r="E390" t="n">
        <v>46.36</v>
      </c>
      <c r="F390" t="n">
        <v>43.47</v>
      </c>
      <c r="G390" t="n">
        <v>76.7</v>
      </c>
      <c r="H390" t="n">
        <v>1.26</v>
      </c>
      <c r="I390" t="n">
        <v>34</v>
      </c>
      <c r="J390" t="n">
        <v>126.48</v>
      </c>
      <c r="K390" t="n">
        <v>43.4</v>
      </c>
      <c r="L390" t="n">
        <v>9</v>
      </c>
      <c r="M390" t="n">
        <v>32</v>
      </c>
      <c r="N390" t="n">
        <v>19.08</v>
      </c>
      <c r="O390" t="n">
        <v>15833.12</v>
      </c>
      <c r="P390" t="n">
        <v>404.91</v>
      </c>
      <c r="Q390" t="n">
        <v>796.45</v>
      </c>
      <c r="R390" t="n">
        <v>152.75</v>
      </c>
      <c r="S390" t="n">
        <v>102.58</v>
      </c>
      <c r="T390" t="n">
        <v>20929.64</v>
      </c>
      <c r="U390" t="n">
        <v>0.67</v>
      </c>
      <c r="V390" t="n">
        <v>0.87</v>
      </c>
      <c r="W390" t="n">
        <v>12.34</v>
      </c>
      <c r="X390" t="n">
        <v>1.25</v>
      </c>
      <c r="Y390" t="n">
        <v>1</v>
      </c>
      <c r="Z390" t="n">
        <v>10</v>
      </c>
    </row>
    <row r="391">
      <c r="A391" t="n">
        <v>9</v>
      </c>
      <c r="B391" t="n">
        <v>55</v>
      </c>
      <c r="C391" t="inlineStr">
        <is>
          <t xml:space="preserve">CONCLUIDO	</t>
        </is>
      </c>
      <c r="D391" t="n">
        <v>2.1694</v>
      </c>
      <c r="E391" t="n">
        <v>46.1</v>
      </c>
      <c r="F391" t="n">
        <v>43.3</v>
      </c>
      <c r="G391" t="n">
        <v>86.59</v>
      </c>
      <c r="H391" t="n">
        <v>1.38</v>
      </c>
      <c r="I391" t="n">
        <v>30</v>
      </c>
      <c r="J391" t="n">
        <v>127.8</v>
      </c>
      <c r="K391" t="n">
        <v>43.4</v>
      </c>
      <c r="L391" t="n">
        <v>10</v>
      </c>
      <c r="M391" t="n">
        <v>28</v>
      </c>
      <c r="N391" t="n">
        <v>19.4</v>
      </c>
      <c r="O391" t="n">
        <v>15996.02</v>
      </c>
      <c r="P391" t="n">
        <v>399.77</v>
      </c>
      <c r="Q391" t="n">
        <v>796.34</v>
      </c>
      <c r="R391" t="n">
        <v>147.59</v>
      </c>
      <c r="S391" t="n">
        <v>102.58</v>
      </c>
      <c r="T391" t="n">
        <v>18368.7</v>
      </c>
      <c r="U391" t="n">
        <v>0.7</v>
      </c>
      <c r="V391" t="n">
        <v>0.87</v>
      </c>
      <c r="W391" t="n">
        <v>12.32</v>
      </c>
      <c r="X391" t="n">
        <v>1.08</v>
      </c>
      <c r="Y391" t="n">
        <v>1</v>
      </c>
      <c r="Z391" t="n">
        <v>10</v>
      </c>
    </row>
    <row r="392">
      <c r="A392" t="n">
        <v>10</v>
      </c>
      <c r="B392" t="n">
        <v>55</v>
      </c>
      <c r="C392" t="inlineStr">
        <is>
          <t xml:space="preserve">CONCLUIDO	</t>
        </is>
      </c>
      <c r="D392" t="n">
        <v>2.1781</v>
      </c>
      <c r="E392" t="n">
        <v>45.91</v>
      </c>
      <c r="F392" t="n">
        <v>43.18</v>
      </c>
      <c r="G392" t="n">
        <v>95.95999999999999</v>
      </c>
      <c r="H392" t="n">
        <v>1.5</v>
      </c>
      <c r="I392" t="n">
        <v>27</v>
      </c>
      <c r="J392" t="n">
        <v>129.13</v>
      </c>
      <c r="K392" t="n">
        <v>43.4</v>
      </c>
      <c r="L392" t="n">
        <v>11</v>
      </c>
      <c r="M392" t="n">
        <v>25</v>
      </c>
      <c r="N392" t="n">
        <v>19.73</v>
      </c>
      <c r="O392" t="n">
        <v>16159.39</v>
      </c>
      <c r="P392" t="n">
        <v>394</v>
      </c>
      <c r="Q392" t="n">
        <v>796.42</v>
      </c>
      <c r="R392" t="n">
        <v>143.52</v>
      </c>
      <c r="S392" t="n">
        <v>102.58</v>
      </c>
      <c r="T392" t="n">
        <v>16348.11</v>
      </c>
      <c r="U392" t="n">
        <v>0.71</v>
      </c>
      <c r="V392" t="n">
        <v>0.87</v>
      </c>
      <c r="W392" t="n">
        <v>12.32</v>
      </c>
      <c r="X392" t="n">
        <v>0.97</v>
      </c>
      <c r="Y392" t="n">
        <v>1</v>
      </c>
      <c r="Z392" t="n">
        <v>10</v>
      </c>
    </row>
    <row r="393">
      <c r="A393" t="n">
        <v>11</v>
      </c>
      <c r="B393" t="n">
        <v>55</v>
      </c>
      <c r="C393" t="inlineStr">
        <is>
          <t xml:space="preserve">CONCLUIDO	</t>
        </is>
      </c>
      <c r="D393" t="n">
        <v>2.184</v>
      </c>
      <c r="E393" t="n">
        <v>45.79</v>
      </c>
      <c r="F393" t="n">
        <v>43.11</v>
      </c>
      <c r="G393" t="n">
        <v>103.45</v>
      </c>
      <c r="H393" t="n">
        <v>1.63</v>
      </c>
      <c r="I393" t="n">
        <v>25</v>
      </c>
      <c r="J393" t="n">
        <v>130.45</v>
      </c>
      <c r="K393" t="n">
        <v>43.4</v>
      </c>
      <c r="L393" t="n">
        <v>12</v>
      </c>
      <c r="M393" t="n">
        <v>23</v>
      </c>
      <c r="N393" t="n">
        <v>20.05</v>
      </c>
      <c r="O393" t="n">
        <v>16323.22</v>
      </c>
      <c r="P393" t="n">
        <v>388.83</v>
      </c>
      <c r="Q393" t="n">
        <v>796.34</v>
      </c>
      <c r="R393" t="n">
        <v>141.21</v>
      </c>
      <c r="S393" t="n">
        <v>102.58</v>
      </c>
      <c r="T393" t="n">
        <v>15201.83</v>
      </c>
      <c r="U393" t="n">
        <v>0.73</v>
      </c>
      <c r="V393" t="n">
        <v>0.87</v>
      </c>
      <c r="W393" t="n">
        <v>12.31</v>
      </c>
      <c r="X393" t="n">
        <v>0.89</v>
      </c>
      <c r="Y393" t="n">
        <v>1</v>
      </c>
      <c r="Z393" t="n">
        <v>10</v>
      </c>
    </row>
    <row r="394">
      <c r="A394" t="n">
        <v>12</v>
      </c>
      <c r="B394" t="n">
        <v>55</v>
      </c>
      <c r="C394" t="inlineStr">
        <is>
          <t xml:space="preserve">CONCLUIDO	</t>
        </is>
      </c>
      <c r="D394" t="n">
        <v>2.1895</v>
      </c>
      <c r="E394" t="n">
        <v>45.67</v>
      </c>
      <c r="F394" t="n">
        <v>43.04</v>
      </c>
      <c r="G394" t="n">
        <v>112.28</v>
      </c>
      <c r="H394" t="n">
        <v>1.74</v>
      </c>
      <c r="I394" t="n">
        <v>23</v>
      </c>
      <c r="J394" t="n">
        <v>131.79</v>
      </c>
      <c r="K394" t="n">
        <v>43.4</v>
      </c>
      <c r="L394" t="n">
        <v>13</v>
      </c>
      <c r="M394" t="n">
        <v>21</v>
      </c>
      <c r="N394" t="n">
        <v>20.39</v>
      </c>
      <c r="O394" t="n">
        <v>16487.53</v>
      </c>
      <c r="P394" t="n">
        <v>384.06</v>
      </c>
      <c r="Q394" t="n">
        <v>796.42</v>
      </c>
      <c r="R394" t="n">
        <v>139.03</v>
      </c>
      <c r="S394" t="n">
        <v>102.58</v>
      </c>
      <c r="T394" t="n">
        <v>14119.7</v>
      </c>
      <c r="U394" t="n">
        <v>0.74</v>
      </c>
      <c r="V394" t="n">
        <v>0.87</v>
      </c>
      <c r="W394" t="n">
        <v>12.31</v>
      </c>
      <c r="X394" t="n">
        <v>0.82</v>
      </c>
      <c r="Y394" t="n">
        <v>1</v>
      </c>
      <c r="Z394" t="n">
        <v>10</v>
      </c>
    </row>
    <row r="395">
      <c r="A395" t="n">
        <v>13</v>
      </c>
      <c r="B395" t="n">
        <v>55</v>
      </c>
      <c r="C395" t="inlineStr">
        <is>
          <t xml:space="preserve">CONCLUIDO	</t>
        </is>
      </c>
      <c r="D395" t="n">
        <v>2.195</v>
      </c>
      <c r="E395" t="n">
        <v>45.56</v>
      </c>
      <c r="F395" t="n">
        <v>42.97</v>
      </c>
      <c r="G395" t="n">
        <v>122.78</v>
      </c>
      <c r="H395" t="n">
        <v>1.86</v>
      </c>
      <c r="I395" t="n">
        <v>21</v>
      </c>
      <c r="J395" t="n">
        <v>133.12</v>
      </c>
      <c r="K395" t="n">
        <v>43.4</v>
      </c>
      <c r="L395" t="n">
        <v>14</v>
      </c>
      <c r="M395" t="n">
        <v>19</v>
      </c>
      <c r="N395" t="n">
        <v>20.72</v>
      </c>
      <c r="O395" t="n">
        <v>16652.31</v>
      </c>
      <c r="P395" t="n">
        <v>379.03</v>
      </c>
      <c r="Q395" t="n">
        <v>796.36</v>
      </c>
      <c r="R395" t="n">
        <v>136.76</v>
      </c>
      <c r="S395" t="n">
        <v>102.58</v>
      </c>
      <c r="T395" t="n">
        <v>12999.45</v>
      </c>
      <c r="U395" t="n">
        <v>0.75</v>
      </c>
      <c r="V395" t="n">
        <v>0.88</v>
      </c>
      <c r="W395" t="n">
        <v>12.31</v>
      </c>
      <c r="X395" t="n">
        <v>0.76</v>
      </c>
      <c r="Y395" t="n">
        <v>1</v>
      </c>
      <c r="Z395" t="n">
        <v>10</v>
      </c>
    </row>
    <row r="396">
      <c r="A396" t="n">
        <v>14</v>
      </c>
      <c r="B396" t="n">
        <v>55</v>
      </c>
      <c r="C396" t="inlineStr">
        <is>
          <t xml:space="preserve">CONCLUIDO	</t>
        </is>
      </c>
      <c r="D396" t="n">
        <v>2.2011</v>
      </c>
      <c r="E396" t="n">
        <v>45.43</v>
      </c>
      <c r="F396" t="n">
        <v>42.89</v>
      </c>
      <c r="G396" t="n">
        <v>135.45</v>
      </c>
      <c r="H396" t="n">
        <v>1.97</v>
      </c>
      <c r="I396" t="n">
        <v>19</v>
      </c>
      <c r="J396" t="n">
        <v>134.46</v>
      </c>
      <c r="K396" t="n">
        <v>43.4</v>
      </c>
      <c r="L396" t="n">
        <v>15</v>
      </c>
      <c r="M396" t="n">
        <v>17</v>
      </c>
      <c r="N396" t="n">
        <v>21.06</v>
      </c>
      <c r="O396" t="n">
        <v>16817.7</v>
      </c>
      <c r="P396" t="n">
        <v>373.1</v>
      </c>
      <c r="Q396" t="n">
        <v>796.34</v>
      </c>
      <c r="R396" t="n">
        <v>134.1</v>
      </c>
      <c r="S396" t="n">
        <v>102.58</v>
      </c>
      <c r="T396" t="n">
        <v>11675.63</v>
      </c>
      <c r="U396" t="n">
        <v>0.76</v>
      </c>
      <c r="V396" t="n">
        <v>0.88</v>
      </c>
      <c r="W396" t="n">
        <v>12.3</v>
      </c>
      <c r="X396" t="n">
        <v>0.68</v>
      </c>
      <c r="Y396" t="n">
        <v>1</v>
      </c>
      <c r="Z396" t="n">
        <v>10</v>
      </c>
    </row>
    <row r="397">
      <c r="A397" t="n">
        <v>15</v>
      </c>
      <c r="B397" t="n">
        <v>55</v>
      </c>
      <c r="C397" t="inlineStr">
        <is>
          <t xml:space="preserve">CONCLUIDO	</t>
        </is>
      </c>
      <c r="D397" t="n">
        <v>2.2048</v>
      </c>
      <c r="E397" t="n">
        <v>45.36</v>
      </c>
      <c r="F397" t="n">
        <v>42.84</v>
      </c>
      <c r="G397" t="n">
        <v>142.81</v>
      </c>
      <c r="H397" t="n">
        <v>2.08</v>
      </c>
      <c r="I397" t="n">
        <v>18</v>
      </c>
      <c r="J397" t="n">
        <v>135.81</v>
      </c>
      <c r="K397" t="n">
        <v>43.4</v>
      </c>
      <c r="L397" t="n">
        <v>16</v>
      </c>
      <c r="M397" t="n">
        <v>16</v>
      </c>
      <c r="N397" t="n">
        <v>21.41</v>
      </c>
      <c r="O397" t="n">
        <v>16983.46</v>
      </c>
      <c r="P397" t="n">
        <v>368.22</v>
      </c>
      <c r="Q397" t="n">
        <v>796.36</v>
      </c>
      <c r="R397" t="n">
        <v>132.3</v>
      </c>
      <c r="S397" t="n">
        <v>102.58</v>
      </c>
      <c r="T397" t="n">
        <v>10784.08</v>
      </c>
      <c r="U397" t="n">
        <v>0.78</v>
      </c>
      <c r="V397" t="n">
        <v>0.88</v>
      </c>
      <c r="W397" t="n">
        <v>12.3</v>
      </c>
      <c r="X397" t="n">
        <v>0.63</v>
      </c>
      <c r="Y397" t="n">
        <v>1</v>
      </c>
      <c r="Z397" t="n">
        <v>10</v>
      </c>
    </row>
    <row r="398">
      <c r="A398" t="n">
        <v>16</v>
      </c>
      <c r="B398" t="n">
        <v>55</v>
      </c>
      <c r="C398" t="inlineStr">
        <is>
          <t xml:space="preserve">CONCLUIDO	</t>
        </is>
      </c>
      <c r="D398" t="n">
        <v>2.208</v>
      </c>
      <c r="E398" t="n">
        <v>45.29</v>
      </c>
      <c r="F398" t="n">
        <v>42.8</v>
      </c>
      <c r="G398" t="n">
        <v>151.05</v>
      </c>
      <c r="H398" t="n">
        <v>2.19</v>
      </c>
      <c r="I398" t="n">
        <v>17</v>
      </c>
      <c r="J398" t="n">
        <v>137.15</v>
      </c>
      <c r="K398" t="n">
        <v>43.4</v>
      </c>
      <c r="L398" t="n">
        <v>17</v>
      </c>
      <c r="M398" t="n">
        <v>12</v>
      </c>
      <c r="N398" t="n">
        <v>21.75</v>
      </c>
      <c r="O398" t="n">
        <v>17149.71</v>
      </c>
      <c r="P398" t="n">
        <v>360.68</v>
      </c>
      <c r="Q398" t="n">
        <v>796.38</v>
      </c>
      <c r="R398" t="n">
        <v>130.78</v>
      </c>
      <c r="S398" t="n">
        <v>102.58</v>
      </c>
      <c r="T398" t="n">
        <v>10027.54</v>
      </c>
      <c r="U398" t="n">
        <v>0.78</v>
      </c>
      <c r="V398" t="n">
        <v>0.88</v>
      </c>
      <c r="W398" t="n">
        <v>12.3</v>
      </c>
      <c r="X398" t="n">
        <v>0.59</v>
      </c>
      <c r="Y398" t="n">
        <v>1</v>
      </c>
      <c r="Z398" t="n">
        <v>10</v>
      </c>
    </row>
    <row r="399">
      <c r="A399" t="n">
        <v>17</v>
      </c>
      <c r="B399" t="n">
        <v>55</v>
      </c>
      <c r="C399" t="inlineStr">
        <is>
          <t xml:space="preserve">CONCLUIDO	</t>
        </is>
      </c>
      <c r="D399" t="n">
        <v>2.2104</v>
      </c>
      <c r="E399" t="n">
        <v>45.24</v>
      </c>
      <c r="F399" t="n">
        <v>42.77</v>
      </c>
      <c r="G399" t="n">
        <v>160.41</v>
      </c>
      <c r="H399" t="n">
        <v>2.3</v>
      </c>
      <c r="I399" t="n">
        <v>16</v>
      </c>
      <c r="J399" t="n">
        <v>138.51</v>
      </c>
      <c r="K399" t="n">
        <v>43.4</v>
      </c>
      <c r="L399" t="n">
        <v>18</v>
      </c>
      <c r="M399" t="n">
        <v>5</v>
      </c>
      <c r="N399" t="n">
        <v>22.11</v>
      </c>
      <c r="O399" t="n">
        <v>17316.45</v>
      </c>
      <c r="P399" t="n">
        <v>360.16</v>
      </c>
      <c r="Q399" t="n">
        <v>796.42</v>
      </c>
      <c r="R399" t="n">
        <v>129.89</v>
      </c>
      <c r="S399" t="n">
        <v>102.58</v>
      </c>
      <c r="T399" t="n">
        <v>9585.809999999999</v>
      </c>
      <c r="U399" t="n">
        <v>0.79</v>
      </c>
      <c r="V399" t="n">
        <v>0.88</v>
      </c>
      <c r="W399" t="n">
        <v>12.3</v>
      </c>
      <c r="X399" t="n">
        <v>0.5600000000000001</v>
      </c>
      <c r="Y399" t="n">
        <v>1</v>
      </c>
      <c r="Z399" t="n">
        <v>10</v>
      </c>
    </row>
    <row r="400">
      <c r="A400" t="n">
        <v>18</v>
      </c>
      <c r="B400" t="n">
        <v>55</v>
      </c>
      <c r="C400" t="inlineStr">
        <is>
          <t xml:space="preserve">CONCLUIDO	</t>
        </is>
      </c>
      <c r="D400" t="n">
        <v>2.2095</v>
      </c>
      <c r="E400" t="n">
        <v>45.26</v>
      </c>
      <c r="F400" t="n">
        <v>42.79</v>
      </c>
      <c r="G400" t="n">
        <v>160.47</v>
      </c>
      <c r="H400" t="n">
        <v>2.4</v>
      </c>
      <c r="I400" t="n">
        <v>16</v>
      </c>
      <c r="J400" t="n">
        <v>139.86</v>
      </c>
      <c r="K400" t="n">
        <v>43.4</v>
      </c>
      <c r="L400" t="n">
        <v>19</v>
      </c>
      <c r="M400" t="n">
        <v>1</v>
      </c>
      <c r="N400" t="n">
        <v>22.46</v>
      </c>
      <c r="O400" t="n">
        <v>17483.7</v>
      </c>
      <c r="P400" t="n">
        <v>362.74</v>
      </c>
      <c r="Q400" t="n">
        <v>796.45</v>
      </c>
      <c r="R400" t="n">
        <v>130.08</v>
      </c>
      <c r="S400" t="n">
        <v>102.58</v>
      </c>
      <c r="T400" t="n">
        <v>9683.950000000001</v>
      </c>
      <c r="U400" t="n">
        <v>0.79</v>
      </c>
      <c r="V400" t="n">
        <v>0.88</v>
      </c>
      <c r="W400" t="n">
        <v>12.32</v>
      </c>
      <c r="X400" t="n">
        <v>0.58</v>
      </c>
      <c r="Y400" t="n">
        <v>1</v>
      </c>
      <c r="Z400" t="n">
        <v>10</v>
      </c>
    </row>
    <row r="401">
      <c r="A401" t="n">
        <v>19</v>
      </c>
      <c r="B401" t="n">
        <v>55</v>
      </c>
      <c r="C401" t="inlineStr">
        <is>
          <t xml:space="preserve">CONCLUIDO	</t>
        </is>
      </c>
      <c r="D401" t="n">
        <v>2.2095</v>
      </c>
      <c r="E401" t="n">
        <v>45.26</v>
      </c>
      <c r="F401" t="n">
        <v>42.79</v>
      </c>
      <c r="G401" t="n">
        <v>160.47</v>
      </c>
      <c r="H401" t="n">
        <v>2.5</v>
      </c>
      <c r="I401" t="n">
        <v>16</v>
      </c>
      <c r="J401" t="n">
        <v>141.22</v>
      </c>
      <c r="K401" t="n">
        <v>43.4</v>
      </c>
      <c r="L401" t="n">
        <v>20</v>
      </c>
      <c r="M401" t="n">
        <v>0</v>
      </c>
      <c r="N401" t="n">
        <v>22.82</v>
      </c>
      <c r="O401" t="n">
        <v>17651.44</v>
      </c>
      <c r="P401" t="n">
        <v>365.74</v>
      </c>
      <c r="Q401" t="n">
        <v>796.5</v>
      </c>
      <c r="R401" t="n">
        <v>130.03</v>
      </c>
      <c r="S401" t="n">
        <v>102.58</v>
      </c>
      <c r="T401" t="n">
        <v>9658.049999999999</v>
      </c>
      <c r="U401" t="n">
        <v>0.79</v>
      </c>
      <c r="V401" t="n">
        <v>0.88</v>
      </c>
      <c r="W401" t="n">
        <v>12.32</v>
      </c>
      <c r="X401" t="n">
        <v>0.58</v>
      </c>
      <c r="Y401" t="n">
        <v>1</v>
      </c>
      <c r="Z40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INDEX(resultados!$A$2:$ZZ$401, 1, MATCH($B$1, resultados!$A$1:$ZZ$1, 0))</f>
        <v/>
      </c>
      <c r="B7">
        <f>INDEX(resultados!$A$2:$ZZ$401, 1, MATCH($B$2, resultados!$A$1:$ZZ$1, 0))</f>
        <v/>
      </c>
      <c r="C7">
        <f>INDEX(resultados!$A$2:$ZZ$401, 1, MATCH($B$3, resultados!$A$1:$ZZ$1, 0))</f>
        <v/>
      </c>
    </row>
    <row r="8">
      <c r="A8">
        <f>INDEX(resultados!$A$2:$ZZ$401, 2, MATCH($B$1, resultados!$A$1:$ZZ$1, 0))</f>
        <v/>
      </c>
      <c r="B8">
        <f>INDEX(resultados!$A$2:$ZZ$401, 2, MATCH($B$2, resultados!$A$1:$ZZ$1, 0))</f>
        <v/>
      </c>
      <c r="C8">
        <f>INDEX(resultados!$A$2:$ZZ$401, 2, MATCH($B$3, resultados!$A$1:$ZZ$1, 0))</f>
        <v/>
      </c>
    </row>
    <row r="9">
      <c r="A9">
        <f>INDEX(resultados!$A$2:$ZZ$401, 3, MATCH($B$1, resultados!$A$1:$ZZ$1, 0))</f>
        <v/>
      </c>
      <c r="B9">
        <f>INDEX(resultados!$A$2:$ZZ$401, 3, MATCH($B$2, resultados!$A$1:$ZZ$1, 0))</f>
        <v/>
      </c>
      <c r="C9">
        <f>INDEX(resultados!$A$2:$ZZ$401, 3, MATCH($B$3, resultados!$A$1:$ZZ$1, 0))</f>
        <v/>
      </c>
    </row>
    <row r="10">
      <c r="A10">
        <f>INDEX(resultados!$A$2:$ZZ$401, 4, MATCH($B$1, resultados!$A$1:$ZZ$1, 0))</f>
        <v/>
      </c>
      <c r="B10">
        <f>INDEX(resultados!$A$2:$ZZ$401, 4, MATCH($B$2, resultados!$A$1:$ZZ$1, 0))</f>
        <v/>
      </c>
      <c r="C10">
        <f>INDEX(resultados!$A$2:$ZZ$401, 4, MATCH($B$3, resultados!$A$1:$ZZ$1, 0))</f>
        <v/>
      </c>
    </row>
    <row r="11">
      <c r="A11">
        <f>INDEX(resultados!$A$2:$ZZ$401, 5, MATCH($B$1, resultados!$A$1:$ZZ$1, 0))</f>
        <v/>
      </c>
      <c r="B11">
        <f>INDEX(resultados!$A$2:$ZZ$401, 5, MATCH($B$2, resultados!$A$1:$ZZ$1, 0))</f>
        <v/>
      </c>
      <c r="C11">
        <f>INDEX(resultados!$A$2:$ZZ$401, 5, MATCH($B$3, resultados!$A$1:$ZZ$1, 0))</f>
        <v/>
      </c>
    </row>
    <row r="12">
      <c r="A12">
        <f>INDEX(resultados!$A$2:$ZZ$401, 6, MATCH($B$1, resultados!$A$1:$ZZ$1, 0))</f>
        <v/>
      </c>
      <c r="B12">
        <f>INDEX(resultados!$A$2:$ZZ$401, 6, MATCH($B$2, resultados!$A$1:$ZZ$1, 0))</f>
        <v/>
      </c>
      <c r="C12">
        <f>INDEX(resultados!$A$2:$ZZ$401, 6, MATCH($B$3, resultados!$A$1:$ZZ$1, 0))</f>
        <v/>
      </c>
    </row>
    <row r="13">
      <c r="A13">
        <f>INDEX(resultados!$A$2:$ZZ$401, 7, MATCH($B$1, resultados!$A$1:$ZZ$1, 0))</f>
        <v/>
      </c>
      <c r="B13">
        <f>INDEX(resultados!$A$2:$ZZ$401, 7, MATCH($B$2, resultados!$A$1:$ZZ$1, 0))</f>
        <v/>
      </c>
      <c r="C13">
        <f>INDEX(resultados!$A$2:$ZZ$401, 7, MATCH($B$3, resultados!$A$1:$ZZ$1, 0))</f>
        <v/>
      </c>
    </row>
    <row r="14">
      <c r="A14">
        <f>INDEX(resultados!$A$2:$ZZ$401, 8, MATCH($B$1, resultados!$A$1:$ZZ$1, 0))</f>
        <v/>
      </c>
      <c r="B14">
        <f>INDEX(resultados!$A$2:$ZZ$401, 8, MATCH($B$2, resultados!$A$1:$ZZ$1, 0))</f>
        <v/>
      </c>
      <c r="C14">
        <f>INDEX(resultados!$A$2:$ZZ$401, 8, MATCH($B$3, resultados!$A$1:$ZZ$1, 0))</f>
        <v/>
      </c>
    </row>
    <row r="15">
      <c r="A15">
        <f>INDEX(resultados!$A$2:$ZZ$401, 9, MATCH($B$1, resultados!$A$1:$ZZ$1, 0))</f>
        <v/>
      </c>
      <c r="B15">
        <f>INDEX(resultados!$A$2:$ZZ$401, 9, MATCH($B$2, resultados!$A$1:$ZZ$1, 0))</f>
        <v/>
      </c>
      <c r="C15">
        <f>INDEX(resultados!$A$2:$ZZ$401, 9, MATCH($B$3, resultados!$A$1:$ZZ$1, 0))</f>
        <v/>
      </c>
    </row>
    <row r="16">
      <c r="A16">
        <f>INDEX(resultados!$A$2:$ZZ$401, 10, MATCH($B$1, resultados!$A$1:$ZZ$1, 0))</f>
        <v/>
      </c>
      <c r="B16">
        <f>INDEX(resultados!$A$2:$ZZ$401, 10, MATCH($B$2, resultados!$A$1:$ZZ$1, 0))</f>
        <v/>
      </c>
      <c r="C16">
        <f>INDEX(resultados!$A$2:$ZZ$401, 10, MATCH($B$3, resultados!$A$1:$ZZ$1, 0))</f>
        <v/>
      </c>
    </row>
    <row r="17">
      <c r="A17">
        <f>INDEX(resultados!$A$2:$ZZ$401, 11, MATCH($B$1, resultados!$A$1:$ZZ$1, 0))</f>
        <v/>
      </c>
      <c r="B17">
        <f>INDEX(resultados!$A$2:$ZZ$401, 11, MATCH($B$2, resultados!$A$1:$ZZ$1, 0))</f>
        <v/>
      </c>
      <c r="C17">
        <f>INDEX(resultados!$A$2:$ZZ$401, 11, MATCH($B$3, resultados!$A$1:$ZZ$1, 0))</f>
        <v/>
      </c>
    </row>
    <row r="18">
      <c r="A18">
        <f>INDEX(resultados!$A$2:$ZZ$401, 12, MATCH($B$1, resultados!$A$1:$ZZ$1, 0))</f>
        <v/>
      </c>
      <c r="B18">
        <f>INDEX(resultados!$A$2:$ZZ$401, 12, MATCH($B$2, resultados!$A$1:$ZZ$1, 0))</f>
        <v/>
      </c>
      <c r="C18">
        <f>INDEX(resultados!$A$2:$ZZ$401, 12, MATCH($B$3, resultados!$A$1:$ZZ$1, 0))</f>
        <v/>
      </c>
    </row>
    <row r="19">
      <c r="A19">
        <f>INDEX(resultados!$A$2:$ZZ$401, 13, MATCH($B$1, resultados!$A$1:$ZZ$1, 0))</f>
        <v/>
      </c>
      <c r="B19">
        <f>INDEX(resultados!$A$2:$ZZ$401, 13, MATCH($B$2, resultados!$A$1:$ZZ$1, 0))</f>
        <v/>
      </c>
      <c r="C19">
        <f>INDEX(resultados!$A$2:$ZZ$401, 13, MATCH($B$3, resultados!$A$1:$ZZ$1, 0))</f>
        <v/>
      </c>
    </row>
    <row r="20">
      <c r="A20">
        <f>INDEX(resultados!$A$2:$ZZ$401, 14, MATCH($B$1, resultados!$A$1:$ZZ$1, 0))</f>
        <v/>
      </c>
      <c r="B20">
        <f>INDEX(resultados!$A$2:$ZZ$401, 14, MATCH($B$2, resultados!$A$1:$ZZ$1, 0))</f>
        <v/>
      </c>
      <c r="C20">
        <f>INDEX(resultados!$A$2:$ZZ$401, 14, MATCH($B$3, resultados!$A$1:$ZZ$1, 0))</f>
        <v/>
      </c>
    </row>
    <row r="21">
      <c r="A21">
        <f>INDEX(resultados!$A$2:$ZZ$401, 15, MATCH($B$1, resultados!$A$1:$ZZ$1, 0))</f>
        <v/>
      </c>
      <c r="B21">
        <f>INDEX(resultados!$A$2:$ZZ$401, 15, MATCH($B$2, resultados!$A$1:$ZZ$1, 0))</f>
        <v/>
      </c>
      <c r="C21">
        <f>INDEX(resultados!$A$2:$ZZ$401, 15, MATCH($B$3, resultados!$A$1:$ZZ$1, 0))</f>
        <v/>
      </c>
    </row>
    <row r="22">
      <c r="A22">
        <f>INDEX(resultados!$A$2:$ZZ$401, 16, MATCH($B$1, resultados!$A$1:$ZZ$1, 0))</f>
        <v/>
      </c>
      <c r="B22">
        <f>INDEX(resultados!$A$2:$ZZ$401, 16, MATCH($B$2, resultados!$A$1:$ZZ$1, 0))</f>
        <v/>
      </c>
      <c r="C22">
        <f>INDEX(resultados!$A$2:$ZZ$401, 16, MATCH($B$3, resultados!$A$1:$ZZ$1, 0))</f>
        <v/>
      </c>
    </row>
    <row r="23">
      <c r="A23">
        <f>INDEX(resultados!$A$2:$ZZ$401, 17, MATCH($B$1, resultados!$A$1:$ZZ$1, 0))</f>
        <v/>
      </c>
      <c r="B23">
        <f>INDEX(resultados!$A$2:$ZZ$401, 17, MATCH($B$2, resultados!$A$1:$ZZ$1, 0))</f>
        <v/>
      </c>
      <c r="C23">
        <f>INDEX(resultados!$A$2:$ZZ$401, 17, MATCH($B$3, resultados!$A$1:$ZZ$1, 0))</f>
        <v/>
      </c>
    </row>
    <row r="24">
      <c r="A24">
        <f>INDEX(resultados!$A$2:$ZZ$401, 18, MATCH($B$1, resultados!$A$1:$ZZ$1, 0))</f>
        <v/>
      </c>
      <c r="B24">
        <f>INDEX(resultados!$A$2:$ZZ$401, 18, MATCH($B$2, resultados!$A$1:$ZZ$1, 0))</f>
        <v/>
      </c>
      <c r="C24">
        <f>INDEX(resultados!$A$2:$ZZ$401, 18, MATCH($B$3, resultados!$A$1:$ZZ$1, 0))</f>
        <v/>
      </c>
    </row>
    <row r="25">
      <c r="A25">
        <f>INDEX(resultados!$A$2:$ZZ$401, 19, MATCH($B$1, resultados!$A$1:$ZZ$1, 0))</f>
        <v/>
      </c>
      <c r="B25">
        <f>INDEX(resultados!$A$2:$ZZ$401, 19, MATCH($B$2, resultados!$A$1:$ZZ$1, 0))</f>
        <v/>
      </c>
      <c r="C25">
        <f>INDEX(resultados!$A$2:$ZZ$401, 19, MATCH($B$3, resultados!$A$1:$ZZ$1, 0))</f>
        <v/>
      </c>
    </row>
    <row r="26">
      <c r="A26">
        <f>INDEX(resultados!$A$2:$ZZ$401, 20, MATCH($B$1, resultados!$A$1:$ZZ$1, 0))</f>
        <v/>
      </c>
      <c r="B26">
        <f>INDEX(resultados!$A$2:$ZZ$401, 20, MATCH($B$2, resultados!$A$1:$ZZ$1, 0))</f>
        <v/>
      </c>
      <c r="C26">
        <f>INDEX(resultados!$A$2:$ZZ$401, 20, MATCH($B$3, resultados!$A$1:$ZZ$1, 0))</f>
        <v/>
      </c>
    </row>
    <row r="27">
      <c r="A27">
        <f>INDEX(resultados!$A$2:$ZZ$401, 21, MATCH($B$1, resultados!$A$1:$ZZ$1, 0))</f>
        <v/>
      </c>
      <c r="B27">
        <f>INDEX(resultados!$A$2:$ZZ$401, 21, MATCH($B$2, resultados!$A$1:$ZZ$1, 0))</f>
        <v/>
      </c>
      <c r="C27">
        <f>INDEX(resultados!$A$2:$ZZ$401, 21, MATCH($B$3, resultados!$A$1:$ZZ$1, 0))</f>
        <v/>
      </c>
    </row>
    <row r="28">
      <c r="A28">
        <f>INDEX(resultados!$A$2:$ZZ$401, 22, MATCH($B$1, resultados!$A$1:$ZZ$1, 0))</f>
        <v/>
      </c>
      <c r="B28">
        <f>INDEX(resultados!$A$2:$ZZ$401, 22, MATCH($B$2, resultados!$A$1:$ZZ$1, 0))</f>
        <v/>
      </c>
      <c r="C28">
        <f>INDEX(resultados!$A$2:$ZZ$401, 22, MATCH($B$3, resultados!$A$1:$ZZ$1, 0))</f>
        <v/>
      </c>
    </row>
    <row r="29">
      <c r="A29">
        <f>INDEX(resultados!$A$2:$ZZ$401, 23, MATCH($B$1, resultados!$A$1:$ZZ$1, 0))</f>
        <v/>
      </c>
      <c r="B29">
        <f>INDEX(resultados!$A$2:$ZZ$401, 23, MATCH($B$2, resultados!$A$1:$ZZ$1, 0))</f>
        <v/>
      </c>
      <c r="C29">
        <f>INDEX(resultados!$A$2:$ZZ$401, 23, MATCH($B$3, resultados!$A$1:$ZZ$1, 0))</f>
        <v/>
      </c>
    </row>
    <row r="30">
      <c r="A30">
        <f>INDEX(resultados!$A$2:$ZZ$401, 24, MATCH($B$1, resultados!$A$1:$ZZ$1, 0))</f>
        <v/>
      </c>
      <c r="B30">
        <f>INDEX(resultados!$A$2:$ZZ$401, 24, MATCH($B$2, resultados!$A$1:$ZZ$1, 0))</f>
        <v/>
      </c>
      <c r="C30">
        <f>INDEX(resultados!$A$2:$ZZ$401, 24, MATCH($B$3, resultados!$A$1:$ZZ$1, 0))</f>
        <v/>
      </c>
    </row>
    <row r="31">
      <c r="A31">
        <f>INDEX(resultados!$A$2:$ZZ$401, 25, MATCH($B$1, resultados!$A$1:$ZZ$1, 0))</f>
        <v/>
      </c>
      <c r="B31">
        <f>INDEX(resultados!$A$2:$ZZ$401, 25, MATCH($B$2, resultados!$A$1:$ZZ$1, 0))</f>
        <v/>
      </c>
      <c r="C31">
        <f>INDEX(resultados!$A$2:$ZZ$401, 25, MATCH($B$3, resultados!$A$1:$ZZ$1, 0))</f>
        <v/>
      </c>
    </row>
    <row r="32">
      <c r="A32">
        <f>INDEX(resultados!$A$2:$ZZ$401, 26, MATCH($B$1, resultados!$A$1:$ZZ$1, 0))</f>
        <v/>
      </c>
      <c r="B32">
        <f>INDEX(resultados!$A$2:$ZZ$401, 26, MATCH($B$2, resultados!$A$1:$ZZ$1, 0))</f>
        <v/>
      </c>
      <c r="C32">
        <f>INDEX(resultados!$A$2:$ZZ$401, 26, MATCH($B$3, resultados!$A$1:$ZZ$1, 0))</f>
        <v/>
      </c>
    </row>
    <row r="33">
      <c r="A33">
        <f>INDEX(resultados!$A$2:$ZZ$401, 27, MATCH($B$1, resultados!$A$1:$ZZ$1, 0))</f>
        <v/>
      </c>
      <c r="B33">
        <f>INDEX(resultados!$A$2:$ZZ$401, 27, MATCH($B$2, resultados!$A$1:$ZZ$1, 0))</f>
        <v/>
      </c>
      <c r="C33">
        <f>INDEX(resultados!$A$2:$ZZ$401, 27, MATCH($B$3, resultados!$A$1:$ZZ$1, 0))</f>
        <v/>
      </c>
    </row>
    <row r="34">
      <c r="A34">
        <f>INDEX(resultados!$A$2:$ZZ$401, 28, MATCH($B$1, resultados!$A$1:$ZZ$1, 0))</f>
        <v/>
      </c>
      <c r="B34">
        <f>INDEX(resultados!$A$2:$ZZ$401, 28, MATCH($B$2, resultados!$A$1:$ZZ$1, 0))</f>
        <v/>
      </c>
      <c r="C34">
        <f>INDEX(resultados!$A$2:$ZZ$401, 28, MATCH($B$3, resultados!$A$1:$ZZ$1, 0))</f>
        <v/>
      </c>
    </row>
    <row r="35">
      <c r="A35">
        <f>INDEX(resultados!$A$2:$ZZ$401, 29, MATCH($B$1, resultados!$A$1:$ZZ$1, 0))</f>
        <v/>
      </c>
      <c r="B35">
        <f>INDEX(resultados!$A$2:$ZZ$401, 29, MATCH($B$2, resultados!$A$1:$ZZ$1, 0))</f>
        <v/>
      </c>
      <c r="C35">
        <f>INDEX(resultados!$A$2:$ZZ$401, 29, MATCH($B$3, resultados!$A$1:$ZZ$1, 0))</f>
        <v/>
      </c>
    </row>
    <row r="36">
      <c r="A36">
        <f>INDEX(resultados!$A$2:$ZZ$401, 30, MATCH($B$1, resultados!$A$1:$ZZ$1, 0))</f>
        <v/>
      </c>
      <c r="B36">
        <f>INDEX(resultados!$A$2:$ZZ$401, 30, MATCH($B$2, resultados!$A$1:$ZZ$1, 0))</f>
        <v/>
      </c>
      <c r="C36">
        <f>INDEX(resultados!$A$2:$ZZ$401, 30, MATCH($B$3, resultados!$A$1:$ZZ$1, 0))</f>
        <v/>
      </c>
    </row>
    <row r="37">
      <c r="A37">
        <f>INDEX(resultados!$A$2:$ZZ$401, 31, MATCH($B$1, resultados!$A$1:$ZZ$1, 0))</f>
        <v/>
      </c>
      <c r="B37">
        <f>INDEX(resultados!$A$2:$ZZ$401, 31, MATCH($B$2, resultados!$A$1:$ZZ$1, 0))</f>
        <v/>
      </c>
      <c r="C37">
        <f>INDEX(resultados!$A$2:$ZZ$401, 31, MATCH($B$3, resultados!$A$1:$ZZ$1, 0))</f>
        <v/>
      </c>
    </row>
    <row r="38">
      <c r="A38">
        <f>INDEX(resultados!$A$2:$ZZ$401, 32, MATCH($B$1, resultados!$A$1:$ZZ$1, 0))</f>
        <v/>
      </c>
      <c r="B38">
        <f>INDEX(resultados!$A$2:$ZZ$401, 32, MATCH($B$2, resultados!$A$1:$ZZ$1, 0))</f>
        <v/>
      </c>
      <c r="C38">
        <f>INDEX(resultados!$A$2:$ZZ$401, 32, MATCH($B$3, resultados!$A$1:$ZZ$1, 0))</f>
        <v/>
      </c>
    </row>
    <row r="39">
      <c r="A39">
        <f>INDEX(resultados!$A$2:$ZZ$401, 33, MATCH($B$1, resultados!$A$1:$ZZ$1, 0))</f>
        <v/>
      </c>
      <c r="B39">
        <f>INDEX(resultados!$A$2:$ZZ$401, 33, MATCH($B$2, resultados!$A$1:$ZZ$1, 0))</f>
        <v/>
      </c>
      <c r="C39">
        <f>INDEX(resultados!$A$2:$ZZ$401, 33, MATCH($B$3, resultados!$A$1:$ZZ$1, 0))</f>
        <v/>
      </c>
    </row>
    <row r="40">
      <c r="A40">
        <f>INDEX(resultados!$A$2:$ZZ$401, 34, MATCH($B$1, resultados!$A$1:$ZZ$1, 0))</f>
        <v/>
      </c>
      <c r="B40">
        <f>INDEX(resultados!$A$2:$ZZ$401, 34, MATCH($B$2, resultados!$A$1:$ZZ$1, 0))</f>
        <v/>
      </c>
      <c r="C40">
        <f>INDEX(resultados!$A$2:$ZZ$401, 34, MATCH($B$3, resultados!$A$1:$ZZ$1, 0))</f>
        <v/>
      </c>
    </row>
    <row r="41">
      <c r="A41">
        <f>INDEX(resultados!$A$2:$ZZ$401, 35, MATCH($B$1, resultados!$A$1:$ZZ$1, 0))</f>
        <v/>
      </c>
      <c r="B41">
        <f>INDEX(resultados!$A$2:$ZZ$401, 35, MATCH($B$2, resultados!$A$1:$ZZ$1, 0))</f>
        <v/>
      </c>
      <c r="C41">
        <f>INDEX(resultados!$A$2:$ZZ$401, 35, MATCH($B$3, resultados!$A$1:$ZZ$1, 0))</f>
        <v/>
      </c>
    </row>
    <row r="42">
      <c r="A42">
        <f>INDEX(resultados!$A$2:$ZZ$401, 36, MATCH($B$1, resultados!$A$1:$ZZ$1, 0))</f>
        <v/>
      </c>
      <c r="B42">
        <f>INDEX(resultados!$A$2:$ZZ$401, 36, MATCH($B$2, resultados!$A$1:$ZZ$1, 0))</f>
        <v/>
      </c>
      <c r="C42">
        <f>INDEX(resultados!$A$2:$ZZ$401, 36, MATCH($B$3, resultados!$A$1:$ZZ$1, 0))</f>
        <v/>
      </c>
    </row>
    <row r="43">
      <c r="A43">
        <f>INDEX(resultados!$A$2:$ZZ$401, 37, MATCH($B$1, resultados!$A$1:$ZZ$1, 0))</f>
        <v/>
      </c>
      <c r="B43">
        <f>INDEX(resultados!$A$2:$ZZ$401, 37, MATCH($B$2, resultados!$A$1:$ZZ$1, 0))</f>
        <v/>
      </c>
      <c r="C43">
        <f>INDEX(resultados!$A$2:$ZZ$401, 37, MATCH($B$3, resultados!$A$1:$ZZ$1, 0))</f>
        <v/>
      </c>
    </row>
    <row r="44">
      <c r="A44">
        <f>INDEX(resultados!$A$2:$ZZ$401, 38, MATCH($B$1, resultados!$A$1:$ZZ$1, 0))</f>
        <v/>
      </c>
      <c r="B44">
        <f>INDEX(resultados!$A$2:$ZZ$401, 38, MATCH($B$2, resultados!$A$1:$ZZ$1, 0))</f>
        <v/>
      </c>
      <c r="C44">
        <f>INDEX(resultados!$A$2:$ZZ$401, 38, MATCH($B$3, resultados!$A$1:$ZZ$1, 0))</f>
        <v/>
      </c>
    </row>
    <row r="45">
      <c r="A45">
        <f>INDEX(resultados!$A$2:$ZZ$401, 39, MATCH($B$1, resultados!$A$1:$ZZ$1, 0))</f>
        <v/>
      </c>
      <c r="B45">
        <f>INDEX(resultados!$A$2:$ZZ$401, 39, MATCH($B$2, resultados!$A$1:$ZZ$1, 0))</f>
        <v/>
      </c>
      <c r="C45">
        <f>INDEX(resultados!$A$2:$ZZ$401, 39, MATCH($B$3, resultados!$A$1:$ZZ$1, 0))</f>
        <v/>
      </c>
    </row>
    <row r="46">
      <c r="A46">
        <f>INDEX(resultados!$A$2:$ZZ$401, 40, MATCH($B$1, resultados!$A$1:$ZZ$1, 0))</f>
        <v/>
      </c>
      <c r="B46">
        <f>INDEX(resultados!$A$2:$ZZ$401, 40, MATCH($B$2, resultados!$A$1:$ZZ$1, 0))</f>
        <v/>
      </c>
      <c r="C46">
        <f>INDEX(resultados!$A$2:$ZZ$401, 40, MATCH($B$3, resultados!$A$1:$ZZ$1, 0))</f>
        <v/>
      </c>
    </row>
    <row r="47">
      <c r="A47">
        <f>INDEX(resultados!$A$2:$ZZ$401, 41, MATCH($B$1, resultados!$A$1:$ZZ$1, 0))</f>
        <v/>
      </c>
      <c r="B47">
        <f>INDEX(resultados!$A$2:$ZZ$401, 41, MATCH($B$2, resultados!$A$1:$ZZ$1, 0))</f>
        <v/>
      </c>
      <c r="C47">
        <f>INDEX(resultados!$A$2:$ZZ$401, 41, MATCH($B$3, resultados!$A$1:$ZZ$1, 0))</f>
        <v/>
      </c>
    </row>
    <row r="48">
      <c r="A48">
        <f>INDEX(resultados!$A$2:$ZZ$401, 42, MATCH($B$1, resultados!$A$1:$ZZ$1, 0))</f>
        <v/>
      </c>
      <c r="B48">
        <f>INDEX(resultados!$A$2:$ZZ$401, 42, MATCH($B$2, resultados!$A$1:$ZZ$1, 0))</f>
        <v/>
      </c>
      <c r="C48">
        <f>INDEX(resultados!$A$2:$ZZ$401, 42, MATCH($B$3, resultados!$A$1:$ZZ$1, 0))</f>
        <v/>
      </c>
    </row>
    <row r="49">
      <c r="A49">
        <f>INDEX(resultados!$A$2:$ZZ$401, 43, MATCH($B$1, resultados!$A$1:$ZZ$1, 0))</f>
        <v/>
      </c>
      <c r="B49">
        <f>INDEX(resultados!$A$2:$ZZ$401, 43, MATCH($B$2, resultados!$A$1:$ZZ$1, 0))</f>
        <v/>
      </c>
      <c r="C49">
        <f>INDEX(resultados!$A$2:$ZZ$401, 43, MATCH($B$3, resultados!$A$1:$ZZ$1, 0))</f>
        <v/>
      </c>
    </row>
    <row r="50">
      <c r="A50">
        <f>INDEX(resultados!$A$2:$ZZ$401, 44, MATCH($B$1, resultados!$A$1:$ZZ$1, 0))</f>
        <v/>
      </c>
      <c r="B50">
        <f>INDEX(resultados!$A$2:$ZZ$401, 44, MATCH($B$2, resultados!$A$1:$ZZ$1, 0))</f>
        <v/>
      </c>
      <c r="C50">
        <f>INDEX(resultados!$A$2:$ZZ$401, 44, MATCH($B$3, resultados!$A$1:$ZZ$1, 0))</f>
        <v/>
      </c>
    </row>
    <row r="51">
      <c r="A51">
        <f>INDEX(resultados!$A$2:$ZZ$401, 45, MATCH($B$1, resultados!$A$1:$ZZ$1, 0))</f>
        <v/>
      </c>
      <c r="B51">
        <f>INDEX(resultados!$A$2:$ZZ$401, 45, MATCH($B$2, resultados!$A$1:$ZZ$1, 0))</f>
        <v/>
      </c>
      <c r="C51">
        <f>INDEX(resultados!$A$2:$ZZ$401, 45, MATCH($B$3, resultados!$A$1:$ZZ$1, 0))</f>
        <v/>
      </c>
    </row>
    <row r="52">
      <c r="A52">
        <f>INDEX(resultados!$A$2:$ZZ$401, 46, MATCH($B$1, resultados!$A$1:$ZZ$1, 0))</f>
        <v/>
      </c>
      <c r="B52">
        <f>INDEX(resultados!$A$2:$ZZ$401, 46, MATCH($B$2, resultados!$A$1:$ZZ$1, 0))</f>
        <v/>
      </c>
      <c r="C52">
        <f>INDEX(resultados!$A$2:$ZZ$401, 46, MATCH($B$3, resultados!$A$1:$ZZ$1, 0))</f>
        <v/>
      </c>
    </row>
    <row r="53">
      <c r="A53">
        <f>INDEX(resultados!$A$2:$ZZ$401, 47, MATCH($B$1, resultados!$A$1:$ZZ$1, 0))</f>
        <v/>
      </c>
      <c r="B53">
        <f>INDEX(resultados!$A$2:$ZZ$401, 47, MATCH($B$2, resultados!$A$1:$ZZ$1, 0))</f>
        <v/>
      </c>
      <c r="C53">
        <f>INDEX(resultados!$A$2:$ZZ$401, 47, MATCH($B$3, resultados!$A$1:$ZZ$1, 0))</f>
        <v/>
      </c>
    </row>
    <row r="54">
      <c r="A54">
        <f>INDEX(resultados!$A$2:$ZZ$401, 48, MATCH($B$1, resultados!$A$1:$ZZ$1, 0))</f>
        <v/>
      </c>
      <c r="B54">
        <f>INDEX(resultados!$A$2:$ZZ$401, 48, MATCH($B$2, resultados!$A$1:$ZZ$1, 0))</f>
        <v/>
      </c>
      <c r="C54">
        <f>INDEX(resultados!$A$2:$ZZ$401, 48, MATCH($B$3, resultados!$A$1:$ZZ$1, 0))</f>
        <v/>
      </c>
    </row>
    <row r="55">
      <c r="A55">
        <f>INDEX(resultados!$A$2:$ZZ$401, 49, MATCH($B$1, resultados!$A$1:$ZZ$1, 0))</f>
        <v/>
      </c>
      <c r="B55">
        <f>INDEX(resultados!$A$2:$ZZ$401, 49, MATCH($B$2, resultados!$A$1:$ZZ$1, 0))</f>
        <v/>
      </c>
      <c r="C55">
        <f>INDEX(resultados!$A$2:$ZZ$401, 49, MATCH($B$3, resultados!$A$1:$ZZ$1, 0))</f>
        <v/>
      </c>
    </row>
    <row r="56">
      <c r="A56">
        <f>INDEX(resultados!$A$2:$ZZ$401, 50, MATCH($B$1, resultados!$A$1:$ZZ$1, 0))</f>
        <v/>
      </c>
      <c r="B56">
        <f>INDEX(resultados!$A$2:$ZZ$401, 50, MATCH($B$2, resultados!$A$1:$ZZ$1, 0))</f>
        <v/>
      </c>
      <c r="C56">
        <f>INDEX(resultados!$A$2:$ZZ$401, 50, MATCH($B$3, resultados!$A$1:$ZZ$1, 0))</f>
        <v/>
      </c>
    </row>
    <row r="57">
      <c r="A57">
        <f>INDEX(resultados!$A$2:$ZZ$401, 51, MATCH($B$1, resultados!$A$1:$ZZ$1, 0))</f>
        <v/>
      </c>
      <c r="B57">
        <f>INDEX(resultados!$A$2:$ZZ$401, 51, MATCH($B$2, resultados!$A$1:$ZZ$1, 0))</f>
        <v/>
      </c>
      <c r="C57">
        <f>INDEX(resultados!$A$2:$ZZ$401, 51, MATCH($B$3, resultados!$A$1:$ZZ$1, 0))</f>
        <v/>
      </c>
    </row>
    <row r="58">
      <c r="A58">
        <f>INDEX(resultados!$A$2:$ZZ$401, 52, MATCH($B$1, resultados!$A$1:$ZZ$1, 0))</f>
        <v/>
      </c>
      <c r="B58">
        <f>INDEX(resultados!$A$2:$ZZ$401, 52, MATCH($B$2, resultados!$A$1:$ZZ$1, 0))</f>
        <v/>
      </c>
      <c r="C58">
        <f>INDEX(resultados!$A$2:$ZZ$401, 52, MATCH($B$3, resultados!$A$1:$ZZ$1, 0))</f>
        <v/>
      </c>
    </row>
    <row r="59">
      <c r="A59">
        <f>INDEX(resultados!$A$2:$ZZ$401, 53, MATCH($B$1, resultados!$A$1:$ZZ$1, 0))</f>
        <v/>
      </c>
      <c r="B59">
        <f>INDEX(resultados!$A$2:$ZZ$401, 53, MATCH($B$2, resultados!$A$1:$ZZ$1, 0))</f>
        <v/>
      </c>
      <c r="C59">
        <f>INDEX(resultados!$A$2:$ZZ$401, 53, MATCH($B$3, resultados!$A$1:$ZZ$1, 0))</f>
        <v/>
      </c>
    </row>
    <row r="60">
      <c r="A60">
        <f>INDEX(resultados!$A$2:$ZZ$401, 54, MATCH($B$1, resultados!$A$1:$ZZ$1, 0))</f>
        <v/>
      </c>
      <c r="B60">
        <f>INDEX(resultados!$A$2:$ZZ$401, 54, MATCH($B$2, resultados!$A$1:$ZZ$1, 0))</f>
        <v/>
      </c>
      <c r="C60">
        <f>INDEX(resultados!$A$2:$ZZ$401, 54, MATCH($B$3, resultados!$A$1:$ZZ$1, 0))</f>
        <v/>
      </c>
    </row>
    <row r="61">
      <c r="A61">
        <f>INDEX(resultados!$A$2:$ZZ$401, 55, MATCH($B$1, resultados!$A$1:$ZZ$1, 0))</f>
        <v/>
      </c>
      <c r="B61">
        <f>INDEX(resultados!$A$2:$ZZ$401, 55, MATCH($B$2, resultados!$A$1:$ZZ$1, 0))</f>
        <v/>
      </c>
      <c r="C61">
        <f>INDEX(resultados!$A$2:$ZZ$401, 55, MATCH($B$3, resultados!$A$1:$ZZ$1, 0))</f>
        <v/>
      </c>
    </row>
    <row r="62">
      <c r="A62">
        <f>INDEX(resultados!$A$2:$ZZ$401, 56, MATCH($B$1, resultados!$A$1:$ZZ$1, 0))</f>
        <v/>
      </c>
      <c r="B62">
        <f>INDEX(resultados!$A$2:$ZZ$401, 56, MATCH($B$2, resultados!$A$1:$ZZ$1, 0))</f>
        <v/>
      </c>
      <c r="C62">
        <f>INDEX(resultados!$A$2:$ZZ$401, 56, MATCH($B$3, resultados!$A$1:$ZZ$1, 0))</f>
        <v/>
      </c>
    </row>
    <row r="63">
      <c r="A63">
        <f>INDEX(resultados!$A$2:$ZZ$401, 57, MATCH($B$1, resultados!$A$1:$ZZ$1, 0))</f>
        <v/>
      </c>
      <c r="B63">
        <f>INDEX(resultados!$A$2:$ZZ$401, 57, MATCH($B$2, resultados!$A$1:$ZZ$1, 0))</f>
        <v/>
      </c>
      <c r="C63">
        <f>INDEX(resultados!$A$2:$ZZ$401, 57, MATCH($B$3, resultados!$A$1:$ZZ$1, 0))</f>
        <v/>
      </c>
    </row>
    <row r="64">
      <c r="A64">
        <f>INDEX(resultados!$A$2:$ZZ$401, 58, MATCH($B$1, resultados!$A$1:$ZZ$1, 0))</f>
        <v/>
      </c>
      <c r="B64">
        <f>INDEX(resultados!$A$2:$ZZ$401, 58, MATCH($B$2, resultados!$A$1:$ZZ$1, 0))</f>
        <v/>
      </c>
      <c r="C64">
        <f>INDEX(resultados!$A$2:$ZZ$401, 58, MATCH($B$3, resultados!$A$1:$ZZ$1, 0))</f>
        <v/>
      </c>
    </row>
    <row r="65">
      <c r="A65">
        <f>INDEX(resultados!$A$2:$ZZ$401, 59, MATCH($B$1, resultados!$A$1:$ZZ$1, 0))</f>
        <v/>
      </c>
      <c r="B65">
        <f>INDEX(resultados!$A$2:$ZZ$401, 59, MATCH($B$2, resultados!$A$1:$ZZ$1, 0))</f>
        <v/>
      </c>
      <c r="C65">
        <f>INDEX(resultados!$A$2:$ZZ$401, 59, MATCH($B$3, resultados!$A$1:$ZZ$1, 0))</f>
        <v/>
      </c>
    </row>
    <row r="66">
      <c r="A66">
        <f>INDEX(resultados!$A$2:$ZZ$401, 60, MATCH($B$1, resultados!$A$1:$ZZ$1, 0))</f>
        <v/>
      </c>
      <c r="B66">
        <f>INDEX(resultados!$A$2:$ZZ$401, 60, MATCH($B$2, resultados!$A$1:$ZZ$1, 0))</f>
        <v/>
      </c>
      <c r="C66">
        <f>INDEX(resultados!$A$2:$ZZ$401, 60, MATCH($B$3, resultados!$A$1:$ZZ$1, 0))</f>
        <v/>
      </c>
    </row>
    <row r="67">
      <c r="A67">
        <f>INDEX(resultados!$A$2:$ZZ$401, 61, MATCH($B$1, resultados!$A$1:$ZZ$1, 0))</f>
        <v/>
      </c>
      <c r="B67">
        <f>INDEX(resultados!$A$2:$ZZ$401, 61, MATCH($B$2, resultados!$A$1:$ZZ$1, 0))</f>
        <v/>
      </c>
      <c r="C67">
        <f>INDEX(resultados!$A$2:$ZZ$401, 61, MATCH($B$3, resultados!$A$1:$ZZ$1, 0))</f>
        <v/>
      </c>
    </row>
    <row r="68">
      <c r="A68">
        <f>INDEX(resultados!$A$2:$ZZ$401, 62, MATCH($B$1, resultados!$A$1:$ZZ$1, 0))</f>
        <v/>
      </c>
      <c r="B68">
        <f>INDEX(resultados!$A$2:$ZZ$401, 62, MATCH($B$2, resultados!$A$1:$ZZ$1, 0))</f>
        <v/>
      </c>
      <c r="C68">
        <f>INDEX(resultados!$A$2:$ZZ$401, 62, MATCH($B$3, resultados!$A$1:$ZZ$1, 0))</f>
        <v/>
      </c>
    </row>
    <row r="69">
      <c r="A69">
        <f>INDEX(resultados!$A$2:$ZZ$401, 63, MATCH($B$1, resultados!$A$1:$ZZ$1, 0))</f>
        <v/>
      </c>
      <c r="B69">
        <f>INDEX(resultados!$A$2:$ZZ$401, 63, MATCH($B$2, resultados!$A$1:$ZZ$1, 0))</f>
        <v/>
      </c>
      <c r="C69">
        <f>INDEX(resultados!$A$2:$ZZ$401, 63, MATCH($B$3, resultados!$A$1:$ZZ$1, 0))</f>
        <v/>
      </c>
    </row>
    <row r="70">
      <c r="A70">
        <f>INDEX(resultados!$A$2:$ZZ$401, 64, MATCH($B$1, resultados!$A$1:$ZZ$1, 0))</f>
        <v/>
      </c>
      <c r="B70">
        <f>INDEX(resultados!$A$2:$ZZ$401, 64, MATCH($B$2, resultados!$A$1:$ZZ$1, 0))</f>
        <v/>
      </c>
      <c r="C70">
        <f>INDEX(resultados!$A$2:$ZZ$401, 64, MATCH($B$3, resultados!$A$1:$ZZ$1, 0))</f>
        <v/>
      </c>
    </row>
    <row r="71">
      <c r="A71">
        <f>INDEX(resultados!$A$2:$ZZ$401, 65, MATCH($B$1, resultados!$A$1:$ZZ$1, 0))</f>
        <v/>
      </c>
      <c r="B71">
        <f>INDEX(resultados!$A$2:$ZZ$401, 65, MATCH($B$2, resultados!$A$1:$ZZ$1, 0))</f>
        <v/>
      </c>
      <c r="C71">
        <f>INDEX(resultados!$A$2:$ZZ$401, 65, MATCH($B$3, resultados!$A$1:$ZZ$1, 0))</f>
        <v/>
      </c>
    </row>
    <row r="72">
      <c r="A72">
        <f>INDEX(resultados!$A$2:$ZZ$401, 66, MATCH($B$1, resultados!$A$1:$ZZ$1, 0))</f>
        <v/>
      </c>
      <c r="B72">
        <f>INDEX(resultados!$A$2:$ZZ$401, 66, MATCH($B$2, resultados!$A$1:$ZZ$1, 0))</f>
        <v/>
      </c>
      <c r="C72">
        <f>INDEX(resultados!$A$2:$ZZ$401, 66, MATCH($B$3, resultados!$A$1:$ZZ$1, 0))</f>
        <v/>
      </c>
    </row>
    <row r="73">
      <c r="A73">
        <f>INDEX(resultados!$A$2:$ZZ$401, 67, MATCH($B$1, resultados!$A$1:$ZZ$1, 0))</f>
        <v/>
      </c>
      <c r="B73">
        <f>INDEX(resultados!$A$2:$ZZ$401, 67, MATCH($B$2, resultados!$A$1:$ZZ$1, 0))</f>
        <v/>
      </c>
      <c r="C73">
        <f>INDEX(resultados!$A$2:$ZZ$401, 67, MATCH($B$3, resultados!$A$1:$ZZ$1, 0))</f>
        <v/>
      </c>
    </row>
    <row r="74">
      <c r="A74">
        <f>INDEX(resultados!$A$2:$ZZ$401, 68, MATCH($B$1, resultados!$A$1:$ZZ$1, 0))</f>
        <v/>
      </c>
      <c r="B74">
        <f>INDEX(resultados!$A$2:$ZZ$401, 68, MATCH($B$2, resultados!$A$1:$ZZ$1, 0))</f>
        <v/>
      </c>
      <c r="C74">
        <f>INDEX(resultados!$A$2:$ZZ$401, 68, MATCH($B$3, resultados!$A$1:$ZZ$1, 0))</f>
        <v/>
      </c>
    </row>
    <row r="75">
      <c r="A75">
        <f>INDEX(resultados!$A$2:$ZZ$401, 69, MATCH($B$1, resultados!$A$1:$ZZ$1, 0))</f>
        <v/>
      </c>
      <c r="B75">
        <f>INDEX(resultados!$A$2:$ZZ$401, 69, MATCH($B$2, resultados!$A$1:$ZZ$1, 0))</f>
        <v/>
      </c>
      <c r="C75">
        <f>INDEX(resultados!$A$2:$ZZ$401, 69, MATCH($B$3, resultados!$A$1:$ZZ$1, 0))</f>
        <v/>
      </c>
    </row>
    <row r="76">
      <c r="A76">
        <f>INDEX(resultados!$A$2:$ZZ$401, 70, MATCH($B$1, resultados!$A$1:$ZZ$1, 0))</f>
        <v/>
      </c>
      <c r="B76">
        <f>INDEX(resultados!$A$2:$ZZ$401, 70, MATCH($B$2, resultados!$A$1:$ZZ$1, 0))</f>
        <v/>
      </c>
      <c r="C76">
        <f>INDEX(resultados!$A$2:$ZZ$401, 70, MATCH($B$3, resultados!$A$1:$ZZ$1, 0))</f>
        <v/>
      </c>
    </row>
    <row r="77">
      <c r="A77">
        <f>INDEX(resultados!$A$2:$ZZ$401, 71, MATCH($B$1, resultados!$A$1:$ZZ$1, 0))</f>
        <v/>
      </c>
      <c r="B77">
        <f>INDEX(resultados!$A$2:$ZZ$401, 71, MATCH($B$2, resultados!$A$1:$ZZ$1, 0))</f>
        <v/>
      </c>
      <c r="C77">
        <f>INDEX(resultados!$A$2:$ZZ$401, 71, MATCH($B$3, resultados!$A$1:$ZZ$1, 0))</f>
        <v/>
      </c>
    </row>
    <row r="78">
      <c r="A78">
        <f>INDEX(resultados!$A$2:$ZZ$401, 72, MATCH($B$1, resultados!$A$1:$ZZ$1, 0))</f>
        <v/>
      </c>
      <c r="B78">
        <f>INDEX(resultados!$A$2:$ZZ$401, 72, MATCH($B$2, resultados!$A$1:$ZZ$1, 0))</f>
        <v/>
      </c>
      <c r="C78">
        <f>INDEX(resultados!$A$2:$ZZ$401, 72, MATCH($B$3, resultados!$A$1:$ZZ$1, 0))</f>
        <v/>
      </c>
    </row>
    <row r="79">
      <c r="A79">
        <f>INDEX(resultados!$A$2:$ZZ$401, 73, MATCH($B$1, resultados!$A$1:$ZZ$1, 0))</f>
        <v/>
      </c>
      <c r="B79">
        <f>INDEX(resultados!$A$2:$ZZ$401, 73, MATCH($B$2, resultados!$A$1:$ZZ$1, 0))</f>
        <v/>
      </c>
      <c r="C79">
        <f>INDEX(resultados!$A$2:$ZZ$401, 73, MATCH($B$3, resultados!$A$1:$ZZ$1, 0))</f>
        <v/>
      </c>
    </row>
    <row r="80">
      <c r="A80">
        <f>INDEX(resultados!$A$2:$ZZ$401, 74, MATCH($B$1, resultados!$A$1:$ZZ$1, 0))</f>
        <v/>
      </c>
      <c r="B80">
        <f>INDEX(resultados!$A$2:$ZZ$401, 74, MATCH($B$2, resultados!$A$1:$ZZ$1, 0))</f>
        <v/>
      </c>
      <c r="C80">
        <f>INDEX(resultados!$A$2:$ZZ$401, 74, MATCH($B$3, resultados!$A$1:$ZZ$1, 0))</f>
        <v/>
      </c>
    </row>
    <row r="81">
      <c r="A81">
        <f>INDEX(resultados!$A$2:$ZZ$401, 75, MATCH($B$1, resultados!$A$1:$ZZ$1, 0))</f>
        <v/>
      </c>
      <c r="B81">
        <f>INDEX(resultados!$A$2:$ZZ$401, 75, MATCH($B$2, resultados!$A$1:$ZZ$1, 0))</f>
        <v/>
      </c>
      <c r="C81">
        <f>INDEX(resultados!$A$2:$ZZ$401, 75, MATCH($B$3, resultados!$A$1:$ZZ$1, 0))</f>
        <v/>
      </c>
    </row>
    <row r="82">
      <c r="A82">
        <f>INDEX(resultados!$A$2:$ZZ$401, 76, MATCH($B$1, resultados!$A$1:$ZZ$1, 0))</f>
        <v/>
      </c>
      <c r="B82">
        <f>INDEX(resultados!$A$2:$ZZ$401, 76, MATCH($B$2, resultados!$A$1:$ZZ$1, 0))</f>
        <v/>
      </c>
      <c r="C82">
        <f>INDEX(resultados!$A$2:$ZZ$401, 76, MATCH($B$3, resultados!$A$1:$ZZ$1, 0))</f>
        <v/>
      </c>
    </row>
    <row r="83">
      <c r="A83">
        <f>INDEX(resultados!$A$2:$ZZ$401, 77, MATCH($B$1, resultados!$A$1:$ZZ$1, 0))</f>
        <v/>
      </c>
      <c r="B83">
        <f>INDEX(resultados!$A$2:$ZZ$401, 77, MATCH($B$2, resultados!$A$1:$ZZ$1, 0))</f>
        <v/>
      </c>
      <c r="C83">
        <f>INDEX(resultados!$A$2:$ZZ$401, 77, MATCH($B$3, resultados!$A$1:$ZZ$1, 0))</f>
        <v/>
      </c>
    </row>
    <row r="84">
      <c r="A84">
        <f>INDEX(resultados!$A$2:$ZZ$401, 78, MATCH($B$1, resultados!$A$1:$ZZ$1, 0))</f>
        <v/>
      </c>
      <c r="B84">
        <f>INDEX(resultados!$A$2:$ZZ$401, 78, MATCH($B$2, resultados!$A$1:$ZZ$1, 0))</f>
        <v/>
      </c>
      <c r="C84">
        <f>INDEX(resultados!$A$2:$ZZ$401, 78, MATCH($B$3, resultados!$A$1:$ZZ$1, 0))</f>
        <v/>
      </c>
    </row>
    <row r="85">
      <c r="A85">
        <f>INDEX(resultados!$A$2:$ZZ$401, 79, MATCH($B$1, resultados!$A$1:$ZZ$1, 0))</f>
        <v/>
      </c>
      <c r="B85">
        <f>INDEX(resultados!$A$2:$ZZ$401, 79, MATCH($B$2, resultados!$A$1:$ZZ$1, 0))</f>
        <v/>
      </c>
      <c r="C85">
        <f>INDEX(resultados!$A$2:$ZZ$401, 79, MATCH($B$3, resultados!$A$1:$ZZ$1, 0))</f>
        <v/>
      </c>
    </row>
    <row r="86">
      <c r="A86">
        <f>INDEX(resultados!$A$2:$ZZ$401, 80, MATCH($B$1, resultados!$A$1:$ZZ$1, 0))</f>
        <v/>
      </c>
      <c r="B86">
        <f>INDEX(resultados!$A$2:$ZZ$401, 80, MATCH($B$2, resultados!$A$1:$ZZ$1, 0))</f>
        <v/>
      </c>
      <c r="C86">
        <f>INDEX(resultados!$A$2:$ZZ$401, 80, MATCH($B$3, resultados!$A$1:$ZZ$1, 0))</f>
        <v/>
      </c>
    </row>
    <row r="87">
      <c r="A87">
        <f>INDEX(resultados!$A$2:$ZZ$401, 81, MATCH($B$1, resultados!$A$1:$ZZ$1, 0))</f>
        <v/>
      </c>
      <c r="B87">
        <f>INDEX(resultados!$A$2:$ZZ$401, 81, MATCH($B$2, resultados!$A$1:$ZZ$1, 0))</f>
        <v/>
      </c>
      <c r="C87">
        <f>INDEX(resultados!$A$2:$ZZ$401, 81, MATCH($B$3, resultados!$A$1:$ZZ$1, 0))</f>
        <v/>
      </c>
    </row>
    <row r="88">
      <c r="A88">
        <f>INDEX(resultados!$A$2:$ZZ$401, 82, MATCH($B$1, resultados!$A$1:$ZZ$1, 0))</f>
        <v/>
      </c>
      <c r="B88">
        <f>INDEX(resultados!$A$2:$ZZ$401, 82, MATCH($B$2, resultados!$A$1:$ZZ$1, 0))</f>
        <v/>
      </c>
      <c r="C88">
        <f>INDEX(resultados!$A$2:$ZZ$401, 82, MATCH($B$3, resultados!$A$1:$ZZ$1, 0))</f>
        <v/>
      </c>
    </row>
    <row r="89">
      <c r="A89">
        <f>INDEX(resultados!$A$2:$ZZ$401, 83, MATCH($B$1, resultados!$A$1:$ZZ$1, 0))</f>
        <v/>
      </c>
      <c r="B89">
        <f>INDEX(resultados!$A$2:$ZZ$401, 83, MATCH($B$2, resultados!$A$1:$ZZ$1, 0))</f>
        <v/>
      </c>
      <c r="C89">
        <f>INDEX(resultados!$A$2:$ZZ$401, 83, MATCH($B$3, resultados!$A$1:$ZZ$1, 0))</f>
        <v/>
      </c>
    </row>
    <row r="90">
      <c r="A90">
        <f>INDEX(resultados!$A$2:$ZZ$401, 84, MATCH($B$1, resultados!$A$1:$ZZ$1, 0))</f>
        <v/>
      </c>
      <c r="B90">
        <f>INDEX(resultados!$A$2:$ZZ$401, 84, MATCH($B$2, resultados!$A$1:$ZZ$1, 0))</f>
        <v/>
      </c>
      <c r="C90">
        <f>INDEX(resultados!$A$2:$ZZ$401, 84, MATCH($B$3, resultados!$A$1:$ZZ$1, 0))</f>
        <v/>
      </c>
    </row>
    <row r="91">
      <c r="A91">
        <f>INDEX(resultados!$A$2:$ZZ$401, 85, MATCH($B$1, resultados!$A$1:$ZZ$1, 0))</f>
        <v/>
      </c>
      <c r="B91">
        <f>INDEX(resultados!$A$2:$ZZ$401, 85, MATCH($B$2, resultados!$A$1:$ZZ$1, 0))</f>
        <v/>
      </c>
      <c r="C91">
        <f>INDEX(resultados!$A$2:$ZZ$401, 85, MATCH($B$3, resultados!$A$1:$ZZ$1, 0))</f>
        <v/>
      </c>
    </row>
    <row r="92">
      <c r="A92">
        <f>INDEX(resultados!$A$2:$ZZ$401, 86, MATCH($B$1, resultados!$A$1:$ZZ$1, 0))</f>
        <v/>
      </c>
      <c r="B92">
        <f>INDEX(resultados!$A$2:$ZZ$401, 86, MATCH($B$2, resultados!$A$1:$ZZ$1, 0))</f>
        <v/>
      </c>
      <c r="C92">
        <f>INDEX(resultados!$A$2:$ZZ$401, 86, MATCH($B$3, resultados!$A$1:$ZZ$1, 0))</f>
        <v/>
      </c>
    </row>
    <row r="93">
      <c r="A93">
        <f>INDEX(resultados!$A$2:$ZZ$401, 87, MATCH($B$1, resultados!$A$1:$ZZ$1, 0))</f>
        <v/>
      </c>
      <c r="B93">
        <f>INDEX(resultados!$A$2:$ZZ$401, 87, MATCH($B$2, resultados!$A$1:$ZZ$1, 0))</f>
        <v/>
      </c>
      <c r="C93">
        <f>INDEX(resultados!$A$2:$ZZ$401, 87, MATCH($B$3, resultados!$A$1:$ZZ$1, 0))</f>
        <v/>
      </c>
    </row>
    <row r="94">
      <c r="A94">
        <f>INDEX(resultados!$A$2:$ZZ$401, 88, MATCH($B$1, resultados!$A$1:$ZZ$1, 0))</f>
        <v/>
      </c>
      <c r="B94">
        <f>INDEX(resultados!$A$2:$ZZ$401, 88, MATCH($B$2, resultados!$A$1:$ZZ$1, 0))</f>
        <v/>
      </c>
      <c r="C94">
        <f>INDEX(resultados!$A$2:$ZZ$401, 88, MATCH($B$3, resultados!$A$1:$ZZ$1, 0))</f>
        <v/>
      </c>
    </row>
    <row r="95">
      <c r="A95">
        <f>INDEX(resultados!$A$2:$ZZ$401, 89, MATCH($B$1, resultados!$A$1:$ZZ$1, 0))</f>
        <v/>
      </c>
      <c r="B95">
        <f>INDEX(resultados!$A$2:$ZZ$401, 89, MATCH($B$2, resultados!$A$1:$ZZ$1, 0))</f>
        <v/>
      </c>
      <c r="C95">
        <f>INDEX(resultados!$A$2:$ZZ$401, 89, MATCH($B$3, resultados!$A$1:$ZZ$1, 0))</f>
        <v/>
      </c>
    </row>
    <row r="96">
      <c r="A96">
        <f>INDEX(resultados!$A$2:$ZZ$401, 90, MATCH($B$1, resultados!$A$1:$ZZ$1, 0))</f>
        <v/>
      </c>
      <c r="B96">
        <f>INDEX(resultados!$A$2:$ZZ$401, 90, MATCH($B$2, resultados!$A$1:$ZZ$1, 0))</f>
        <v/>
      </c>
      <c r="C96">
        <f>INDEX(resultados!$A$2:$ZZ$401, 90, MATCH($B$3, resultados!$A$1:$ZZ$1, 0))</f>
        <v/>
      </c>
    </row>
    <row r="97">
      <c r="A97">
        <f>INDEX(resultados!$A$2:$ZZ$401, 91, MATCH($B$1, resultados!$A$1:$ZZ$1, 0))</f>
        <v/>
      </c>
      <c r="B97">
        <f>INDEX(resultados!$A$2:$ZZ$401, 91, MATCH($B$2, resultados!$A$1:$ZZ$1, 0))</f>
        <v/>
      </c>
      <c r="C97">
        <f>INDEX(resultados!$A$2:$ZZ$401, 91, MATCH($B$3, resultados!$A$1:$ZZ$1, 0))</f>
        <v/>
      </c>
    </row>
    <row r="98">
      <c r="A98">
        <f>INDEX(resultados!$A$2:$ZZ$401, 92, MATCH($B$1, resultados!$A$1:$ZZ$1, 0))</f>
        <v/>
      </c>
      <c r="B98">
        <f>INDEX(resultados!$A$2:$ZZ$401, 92, MATCH($B$2, resultados!$A$1:$ZZ$1, 0))</f>
        <v/>
      </c>
      <c r="C98">
        <f>INDEX(resultados!$A$2:$ZZ$401, 92, MATCH($B$3, resultados!$A$1:$ZZ$1, 0))</f>
        <v/>
      </c>
    </row>
    <row r="99">
      <c r="A99">
        <f>INDEX(resultados!$A$2:$ZZ$401, 93, MATCH($B$1, resultados!$A$1:$ZZ$1, 0))</f>
        <v/>
      </c>
      <c r="B99">
        <f>INDEX(resultados!$A$2:$ZZ$401, 93, MATCH($B$2, resultados!$A$1:$ZZ$1, 0))</f>
        <v/>
      </c>
      <c r="C99">
        <f>INDEX(resultados!$A$2:$ZZ$401, 93, MATCH($B$3, resultados!$A$1:$ZZ$1, 0))</f>
        <v/>
      </c>
    </row>
    <row r="100">
      <c r="A100">
        <f>INDEX(resultados!$A$2:$ZZ$401, 94, MATCH($B$1, resultados!$A$1:$ZZ$1, 0))</f>
        <v/>
      </c>
      <c r="B100">
        <f>INDEX(resultados!$A$2:$ZZ$401, 94, MATCH($B$2, resultados!$A$1:$ZZ$1, 0))</f>
        <v/>
      </c>
      <c r="C100">
        <f>INDEX(resultados!$A$2:$ZZ$401, 94, MATCH($B$3, resultados!$A$1:$ZZ$1, 0))</f>
        <v/>
      </c>
    </row>
    <row r="101">
      <c r="A101">
        <f>INDEX(resultados!$A$2:$ZZ$401, 95, MATCH($B$1, resultados!$A$1:$ZZ$1, 0))</f>
        <v/>
      </c>
      <c r="B101">
        <f>INDEX(resultados!$A$2:$ZZ$401, 95, MATCH($B$2, resultados!$A$1:$ZZ$1, 0))</f>
        <v/>
      </c>
      <c r="C101">
        <f>INDEX(resultados!$A$2:$ZZ$401, 95, MATCH($B$3, resultados!$A$1:$ZZ$1, 0))</f>
        <v/>
      </c>
    </row>
    <row r="102">
      <c r="A102">
        <f>INDEX(resultados!$A$2:$ZZ$401, 96, MATCH($B$1, resultados!$A$1:$ZZ$1, 0))</f>
        <v/>
      </c>
      <c r="B102">
        <f>INDEX(resultados!$A$2:$ZZ$401, 96, MATCH($B$2, resultados!$A$1:$ZZ$1, 0))</f>
        <v/>
      </c>
      <c r="C102">
        <f>INDEX(resultados!$A$2:$ZZ$401, 96, MATCH($B$3, resultados!$A$1:$ZZ$1, 0))</f>
        <v/>
      </c>
    </row>
    <row r="103">
      <c r="A103">
        <f>INDEX(resultados!$A$2:$ZZ$401, 97, MATCH($B$1, resultados!$A$1:$ZZ$1, 0))</f>
        <v/>
      </c>
      <c r="B103">
        <f>INDEX(resultados!$A$2:$ZZ$401, 97, MATCH($B$2, resultados!$A$1:$ZZ$1, 0))</f>
        <v/>
      </c>
      <c r="C103">
        <f>INDEX(resultados!$A$2:$ZZ$401, 97, MATCH($B$3, resultados!$A$1:$ZZ$1, 0))</f>
        <v/>
      </c>
    </row>
    <row r="104">
      <c r="A104">
        <f>INDEX(resultados!$A$2:$ZZ$401, 98, MATCH($B$1, resultados!$A$1:$ZZ$1, 0))</f>
        <v/>
      </c>
      <c r="B104">
        <f>INDEX(resultados!$A$2:$ZZ$401, 98, MATCH($B$2, resultados!$A$1:$ZZ$1, 0))</f>
        <v/>
      </c>
      <c r="C104">
        <f>INDEX(resultados!$A$2:$ZZ$401, 98, MATCH($B$3, resultados!$A$1:$ZZ$1, 0))</f>
        <v/>
      </c>
    </row>
    <row r="105">
      <c r="A105">
        <f>INDEX(resultados!$A$2:$ZZ$401, 99, MATCH($B$1, resultados!$A$1:$ZZ$1, 0))</f>
        <v/>
      </c>
      <c r="B105">
        <f>INDEX(resultados!$A$2:$ZZ$401, 99, MATCH($B$2, resultados!$A$1:$ZZ$1, 0))</f>
        <v/>
      </c>
      <c r="C105">
        <f>INDEX(resultados!$A$2:$ZZ$401, 99, MATCH($B$3, resultados!$A$1:$ZZ$1, 0))</f>
        <v/>
      </c>
    </row>
    <row r="106">
      <c r="A106">
        <f>INDEX(resultados!$A$2:$ZZ$401, 100, MATCH($B$1, resultados!$A$1:$ZZ$1, 0))</f>
        <v/>
      </c>
      <c r="B106">
        <f>INDEX(resultados!$A$2:$ZZ$401, 100, MATCH($B$2, resultados!$A$1:$ZZ$1, 0))</f>
        <v/>
      </c>
      <c r="C106">
        <f>INDEX(resultados!$A$2:$ZZ$401, 100, MATCH($B$3, resultados!$A$1:$ZZ$1, 0))</f>
        <v/>
      </c>
    </row>
    <row r="107">
      <c r="A107">
        <f>INDEX(resultados!$A$2:$ZZ$401, 101, MATCH($B$1, resultados!$A$1:$ZZ$1, 0))</f>
        <v/>
      </c>
      <c r="B107">
        <f>INDEX(resultados!$A$2:$ZZ$401, 101, MATCH($B$2, resultados!$A$1:$ZZ$1, 0))</f>
        <v/>
      </c>
      <c r="C107">
        <f>INDEX(resultados!$A$2:$ZZ$401, 101, MATCH($B$3, resultados!$A$1:$ZZ$1, 0))</f>
        <v/>
      </c>
    </row>
    <row r="108">
      <c r="A108">
        <f>INDEX(resultados!$A$2:$ZZ$401, 102, MATCH($B$1, resultados!$A$1:$ZZ$1, 0))</f>
        <v/>
      </c>
      <c r="B108">
        <f>INDEX(resultados!$A$2:$ZZ$401, 102, MATCH($B$2, resultados!$A$1:$ZZ$1, 0))</f>
        <v/>
      </c>
      <c r="C108">
        <f>INDEX(resultados!$A$2:$ZZ$401, 102, MATCH($B$3, resultados!$A$1:$ZZ$1, 0))</f>
        <v/>
      </c>
    </row>
    <row r="109">
      <c r="A109">
        <f>INDEX(resultados!$A$2:$ZZ$401, 103, MATCH($B$1, resultados!$A$1:$ZZ$1, 0))</f>
        <v/>
      </c>
      <c r="B109">
        <f>INDEX(resultados!$A$2:$ZZ$401, 103, MATCH($B$2, resultados!$A$1:$ZZ$1, 0))</f>
        <v/>
      </c>
      <c r="C109">
        <f>INDEX(resultados!$A$2:$ZZ$401, 103, MATCH($B$3, resultados!$A$1:$ZZ$1, 0))</f>
        <v/>
      </c>
    </row>
    <row r="110">
      <c r="A110">
        <f>INDEX(resultados!$A$2:$ZZ$401, 104, MATCH($B$1, resultados!$A$1:$ZZ$1, 0))</f>
        <v/>
      </c>
      <c r="B110">
        <f>INDEX(resultados!$A$2:$ZZ$401, 104, MATCH($B$2, resultados!$A$1:$ZZ$1, 0))</f>
        <v/>
      </c>
      <c r="C110">
        <f>INDEX(resultados!$A$2:$ZZ$401, 104, MATCH($B$3, resultados!$A$1:$ZZ$1, 0))</f>
        <v/>
      </c>
    </row>
    <row r="111">
      <c r="A111">
        <f>INDEX(resultados!$A$2:$ZZ$401, 105, MATCH($B$1, resultados!$A$1:$ZZ$1, 0))</f>
        <v/>
      </c>
      <c r="B111">
        <f>INDEX(resultados!$A$2:$ZZ$401, 105, MATCH($B$2, resultados!$A$1:$ZZ$1, 0))</f>
        <v/>
      </c>
      <c r="C111">
        <f>INDEX(resultados!$A$2:$ZZ$401, 105, MATCH($B$3, resultados!$A$1:$ZZ$1, 0))</f>
        <v/>
      </c>
    </row>
    <row r="112">
      <c r="A112">
        <f>INDEX(resultados!$A$2:$ZZ$401, 106, MATCH($B$1, resultados!$A$1:$ZZ$1, 0))</f>
        <v/>
      </c>
      <c r="B112">
        <f>INDEX(resultados!$A$2:$ZZ$401, 106, MATCH($B$2, resultados!$A$1:$ZZ$1, 0))</f>
        <v/>
      </c>
      <c r="C112">
        <f>INDEX(resultados!$A$2:$ZZ$401, 106, MATCH($B$3, resultados!$A$1:$ZZ$1, 0))</f>
        <v/>
      </c>
    </row>
    <row r="113">
      <c r="A113">
        <f>INDEX(resultados!$A$2:$ZZ$401, 107, MATCH($B$1, resultados!$A$1:$ZZ$1, 0))</f>
        <v/>
      </c>
      <c r="B113">
        <f>INDEX(resultados!$A$2:$ZZ$401, 107, MATCH($B$2, resultados!$A$1:$ZZ$1, 0))</f>
        <v/>
      </c>
      <c r="C113">
        <f>INDEX(resultados!$A$2:$ZZ$401, 107, MATCH($B$3, resultados!$A$1:$ZZ$1, 0))</f>
        <v/>
      </c>
    </row>
    <row r="114">
      <c r="A114">
        <f>INDEX(resultados!$A$2:$ZZ$401, 108, MATCH($B$1, resultados!$A$1:$ZZ$1, 0))</f>
        <v/>
      </c>
      <c r="B114">
        <f>INDEX(resultados!$A$2:$ZZ$401, 108, MATCH($B$2, resultados!$A$1:$ZZ$1, 0))</f>
        <v/>
      </c>
      <c r="C114">
        <f>INDEX(resultados!$A$2:$ZZ$401, 108, MATCH($B$3, resultados!$A$1:$ZZ$1, 0))</f>
        <v/>
      </c>
    </row>
    <row r="115">
      <c r="A115">
        <f>INDEX(resultados!$A$2:$ZZ$401, 109, MATCH($B$1, resultados!$A$1:$ZZ$1, 0))</f>
        <v/>
      </c>
      <c r="B115">
        <f>INDEX(resultados!$A$2:$ZZ$401, 109, MATCH($B$2, resultados!$A$1:$ZZ$1, 0))</f>
        <v/>
      </c>
      <c r="C115">
        <f>INDEX(resultados!$A$2:$ZZ$401, 109, MATCH($B$3, resultados!$A$1:$ZZ$1, 0))</f>
        <v/>
      </c>
    </row>
    <row r="116">
      <c r="A116">
        <f>INDEX(resultados!$A$2:$ZZ$401, 110, MATCH($B$1, resultados!$A$1:$ZZ$1, 0))</f>
        <v/>
      </c>
      <c r="B116">
        <f>INDEX(resultados!$A$2:$ZZ$401, 110, MATCH($B$2, resultados!$A$1:$ZZ$1, 0))</f>
        <v/>
      </c>
      <c r="C116">
        <f>INDEX(resultados!$A$2:$ZZ$401, 110, MATCH($B$3, resultados!$A$1:$ZZ$1, 0))</f>
        <v/>
      </c>
    </row>
    <row r="117">
      <c r="A117">
        <f>INDEX(resultados!$A$2:$ZZ$401, 111, MATCH($B$1, resultados!$A$1:$ZZ$1, 0))</f>
        <v/>
      </c>
      <c r="B117">
        <f>INDEX(resultados!$A$2:$ZZ$401, 111, MATCH($B$2, resultados!$A$1:$ZZ$1, 0))</f>
        <v/>
      </c>
      <c r="C117">
        <f>INDEX(resultados!$A$2:$ZZ$401, 111, MATCH($B$3, resultados!$A$1:$ZZ$1, 0))</f>
        <v/>
      </c>
    </row>
    <row r="118">
      <c r="A118">
        <f>INDEX(resultados!$A$2:$ZZ$401, 112, MATCH($B$1, resultados!$A$1:$ZZ$1, 0))</f>
        <v/>
      </c>
      <c r="B118">
        <f>INDEX(resultados!$A$2:$ZZ$401, 112, MATCH($B$2, resultados!$A$1:$ZZ$1, 0))</f>
        <v/>
      </c>
      <c r="C118">
        <f>INDEX(resultados!$A$2:$ZZ$401, 112, MATCH($B$3, resultados!$A$1:$ZZ$1, 0))</f>
        <v/>
      </c>
    </row>
    <row r="119">
      <c r="A119">
        <f>INDEX(resultados!$A$2:$ZZ$401, 113, MATCH($B$1, resultados!$A$1:$ZZ$1, 0))</f>
        <v/>
      </c>
      <c r="B119">
        <f>INDEX(resultados!$A$2:$ZZ$401, 113, MATCH($B$2, resultados!$A$1:$ZZ$1, 0))</f>
        <v/>
      </c>
      <c r="C119">
        <f>INDEX(resultados!$A$2:$ZZ$401, 113, MATCH($B$3, resultados!$A$1:$ZZ$1, 0))</f>
        <v/>
      </c>
    </row>
    <row r="120">
      <c r="A120">
        <f>INDEX(resultados!$A$2:$ZZ$401, 114, MATCH($B$1, resultados!$A$1:$ZZ$1, 0))</f>
        <v/>
      </c>
      <c r="B120">
        <f>INDEX(resultados!$A$2:$ZZ$401, 114, MATCH($B$2, resultados!$A$1:$ZZ$1, 0))</f>
        <v/>
      </c>
      <c r="C120">
        <f>INDEX(resultados!$A$2:$ZZ$401, 114, MATCH($B$3, resultados!$A$1:$ZZ$1, 0))</f>
        <v/>
      </c>
    </row>
    <row r="121">
      <c r="A121">
        <f>INDEX(resultados!$A$2:$ZZ$401, 115, MATCH($B$1, resultados!$A$1:$ZZ$1, 0))</f>
        <v/>
      </c>
      <c r="B121">
        <f>INDEX(resultados!$A$2:$ZZ$401, 115, MATCH($B$2, resultados!$A$1:$ZZ$1, 0))</f>
        <v/>
      </c>
      <c r="C121">
        <f>INDEX(resultados!$A$2:$ZZ$401, 115, MATCH($B$3, resultados!$A$1:$ZZ$1, 0))</f>
        <v/>
      </c>
    </row>
    <row r="122">
      <c r="A122">
        <f>INDEX(resultados!$A$2:$ZZ$401, 116, MATCH($B$1, resultados!$A$1:$ZZ$1, 0))</f>
        <v/>
      </c>
      <c r="B122">
        <f>INDEX(resultados!$A$2:$ZZ$401, 116, MATCH($B$2, resultados!$A$1:$ZZ$1, 0))</f>
        <v/>
      </c>
      <c r="C122">
        <f>INDEX(resultados!$A$2:$ZZ$401, 116, MATCH($B$3, resultados!$A$1:$ZZ$1, 0))</f>
        <v/>
      </c>
    </row>
    <row r="123">
      <c r="A123">
        <f>INDEX(resultados!$A$2:$ZZ$401, 117, MATCH($B$1, resultados!$A$1:$ZZ$1, 0))</f>
        <v/>
      </c>
      <c r="B123">
        <f>INDEX(resultados!$A$2:$ZZ$401, 117, MATCH($B$2, resultados!$A$1:$ZZ$1, 0))</f>
        <v/>
      </c>
      <c r="C123">
        <f>INDEX(resultados!$A$2:$ZZ$401, 117, MATCH($B$3, resultados!$A$1:$ZZ$1, 0))</f>
        <v/>
      </c>
    </row>
    <row r="124">
      <c r="A124">
        <f>INDEX(resultados!$A$2:$ZZ$401, 118, MATCH($B$1, resultados!$A$1:$ZZ$1, 0))</f>
        <v/>
      </c>
      <c r="B124">
        <f>INDEX(resultados!$A$2:$ZZ$401, 118, MATCH($B$2, resultados!$A$1:$ZZ$1, 0))</f>
        <v/>
      </c>
      <c r="C124">
        <f>INDEX(resultados!$A$2:$ZZ$401, 118, MATCH($B$3, resultados!$A$1:$ZZ$1, 0))</f>
        <v/>
      </c>
    </row>
    <row r="125">
      <c r="A125">
        <f>INDEX(resultados!$A$2:$ZZ$401, 119, MATCH($B$1, resultados!$A$1:$ZZ$1, 0))</f>
        <v/>
      </c>
      <c r="B125">
        <f>INDEX(resultados!$A$2:$ZZ$401, 119, MATCH($B$2, resultados!$A$1:$ZZ$1, 0))</f>
        <v/>
      </c>
      <c r="C125">
        <f>INDEX(resultados!$A$2:$ZZ$401, 119, MATCH($B$3, resultados!$A$1:$ZZ$1, 0))</f>
        <v/>
      </c>
    </row>
    <row r="126">
      <c r="A126">
        <f>INDEX(resultados!$A$2:$ZZ$401, 120, MATCH($B$1, resultados!$A$1:$ZZ$1, 0))</f>
        <v/>
      </c>
      <c r="B126">
        <f>INDEX(resultados!$A$2:$ZZ$401, 120, MATCH($B$2, resultados!$A$1:$ZZ$1, 0))</f>
        <v/>
      </c>
      <c r="C126">
        <f>INDEX(resultados!$A$2:$ZZ$401, 120, MATCH($B$3, resultados!$A$1:$ZZ$1, 0))</f>
        <v/>
      </c>
    </row>
    <row r="127">
      <c r="A127">
        <f>INDEX(resultados!$A$2:$ZZ$401, 121, MATCH($B$1, resultados!$A$1:$ZZ$1, 0))</f>
        <v/>
      </c>
      <c r="B127">
        <f>INDEX(resultados!$A$2:$ZZ$401, 121, MATCH($B$2, resultados!$A$1:$ZZ$1, 0))</f>
        <v/>
      </c>
      <c r="C127">
        <f>INDEX(resultados!$A$2:$ZZ$401, 121, MATCH($B$3, resultados!$A$1:$ZZ$1, 0))</f>
        <v/>
      </c>
    </row>
    <row r="128">
      <c r="A128">
        <f>INDEX(resultados!$A$2:$ZZ$401, 122, MATCH($B$1, resultados!$A$1:$ZZ$1, 0))</f>
        <v/>
      </c>
      <c r="B128">
        <f>INDEX(resultados!$A$2:$ZZ$401, 122, MATCH($B$2, resultados!$A$1:$ZZ$1, 0))</f>
        <v/>
      </c>
      <c r="C128">
        <f>INDEX(resultados!$A$2:$ZZ$401, 122, MATCH($B$3, resultados!$A$1:$ZZ$1, 0))</f>
        <v/>
      </c>
    </row>
    <row r="129">
      <c r="A129">
        <f>INDEX(resultados!$A$2:$ZZ$401, 123, MATCH($B$1, resultados!$A$1:$ZZ$1, 0))</f>
        <v/>
      </c>
      <c r="B129">
        <f>INDEX(resultados!$A$2:$ZZ$401, 123, MATCH($B$2, resultados!$A$1:$ZZ$1, 0))</f>
        <v/>
      </c>
      <c r="C129">
        <f>INDEX(resultados!$A$2:$ZZ$401, 123, MATCH($B$3, resultados!$A$1:$ZZ$1, 0))</f>
        <v/>
      </c>
    </row>
    <row r="130">
      <c r="A130">
        <f>INDEX(resultados!$A$2:$ZZ$401, 124, MATCH($B$1, resultados!$A$1:$ZZ$1, 0))</f>
        <v/>
      </c>
      <c r="B130">
        <f>INDEX(resultados!$A$2:$ZZ$401, 124, MATCH($B$2, resultados!$A$1:$ZZ$1, 0))</f>
        <v/>
      </c>
      <c r="C130">
        <f>INDEX(resultados!$A$2:$ZZ$401, 124, MATCH($B$3, resultados!$A$1:$ZZ$1, 0))</f>
        <v/>
      </c>
    </row>
    <row r="131">
      <c r="A131">
        <f>INDEX(resultados!$A$2:$ZZ$401, 125, MATCH($B$1, resultados!$A$1:$ZZ$1, 0))</f>
        <v/>
      </c>
      <c r="B131">
        <f>INDEX(resultados!$A$2:$ZZ$401, 125, MATCH($B$2, resultados!$A$1:$ZZ$1, 0))</f>
        <v/>
      </c>
      <c r="C131">
        <f>INDEX(resultados!$A$2:$ZZ$401, 125, MATCH($B$3, resultados!$A$1:$ZZ$1, 0))</f>
        <v/>
      </c>
    </row>
    <row r="132">
      <c r="A132">
        <f>INDEX(resultados!$A$2:$ZZ$401, 126, MATCH($B$1, resultados!$A$1:$ZZ$1, 0))</f>
        <v/>
      </c>
      <c r="B132">
        <f>INDEX(resultados!$A$2:$ZZ$401, 126, MATCH($B$2, resultados!$A$1:$ZZ$1, 0))</f>
        <v/>
      </c>
      <c r="C132">
        <f>INDEX(resultados!$A$2:$ZZ$401, 126, MATCH($B$3, resultados!$A$1:$ZZ$1, 0))</f>
        <v/>
      </c>
    </row>
    <row r="133">
      <c r="A133">
        <f>INDEX(resultados!$A$2:$ZZ$401, 127, MATCH($B$1, resultados!$A$1:$ZZ$1, 0))</f>
        <v/>
      </c>
      <c r="B133">
        <f>INDEX(resultados!$A$2:$ZZ$401, 127, MATCH($B$2, resultados!$A$1:$ZZ$1, 0))</f>
        <v/>
      </c>
      <c r="C133">
        <f>INDEX(resultados!$A$2:$ZZ$401, 127, MATCH($B$3, resultados!$A$1:$ZZ$1, 0))</f>
        <v/>
      </c>
    </row>
    <row r="134">
      <c r="A134">
        <f>INDEX(resultados!$A$2:$ZZ$401, 128, MATCH($B$1, resultados!$A$1:$ZZ$1, 0))</f>
        <v/>
      </c>
      <c r="B134">
        <f>INDEX(resultados!$A$2:$ZZ$401, 128, MATCH($B$2, resultados!$A$1:$ZZ$1, 0))</f>
        <v/>
      </c>
      <c r="C134">
        <f>INDEX(resultados!$A$2:$ZZ$401, 128, MATCH($B$3, resultados!$A$1:$ZZ$1, 0))</f>
        <v/>
      </c>
    </row>
    <row r="135">
      <c r="A135">
        <f>INDEX(resultados!$A$2:$ZZ$401, 129, MATCH($B$1, resultados!$A$1:$ZZ$1, 0))</f>
        <v/>
      </c>
      <c r="B135">
        <f>INDEX(resultados!$A$2:$ZZ$401, 129, MATCH($B$2, resultados!$A$1:$ZZ$1, 0))</f>
        <v/>
      </c>
      <c r="C135">
        <f>INDEX(resultados!$A$2:$ZZ$401, 129, MATCH($B$3, resultados!$A$1:$ZZ$1, 0))</f>
        <v/>
      </c>
    </row>
    <row r="136">
      <c r="A136">
        <f>INDEX(resultados!$A$2:$ZZ$401, 130, MATCH($B$1, resultados!$A$1:$ZZ$1, 0))</f>
        <v/>
      </c>
      <c r="B136">
        <f>INDEX(resultados!$A$2:$ZZ$401, 130, MATCH($B$2, resultados!$A$1:$ZZ$1, 0))</f>
        <v/>
      </c>
      <c r="C136">
        <f>INDEX(resultados!$A$2:$ZZ$401, 130, MATCH($B$3, resultados!$A$1:$ZZ$1, 0))</f>
        <v/>
      </c>
    </row>
    <row r="137">
      <c r="A137">
        <f>INDEX(resultados!$A$2:$ZZ$401, 131, MATCH($B$1, resultados!$A$1:$ZZ$1, 0))</f>
        <v/>
      </c>
      <c r="B137">
        <f>INDEX(resultados!$A$2:$ZZ$401, 131, MATCH($B$2, resultados!$A$1:$ZZ$1, 0))</f>
        <v/>
      </c>
      <c r="C137">
        <f>INDEX(resultados!$A$2:$ZZ$401, 131, MATCH($B$3, resultados!$A$1:$ZZ$1, 0))</f>
        <v/>
      </c>
    </row>
    <row r="138">
      <c r="A138">
        <f>INDEX(resultados!$A$2:$ZZ$401, 132, MATCH($B$1, resultados!$A$1:$ZZ$1, 0))</f>
        <v/>
      </c>
      <c r="B138">
        <f>INDEX(resultados!$A$2:$ZZ$401, 132, MATCH($B$2, resultados!$A$1:$ZZ$1, 0))</f>
        <v/>
      </c>
      <c r="C138">
        <f>INDEX(resultados!$A$2:$ZZ$401, 132, MATCH($B$3, resultados!$A$1:$ZZ$1, 0))</f>
        <v/>
      </c>
    </row>
    <row r="139">
      <c r="A139">
        <f>INDEX(resultados!$A$2:$ZZ$401, 133, MATCH($B$1, resultados!$A$1:$ZZ$1, 0))</f>
        <v/>
      </c>
      <c r="B139">
        <f>INDEX(resultados!$A$2:$ZZ$401, 133, MATCH($B$2, resultados!$A$1:$ZZ$1, 0))</f>
        <v/>
      </c>
      <c r="C139">
        <f>INDEX(resultados!$A$2:$ZZ$401, 133, MATCH($B$3, resultados!$A$1:$ZZ$1, 0))</f>
        <v/>
      </c>
    </row>
    <row r="140">
      <c r="A140">
        <f>INDEX(resultados!$A$2:$ZZ$401, 134, MATCH($B$1, resultados!$A$1:$ZZ$1, 0))</f>
        <v/>
      </c>
      <c r="B140">
        <f>INDEX(resultados!$A$2:$ZZ$401, 134, MATCH($B$2, resultados!$A$1:$ZZ$1, 0))</f>
        <v/>
      </c>
      <c r="C140">
        <f>INDEX(resultados!$A$2:$ZZ$401, 134, MATCH($B$3, resultados!$A$1:$ZZ$1, 0))</f>
        <v/>
      </c>
    </row>
    <row r="141">
      <c r="A141">
        <f>INDEX(resultados!$A$2:$ZZ$401, 135, MATCH($B$1, resultados!$A$1:$ZZ$1, 0))</f>
        <v/>
      </c>
      <c r="B141">
        <f>INDEX(resultados!$A$2:$ZZ$401, 135, MATCH($B$2, resultados!$A$1:$ZZ$1, 0))</f>
        <v/>
      </c>
      <c r="C141">
        <f>INDEX(resultados!$A$2:$ZZ$401, 135, MATCH($B$3, resultados!$A$1:$ZZ$1, 0))</f>
        <v/>
      </c>
    </row>
    <row r="142">
      <c r="A142">
        <f>INDEX(resultados!$A$2:$ZZ$401, 136, MATCH($B$1, resultados!$A$1:$ZZ$1, 0))</f>
        <v/>
      </c>
      <c r="B142">
        <f>INDEX(resultados!$A$2:$ZZ$401, 136, MATCH($B$2, resultados!$A$1:$ZZ$1, 0))</f>
        <v/>
      </c>
      <c r="C142">
        <f>INDEX(resultados!$A$2:$ZZ$401, 136, MATCH($B$3, resultados!$A$1:$ZZ$1, 0))</f>
        <v/>
      </c>
    </row>
    <row r="143">
      <c r="A143">
        <f>INDEX(resultados!$A$2:$ZZ$401, 137, MATCH($B$1, resultados!$A$1:$ZZ$1, 0))</f>
        <v/>
      </c>
      <c r="B143">
        <f>INDEX(resultados!$A$2:$ZZ$401, 137, MATCH($B$2, resultados!$A$1:$ZZ$1, 0))</f>
        <v/>
      </c>
      <c r="C143">
        <f>INDEX(resultados!$A$2:$ZZ$401, 137, MATCH($B$3, resultados!$A$1:$ZZ$1, 0))</f>
        <v/>
      </c>
    </row>
    <row r="144">
      <c r="A144">
        <f>INDEX(resultados!$A$2:$ZZ$401, 138, MATCH($B$1, resultados!$A$1:$ZZ$1, 0))</f>
        <v/>
      </c>
      <c r="B144">
        <f>INDEX(resultados!$A$2:$ZZ$401, 138, MATCH($B$2, resultados!$A$1:$ZZ$1, 0))</f>
        <v/>
      </c>
      <c r="C144">
        <f>INDEX(resultados!$A$2:$ZZ$401, 138, MATCH($B$3, resultados!$A$1:$ZZ$1, 0))</f>
        <v/>
      </c>
    </row>
    <row r="145">
      <c r="A145">
        <f>INDEX(resultados!$A$2:$ZZ$401, 139, MATCH($B$1, resultados!$A$1:$ZZ$1, 0))</f>
        <v/>
      </c>
      <c r="B145">
        <f>INDEX(resultados!$A$2:$ZZ$401, 139, MATCH($B$2, resultados!$A$1:$ZZ$1, 0))</f>
        <v/>
      </c>
      <c r="C145">
        <f>INDEX(resultados!$A$2:$ZZ$401, 139, MATCH($B$3, resultados!$A$1:$ZZ$1, 0))</f>
        <v/>
      </c>
    </row>
    <row r="146">
      <c r="A146">
        <f>INDEX(resultados!$A$2:$ZZ$401, 140, MATCH($B$1, resultados!$A$1:$ZZ$1, 0))</f>
        <v/>
      </c>
      <c r="B146">
        <f>INDEX(resultados!$A$2:$ZZ$401, 140, MATCH($B$2, resultados!$A$1:$ZZ$1, 0))</f>
        <v/>
      </c>
      <c r="C146">
        <f>INDEX(resultados!$A$2:$ZZ$401, 140, MATCH($B$3, resultados!$A$1:$ZZ$1, 0))</f>
        <v/>
      </c>
    </row>
    <row r="147">
      <c r="A147">
        <f>INDEX(resultados!$A$2:$ZZ$401, 141, MATCH($B$1, resultados!$A$1:$ZZ$1, 0))</f>
        <v/>
      </c>
      <c r="B147">
        <f>INDEX(resultados!$A$2:$ZZ$401, 141, MATCH($B$2, resultados!$A$1:$ZZ$1, 0))</f>
        <v/>
      </c>
      <c r="C147">
        <f>INDEX(resultados!$A$2:$ZZ$401, 141, MATCH($B$3, resultados!$A$1:$ZZ$1, 0))</f>
        <v/>
      </c>
    </row>
    <row r="148">
      <c r="A148">
        <f>INDEX(resultados!$A$2:$ZZ$401, 142, MATCH($B$1, resultados!$A$1:$ZZ$1, 0))</f>
        <v/>
      </c>
      <c r="B148">
        <f>INDEX(resultados!$A$2:$ZZ$401, 142, MATCH($B$2, resultados!$A$1:$ZZ$1, 0))</f>
        <v/>
      </c>
      <c r="C148">
        <f>INDEX(resultados!$A$2:$ZZ$401, 142, MATCH($B$3, resultados!$A$1:$ZZ$1, 0))</f>
        <v/>
      </c>
    </row>
    <row r="149">
      <c r="A149">
        <f>INDEX(resultados!$A$2:$ZZ$401, 143, MATCH($B$1, resultados!$A$1:$ZZ$1, 0))</f>
        <v/>
      </c>
      <c r="B149">
        <f>INDEX(resultados!$A$2:$ZZ$401, 143, MATCH($B$2, resultados!$A$1:$ZZ$1, 0))</f>
        <v/>
      </c>
      <c r="C149">
        <f>INDEX(resultados!$A$2:$ZZ$401, 143, MATCH($B$3, resultados!$A$1:$ZZ$1, 0))</f>
        <v/>
      </c>
    </row>
    <row r="150">
      <c r="A150">
        <f>INDEX(resultados!$A$2:$ZZ$401, 144, MATCH($B$1, resultados!$A$1:$ZZ$1, 0))</f>
        <v/>
      </c>
      <c r="B150">
        <f>INDEX(resultados!$A$2:$ZZ$401, 144, MATCH($B$2, resultados!$A$1:$ZZ$1, 0))</f>
        <v/>
      </c>
      <c r="C150">
        <f>INDEX(resultados!$A$2:$ZZ$401, 144, MATCH($B$3, resultados!$A$1:$ZZ$1, 0))</f>
        <v/>
      </c>
    </row>
    <row r="151">
      <c r="A151">
        <f>INDEX(resultados!$A$2:$ZZ$401, 145, MATCH($B$1, resultados!$A$1:$ZZ$1, 0))</f>
        <v/>
      </c>
      <c r="B151">
        <f>INDEX(resultados!$A$2:$ZZ$401, 145, MATCH($B$2, resultados!$A$1:$ZZ$1, 0))</f>
        <v/>
      </c>
      <c r="C151">
        <f>INDEX(resultados!$A$2:$ZZ$401, 145, MATCH($B$3, resultados!$A$1:$ZZ$1, 0))</f>
        <v/>
      </c>
    </row>
    <row r="152">
      <c r="A152">
        <f>INDEX(resultados!$A$2:$ZZ$401, 146, MATCH($B$1, resultados!$A$1:$ZZ$1, 0))</f>
        <v/>
      </c>
      <c r="B152">
        <f>INDEX(resultados!$A$2:$ZZ$401, 146, MATCH($B$2, resultados!$A$1:$ZZ$1, 0))</f>
        <v/>
      </c>
      <c r="C152">
        <f>INDEX(resultados!$A$2:$ZZ$401, 146, MATCH($B$3, resultados!$A$1:$ZZ$1, 0))</f>
        <v/>
      </c>
    </row>
    <row r="153">
      <c r="A153">
        <f>INDEX(resultados!$A$2:$ZZ$401, 147, MATCH($B$1, resultados!$A$1:$ZZ$1, 0))</f>
        <v/>
      </c>
      <c r="B153">
        <f>INDEX(resultados!$A$2:$ZZ$401, 147, MATCH($B$2, resultados!$A$1:$ZZ$1, 0))</f>
        <v/>
      </c>
      <c r="C153">
        <f>INDEX(resultados!$A$2:$ZZ$401, 147, MATCH($B$3, resultados!$A$1:$ZZ$1, 0))</f>
        <v/>
      </c>
    </row>
    <row r="154">
      <c r="A154">
        <f>INDEX(resultados!$A$2:$ZZ$401, 148, MATCH($B$1, resultados!$A$1:$ZZ$1, 0))</f>
        <v/>
      </c>
      <c r="B154">
        <f>INDEX(resultados!$A$2:$ZZ$401, 148, MATCH($B$2, resultados!$A$1:$ZZ$1, 0))</f>
        <v/>
      </c>
      <c r="C154">
        <f>INDEX(resultados!$A$2:$ZZ$401, 148, MATCH($B$3, resultados!$A$1:$ZZ$1, 0))</f>
        <v/>
      </c>
    </row>
    <row r="155">
      <c r="A155">
        <f>INDEX(resultados!$A$2:$ZZ$401, 149, MATCH($B$1, resultados!$A$1:$ZZ$1, 0))</f>
        <v/>
      </c>
      <c r="B155">
        <f>INDEX(resultados!$A$2:$ZZ$401, 149, MATCH($B$2, resultados!$A$1:$ZZ$1, 0))</f>
        <v/>
      </c>
      <c r="C155">
        <f>INDEX(resultados!$A$2:$ZZ$401, 149, MATCH($B$3, resultados!$A$1:$ZZ$1, 0))</f>
        <v/>
      </c>
    </row>
    <row r="156">
      <c r="A156">
        <f>INDEX(resultados!$A$2:$ZZ$401, 150, MATCH($B$1, resultados!$A$1:$ZZ$1, 0))</f>
        <v/>
      </c>
      <c r="B156">
        <f>INDEX(resultados!$A$2:$ZZ$401, 150, MATCH($B$2, resultados!$A$1:$ZZ$1, 0))</f>
        <v/>
      </c>
      <c r="C156">
        <f>INDEX(resultados!$A$2:$ZZ$401, 150, MATCH($B$3, resultados!$A$1:$ZZ$1, 0))</f>
        <v/>
      </c>
    </row>
    <row r="157">
      <c r="A157">
        <f>INDEX(resultados!$A$2:$ZZ$401, 151, MATCH($B$1, resultados!$A$1:$ZZ$1, 0))</f>
        <v/>
      </c>
      <c r="B157">
        <f>INDEX(resultados!$A$2:$ZZ$401, 151, MATCH($B$2, resultados!$A$1:$ZZ$1, 0))</f>
        <v/>
      </c>
      <c r="C157">
        <f>INDEX(resultados!$A$2:$ZZ$401, 151, MATCH($B$3, resultados!$A$1:$ZZ$1, 0))</f>
        <v/>
      </c>
    </row>
    <row r="158">
      <c r="A158">
        <f>INDEX(resultados!$A$2:$ZZ$401, 152, MATCH($B$1, resultados!$A$1:$ZZ$1, 0))</f>
        <v/>
      </c>
      <c r="B158">
        <f>INDEX(resultados!$A$2:$ZZ$401, 152, MATCH($B$2, resultados!$A$1:$ZZ$1, 0))</f>
        <v/>
      </c>
      <c r="C158">
        <f>INDEX(resultados!$A$2:$ZZ$401, 152, MATCH($B$3, resultados!$A$1:$ZZ$1, 0))</f>
        <v/>
      </c>
    </row>
    <row r="159">
      <c r="A159">
        <f>INDEX(resultados!$A$2:$ZZ$401, 153, MATCH($B$1, resultados!$A$1:$ZZ$1, 0))</f>
        <v/>
      </c>
      <c r="B159">
        <f>INDEX(resultados!$A$2:$ZZ$401, 153, MATCH($B$2, resultados!$A$1:$ZZ$1, 0))</f>
        <v/>
      </c>
      <c r="C159">
        <f>INDEX(resultados!$A$2:$ZZ$401, 153, MATCH($B$3, resultados!$A$1:$ZZ$1, 0))</f>
        <v/>
      </c>
    </row>
    <row r="160">
      <c r="A160">
        <f>INDEX(resultados!$A$2:$ZZ$401, 154, MATCH($B$1, resultados!$A$1:$ZZ$1, 0))</f>
        <v/>
      </c>
      <c r="B160">
        <f>INDEX(resultados!$A$2:$ZZ$401, 154, MATCH($B$2, resultados!$A$1:$ZZ$1, 0))</f>
        <v/>
      </c>
      <c r="C160">
        <f>INDEX(resultados!$A$2:$ZZ$401, 154, MATCH($B$3, resultados!$A$1:$ZZ$1, 0))</f>
        <v/>
      </c>
    </row>
    <row r="161">
      <c r="A161">
        <f>INDEX(resultados!$A$2:$ZZ$401, 155, MATCH($B$1, resultados!$A$1:$ZZ$1, 0))</f>
        <v/>
      </c>
      <c r="B161">
        <f>INDEX(resultados!$A$2:$ZZ$401, 155, MATCH($B$2, resultados!$A$1:$ZZ$1, 0))</f>
        <v/>
      </c>
      <c r="C161">
        <f>INDEX(resultados!$A$2:$ZZ$401, 155, MATCH($B$3, resultados!$A$1:$ZZ$1, 0))</f>
        <v/>
      </c>
    </row>
    <row r="162">
      <c r="A162">
        <f>INDEX(resultados!$A$2:$ZZ$401, 156, MATCH($B$1, resultados!$A$1:$ZZ$1, 0))</f>
        <v/>
      </c>
      <c r="B162">
        <f>INDEX(resultados!$A$2:$ZZ$401, 156, MATCH($B$2, resultados!$A$1:$ZZ$1, 0))</f>
        <v/>
      </c>
      <c r="C162">
        <f>INDEX(resultados!$A$2:$ZZ$401, 156, MATCH($B$3, resultados!$A$1:$ZZ$1, 0))</f>
        <v/>
      </c>
    </row>
    <row r="163">
      <c r="A163">
        <f>INDEX(resultados!$A$2:$ZZ$401, 157, MATCH($B$1, resultados!$A$1:$ZZ$1, 0))</f>
        <v/>
      </c>
      <c r="B163">
        <f>INDEX(resultados!$A$2:$ZZ$401, 157, MATCH($B$2, resultados!$A$1:$ZZ$1, 0))</f>
        <v/>
      </c>
      <c r="C163">
        <f>INDEX(resultados!$A$2:$ZZ$401, 157, MATCH($B$3, resultados!$A$1:$ZZ$1, 0))</f>
        <v/>
      </c>
    </row>
    <row r="164">
      <c r="A164">
        <f>INDEX(resultados!$A$2:$ZZ$401, 158, MATCH($B$1, resultados!$A$1:$ZZ$1, 0))</f>
        <v/>
      </c>
      <c r="B164">
        <f>INDEX(resultados!$A$2:$ZZ$401, 158, MATCH($B$2, resultados!$A$1:$ZZ$1, 0))</f>
        <v/>
      </c>
      <c r="C164">
        <f>INDEX(resultados!$A$2:$ZZ$401, 158, MATCH($B$3, resultados!$A$1:$ZZ$1, 0))</f>
        <v/>
      </c>
    </row>
    <row r="165">
      <c r="A165">
        <f>INDEX(resultados!$A$2:$ZZ$401, 159, MATCH($B$1, resultados!$A$1:$ZZ$1, 0))</f>
        <v/>
      </c>
      <c r="B165">
        <f>INDEX(resultados!$A$2:$ZZ$401, 159, MATCH($B$2, resultados!$A$1:$ZZ$1, 0))</f>
        <v/>
      </c>
      <c r="C165">
        <f>INDEX(resultados!$A$2:$ZZ$401, 159, MATCH($B$3, resultados!$A$1:$ZZ$1, 0))</f>
        <v/>
      </c>
    </row>
    <row r="166">
      <c r="A166">
        <f>INDEX(resultados!$A$2:$ZZ$401, 160, MATCH($B$1, resultados!$A$1:$ZZ$1, 0))</f>
        <v/>
      </c>
      <c r="B166">
        <f>INDEX(resultados!$A$2:$ZZ$401, 160, MATCH($B$2, resultados!$A$1:$ZZ$1, 0))</f>
        <v/>
      </c>
      <c r="C166">
        <f>INDEX(resultados!$A$2:$ZZ$401, 160, MATCH($B$3, resultados!$A$1:$ZZ$1, 0))</f>
        <v/>
      </c>
    </row>
    <row r="167">
      <c r="A167">
        <f>INDEX(resultados!$A$2:$ZZ$401, 161, MATCH($B$1, resultados!$A$1:$ZZ$1, 0))</f>
        <v/>
      </c>
      <c r="B167">
        <f>INDEX(resultados!$A$2:$ZZ$401, 161, MATCH($B$2, resultados!$A$1:$ZZ$1, 0))</f>
        <v/>
      </c>
      <c r="C167">
        <f>INDEX(resultados!$A$2:$ZZ$401, 161, MATCH($B$3, resultados!$A$1:$ZZ$1, 0))</f>
        <v/>
      </c>
    </row>
    <row r="168">
      <c r="A168">
        <f>INDEX(resultados!$A$2:$ZZ$401, 162, MATCH($B$1, resultados!$A$1:$ZZ$1, 0))</f>
        <v/>
      </c>
      <c r="B168">
        <f>INDEX(resultados!$A$2:$ZZ$401, 162, MATCH($B$2, resultados!$A$1:$ZZ$1, 0))</f>
        <v/>
      </c>
      <c r="C168">
        <f>INDEX(resultados!$A$2:$ZZ$401, 162, MATCH($B$3, resultados!$A$1:$ZZ$1, 0))</f>
        <v/>
      </c>
    </row>
    <row r="169">
      <c r="A169">
        <f>INDEX(resultados!$A$2:$ZZ$401, 163, MATCH($B$1, resultados!$A$1:$ZZ$1, 0))</f>
        <v/>
      </c>
      <c r="B169">
        <f>INDEX(resultados!$A$2:$ZZ$401, 163, MATCH($B$2, resultados!$A$1:$ZZ$1, 0))</f>
        <v/>
      </c>
      <c r="C169">
        <f>INDEX(resultados!$A$2:$ZZ$401, 163, MATCH($B$3, resultados!$A$1:$ZZ$1, 0))</f>
        <v/>
      </c>
    </row>
    <row r="170">
      <c r="A170">
        <f>INDEX(resultados!$A$2:$ZZ$401, 164, MATCH($B$1, resultados!$A$1:$ZZ$1, 0))</f>
        <v/>
      </c>
      <c r="B170">
        <f>INDEX(resultados!$A$2:$ZZ$401, 164, MATCH($B$2, resultados!$A$1:$ZZ$1, 0))</f>
        <v/>
      </c>
      <c r="C170">
        <f>INDEX(resultados!$A$2:$ZZ$401, 164, MATCH($B$3, resultados!$A$1:$ZZ$1, 0))</f>
        <v/>
      </c>
    </row>
    <row r="171">
      <c r="A171">
        <f>INDEX(resultados!$A$2:$ZZ$401, 165, MATCH($B$1, resultados!$A$1:$ZZ$1, 0))</f>
        <v/>
      </c>
      <c r="B171">
        <f>INDEX(resultados!$A$2:$ZZ$401, 165, MATCH($B$2, resultados!$A$1:$ZZ$1, 0))</f>
        <v/>
      </c>
      <c r="C171">
        <f>INDEX(resultados!$A$2:$ZZ$401, 165, MATCH($B$3, resultados!$A$1:$ZZ$1, 0))</f>
        <v/>
      </c>
    </row>
    <row r="172">
      <c r="A172">
        <f>INDEX(resultados!$A$2:$ZZ$401, 166, MATCH($B$1, resultados!$A$1:$ZZ$1, 0))</f>
        <v/>
      </c>
      <c r="B172">
        <f>INDEX(resultados!$A$2:$ZZ$401, 166, MATCH($B$2, resultados!$A$1:$ZZ$1, 0))</f>
        <v/>
      </c>
      <c r="C172">
        <f>INDEX(resultados!$A$2:$ZZ$401, 166, MATCH($B$3, resultados!$A$1:$ZZ$1, 0))</f>
        <v/>
      </c>
    </row>
    <row r="173">
      <c r="A173">
        <f>INDEX(resultados!$A$2:$ZZ$401, 167, MATCH($B$1, resultados!$A$1:$ZZ$1, 0))</f>
        <v/>
      </c>
      <c r="B173">
        <f>INDEX(resultados!$A$2:$ZZ$401, 167, MATCH($B$2, resultados!$A$1:$ZZ$1, 0))</f>
        <v/>
      </c>
      <c r="C173">
        <f>INDEX(resultados!$A$2:$ZZ$401, 167, MATCH($B$3, resultados!$A$1:$ZZ$1, 0))</f>
        <v/>
      </c>
    </row>
    <row r="174">
      <c r="A174">
        <f>INDEX(resultados!$A$2:$ZZ$401, 168, MATCH($B$1, resultados!$A$1:$ZZ$1, 0))</f>
        <v/>
      </c>
      <c r="B174">
        <f>INDEX(resultados!$A$2:$ZZ$401, 168, MATCH($B$2, resultados!$A$1:$ZZ$1, 0))</f>
        <v/>
      </c>
      <c r="C174">
        <f>INDEX(resultados!$A$2:$ZZ$401, 168, MATCH($B$3, resultados!$A$1:$ZZ$1, 0))</f>
        <v/>
      </c>
    </row>
    <row r="175">
      <c r="A175">
        <f>INDEX(resultados!$A$2:$ZZ$401, 169, MATCH($B$1, resultados!$A$1:$ZZ$1, 0))</f>
        <v/>
      </c>
      <c r="B175">
        <f>INDEX(resultados!$A$2:$ZZ$401, 169, MATCH($B$2, resultados!$A$1:$ZZ$1, 0))</f>
        <v/>
      </c>
      <c r="C175">
        <f>INDEX(resultados!$A$2:$ZZ$401, 169, MATCH($B$3, resultados!$A$1:$ZZ$1, 0))</f>
        <v/>
      </c>
    </row>
    <row r="176">
      <c r="A176">
        <f>INDEX(resultados!$A$2:$ZZ$401, 170, MATCH($B$1, resultados!$A$1:$ZZ$1, 0))</f>
        <v/>
      </c>
      <c r="B176">
        <f>INDEX(resultados!$A$2:$ZZ$401, 170, MATCH($B$2, resultados!$A$1:$ZZ$1, 0))</f>
        <v/>
      </c>
      <c r="C176">
        <f>INDEX(resultados!$A$2:$ZZ$401, 170, MATCH($B$3, resultados!$A$1:$ZZ$1, 0))</f>
        <v/>
      </c>
    </row>
    <row r="177">
      <c r="A177">
        <f>INDEX(resultados!$A$2:$ZZ$401, 171, MATCH($B$1, resultados!$A$1:$ZZ$1, 0))</f>
        <v/>
      </c>
      <c r="B177">
        <f>INDEX(resultados!$A$2:$ZZ$401, 171, MATCH($B$2, resultados!$A$1:$ZZ$1, 0))</f>
        <v/>
      </c>
      <c r="C177">
        <f>INDEX(resultados!$A$2:$ZZ$401, 171, MATCH($B$3, resultados!$A$1:$ZZ$1, 0))</f>
        <v/>
      </c>
    </row>
    <row r="178">
      <c r="A178">
        <f>INDEX(resultados!$A$2:$ZZ$401, 172, MATCH($B$1, resultados!$A$1:$ZZ$1, 0))</f>
        <v/>
      </c>
      <c r="B178">
        <f>INDEX(resultados!$A$2:$ZZ$401, 172, MATCH($B$2, resultados!$A$1:$ZZ$1, 0))</f>
        <v/>
      </c>
      <c r="C178">
        <f>INDEX(resultados!$A$2:$ZZ$401, 172, MATCH($B$3, resultados!$A$1:$ZZ$1, 0))</f>
        <v/>
      </c>
    </row>
    <row r="179">
      <c r="A179">
        <f>INDEX(resultados!$A$2:$ZZ$401, 173, MATCH($B$1, resultados!$A$1:$ZZ$1, 0))</f>
        <v/>
      </c>
      <c r="B179">
        <f>INDEX(resultados!$A$2:$ZZ$401, 173, MATCH($B$2, resultados!$A$1:$ZZ$1, 0))</f>
        <v/>
      </c>
      <c r="C179">
        <f>INDEX(resultados!$A$2:$ZZ$401, 173, MATCH($B$3, resultados!$A$1:$ZZ$1, 0))</f>
        <v/>
      </c>
    </row>
    <row r="180">
      <c r="A180">
        <f>INDEX(resultados!$A$2:$ZZ$401, 174, MATCH($B$1, resultados!$A$1:$ZZ$1, 0))</f>
        <v/>
      </c>
      <c r="B180">
        <f>INDEX(resultados!$A$2:$ZZ$401, 174, MATCH($B$2, resultados!$A$1:$ZZ$1, 0))</f>
        <v/>
      </c>
      <c r="C180">
        <f>INDEX(resultados!$A$2:$ZZ$401, 174, MATCH($B$3, resultados!$A$1:$ZZ$1, 0))</f>
        <v/>
      </c>
    </row>
    <row r="181">
      <c r="A181">
        <f>INDEX(resultados!$A$2:$ZZ$401, 175, MATCH($B$1, resultados!$A$1:$ZZ$1, 0))</f>
        <v/>
      </c>
      <c r="B181">
        <f>INDEX(resultados!$A$2:$ZZ$401, 175, MATCH($B$2, resultados!$A$1:$ZZ$1, 0))</f>
        <v/>
      </c>
      <c r="C181">
        <f>INDEX(resultados!$A$2:$ZZ$401, 175, MATCH($B$3, resultados!$A$1:$ZZ$1, 0))</f>
        <v/>
      </c>
    </row>
    <row r="182">
      <c r="A182">
        <f>INDEX(resultados!$A$2:$ZZ$401, 176, MATCH($B$1, resultados!$A$1:$ZZ$1, 0))</f>
        <v/>
      </c>
      <c r="B182">
        <f>INDEX(resultados!$A$2:$ZZ$401, 176, MATCH($B$2, resultados!$A$1:$ZZ$1, 0))</f>
        <v/>
      </c>
      <c r="C182">
        <f>INDEX(resultados!$A$2:$ZZ$401, 176, MATCH($B$3, resultados!$A$1:$ZZ$1, 0))</f>
        <v/>
      </c>
    </row>
    <row r="183">
      <c r="A183">
        <f>INDEX(resultados!$A$2:$ZZ$401, 177, MATCH($B$1, resultados!$A$1:$ZZ$1, 0))</f>
        <v/>
      </c>
      <c r="B183">
        <f>INDEX(resultados!$A$2:$ZZ$401, 177, MATCH($B$2, resultados!$A$1:$ZZ$1, 0))</f>
        <v/>
      </c>
      <c r="C183">
        <f>INDEX(resultados!$A$2:$ZZ$401, 177, MATCH($B$3, resultados!$A$1:$ZZ$1, 0))</f>
        <v/>
      </c>
    </row>
    <row r="184">
      <c r="A184">
        <f>INDEX(resultados!$A$2:$ZZ$401, 178, MATCH($B$1, resultados!$A$1:$ZZ$1, 0))</f>
        <v/>
      </c>
      <c r="B184">
        <f>INDEX(resultados!$A$2:$ZZ$401, 178, MATCH($B$2, resultados!$A$1:$ZZ$1, 0))</f>
        <v/>
      </c>
      <c r="C184">
        <f>INDEX(resultados!$A$2:$ZZ$401, 178, MATCH($B$3, resultados!$A$1:$ZZ$1, 0))</f>
        <v/>
      </c>
    </row>
    <row r="185">
      <c r="A185">
        <f>INDEX(resultados!$A$2:$ZZ$401, 179, MATCH($B$1, resultados!$A$1:$ZZ$1, 0))</f>
        <v/>
      </c>
      <c r="B185">
        <f>INDEX(resultados!$A$2:$ZZ$401, 179, MATCH($B$2, resultados!$A$1:$ZZ$1, 0))</f>
        <v/>
      </c>
      <c r="C185">
        <f>INDEX(resultados!$A$2:$ZZ$401, 179, MATCH($B$3, resultados!$A$1:$ZZ$1, 0))</f>
        <v/>
      </c>
    </row>
    <row r="186">
      <c r="A186">
        <f>INDEX(resultados!$A$2:$ZZ$401, 180, MATCH($B$1, resultados!$A$1:$ZZ$1, 0))</f>
        <v/>
      </c>
      <c r="B186">
        <f>INDEX(resultados!$A$2:$ZZ$401, 180, MATCH($B$2, resultados!$A$1:$ZZ$1, 0))</f>
        <v/>
      </c>
      <c r="C186">
        <f>INDEX(resultados!$A$2:$ZZ$401, 180, MATCH($B$3, resultados!$A$1:$ZZ$1, 0))</f>
        <v/>
      </c>
    </row>
    <row r="187">
      <c r="A187">
        <f>INDEX(resultados!$A$2:$ZZ$401, 181, MATCH($B$1, resultados!$A$1:$ZZ$1, 0))</f>
        <v/>
      </c>
      <c r="B187">
        <f>INDEX(resultados!$A$2:$ZZ$401, 181, MATCH($B$2, resultados!$A$1:$ZZ$1, 0))</f>
        <v/>
      </c>
      <c r="C187">
        <f>INDEX(resultados!$A$2:$ZZ$401, 181, MATCH($B$3, resultados!$A$1:$ZZ$1, 0))</f>
        <v/>
      </c>
    </row>
    <row r="188">
      <c r="A188">
        <f>INDEX(resultados!$A$2:$ZZ$401, 182, MATCH($B$1, resultados!$A$1:$ZZ$1, 0))</f>
        <v/>
      </c>
      <c r="B188">
        <f>INDEX(resultados!$A$2:$ZZ$401, 182, MATCH($B$2, resultados!$A$1:$ZZ$1, 0))</f>
        <v/>
      </c>
      <c r="C188">
        <f>INDEX(resultados!$A$2:$ZZ$401, 182, MATCH($B$3, resultados!$A$1:$ZZ$1, 0))</f>
        <v/>
      </c>
    </row>
    <row r="189">
      <c r="A189">
        <f>INDEX(resultados!$A$2:$ZZ$401, 183, MATCH($B$1, resultados!$A$1:$ZZ$1, 0))</f>
        <v/>
      </c>
      <c r="B189">
        <f>INDEX(resultados!$A$2:$ZZ$401, 183, MATCH($B$2, resultados!$A$1:$ZZ$1, 0))</f>
        <v/>
      </c>
      <c r="C189">
        <f>INDEX(resultados!$A$2:$ZZ$401, 183, MATCH($B$3, resultados!$A$1:$ZZ$1, 0))</f>
        <v/>
      </c>
    </row>
    <row r="190">
      <c r="A190">
        <f>INDEX(resultados!$A$2:$ZZ$401, 184, MATCH($B$1, resultados!$A$1:$ZZ$1, 0))</f>
        <v/>
      </c>
      <c r="B190">
        <f>INDEX(resultados!$A$2:$ZZ$401, 184, MATCH($B$2, resultados!$A$1:$ZZ$1, 0))</f>
        <v/>
      </c>
      <c r="C190">
        <f>INDEX(resultados!$A$2:$ZZ$401, 184, MATCH($B$3, resultados!$A$1:$ZZ$1, 0))</f>
        <v/>
      </c>
    </row>
    <row r="191">
      <c r="A191">
        <f>INDEX(resultados!$A$2:$ZZ$401, 185, MATCH($B$1, resultados!$A$1:$ZZ$1, 0))</f>
        <v/>
      </c>
      <c r="B191">
        <f>INDEX(resultados!$A$2:$ZZ$401, 185, MATCH($B$2, resultados!$A$1:$ZZ$1, 0))</f>
        <v/>
      </c>
      <c r="C191">
        <f>INDEX(resultados!$A$2:$ZZ$401, 185, MATCH($B$3, resultados!$A$1:$ZZ$1, 0))</f>
        <v/>
      </c>
    </row>
    <row r="192">
      <c r="A192">
        <f>INDEX(resultados!$A$2:$ZZ$401, 186, MATCH($B$1, resultados!$A$1:$ZZ$1, 0))</f>
        <v/>
      </c>
      <c r="B192">
        <f>INDEX(resultados!$A$2:$ZZ$401, 186, MATCH($B$2, resultados!$A$1:$ZZ$1, 0))</f>
        <v/>
      </c>
      <c r="C192">
        <f>INDEX(resultados!$A$2:$ZZ$401, 186, MATCH($B$3, resultados!$A$1:$ZZ$1, 0))</f>
        <v/>
      </c>
    </row>
    <row r="193">
      <c r="A193">
        <f>INDEX(resultados!$A$2:$ZZ$401, 187, MATCH($B$1, resultados!$A$1:$ZZ$1, 0))</f>
        <v/>
      </c>
      <c r="B193">
        <f>INDEX(resultados!$A$2:$ZZ$401, 187, MATCH($B$2, resultados!$A$1:$ZZ$1, 0))</f>
        <v/>
      </c>
      <c r="C193">
        <f>INDEX(resultados!$A$2:$ZZ$401, 187, MATCH($B$3, resultados!$A$1:$ZZ$1, 0))</f>
        <v/>
      </c>
    </row>
    <row r="194">
      <c r="A194">
        <f>INDEX(resultados!$A$2:$ZZ$401, 188, MATCH($B$1, resultados!$A$1:$ZZ$1, 0))</f>
        <v/>
      </c>
      <c r="B194">
        <f>INDEX(resultados!$A$2:$ZZ$401, 188, MATCH($B$2, resultados!$A$1:$ZZ$1, 0))</f>
        <v/>
      </c>
      <c r="C194">
        <f>INDEX(resultados!$A$2:$ZZ$401, 188, MATCH($B$3, resultados!$A$1:$ZZ$1, 0))</f>
        <v/>
      </c>
    </row>
    <row r="195">
      <c r="A195">
        <f>INDEX(resultados!$A$2:$ZZ$401, 189, MATCH($B$1, resultados!$A$1:$ZZ$1, 0))</f>
        <v/>
      </c>
      <c r="B195">
        <f>INDEX(resultados!$A$2:$ZZ$401, 189, MATCH($B$2, resultados!$A$1:$ZZ$1, 0))</f>
        <v/>
      </c>
      <c r="C195">
        <f>INDEX(resultados!$A$2:$ZZ$401, 189, MATCH($B$3, resultados!$A$1:$ZZ$1, 0))</f>
        <v/>
      </c>
    </row>
    <row r="196">
      <c r="A196">
        <f>INDEX(resultados!$A$2:$ZZ$401, 190, MATCH($B$1, resultados!$A$1:$ZZ$1, 0))</f>
        <v/>
      </c>
      <c r="B196">
        <f>INDEX(resultados!$A$2:$ZZ$401, 190, MATCH($B$2, resultados!$A$1:$ZZ$1, 0))</f>
        <v/>
      </c>
      <c r="C196">
        <f>INDEX(resultados!$A$2:$ZZ$401, 190, MATCH($B$3, resultados!$A$1:$ZZ$1, 0))</f>
        <v/>
      </c>
    </row>
    <row r="197">
      <c r="A197">
        <f>INDEX(resultados!$A$2:$ZZ$401, 191, MATCH($B$1, resultados!$A$1:$ZZ$1, 0))</f>
        <v/>
      </c>
      <c r="B197">
        <f>INDEX(resultados!$A$2:$ZZ$401, 191, MATCH($B$2, resultados!$A$1:$ZZ$1, 0))</f>
        <v/>
      </c>
      <c r="C197">
        <f>INDEX(resultados!$A$2:$ZZ$401, 191, MATCH($B$3, resultados!$A$1:$ZZ$1, 0))</f>
        <v/>
      </c>
    </row>
    <row r="198">
      <c r="A198">
        <f>INDEX(resultados!$A$2:$ZZ$401, 192, MATCH($B$1, resultados!$A$1:$ZZ$1, 0))</f>
        <v/>
      </c>
      <c r="B198">
        <f>INDEX(resultados!$A$2:$ZZ$401, 192, MATCH($B$2, resultados!$A$1:$ZZ$1, 0))</f>
        <v/>
      </c>
      <c r="C198">
        <f>INDEX(resultados!$A$2:$ZZ$401, 192, MATCH($B$3, resultados!$A$1:$ZZ$1, 0))</f>
        <v/>
      </c>
    </row>
    <row r="199">
      <c r="A199">
        <f>INDEX(resultados!$A$2:$ZZ$401, 193, MATCH($B$1, resultados!$A$1:$ZZ$1, 0))</f>
        <v/>
      </c>
      <c r="B199">
        <f>INDEX(resultados!$A$2:$ZZ$401, 193, MATCH($B$2, resultados!$A$1:$ZZ$1, 0))</f>
        <v/>
      </c>
      <c r="C199">
        <f>INDEX(resultados!$A$2:$ZZ$401, 193, MATCH($B$3, resultados!$A$1:$ZZ$1, 0))</f>
        <v/>
      </c>
    </row>
    <row r="200">
      <c r="A200">
        <f>INDEX(resultados!$A$2:$ZZ$401, 194, MATCH($B$1, resultados!$A$1:$ZZ$1, 0))</f>
        <v/>
      </c>
      <c r="B200">
        <f>INDEX(resultados!$A$2:$ZZ$401, 194, MATCH($B$2, resultados!$A$1:$ZZ$1, 0))</f>
        <v/>
      </c>
      <c r="C200">
        <f>INDEX(resultados!$A$2:$ZZ$401, 194, MATCH($B$3, resultados!$A$1:$ZZ$1, 0))</f>
        <v/>
      </c>
    </row>
    <row r="201">
      <c r="A201">
        <f>INDEX(resultados!$A$2:$ZZ$401, 195, MATCH($B$1, resultados!$A$1:$ZZ$1, 0))</f>
        <v/>
      </c>
      <c r="B201">
        <f>INDEX(resultados!$A$2:$ZZ$401, 195, MATCH($B$2, resultados!$A$1:$ZZ$1, 0))</f>
        <v/>
      </c>
      <c r="C201">
        <f>INDEX(resultados!$A$2:$ZZ$401, 195, MATCH($B$3, resultados!$A$1:$ZZ$1, 0))</f>
        <v/>
      </c>
    </row>
    <row r="202">
      <c r="A202">
        <f>INDEX(resultados!$A$2:$ZZ$401, 196, MATCH($B$1, resultados!$A$1:$ZZ$1, 0))</f>
        <v/>
      </c>
      <c r="B202">
        <f>INDEX(resultados!$A$2:$ZZ$401, 196, MATCH($B$2, resultados!$A$1:$ZZ$1, 0))</f>
        <v/>
      </c>
      <c r="C202">
        <f>INDEX(resultados!$A$2:$ZZ$401, 196, MATCH($B$3, resultados!$A$1:$ZZ$1, 0))</f>
        <v/>
      </c>
    </row>
    <row r="203">
      <c r="A203">
        <f>INDEX(resultados!$A$2:$ZZ$401, 197, MATCH($B$1, resultados!$A$1:$ZZ$1, 0))</f>
        <v/>
      </c>
      <c r="B203">
        <f>INDEX(resultados!$A$2:$ZZ$401, 197, MATCH($B$2, resultados!$A$1:$ZZ$1, 0))</f>
        <v/>
      </c>
      <c r="C203">
        <f>INDEX(resultados!$A$2:$ZZ$401, 197, MATCH($B$3, resultados!$A$1:$ZZ$1, 0))</f>
        <v/>
      </c>
    </row>
    <row r="204">
      <c r="A204">
        <f>INDEX(resultados!$A$2:$ZZ$401, 198, MATCH($B$1, resultados!$A$1:$ZZ$1, 0))</f>
        <v/>
      </c>
      <c r="B204">
        <f>INDEX(resultados!$A$2:$ZZ$401, 198, MATCH($B$2, resultados!$A$1:$ZZ$1, 0))</f>
        <v/>
      </c>
      <c r="C204">
        <f>INDEX(resultados!$A$2:$ZZ$401, 198, MATCH($B$3, resultados!$A$1:$ZZ$1, 0))</f>
        <v/>
      </c>
    </row>
    <row r="205">
      <c r="A205">
        <f>INDEX(resultados!$A$2:$ZZ$401, 199, MATCH($B$1, resultados!$A$1:$ZZ$1, 0))</f>
        <v/>
      </c>
      <c r="B205">
        <f>INDEX(resultados!$A$2:$ZZ$401, 199, MATCH($B$2, resultados!$A$1:$ZZ$1, 0))</f>
        <v/>
      </c>
      <c r="C205">
        <f>INDEX(resultados!$A$2:$ZZ$401, 199, MATCH($B$3, resultados!$A$1:$ZZ$1, 0))</f>
        <v/>
      </c>
    </row>
    <row r="206">
      <c r="A206">
        <f>INDEX(resultados!$A$2:$ZZ$401, 200, MATCH($B$1, resultados!$A$1:$ZZ$1, 0))</f>
        <v/>
      </c>
      <c r="B206">
        <f>INDEX(resultados!$A$2:$ZZ$401, 200, MATCH($B$2, resultados!$A$1:$ZZ$1, 0))</f>
        <v/>
      </c>
      <c r="C206">
        <f>INDEX(resultados!$A$2:$ZZ$401, 200, MATCH($B$3, resultados!$A$1:$ZZ$1, 0))</f>
        <v/>
      </c>
    </row>
    <row r="207">
      <c r="A207">
        <f>INDEX(resultados!$A$2:$ZZ$401, 201, MATCH($B$1, resultados!$A$1:$ZZ$1, 0))</f>
        <v/>
      </c>
      <c r="B207">
        <f>INDEX(resultados!$A$2:$ZZ$401, 201, MATCH($B$2, resultados!$A$1:$ZZ$1, 0))</f>
        <v/>
      </c>
      <c r="C207">
        <f>INDEX(resultados!$A$2:$ZZ$401, 201, MATCH($B$3, resultados!$A$1:$ZZ$1, 0))</f>
        <v/>
      </c>
    </row>
    <row r="208">
      <c r="A208">
        <f>INDEX(resultados!$A$2:$ZZ$401, 202, MATCH($B$1, resultados!$A$1:$ZZ$1, 0))</f>
        <v/>
      </c>
      <c r="B208">
        <f>INDEX(resultados!$A$2:$ZZ$401, 202, MATCH($B$2, resultados!$A$1:$ZZ$1, 0))</f>
        <v/>
      </c>
      <c r="C208">
        <f>INDEX(resultados!$A$2:$ZZ$401, 202, MATCH($B$3, resultados!$A$1:$ZZ$1, 0))</f>
        <v/>
      </c>
    </row>
    <row r="209">
      <c r="A209">
        <f>INDEX(resultados!$A$2:$ZZ$401, 203, MATCH($B$1, resultados!$A$1:$ZZ$1, 0))</f>
        <v/>
      </c>
      <c r="B209">
        <f>INDEX(resultados!$A$2:$ZZ$401, 203, MATCH($B$2, resultados!$A$1:$ZZ$1, 0))</f>
        <v/>
      </c>
      <c r="C209">
        <f>INDEX(resultados!$A$2:$ZZ$401, 203, MATCH($B$3, resultados!$A$1:$ZZ$1, 0))</f>
        <v/>
      </c>
    </row>
    <row r="210">
      <c r="A210">
        <f>INDEX(resultados!$A$2:$ZZ$401, 204, MATCH($B$1, resultados!$A$1:$ZZ$1, 0))</f>
        <v/>
      </c>
      <c r="B210">
        <f>INDEX(resultados!$A$2:$ZZ$401, 204, MATCH($B$2, resultados!$A$1:$ZZ$1, 0))</f>
        <v/>
      </c>
      <c r="C210">
        <f>INDEX(resultados!$A$2:$ZZ$401, 204, MATCH($B$3, resultados!$A$1:$ZZ$1, 0))</f>
        <v/>
      </c>
    </row>
    <row r="211">
      <c r="A211">
        <f>INDEX(resultados!$A$2:$ZZ$401, 205, MATCH($B$1, resultados!$A$1:$ZZ$1, 0))</f>
        <v/>
      </c>
      <c r="B211">
        <f>INDEX(resultados!$A$2:$ZZ$401, 205, MATCH($B$2, resultados!$A$1:$ZZ$1, 0))</f>
        <v/>
      </c>
      <c r="C211">
        <f>INDEX(resultados!$A$2:$ZZ$401, 205, MATCH($B$3, resultados!$A$1:$ZZ$1, 0))</f>
        <v/>
      </c>
    </row>
    <row r="212">
      <c r="A212">
        <f>INDEX(resultados!$A$2:$ZZ$401, 206, MATCH($B$1, resultados!$A$1:$ZZ$1, 0))</f>
        <v/>
      </c>
      <c r="B212">
        <f>INDEX(resultados!$A$2:$ZZ$401, 206, MATCH($B$2, resultados!$A$1:$ZZ$1, 0))</f>
        <v/>
      </c>
      <c r="C212">
        <f>INDEX(resultados!$A$2:$ZZ$401, 206, MATCH($B$3, resultados!$A$1:$ZZ$1, 0))</f>
        <v/>
      </c>
    </row>
    <row r="213">
      <c r="A213">
        <f>INDEX(resultados!$A$2:$ZZ$401, 207, MATCH($B$1, resultados!$A$1:$ZZ$1, 0))</f>
        <v/>
      </c>
      <c r="B213">
        <f>INDEX(resultados!$A$2:$ZZ$401, 207, MATCH($B$2, resultados!$A$1:$ZZ$1, 0))</f>
        <v/>
      </c>
      <c r="C213">
        <f>INDEX(resultados!$A$2:$ZZ$401, 207, MATCH($B$3, resultados!$A$1:$ZZ$1, 0))</f>
        <v/>
      </c>
    </row>
    <row r="214">
      <c r="A214">
        <f>INDEX(resultados!$A$2:$ZZ$401, 208, MATCH($B$1, resultados!$A$1:$ZZ$1, 0))</f>
        <v/>
      </c>
      <c r="B214">
        <f>INDEX(resultados!$A$2:$ZZ$401, 208, MATCH($B$2, resultados!$A$1:$ZZ$1, 0))</f>
        <v/>
      </c>
      <c r="C214">
        <f>INDEX(resultados!$A$2:$ZZ$401, 208, MATCH($B$3, resultados!$A$1:$ZZ$1, 0))</f>
        <v/>
      </c>
    </row>
    <row r="215">
      <c r="A215">
        <f>INDEX(resultados!$A$2:$ZZ$401, 209, MATCH($B$1, resultados!$A$1:$ZZ$1, 0))</f>
        <v/>
      </c>
      <c r="B215">
        <f>INDEX(resultados!$A$2:$ZZ$401, 209, MATCH($B$2, resultados!$A$1:$ZZ$1, 0))</f>
        <v/>
      </c>
      <c r="C215">
        <f>INDEX(resultados!$A$2:$ZZ$401, 209, MATCH($B$3, resultados!$A$1:$ZZ$1, 0))</f>
        <v/>
      </c>
    </row>
    <row r="216">
      <c r="A216">
        <f>INDEX(resultados!$A$2:$ZZ$401, 210, MATCH($B$1, resultados!$A$1:$ZZ$1, 0))</f>
        <v/>
      </c>
      <c r="B216">
        <f>INDEX(resultados!$A$2:$ZZ$401, 210, MATCH($B$2, resultados!$A$1:$ZZ$1, 0))</f>
        <v/>
      </c>
      <c r="C216">
        <f>INDEX(resultados!$A$2:$ZZ$401, 210, MATCH($B$3, resultados!$A$1:$ZZ$1, 0))</f>
        <v/>
      </c>
    </row>
    <row r="217">
      <c r="A217">
        <f>INDEX(resultados!$A$2:$ZZ$401, 211, MATCH($B$1, resultados!$A$1:$ZZ$1, 0))</f>
        <v/>
      </c>
      <c r="B217">
        <f>INDEX(resultados!$A$2:$ZZ$401, 211, MATCH($B$2, resultados!$A$1:$ZZ$1, 0))</f>
        <v/>
      </c>
      <c r="C217">
        <f>INDEX(resultados!$A$2:$ZZ$401, 211, MATCH($B$3, resultados!$A$1:$ZZ$1, 0))</f>
        <v/>
      </c>
    </row>
    <row r="218">
      <c r="A218">
        <f>INDEX(resultados!$A$2:$ZZ$401, 212, MATCH($B$1, resultados!$A$1:$ZZ$1, 0))</f>
        <v/>
      </c>
      <c r="B218">
        <f>INDEX(resultados!$A$2:$ZZ$401, 212, MATCH($B$2, resultados!$A$1:$ZZ$1, 0))</f>
        <v/>
      </c>
      <c r="C218">
        <f>INDEX(resultados!$A$2:$ZZ$401, 212, MATCH($B$3, resultados!$A$1:$ZZ$1, 0))</f>
        <v/>
      </c>
    </row>
    <row r="219">
      <c r="A219">
        <f>INDEX(resultados!$A$2:$ZZ$401, 213, MATCH($B$1, resultados!$A$1:$ZZ$1, 0))</f>
        <v/>
      </c>
      <c r="B219">
        <f>INDEX(resultados!$A$2:$ZZ$401, 213, MATCH($B$2, resultados!$A$1:$ZZ$1, 0))</f>
        <v/>
      </c>
      <c r="C219">
        <f>INDEX(resultados!$A$2:$ZZ$401, 213, MATCH($B$3, resultados!$A$1:$ZZ$1, 0))</f>
        <v/>
      </c>
    </row>
    <row r="220">
      <c r="A220">
        <f>INDEX(resultados!$A$2:$ZZ$401, 214, MATCH($B$1, resultados!$A$1:$ZZ$1, 0))</f>
        <v/>
      </c>
      <c r="B220">
        <f>INDEX(resultados!$A$2:$ZZ$401, 214, MATCH($B$2, resultados!$A$1:$ZZ$1, 0))</f>
        <v/>
      </c>
      <c r="C220">
        <f>INDEX(resultados!$A$2:$ZZ$401, 214, MATCH($B$3, resultados!$A$1:$ZZ$1, 0))</f>
        <v/>
      </c>
    </row>
    <row r="221">
      <c r="A221">
        <f>INDEX(resultados!$A$2:$ZZ$401, 215, MATCH($B$1, resultados!$A$1:$ZZ$1, 0))</f>
        <v/>
      </c>
      <c r="B221">
        <f>INDEX(resultados!$A$2:$ZZ$401, 215, MATCH($B$2, resultados!$A$1:$ZZ$1, 0))</f>
        <v/>
      </c>
      <c r="C221">
        <f>INDEX(resultados!$A$2:$ZZ$401, 215, MATCH($B$3, resultados!$A$1:$ZZ$1, 0))</f>
        <v/>
      </c>
    </row>
    <row r="222">
      <c r="A222">
        <f>INDEX(resultados!$A$2:$ZZ$401, 216, MATCH($B$1, resultados!$A$1:$ZZ$1, 0))</f>
        <v/>
      </c>
      <c r="B222">
        <f>INDEX(resultados!$A$2:$ZZ$401, 216, MATCH($B$2, resultados!$A$1:$ZZ$1, 0))</f>
        <v/>
      </c>
      <c r="C222">
        <f>INDEX(resultados!$A$2:$ZZ$401, 216, MATCH($B$3, resultados!$A$1:$ZZ$1, 0))</f>
        <v/>
      </c>
    </row>
    <row r="223">
      <c r="A223">
        <f>INDEX(resultados!$A$2:$ZZ$401, 217, MATCH($B$1, resultados!$A$1:$ZZ$1, 0))</f>
        <v/>
      </c>
      <c r="B223">
        <f>INDEX(resultados!$A$2:$ZZ$401, 217, MATCH($B$2, resultados!$A$1:$ZZ$1, 0))</f>
        <v/>
      </c>
      <c r="C223">
        <f>INDEX(resultados!$A$2:$ZZ$401, 217, MATCH($B$3, resultados!$A$1:$ZZ$1, 0))</f>
        <v/>
      </c>
    </row>
    <row r="224">
      <c r="A224">
        <f>INDEX(resultados!$A$2:$ZZ$401, 218, MATCH($B$1, resultados!$A$1:$ZZ$1, 0))</f>
        <v/>
      </c>
      <c r="B224">
        <f>INDEX(resultados!$A$2:$ZZ$401, 218, MATCH($B$2, resultados!$A$1:$ZZ$1, 0))</f>
        <v/>
      </c>
      <c r="C224">
        <f>INDEX(resultados!$A$2:$ZZ$401, 218, MATCH($B$3, resultados!$A$1:$ZZ$1, 0))</f>
        <v/>
      </c>
    </row>
    <row r="225">
      <c r="A225">
        <f>INDEX(resultados!$A$2:$ZZ$401, 219, MATCH($B$1, resultados!$A$1:$ZZ$1, 0))</f>
        <v/>
      </c>
      <c r="B225">
        <f>INDEX(resultados!$A$2:$ZZ$401, 219, MATCH($B$2, resultados!$A$1:$ZZ$1, 0))</f>
        <v/>
      </c>
      <c r="C225">
        <f>INDEX(resultados!$A$2:$ZZ$401, 219, MATCH($B$3, resultados!$A$1:$ZZ$1, 0))</f>
        <v/>
      </c>
    </row>
    <row r="226">
      <c r="A226">
        <f>INDEX(resultados!$A$2:$ZZ$401, 220, MATCH($B$1, resultados!$A$1:$ZZ$1, 0))</f>
        <v/>
      </c>
      <c r="B226">
        <f>INDEX(resultados!$A$2:$ZZ$401, 220, MATCH($B$2, resultados!$A$1:$ZZ$1, 0))</f>
        <v/>
      </c>
      <c r="C226">
        <f>INDEX(resultados!$A$2:$ZZ$401, 220, MATCH($B$3, resultados!$A$1:$ZZ$1, 0))</f>
        <v/>
      </c>
    </row>
    <row r="227">
      <c r="A227">
        <f>INDEX(resultados!$A$2:$ZZ$401, 221, MATCH($B$1, resultados!$A$1:$ZZ$1, 0))</f>
        <v/>
      </c>
      <c r="B227">
        <f>INDEX(resultados!$A$2:$ZZ$401, 221, MATCH($B$2, resultados!$A$1:$ZZ$1, 0))</f>
        <v/>
      </c>
      <c r="C227">
        <f>INDEX(resultados!$A$2:$ZZ$401, 221, MATCH($B$3, resultados!$A$1:$ZZ$1, 0))</f>
        <v/>
      </c>
    </row>
    <row r="228">
      <c r="A228">
        <f>INDEX(resultados!$A$2:$ZZ$401, 222, MATCH($B$1, resultados!$A$1:$ZZ$1, 0))</f>
        <v/>
      </c>
      <c r="B228">
        <f>INDEX(resultados!$A$2:$ZZ$401, 222, MATCH($B$2, resultados!$A$1:$ZZ$1, 0))</f>
        <v/>
      </c>
      <c r="C228">
        <f>INDEX(resultados!$A$2:$ZZ$401, 222, MATCH($B$3, resultados!$A$1:$ZZ$1, 0))</f>
        <v/>
      </c>
    </row>
    <row r="229">
      <c r="A229">
        <f>INDEX(resultados!$A$2:$ZZ$401, 223, MATCH($B$1, resultados!$A$1:$ZZ$1, 0))</f>
        <v/>
      </c>
      <c r="B229">
        <f>INDEX(resultados!$A$2:$ZZ$401, 223, MATCH($B$2, resultados!$A$1:$ZZ$1, 0))</f>
        <v/>
      </c>
      <c r="C229">
        <f>INDEX(resultados!$A$2:$ZZ$401, 223, MATCH($B$3, resultados!$A$1:$ZZ$1, 0))</f>
        <v/>
      </c>
    </row>
    <row r="230">
      <c r="A230">
        <f>INDEX(resultados!$A$2:$ZZ$401, 224, MATCH($B$1, resultados!$A$1:$ZZ$1, 0))</f>
        <v/>
      </c>
      <c r="B230">
        <f>INDEX(resultados!$A$2:$ZZ$401, 224, MATCH($B$2, resultados!$A$1:$ZZ$1, 0))</f>
        <v/>
      </c>
      <c r="C230">
        <f>INDEX(resultados!$A$2:$ZZ$401, 224, MATCH($B$3, resultados!$A$1:$ZZ$1, 0))</f>
        <v/>
      </c>
    </row>
    <row r="231">
      <c r="A231">
        <f>INDEX(resultados!$A$2:$ZZ$401, 225, MATCH($B$1, resultados!$A$1:$ZZ$1, 0))</f>
        <v/>
      </c>
      <c r="B231">
        <f>INDEX(resultados!$A$2:$ZZ$401, 225, MATCH($B$2, resultados!$A$1:$ZZ$1, 0))</f>
        <v/>
      </c>
      <c r="C231">
        <f>INDEX(resultados!$A$2:$ZZ$401, 225, MATCH($B$3, resultados!$A$1:$ZZ$1, 0))</f>
        <v/>
      </c>
    </row>
    <row r="232">
      <c r="A232">
        <f>INDEX(resultados!$A$2:$ZZ$401, 226, MATCH($B$1, resultados!$A$1:$ZZ$1, 0))</f>
        <v/>
      </c>
      <c r="B232">
        <f>INDEX(resultados!$A$2:$ZZ$401, 226, MATCH($B$2, resultados!$A$1:$ZZ$1, 0))</f>
        <v/>
      </c>
      <c r="C232">
        <f>INDEX(resultados!$A$2:$ZZ$401, 226, MATCH($B$3, resultados!$A$1:$ZZ$1, 0))</f>
        <v/>
      </c>
    </row>
    <row r="233">
      <c r="A233">
        <f>INDEX(resultados!$A$2:$ZZ$401, 227, MATCH($B$1, resultados!$A$1:$ZZ$1, 0))</f>
        <v/>
      </c>
      <c r="B233">
        <f>INDEX(resultados!$A$2:$ZZ$401, 227, MATCH($B$2, resultados!$A$1:$ZZ$1, 0))</f>
        <v/>
      </c>
      <c r="C233">
        <f>INDEX(resultados!$A$2:$ZZ$401, 227, MATCH($B$3, resultados!$A$1:$ZZ$1, 0))</f>
        <v/>
      </c>
    </row>
    <row r="234">
      <c r="A234">
        <f>INDEX(resultados!$A$2:$ZZ$401, 228, MATCH($B$1, resultados!$A$1:$ZZ$1, 0))</f>
        <v/>
      </c>
      <c r="B234">
        <f>INDEX(resultados!$A$2:$ZZ$401, 228, MATCH($B$2, resultados!$A$1:$ZZ$1, 0))</f>
        <v/>
      </c>
      <c r="C234">
        <f>INDEX(resultados!$A$2:$ZZ$401, 228, MATCH($B$3, resultados!$A$1:$ZZ$1, 0))</f>
        <v/>
      </c>
    </row>
    <row r="235">
      <c r="A235">
        <f>INDEX(resultados!$A$2:$ZZ$401, 229, MATCH($B$1, resultados!$A$1:$ZZ$1, 0))</f>
        <v/>
      </c>
      <c r="B235">
        <f>INDEX(resultados!$A$2:$ZZ$401, 229, MATCH($B$2, resultados!$A$1:$ZZ$1, 0))</f>
        <v/>
      </c>
      <c r="C235">
        <f>INDEX(resultados!$A$2:$ZZ$401, 229, MATCH($B$3, resultados!$A$1:$ZZ$1, 0))</f>
        <v/>
      </c>
    </row>
    <row r="236">
      <c r="A236">
        <f>INDEX(resultados!$A$2:$ZZ$401, 230, MATCH($B$1, resultados!$A$1:$ZZ$1, 0))</f>
        <v/>
      </c>
      <c r="B236">
        <f>INDEX(resultados!$A$2:$ZZ$401, 230, MATCH($B$2, resultados!$A$1:$ZZ$1, 0))</f>
        <v/>
      </c>
      <c r="C236">
        <f>INDEX(resultados!$A$2:$ZZ$401, 230, MATCH($B$3, resultados!$A$1:$ZZ$1, 0))</f>
        <v/>
      </c>
    </row>
    <row r="237">
      <c r="A237">
        <f>INDEX(resultados!$A$2:$ZZ$401, 231, MATCH($B$1, resultados!$A$1:$ZZ$1, 0))</f>
        <v/>
      </c>
      <c r="B237">
        <f>INDEX(resultados!$A$2:$ZZ$401, 231, MATCH($B$2, resultados!$A$1:$ZZ$1, 0))</f>
        <v/>
      </c>
      <c r="C237">
        <f>INDEX(resultados!$A$2:$ZZ$401, 231, MATCH($B$3, resultados!$A$1:$ZZ$1, 0))</f>
        <v/>
      </c>
    </row>
    <row r="238">
      <c r="A238">
        <f>INDEX(resultados!$A$2:$ZZ$401, 232, MATCH($B$1, resultados!$A$1:$ZZ$1, 0))</f>
        <v/>
      </c>
      <c r="B238">
        <f>INDEX(resultados!$A$2:$ZZ$401, 232, MATCH($B$2, resultados!$A$1:$ZZ$1, 0))</f>
        <v/>
      </c>
      <c r="C238">
        <f>INDEX(resultados!$A$2:$ZZ$401, 232, MATCH($B$3, resultados!$A$1:$ZZ$1, 0))</f>
        <v/>
      </c>
    </row>
    <row r="239">
      <c r="A239">
        <f>INDEX(resultados!$A$2:$ZZ$401, 233, MATCH($B$1, resultados!$A$1:$ZZ$1, 0))</f>
        <v/>
      </c>
      <c r="B239">
        <f>INDEX(resultados!$A$2:$ZZ$401, 233, MATCH($B$2, resultados!$A$1:$ZZ$1, 0))</f>
        <v/>
      </c>
      <c r="C239">
        <f>INDEX(resultados!$A$2:$ZZ$401, 233, MATCH($B$3, resultados!$A$1:$ZZ$1, 0))</f>
        <v/>
      </c>
    </row>
    <row r="240">
      <c r="A240">
        <f>INDEX(resultados!$A$2:$ZZ$401, 234, MATCH($B$1, resultados!$A$1:$ZZ$1, 0))</f>
        <v/>
      </c>
      <c r="B240">
        <f>INDEX(resultados!$A$2:$ZZ$401, 234, MATCH($B$2, resultados!$A$1:$ZZ$1, 0))</f>
        <v/>
      </c>
      <c r="C240">
        <f>INDEX(resultados!$A$2:$ZZ$401, 234, MATCH($B$3, resultados!$A$1:$ZZ$1, 0))</f>
        <v/>
      </c>
    </row>
    <row r="241">
      <c r="A241">
        <f>INDEX(resultados!$A$2:$ZZ$401, 235, MATCH($B$1, resultados!$A$1:$ZZ$1, 0))</f>
        <v/>
      </c>
      <c r="B241">
        <f>INDEX(resultados!$A$2:$ZZ$401, 235, MATCH($B$2, resultados!$A$1:$ZZ$1, 0))</f>
        <v/>
      </c>
      <c r="C241">
        <f>INDEX(resultados!$A$2:$ZZ$401, 235, MATCH($B$3, resultados!$A$1:$ZZ$1, 0))</f>
        <v/>
      </c>
    </row>
    <row r="242">
      <c r="A242">
        <f>INDEX(resultados!$A$2:$ZZ$401, 236, MATCH($B$1, resultados!$A$1:$ZZ$1, 0))</f>
        <v/>
      </c>
      <c r="B242">
        <f>INDEX(resultados!$A$2:$ZZ$401, 236, MATCH($B$2, resultados!$A$1:$ZZ$1, 0))</f>
        <v/>
      </c>
      <c r="C242">
        <f>INDEX(resultados!$A$2:$ZZ$401, 236, MATCH($B$3, resultados!$A$1:$ZZ$1, 0))</f>
        <v/>
      </c>
    </row>
    <row r="243">
      <c r="A243">
        <f>INDEX(resultados!$A$2:$ZZ$401, 237, MATCH($B$1, resultados!$A$1:$ZZ$1, 0))</f>
        <v/>
      </c>
      <c r="B243">
        <f>INDEX(resultados!$A$2:$ZZ$401, 237, MATCH($B$2, resultados!$A$1:$ZZ$1, 0))</f>
        <v/>
      </c>
      <c r="C243">
        <f>INDEX(resultados!$A$2:$ZZ$401, 237, MATCH($B$3, resultados!$A$1:$ZZ$1, 0))</f>
        <v/>
      </c>
    </row>
    <row r="244">
      <c r="A244">
        <f>INDEX(resultados!$A$2:$ZZ$401, 238, MATCH($B$1, resultados!$A$1:$ZZ$1, 0))</f>
        <v/>
      </c>
      <c r="B244">
        <f>INDEX(resultados!$A$2:$ZZ$401, 238, MATCH($B$2, resultados!$A$1:$ZZ$1, 0))</f>
        <v/>
      </c>
      <c r="C244">
        <f>INDEX(resultados!$A$2:$ZZ$401, 238, MATCH($B$3, resultados!$A$1:$ZZ$1, 0))</f>
        <v/>
      </c>
    </row>
    <row r="245">
      <c r="A245">
        <f>INDEX(resultados!$A$2:$ZZ$401, 239, MATCH($B$1, resultados!$A$1:$ZZ$1, 0))</f>
        <v/>
      </c>
      <c r="B245">
        <f>INDEX(resultados!$A$2:$ZZ$401, 239, MATCH($B$2, resultados!$A$1:$ZZ$1, 0))</f>
        <v/>
      </c>
      <c r="C245">
        <f>INDEX(resultados!$A$2:$ZZ$401, 239, MATCH($B$3, resultados!$A$1:$ZZ$1, 0))</f>
        <v/>
      </c>
    </row>
    <row r="246">
      <c r="A246">
        <f>INDEX(resultados!$A$2:$ZZ$401, 240, MATCH($B$1, resultados!$A$1:$ZZ$1, 0))</f>
        <v/>
      </c>
      <c r="B246">
        <f>INDEX(resultados!$A$2:$ZZ$401, 240, MATCH($B$2, resultados!$A$1:$ZZ$1, 0))</f>
        <v/>
      </c>
      <c r="C246">
        <f>INDEX(resultados!$A$2:$ZZ$401, 240, MATCH($B$3, resultados!$A$1:$ZZ$1, 0))</f>
        <v/>
      </c>
    </row>
    <row r="247">
      <c r="A247">
        <f>INDEX(resultados!$A$2:$ZZ$401, 241, MATCH($B$1, resultados!$A$1:$ZZ$1, 0))</f>
        <v/>
      </c>
      <c r="B247">
        <f>INDEX(resultados!$A$2:$ZZ$401, 241, MATCH($B$2, resultados!$A$1:$ZZ$1, 0))</f>
        <v/>
      </c>
      <c r="C247">
        <f>INDEX(resultados!$A$2:$ZZ$401, 241, MATCH($B$3, resultados!$A$1:$ZZ$1, 0))</f>
        <v/>
      </c>
    </row>
    <row r="248">
      <c r="A248">
        <f>INDEX(resultados!$A$2:$ZZ$401, 242, MATCH($B$1, resultados!$A$1:$ZZ$1, 0))</f>
        <v/>
      </c>
      <c r="B248">
        <f>INDEX(resultados!$A$2:$ZZ$401, 242, MATCH($B$2, resultados!$A$1:$ZZ$1, 0))</f>
        <v/>
      </c>
      <c r="C248">
        <f>INDEX(resultados!$A$2:$ZZ$401, 242, MATCH($B$3, resultados!$A$1:$ZZ$1, 0))</f>
        <v/>
      </c>
    </row>
    <row r="249">
      <c r="A249">
        <f>INDEX(resultados!$A$2:$ZZ$401, 243, MATCH($B$1, resultados!$A$1:$ZZ$1, 0))</f>
        <v/>
      </c>
      <c r="B249">
        <f>INDEX(resultados!$A$2:$ZZ$401, 243, MATCH($B$2, resultados!$A$1:$ZZ$1, 0))</f>
        <v/>
      </c>
      <c r="C249">
        <f>INDEX(resultados!$A$2:$ZZ$401, 243, MATCH($B$3, resultados!$A$1:$ZZ$1, 0))</f>
        <v/>
      </c>
    </row>
    <row r="250">
      <c r="A250">
        <f>INDEX(resultados!$A$2:$ZZ$401, 244, MATCH($B$1, resultados!$A$1:$ZZ$1, 0))</f>
        <v/>
      </c>
      <c r="B250">
        <f>INDEX(resultados!$A$2:$ZZ$401, 244, MATCH($B$2, resultados!$A$1:$ZZ$1, 0))</f>
        <v/>
      </c>
      <c r="C250">
        <f>INDEX(resultados!$A$2:$ZZ$401, 244, MATCH($B$3, resultados!$A$1:$ZZ$1, 0))</f>
        <v/>
      </c>
    </row>
    <row r="251">
      <c r="A251">
        <f>INDEX(resultados!$A$2:$ZZ$401, 245, MATCH($B$1, resultados!$A$1:$ZZ$1, 0))</f>
        <v/>
      </c>
      <c r="B251">
        <f>INDEX(resultados!$A$2:$ZZ$401, 245, MATCH($B$2, resultados!$A$1:$ZZ$1, 0))</f>
        <v/>
      </c>
      <c r="C251">
        <f>INDEX(resultados!$A$2:$ZZ$401, 245, MATCH($B$3, resultados!$A$1:$ZZ$1, 0))</f>
        <v/>
      </c>
    </row>
    <row r="252">
      <c r="A252">
        <f>INDEX(resultados!$A$2:$ZZ$401, 246, MATCH($B$1, resultados!$A$1:$ZZ$1, 0))</f>
        <v/>
      </c>
      <c r="B252">
        <f>INDEX(resultados!$A$2:$ZZ$401, 246, MATCH($B$2, resultados!$A$1:$ZZ$1, 0))</f>
        <v/>
      </c>
      <c r="C252">
        <f>INDEX(resultados!$A$2:$ZZ$401, 246, MATCH($B$3, resultados!$A$1:$ZZ$1, 0))</f>
        <v/>
      </c>
    </row>
    <row r="253">
      <c r="A253">
        <f>INDEX(resultados!$A$2:$ZZ$401, 247, MATCH($B$1, resultados!$A$1:$ZZ$1, 0))</f>
        <v/>
      </c>
      <c r="B253">
        <f>INDEX(resultados!$A$2:$ZZ$401, 247, MATCH($B$2, resultados!$A$1:$ZZ$1, 0))</f>
        <v/>
      </c>
      <c r="C253">
        <f>INDEX(resultados!$A$2:$ZZ$401, 247, MATCH($B$3, resultados!$A$1:$ZZ$1, 0))</f>
        <v/>
      </c>
    </row>
    <row r="254">
      <c r="A254">
        <f>INDEX(resultados!$A$2:$ZZ$401, 248, MATCH($B$1, resultados!$A$1:$ZZ$1, 0))</f>
        <v/>
      </c>
      <c r="B254">
        <f>INDEX(resultados!$A$2:$ZZ$401, 248, MATCH($B$2, resultados!$A$1:$ZZ$1, 0))</f>
        <v/>
      </c>
      <c r="C254">
        <f>INDEX(resultados!$A$2:$ZZ$401, 248, MATCH($B$3, resultados!$A$1:$ZZ$1, 0))</f>
        <v/>
      </c>
    </row>
    <row r="255">
      <c r="A255">
        <f>INDEX(resultados!$A$2:$ZZ$401, 249, MATCH($B$1, resultados!$A$1:$ZZ$1, 0))</f>
        <v/>
      </c>
      <c r="B255">
        <f>INDEX(resultados!$A$2:$ZZ$401, 249, MATCH($B$2, resultados!$A$1:$ZZ$1, 0))</f>
        <v/>
      </c>
      <c r="C255">
        <f>INDEX(resultados!$A$2:$ZZ$401, 249, MATCH($B$3, resultados!$A$1:$ZZ$1, 0))</f>
        <v/>
      </c>
    </row>
    <row r="256">
      <c r="A256">
        <f>INDEX(resultados!$A$2:$ZZ$401, 250, MATCH($B$1, resultados!$A$1:$ZZ$1, 0))</f>
        <v/>
      </c>
      <c r="B256">
        <f>INDEX(resultados!$A$2:$ZZ$401, 250, MATCH($B$2, resultados!$A$1:$ZZ$1, 0))</f>
        <v/>
      </c>
      <c r="C256">
        <f>INDEX(resultados!$A$2:$ZZ$401, 250, MATCH($B$3, resultados!$A$1:$ZZ$1, 0))</f>
        <v/>
      </c>
    </row>
    <row r="257">
      <c r="A257">
        <f>INDEX(resultados!$A$2:$ZZ$401, 251, MATCH($B$1, resultados!$A$1:$ZZ$1, 0))</f>
        <v/>
      </c>
      <c r="B257">
        <f>INDEX(resultados!$A$2:$ZZ$401, 251, MATCH($B$2, resultados!$A$1:$ZZ$1, 0))</f>
        <v/>
      </c>
      <c r="C257">
        <f>INDEX(resultados!$A$2:$ZZ$401, 251, MATCH($B$3, resultados!$A$1:$ZZ$1, 0))</f>
        <v/>
      </c>
    </row>
    <row r="258">
      <c r="A258">
        <f>INDEX(resultados!$A$2:$ZZ$401, 252, MATCH($B$1, resultados!$A$1:$ZZ$1, 0))</f>
        <v/>
      </c>
      <c r="B258">
        <f>INDEX(resultados!$A$2:$ZZ$401, 252, MATCH($B$2, resultados!$A$1:$ZZ$1, 0))</f>
        <v/>
      </c>
      <c r="C258">
        <f>INDEX(resultados!$A$2:$ZZ$401, 252, MATCH($B$3, resultados!$A$1:$ZZ$1, 0))</f>
        <v/>
      </c>
    </row>
    <row r="259">
      <c r="A259">
        <f>INDEX(resultados!$A$2:$ZZ$401, 253, MATCH($B$1, resultados!$A$1:$ZZ$1, 0))</f>
        <v/>
      </c>
      <c r="B259">
        <f>INDEX(resultados!$A$2:$ZZ$401, 253, MATCH($B$2, resultados!$A$1:$ZZ$1, 0))</f>
        <v/>
      </c>
      <c r="C259">
        <f>INDEX(resultados!$A$2:$ZZ$401, 253, MATCH($B$3, resultados!$A$1:$ZZ$1, 0))</f>
        <v/>
      </c>
    </row>
    <row r="260">
      <c r="A260">
        <f>INDEX(resultados!$A$2:$ZZ$401, 254, MATCH($B$1, resultados!$A$1:$ZZ$1, 0))</f>
        <v/>
      </c>
      <c r="B260">
        <f>INDEX(resultados!$A$2:$ZZ$401, 254, MATCH($B$2, resultados!$A$1:$ZZ$1, 0))</f>
        <v/>
      </c>
      <c r="C260">
        <f>INDEX(resultados!$A$2:$ZZ$401, 254, MATCH($B$3, resultados!$A$1:$ZZ$1, 0))</f>
        <v/>
      </c>
    </row>
    <row r="261">
      <c r="A261">
        <f>INDEX(resultados!$A$2:$ZZ$401, 255, MATCH($B$1, resultados!$A$1:$ZZ$1, 0))</f>
        <v/>
      </c>
      <c r="B261">
        <f>INDEX(resultados!$A$2:$ZZ$401, 255, MATCH($B$2, resultados!$A$1:$ZZ$1, 0))</f>
        <v/>
      </c>
      <c r="C261">
        <f>INDEX(resultados!$A$2:$ZZ$401, 255, MATCH($B$3, resultados!$A$1:$ZZ$1, 0))</f>
        <v/>
      </c>
    </row>
    <row r="262">
      <c r="A262">
        <f>INDEX(resultados!$A$2:$ZZ$401, 256, MATCH($B$1, resultados!$A$1:$ZZ$1, 0))</f>
        <v/>
      </c>
      <c r="B262">
        <f>INDEX(resultados!$A$2:$ZZ$401, 256, MATCH($B$2, resultados!$A$1:$ZZ$1, 0))</f>
        <v/>
      </c>
      <c r="C262">
        <f>INDEX(resultados!$A$2:$ZZ$401, 256, MATCH($B$3, resultados!$A$1:$ZZ$1, 0))</f>
        <v/>
      </c>
    </row>
    <row r="263">
      <c r="A263">
        <f>INDEX(resultados!$A$2:$ZZ$401, 257, MATCH($B$1, resultados!$A$1:$ZZ$1, 0))</f>
        <v/>
      </c>
      <c r="B263">
        <f>INDEX(resultados!$A$2:$ZZ$401, 257, MATCH($B$2, resultados!$A$1:$ZZ$1, 0))</f>
        <v/>
      </c>
      <c r="C263">
        <f>INDEX(resultados!$A$2:$ZZ$401, 257, MATCH($B$3, resultados!$A$1:$ZZ$1, 0))</f>
        <v/>
      </c>
    </row>
    <row r="264">
      <c r="A264">
        <f>INDEX(resultados!$A$2:$ZZ$401, 258, MATCH($B$1, resultados!$A$1:$ZZ$1, 0))</f>
        <v/>
      </c>
      <c r="B264">
        <f>INDEX(resultados!$A$2:$ZZ$401, 258, MATCH($B$2, resultados!$A$1:$ZZ$1, 0))</f>
        <v/>
      </c>
      <c r="C264">
        <f>INDEX(resultados!$A$2:$ZZ$401, 258, MATCH($B$3, resultados!$A$1:$ZZ$1, 0))</f>
        <v/>
      </c>
    </row>
    <row r="265">
      <c r="A265">
        <f>INDEX(resultados!$A$2:$ZZ$401, 259, MATCH($B$1, resultados!$A$1:$ZZ$1, 0))</f>
        <v/>
      </c>
      <c r="B265">
        <f>INDEX(resultados!$A$2:$ZZ$401, 259, MATCH($B$2, resultados!$A$1:$ZZ$1, 0))</f>
        <v/>
      </c>
      <c r="C265">
        <f>INDEX(resultados!$A$2:$ZZ$401, 259, MATCH($B$3, resultados!$A$1:$ZZ$1, 0))</f>
        <v/>
      </c>
    </row>
    <row r="266">
      <c r="A266">
        <f>INDEX(resultados!$A$2:$ZZ$401, 260, MATCH($B$1, resultados!$A$1:$ZZ$1, 0))</f>
        <v/>
      </c>
      <c r="B266">
        <f>INDEX(resultados!$A$2:$ZZ$401, 260, MATCH($B$2, resultados!$A$1:$ZZ$1, 0))</f>
        <v/>
      </c>
      <c r="C266">
        <f>INDEX(resultados!$A$2:$ZZ$401, 260, MATCH($B$3, resultados!$A$1:$ZZ$1, 0))</f>
        <v/>
      </c>
    </row>
    <row r="267">
      <c r="A267">
        <f>INDEX(resultados!$A$2:$ZZ$401, 261, MATCH($B$1, resultados!$A$1:$ZZ$1, 0))</f>
        <v/>
      </c>
      <c r="B267">
        <f>INDEX(resultados!$A$2:$ZZ$401, 261, MATCH($B$2, resultados!$A$1:$ZZ$1, 0))</f>
        <v/>
      </c>
      <c r="C267">
        <f>INDEX(resultados!$A$2:$ZZ$401, 261, MATCH($B$3, resultados!$A$1:$ZZ$1, 0))</f>
        <v/>
      </c>
    </row>
    <row r="268">
      <c r="A268">
        <f>INDEX(resultados!$A$2:$ZZ$401, 262, MATCH($B$1, resultados!$A$1:$ZZ$1, 0))</f>
        <v/>
      </c>
      <c r="B268">
        <f>INDEX(resultados!$A$2:$ZZ$401, 262, MATCH($B$2, resultados!$A$1:$ZZ$1, 0))</f>
        <v/>
      </c>
      <c r="C268">
        <f>INDEX(resultados!$A$2:$ZZ$401, 262, MATCH($B$3, resultados!$A$1:$ZZ$1, 0))</f>
        <v/>
      </c>
    </row>
    <row r="269">
      <c r="A269">
        <f>INDEX(resultados!$A$2:$ZZ$401, 263, MATCH($B$1, resultados!$A$1:$ZZ$1, 0))</f>
        <v/>
      </c>
      <c r="B269">
        <f>INDEX(resultados!$A$2:$ZZ$401, 263, MATCH($B$2, resultados!$A$1:$ZZ$1, 0))</f>
        <v/>
      </c>
      <c r="C269">
        <f>INDEX(resultados!$A$2:$ZZ$401, 263, MATCH($B$3, resultados!$A$1:$ZZ$1, 0))</f>
        <v/>
      </c>
    </row>
    <row r="270">
      <c r="A270">
        <f>INDEX(resultados!$A$2:$ZZ$401, 264, MATCH($B$1, resultados!$A$1:$ZZ$1, 0))</f>
        <v/>
      </c>
      <c r="B270">
        <f>INDEX(resultados!$A$2:$ZZ$401, 264, MATCH($B$2, resultados!$A$1:$ZZ$1, 0))</f>
        <v/>
      </c>
      <c r="C270">
        <f>INDEX(resultados!$A$2:$ZZ$401, 264, MATCH($B$3, resultados!$A$1:$ZZ$1, 0))</f>
        <v/>
      </c>
    </row>
    <row r="271">
      <c r="A271">
        <f>INDEX(resultados!$A$2:$ZZ$401, 265, MATCH($B$1, resultados!$A$1:$ZZ$1, 0))</f>
        <v/>
      </c>
      <c r="B271">
        <f>INDEX(resultados!$A$2:$ZZ$401, 265, MATCH($B$2, resultados!$A$1:$ZZ$1, 0))</f>
        <v/>
      </c>
      <c r="C271">
        <f>INDEX(resultados!$A$2:$ZZ$401, 265, MATCH($B$3, resultados!$A$1:$ZZ$1, 0))</f>
        <v/>
      </c>
    </row>
    <row r="272">
      <c r="A272">
        <f>INDEX(resultados!$A$2:$ZZ$401, 266, MATCH($B$1, resultados!$A$1:$ZZ$1, 0))</f>
        <v/>
      </c>
      <c r="B272">
        <f>INDEX(resultados!$A$2:$ZZ$401, 266, MATCH($B$2, resultados!$A$1:$ZZ$1, 0))</f>
        <v/>
      </c>
      <c r="C272">
        <f>INDEX(resultados!$A$2:$ZZ$401, 266, MATCH($B$3, resultados!$A$1:$ZZ$1, 0))</f>
        <v/>
      </c>
    </row>
    <row r="273">
      <c r="A273">
        <f>INDEX(resultados!$A$2:$ZZ$401, 267, MATCH($B$1, resultados!$A$1:$ZZ$1, 0))</f>
        <v/>
      </c>
      <c r="B273">
        <f>INDEX(resultados!$A$2:$ZZ$401, 267, MATCH($B$2, resultados!$A$1:$ZZ$1, 0))</f>
        <v/>
      </c>
      <c r="C273">
        <f>INDEX(resultados!$A$2:$ZZ$401, 267, MATCH($B$3, resultados!$A$1:$ZZ$1, 0))</f>
        <v/>
      </c>
    </row>
    <row r="274">
      <c r="A274">
        <f>INDEX(resultados!$A$2:$ZZ$401, 268, MATCH($B$1, resultados!$A$1:$ZZ$1, 0))</f>
        <v/>
      </c>
      <c r="B274">
        <f>INDEX(resultados!$A$2:$ZZ$401, 268, MATCH($B$2, resultados!$A$1:$ZZ$1, 0))</f>
        <v/>
      </c>
      <c r="C274">
        <f>INDEX(resultados!$A$2:$ZZ$401, 268, MATCH($B$3, resultados!$A$1:$ZZ$1, 0))</f>
        <v/>
      </c>
    </row>
    <row r="275">
      <c r="A275">
        <f>INDEX(resultados!$A$2:$ZZ$401, 269, MATCH($B$1, resultados!$A$1:$ZZ$1, 0))</f>
        <v/>
      </c>
      <c r="B275">
        <f>INDEX(resultados!$A$2:$ZZ$401, 269, MATCH($B$2, resultados!$A$1:$ZZ$1, 0))</f>
        <v/>
      </c>
      <c r="C275">
        <f>INDEX(resultados!$A$2:$ZZ$401, 269, MATCH($B$3, resultados!$A$1:$ZZ$1, 0))</f>
        <v/>
      </c>
    </row>
    <row r="276">
      <c r="A276">
        <f>INDEX(resultados!$A$2:$ZZ$401, 270, MATCH($B$1, resultados!$A$1:$ZZ$1, 0))</f>
        <v/>
      </c>
      <c r="B276">
        <f>INDEX(resultados!$A$2:$ZZ$401, 270, MATCH($B$2, resultados!$A$1:$ZZ$1, 0))</f>
        <v/>
      </c>
      <c r="C276">
        <f>INDEX(resultados!$A$2:$ZZ$401, 270, MATCH($B$3, resultados!$A$1:$ZZ$1, 0))</f>
        <v/>
      </c>
    </row>
    <row r="277">
      <c r="A277">
        <f>INDEX(resultados!$A$2:$ZZ$401, 271, MATCH($B$1, resultados!$A$1:$ZZ$1, 0))</f>
        <v/>
      </c>
      <c r="B277">
        <f>INDEX(resultados!$A$2:$ZZ$401, 271, MATCH($B$2, resultados!$A$1:$ZZ$1, 0))</f>
        <v/>
      </c>
      <c r="C277">
        <f>INDEX(resultados!$A$2:$ZZ$401, 271, MATCH($B$3, resultados!$A$1:$ZZ$1, 0))</f>
        <v/>
      </c>
    </row>
    <row r="278">
      <c r="A278">
        <f>INDEX(resultados!$A$2:$ZZ$401, 272, MATCH($B$1, resultados!$A$1:$ZZ$1, 0))</f>
        <v/>
      </c>
      <c r="B278">
        <f>INDEX(resultados!$A$2:$ZZ$401, 272, MATCH($B$2, resultados!$A$1:$ZZ$1, 0))</f>
        <v/>
      </c>
      <c r="C278">
        <f>INDEX(resultados!$A$2:$ZZ$401, 272, MATCH($B$3, resultados!$A$1:$ZZ$1, 0))</f>
        <v/>
      </c>
    </row>
    <row r="279">
      <c r="A279">
        <f>INDEX(resultados!$A$2:$ZZ$401, 273, MATCH($B$1, resultados!$A$1:$ZZ$1, 0))</f>
        <v/>
      </c>
      <c r="B279">
        <f>INDEX(resultados!$A$2:$ZZ$401, 273, MATCH($B$2, resultados!$A$1:$ZZ$1, 0))</f>
        <v/>
      </c>
      <c r="C279">
        <f>INDEX(resultados!$A$2:$ZZ$401, 273, MATCH($B$3, resultados!$A$1:$ZZ$1, 0))</f>
        <v/>
      </c>
    </row>
    <row r="280">
      <c r="A280">
        <f>INDEX(resultados!$A$2:$ZZ$401, 274, MATCH($B$1, resultados!$A$1:$ZZ$1, 0))</f>
        <v/>
      </c>
      <c r="B280">
        <f>INDEX(resultados!$A$2:$ZZ$401, 274, MATCH($B$2, resultados!$A$1:$ZZ$1, 0))</f>
        <v/>
      </c>
      <c r="C280">
        <f>INDEX(resultados!$A$2:$ZZ$401, 274, MATCH($B$3, resultados!$A$1:$ZZ$1, 0))</f>
        <v/>
      </c>
    </row>
    <row r="281">
      <c r="A281">
        <f>INDEX(resultados!$A$2:$ZZ$401, 275, MATCH($B$1, resultados!$A$1:$ZZ$1, 0))</f>
        <v/>
      </c>
      <c r="B281">
        <f>INDEX(resultados!$A$2:$ZZ$401, 275, MATCH($B$2, resultados!$A$1:$ZZ$1, 0))</f>
        <v/>
      </c>
      <c r="C281">
        <f>INDEX(resultados!$A$2:$ZZ$401, 275, MATCH($B$3, resultados!$A$1:$ZZ$1, 0))</f>
        <v/>
      </c>
    </row>
    <row r="282">
      <c r="A282">
        <f>INDEX(resultados!$A$2:$ZZ$401, 276, MATCH($B$1, resultados!$A$1:$ZZ$1, 0))</f>
        <v/>
      </c>
      <c r="B282">
        <f>INDEX(resultados!$A$2:$ZZ$401, 276, MATCH($B$2, resultados!$A$1:$ZZ$1, 0))</f>
        <v/>
      </c>
      <c r="C282">
        <f>INDEX(resultados!$A$2:$ZZ$401, 276, MATCH($B$3, resultados!$A$1:$ZZ$1, 0))</f>
        <v/>
      </c>
    </row>
    <row r="283">
      <c r="A283">
        <f>INDEX(resultados!$A$2:$ZZ$401, 277, MATCH($B$1, resultados!$A$1:$ZZ$1, 0))</f>
        <v/>
      </c>
      <c r="B283">
        <f>INDEX(resultados!$A$2:$ZZ$401, 277, MATCH($B$2, resultados!$A$1:$ZZ$1, 0))</f>
        <v/>
      </c>
      <c r="C283">
        <f>INDEX(resultados!$A$2:$ZZ$401, 277, MATCH($B$3, resultados!$A$1:$ZZ$1, 0))</f>
        <v/>
      </c>
    </row>
    <row r="284">
      <c r="A284">
        <f>INDEX(resultados!$A$2:$ZZ$401, 278, MATCH($B$1, resultados!$A$1:$ZZ$1, 0))</f>
        <v/>
      </c>
      <c r="B284">
        <f>INDEX(resultados!$A$2:$ZZ$401, 278, MATCH($B$2, resultados!$A$1:$ZZ$1, 0))</f>
        <v/>
      </c>
      <c r="C284">
        <f>INDEX(resultados!$A$2:$ZZ$401, 278, MATCH($B$3, resultados!$A$1:$ZZ$1, 0))</f>
        <v/>
      </c>
    </row>
    <row r="285">
      <c r="A285">
        <f>INDEX(resultados!$A$2:$ZZ$401, 279, MATCH($B$1, resultados!$A$1:$ZZ$1, 0))</f>
        <v/>
      </c>
      <c r="B285">
        <f>INDEX(resultados!$A$2:$ZZ$401, 279, MATCH($B$2, resultados!$A$1:$ZZ$1, 0))</f>
        <v/>
      </c>
      <c r="C285">
        <f>INDEX(resultados!$A$2:$ZZ$401, 279, MATCH($B$3, resultados!$A$1:$ZZ$1, 0))</f>
        <v/>
      </c>
    </row>
    <row r="286">
      <c r="A286">
        <f>INDEX(resultados!$A$2:$ZZ$401, 280, MATCH($B$1, resultados!$A$1:$ZZ$1, 0))</f>
        <v/>
      </c>
      <c r="B286">
        <f>INDEX(resultados!$A$2:$ZZ$401, 280, MATCH($B$2, resultados!$A$1:$ZZ$1, 0))</f>
        <v/>
      </c>
      <c r="C286">
        <f>INDEX(resultados!$A$2:$ZZ$401, 280, MATCH($B$3, resultados!$A$1:$ZZ$1, 0))</f>
        <v/>
      </c>
    </row>
    <row r="287">
      <c r="A287">
        <f>INDEX(resultados!$A$2:$ZZ$401, 281, MATCH($B$1, resultados!$A$1:$ZZ$1, 0))</f>
        <v/>
      </c>
      <c r="B287">
        <f>INDEX(resultados!$A$2:$ZZ$401, 281, MATCH($B$2, resultados!$A$1:$ZZ$1, 0))</f>
        <v/>
      </c>
      <c r="C287">
        <f>INDEX(resultados!$A$2:$ZZ$401, 281, MATCH($B$3, resultados!$A$1:$ZZ$1, 0))</f>
        <v/>
      </c>
    </row>
    <row r="288">
      <c r="A288">
        <f>INDEX(resultados!$A$2:$ZZ$401, 282, MATCH($B$1, resultados!$A$1:$ZZ$1, 0))</f>
        <v/>
      </c>
      <c r="B288">
        <f>INDEX(resultados!$A$2:$ZZ$401, 282, MATCH($B$2, resultados!$A$1:$ZZ$1, 0))</f>
        <v/>
      </c>
      <c r="C288">
        <f>INDEX(resultados!$A$2:$ZZ$401, 282, MATCH($B$3, resultados!$A$1:$ZZ$1, 0))</f>
        <v/>
      </c>
    </row>
    <row r="289">
      <c r="A289">
        <f>INDEX(resultados!$A$2:$ZZ$401, 283, MATCH($B$1, resultados!$A$1:$ZZ$1, 0))</f>
        <v/>
      </c>
      <c r="B289">
        <f>INDEX(resultados!$A$2:$ZZ$401, 283, MATCH($B$2, resultados!$A$1:$ZZ$1, 0))</f>
        <v/>
      </c>
      <c r="C289">
        <f>INDEX(resultados!$A$2:$ZZ$401, 283, MATCH($B$3, resultados!$A$1:$ZZ$1, 0))</f>
        <v/>
      </c>
    </row>
    <row r="290">
      <c r="A290">
        <f>INDEX(resultados!$A$2:$ZZ$401, 284, MATCH($B$1, resultados!$A$1:$ZZ$1, 0))</f>
        <v/>
      </c>
      <c r="B290">
        <f>INDEX(resultados!$A$2:$ZZ$401, 284, MATCH($B$2, resultados!$A$1:$ZZ$1, 0))</f>
        <v/>
      </c>
      <c r="C290">
        <f>INDEX(resultados!$A$2:$ZZ$401, 284, MATCH($B$3, resultados!$A$1:$ZZ$1, 0))</f>
        <v/>
      </c>
    </row>
    <row r="291">
      <c r="A291">
        <f>INDEX(resultados!$A$2:$ZZ$401, 285, MATCH($B$1, resultados!$A$1:$ZZ$1, 0))</f>
        <v/>
      </c>
      <c r="B291">
        <f>INDEX(resultados!$A$2:$ZZ$401, 285, MATCH($B$2, resultados!$A$1:$ZZ$1, 0))</f>
        <v/>
      </c>
      <c r="C291">
        <f>INDEX(resultados!$A$2:$ZZ$401, 285, MATCH($B$3, resultados!$A$1:$ZZ$1, 0))</f>
        <v/>
      </c>
    </row>
    <row r="292">
      <c r="A292">
        <f>INDEX(resultados!$A$2:$ZZ$401, 286, MATCH($B$1, resultados!$A$1:$ZZ$1, 0))</f>
        <v/>
      </c>
      <c r="B292">
        <f>INDEX(resultados!$A$2:$ZZ$401, 286, MATCH($B$2, resultados!$A$1:$ZZ$1, 0))</f>
        <v/>
      </c>
      <c r="C292">
        <f>INDEX(resultados!$A$2:$ZZ$401, 286, MATCH($B$3, resultados!$A$1:$ZZ$1, 0))</f>
        <v/>
      </c>
    </row>
    <row r="293">
      <c r="A293">
        <f>INDEX(resultados!$A$2:$ZZ$401, 287, MATCH($B$1, resultados!$A$1:$ZZ$1, 0))</f>
        <v/>
      </c>
      <c r="B293">
        <f>INDEX(resultados!$A$2:$ZZ$401, 287, MATCH($B$2, resultados!$A$1:$ZZ$1, 0))</f>
        <v/>
      </c>
      <c r="C293">
        <f>INDEX(resultados!$A$2:$ZZ$401, 287, MATCH($B$3, resultados!$A$1:$ZZ$1, 0))</f>
        <v/>
      </c>
    </row>
    <row r="294">
      <c r="A294">
        <f>INDEX(resultados!$A$2:$ZZ$401, 288, MATCH($B$1, resultados!$A$1:$ZZ$1, 0))</f>
        <v/>
      </c>
      <c r="B294">
        <f>INDEX(resultados!$A$2:$ZZ$401, 288, MATCH($B$2, resultados!$A$1:$ZZ$1, 0))</f>
        <v/>
      </c>
      <c r="C294">
        <f>INDEX(resultados!$A$2:$ZZ$401, 288, MATCH($B$3, resultados!$A$1:$ZZ$1, 0))</f>
        <v/>
      </c>
    </row>
    <row r="295">
      <c r="A295">
        <f>INDEX(resultados!$A$2:$ZZ$401, 289, MATCH($B$1, resultados!$A$1:$ZZ$1, 0))</f>
        <v/>
      </c>
      <c r="B295">
        <f>INDEX(resultados!$A$2:$ZZ$401, 289, MATCH($B$2, resultados!$A$1:$ZZ$1, 0))</f>
        <v/>
      </c>
      <c r="C295">
        <f>INDEX(resultados!$A$2:$ZZ$401, 289, MATCH($B$3, resultados!$A$1:$ZZ$1, 0))</f>
        <v/>
      </c>
    </row>
    <row r="296">
      <c r="A296">
        <f>INDEX(resultados!$A$2:$ZZ$401, 290, MATCH($B$1, resultados!$A$1:$ZZ$1, 0))</f>
        <v/>
      </c>
      <c r="B296">
        <f>INDEX(resultados!$A$2:$ZZ$401, 290, MATCH($B$2, resultados!$A$1:$ZZ$1, 0))</f>
        <v/>
      </c>
      <c r="C296">
        <f>INDEX(resultados!$A$2:$ZZ$401, 290, MATCH($B$3, resultados!$A$1:$ZZ$1, 0))</f>
        <v/>
      </c>
    </row>
    <row r="297">
      <c r="A297">
        <f>INDEX(resultados!$A$2:$ZZ$401, 291, MATCH($B$1, resultados!$A$1:$ZZ$1, 0))</f>
        <v/>
      </c>
      <c r="B297">
        <f>INDEX(resultados!$A$2:$ZZ$401, 291, MATCH($B$2, resultados!$A$1:$ZZ$1, 0))</f>
        <v/>
      </c>
      <c r="C297">
        <f>INDEX(resultados!$A$2:$ZZ$401, 291, MATCH($B$3, resultados!$A$1:$ZZ$1, 0))</f>
        <v/>
      </c>
    </row>
    <row r="298">
      <c r="A298">
        <f>INDEX(resultados!$A$2:$ZZ$401, 292, MATCH($B$1, resultados!$A$1:$ZZ$1, 0))</f>
        <v/>
      </c>
      <c r="B298">
        <f>INDEX(resultados!$A$2:$ZZ$401, 292, MATCH($B$2, resultados!$A$1:$ZZ$1, 0))</f>
        <v/>
      </c>
      <c r="C298">
        <f>INDEX(resultados!$A$2:$ZZ$401, 292, MATCH($B$3, resultados!$A$1:$ZZ$1, 0))</f>
        <v/>
      </c>
    </row>
    <row r="299">
      <c r="A299">
        <f>INDEX(resultados!$A$2:$ZZ$401, 293, MATCH($B$1, resultados!$A$1:$ZZ$1, 0))</f>
        <v/>
      </c>
      <c r="B299">
        <f>INDEX(resultados!$A$2:$ZZ$401, 293, MATCH($B$2, resultados!$A$1:$ZZ$1, 0))</f>
        <v/>
      </c>
      <c r="C299">
        <f>INDEX(resultados!$A$2:$ZZ$401, 293, MATCH($B$3, resultados!$A$1:$ZZ$1, 0))</f>
        <v/>
      </c>
    </row>
    <row r="300">
      <c r="A300">
        <f>INDEX(resultados!$A$2:$ZZ$401, 294, MATCH($B$1, resultados!$A$1:$ZZ$1, 0))</f>
        <v/>
      </c>
      <c r="B300">
        <f>INDEX(resultados!$A$2:$ZZ$401, 294, MATCH($B$2, resultados!$A$1:$ZZ$1, 0))</f>
        <v/>
      </c>
      <c r="C300">
        <f>INDEX(resultados!$A$2:$ZZ$401, 294, MATCH($B$3, resultados!$A$1:$ZZ$1, 0))</f>
        <v/>
      </c>
    </row>
    <row r="301">
      <c r="A301">
        <f>INDEX(resultados!$A$2:$ZZ$401, 295, MATCH($B$1, resultados!$A$1:$ZZ$1, 0))</f>
        <v/>
      </c>
      <c r="B301">
        <f>INDEX(resultados!$A$2:$ZZ$401, 295, MATCH($B$2, resultados!$A$1:$ZZ$1, 0))</f>
        <v/>
      </c>
      <c r="C301">
        <f>INDEX(resultados!$A$2:$ZZ$401, 295, MATCH($B$3, resultados!$A$1:$ZZ$1, 0))</f>
        <v/>
      </c>
    </row>
    <row r="302">
      <c r="A302">
        <f>INDEX(resultados!$A$2:$ZZ$401, 296, MATCH($B$1, resultados!$A$1:$ZZ$1, 0))</f>
        <v/>
      </c>
      <c r="B302">
        <f>INDEX(resultados!$A$2:$ZZ$401, 296, MATCH($B$2, resultados!$A$1:$ZZ$1, 0))</f>
        <v/>
      </c>
      <c r="C302">
        <f>INDEX(resultados!$A$2:$ZZ$401, 296, MATCH($B$3, resultados!$A$1:$ZZ$1, 0))</f>
        <v/>
      </c>
    </row>
    <row r="303">
      <c r="A303">
        <f>INDEX(resultados!$A$2:$ZZ$401, 297, MATCH($B$1, resultados!$A$1:$ZZ$1, 0))</f>
        <v/>
      </c>
      <c r="B303">
        <f>INDEX(resultados!$A$2:$ZZ$401, 297, MATCH($B$2, resultados!$A$1:$ZZ$1, 0))</f>
        <v/>
      </c>
      <c r="C303">
        <f>INDEX(resultados!$A$2:$ZZ$401, 297, MATCH($B$3, resultados!$A$1:$ZZ$1, 0))</f>
        <v/>
      </c>
    </row>
    <row r="304">
      <c r="A304">
        <f>INDEX(resultados!$A$2:$ZZ$401, 298, MATCH($B$1, resultados!$A$1:$ZZ$1, 0))</f>
        <v/>
      </c>
      <c r="B304">
        <f>INDEX(resultados!$A$2:$ZZ$401, 298, MATCH($B$2, resultados!$A$1:$ZZ$1, 0))</f>
        <v/>
      </c>
      <c r="C304">
        <f>INDEX(resultados!$A$2:$ZZ$401, 298, MATCH($B$3, resultados!$A$1:$ZZ$1, 0))</f>
        <v/>
      </c>
    </row>
    <row r="305">
      <c r="A305">
        <f>INDEX(resultados!$A$2:$ZZ$401, 299, MATCH($B$1, resultados!$A$1:$ZZ$1, 0))</f>
        <v/>
      </c>
      <c r="B305">
        <f>INDEX(resultados!$A$2:$ZZ$401, 299, MATCH($B$2, resultados!$A$1:$ZZ$1, 0))</f>
        <v/>
      </c>
      <c r="C305">
        <f>INDEX(resultados!$A$2:$ZZ$401, 299, MATCH($B$3, resultados!$A$1:$ZZ$1, 0))</f>
        <v/>
      </c>
    </row>
    <row r="306">
      <c r="A306">
        <f>INDEX(resultados!$A$2:$ZZ$401, 300, MATCH($B$1, resultados!$A$1:$ZZ$1, 0))</f>
        <v/>
      </c>
      <c r="B306">
        <f>INDEX(resultados!$A$2:$ZZ$401, 300, MATCH($B$2, resultados!$A$1:$ZZ$1, 0))</f>
        <v/>
      </c>
      <c r="C306">
        <f>INDEX(resultados!$A$2:$ZZ$401, 300, MATCH($B$3, resultados!$A$1:$ZZ$1, 0))</f>
        <v/>
      </c>
    </row>
    <row r="307">
      <c r="A307">
        <f>INDEX(resultados!$A$2:$ZZ$401, 301, MATCH($B$1, resultados!$A$1:$ZZ$1, 0))</f>
        <v/>
      </c>
      <c r="B307">
        <f>INDEX(resultados!$A$2:$ZZ$401, 301, MATCH($B$2, resultados!$A$1:$ZZ$1, 0))</f>
        <v/>
      </c>
      <c r="C307">
        <f>INDEX(resultados!$A$2:$ZZ$401, 301, MATCH($B$3, resultados!$A$1:$ZZ$1, 0))</f>
        <v/>
      </c>
    </row>
    <row r="308">
      <c r="A308">
        <f>INDEX(resultados!$A$2:$ZZ$401, 302, MATCH($B$1, resultados!$A$1:$ZZ$1, 0))</f>
        <v/>
      </c>
      <c r="B308">
        <f>INDEX(resultados!$A$2:$ZZ$401, 302, MATCH($B$2, resultados!$A$1:$ZZ$1, 0))</f>
        <v/>
      </c>
      <c r="C308">
        <f>INDEX(resultados!$A$2:$ZZ$401, 302, MATCH($B$3, resultados!$A$1:$ZZ$1, 0))</f>
        <v/>
      </c>
    </row>
    <row r="309">
      <c r="A309">
        <f>INDEX(resultados!$A$2:$ZZ$401, 303, MATCH($B$1, resultados!$A$1:$ZZ$1, 0))</f>
        <v/>
      </c>
      <c r="B309">
        <f>INDEX(resultados!$A$2:$ZZ$401, 303, MATCH($B$2, resultados!$A$1:$ZZ$1, 0))</f>
        <v/>
      </c>
      <c r="C309">
        <f>INDEX(resultados!$A$2:$ZZ$401, 303, MATCH($B$3, resultados!$A$1:$ZZ$1, 0))</f>
        <v/>
      </c>
    </row>
    <row r="310">
      <c r="A310">
        <f>INDEX(resultados!$A$2:$ZZ$401, 304, MATCH($B$1, resultados!$A$1:$ZZ$1, 0))</f>
        <v/>
      </c>
      <c r="B310">
        <f>INDEX(resultados!$A$2:$ZZ$401, 304, MATCH($B$2, resultados!$A$1:$ZZ$1, 0))</f>
        <v/>
      </c>
      <c r="C310">
        <f>INDEX(resultados!$A$2:$ZZ$401, 304, MATCH($B$3, resultados!$A$1:$ZZ$1, 0))</f>
        <v/>
      </c>
    </row>
    <row r="311">
      <c r="A311">
        <f>INDEX(resultados!$A$2:$ZZ$401, 305, MATCH($B$1, resultados!$A$1:$ZZ$1, 0))</f>
        <v/>
      </c>
      <c r="B311">
        <f>INDEX(resultados!$A$2:$ZZ$401, 305, MATCH($B$2, resultados!$A$1:$ZZ$1, 0))</f>
        <v/>
      </c>
      <c r="C311">
        <f>INDEX(resultados!$A$2:$ZZ$401, 305, MATCH($B$3, resultados!$A$1:$ZZ$1, 0))</f>
        <v/>
      </c>
    </row>
    <row r="312">
      <c r="A312">
        <f>INDEX(resultados!$A$2:$ZZ$401, 306, MATCH($B$1, resultados!$A$1:$ZZ$1, 0))</f>
        <v/>
      </c>
      <c r="B312">
        <f>INDEX(resultados!$A$2:$ZZ$401, 306, MATCH($B$2, resultados!$A$1:$ZZ$1, 0))</f>
        <v/>
      </c>
      <c r="C312">
        <f>INDEX(resultados!$A$2:$ZZ$401, 306, MATCH($B$3, resultados!$A$1:$ZZ$1, 0))</f>
        <v/>
      </c>
    </row>
    <row r="313">
      <c r="A313">
        <f>INDEX(resultados!$A$2:$ZZ$401, 307, MATCH($B$1, resultados!$A$1:$ZZ$1, 0))</f>
        <v/>
      </c>
      <c r="B313">
        <f>INDEX(resultados!$A$2:$ZZ$401, 307, MATCH($B$2, resultados!$A$1:$ZZ$1, 0))</f>
        <v/>
      </c>
      <c r="C313">
        <f>INDEX(resultados!$A$2:$ZZ$401, 307, MATCH($B$3, resultados!$A$1:$ZZ$1, 0))</f>
        <v/>
      </c>
    </row>
    <row r="314">
      <c r="A314">
        <f>INDEX(resultados!$A$2:$ZZ$401, 308, MATCH($B$1, resultados!$A$1:$ZZ$1, 0))</f>
        <v/>
      </c>
      <c r="B314">
        <f>INDEX(resultados!$A$2:$ZZ$401, 308, MATCH($B$2, resultados!$A$1:$ZZ$1, 0))</f>
        <v/>
      </c>
      <c r="C314">
        <f>INDEX(resultados!$A$2:$ZZ$401, 308, MATCH($B$3, resultados!$A$1:$ZZ$1, 0))</f>
        <v/>
      </c>
    </row>
    <row r="315">
      <c r="A315">
        <f>INDEX(resultados!$A$2:$ZZ$401, 309, MATCH($B$1, resultados!$A$1:$ZZ$1, 0))</f>
        <v/>
      </c>
      <c r="B315">
        <f>INDEX(resultados!$A$2:$ZZ$401, 309, MATCH($B$2, resultados!$A$1:$ZZ$1, 0))</f>
        <v/>
      </c>
      <c r="C315">
        <f>INDEX(resultados!$A$2:$ZZ$401, 309, MATCH($B$3, resultados!$A$1:$ZZ$1, 0))</f>
        <v/>
      </c>
    </row>
    <row r="316">
      <c r="A316">
        <f>INDEX(resultados!$A$2:$ZZ$401, 310, MATCH($B$1, resultados!$A$1:$ZZ$1, 0))</f>
        <v/>
      </c>
      <c r="B316">
        <f>INDEX(resultados!$A$2:$ZZ$401, 310, MATCH($B$2, resultados!$A$1:$ZZ$1, 0))</f>
        <v/>
      </c>
      <c r="C316">
        <f>INDEX(resultados!$A$2:$ZZ$401, 310, MATCH($B$3, resultados!$A$1:$ZZ$1, 0))</f>
        <v/>
      </c>
    </row>
    <row r="317">
      <c r="A317">
        <f>INDEX(resultados!$A$2:$ZZ$401, 311, MATCH($B$1, resultados!$A$1:$ZZ$1, 0))</f>
        <v/>
      </c>
      <c r="B317">
        <f>INDEX(resultados!$A$2:$ZZ$401, 311, MATCH($B$2, resultados!$A$1:$ZZ$1, 0))</f>
        <v/>
      </c>
      <c r="C317">
        <f>INDEX(resultados!$A$2:$ZZ$401, 311, MATCH($B$3, resultados!$A$1:$ZZ$1, 0))</f>
        <v/>
      </c>
    </row>
    <row r="318">
      <c r="A318">
        <f>INDEX(resultados!$A$2:$ZZ$401, 312, MATCH($B$1, resultados!$A$1:$ZZ$1, 0))</f>
        <v/>
      </c>
      <c r="B318">
        <f>INDEX(resultados!$A$2:$ZZ$401, 312, MATCH($B$2, resultados!$A$1:$ZZ$1, 0))</f>
        <v/>
      </c>
      <c r="C318">
        <f>INDEX(resultados!$A$2:$ZZ$401, 312, MATCH($B$3, resultados!$A$1:$ZZ$1, 0))</f>
        <v/>
      </c>
    </row>
    <row r="319">
      <c r="A319">
        <f>INDEX(resultados!$A$2:$ZZ$401, 313, MATCH($B$1, resultados!$A$1:$ZZ$1, 0))</f>
        <v/>
      </c>
      <c r="B319">
        <f>INDEX(resultados!$A$2:$ZZ$401, 313, MATCH($B$2, resultados!$A$1:$ZZ$1, 0))</f>
        <v/>
      </c>
      <c r="C319">
        <f>INDEX(resultados!$A$2:$ZZ$401, 313, MATCH($B$3, resultados!$A$1:$ZZ$1, 0))</f>
        <v/>
      </c>
    </row>
    <row r="320">
      <c r="A320">
        <f>INDEX(resultados!$A$2:$ZZ$401, 314, MATCH($B$1, resultados!$A$1:$ZZ$1, 0))</f>
        <v/>
      </c>
      <c r="B320">
        <f>INDEX(resultados!$A$2:$ZZ$401, 314, MATCH($B$2, resultados!$A$1:$ZZ$1, 0))</f>
        <v/>
      </c>
      <c r="C320">
        <f>INDEX(resultados!$A$2:$ZZ$401, 314, MATCH($B$3, resultados!$A$1:$ZZ$1, 0))</f>
        <v/>
      </c>
    </row>
    <row r="321">
      <c r="A321">
        <f>INDEX(resultados!$A$2:$ZZ$401, 315, MATCH($B$1, resultados!$A$1:$ZZ$1, 0))</f>
        <v/>
      </c>
      <c r="B321">
        <f>INDEX(resultados!$A$2:$ZZ$401, 315, MATCH($B$2, resultados!$A$1:$ZZ$1, 0))</f>
        <v/>
      </c>
      <c r="C321">
        <f>INDEX(resultados!$A$2:$ZZ$401, 315, MATCH($B$3, resultados!$A$1:$ZZ$1, 0))</f>
        <v/>
      </c>
    </row>
    <row r="322">
      <c r="A322">
        <f>INDEX(resultados!$A$2:$ZZ$401, 316, MATCH($B$1, resultados!$A$1:$ZZ$1, 0))</f>
        <v/>
      </c>
      <c r="B322">
        <f>INDEX(resultados!$A$2:$ZZ$401, 316, MATCH($B$2, resultados!$A$1:$ZZ$1, 0))</f>
        <v/>
      </c>
      <c r="C322">
        <f>INDEX(resultados!$A$2:$ZZ$401, 316, MATCH($B$3, resultados!$A$1:$ZZ$1, 0))</f>
        <v/>
      </c>
    </row>
    <row r="323">
      <c r="A323">
        <f>INDEX(resultados!$A$2:$ZZ$401, 317, MATCH($B$1, resultados!$A$1:$ZZ$1, 0))</f>
        <v/>
      </c>
      <c r="B323">
        <f>INDEX(resultados!$A$2:$ZZ$401, 317, MATCH($B$2, resultados!$A$1:$ZZ$1, 0))</f>
        <v/>
      </c>
      <c r="C323">
        <f>INDEX(resultados!$A$2:$ZZ$401, 317, MATCH($B$3, resultados!$A$1:$ZZ$1, 0))</f>
        <v/>
      </c>
    </row>
    <row r="324">
      <c r="A324">
        <f>INDEX(resultados!$A$2:$ZZ$401, 318, MATCH($B$1, resultados!$A$1:$ZZ$1, 0))</f>
        <v/>
      </c>
      <c r="B324">
        <f>INDEX(resultados!$A$2:$ZZ$401, 318, MATCH($B$2, resultados!$A$1:$ZZ$1, 0))</f>
        <v/>
      </c>
      <c r="C324">
        <f>INDEX(resultados!$A$2:$ZZ$401, 318, MATCH($B$3, resultados!$A$1:$ZZ$1, 0))</f>
        <v/>
      </c>
    </row>
    <row r="325">
      <c r="A325">
        <f>INDEX(resultados!$A$2:$ZZ$401, 319, MATCH($B$1, resultados!$A$1:$ZZ$1, 0))</f>
        <v/>
      </c>
      <c r="B325">
        <f>INDEX(resultados!$A$2:$ZZ$401, 319, MATCH($B$2, resultados!$A$1:$ZZ$1, 0))</f>
        <v/>
      </c>
      <c r="C325">
        <f>INDEX(resultados!$A$2:$ZZ$401, 319, MATCH($B$3, resultados!$A$1:$ZZ$1, 0))</f>
        <v/>
      </c>
    </row>
    <row r="326">
      <c r="A326">
        <f>INDEX(resultados!$A$2:$ZZ$401, 320, MATCH($B$1, resultados!$A$1:$ZZ$1, 0))</f>
        <v/>
      </c>
      <c r="B326">
        <f>INDEX(resultados!$A$2:$ZZ$401, 320, MATCH($B$2, resultados!$A$1:$ZZ$1, 0))</f>
        <v/>
      </c>
      <c r="C326">
        <f>INDEX(resultados!$A$2:$ZZ$401, 320, MATCH($B$3, resultados!$A$1:$ZZ$1, 0))</f>
        <v/>
      </c>
    </row>
    <row r="327">
      <c r="A327">
        <f>INDEX(resultados!$A$2:$ZZ$401, 321, MATCH($B$1, resultados!$A$1:$ZZ$1, 0))</f>
        <v/>
      </c>
      <c r="B327">
        <f>INDEX(resultados!$A$2:$ZZ$401, 321, MATCH($B$2, resultados!$A$1:$ZZ$1, 0))</f>
        <v/>
      </c>
      <c r="C327">
        <f>INDEX(resultados!$A$2:$ZZ$401, 321, MATCH($B$3, resultados!$A$1:$ZZ$1, 0))</f>
        <v/>
      </c>
    </row>
    <row r="328">
      <c r="A328">
        <f>INDEX(resultados!$A$2:$ZZ$401, 322, MATCH($B$1, resultados!$A$1:$ZZ$1, 0))</f>
        <v/>
      </c>
      <c r="B328">
        <f>INDEX(resultados!$A$2:$ZZ$401, 322, MATCH($B$2, resultados!$A$1:$ZZ$1, 0))</f>
        <v/>
      </c>
      <c r="C328">
        <f>INDEX(resultados!$A$2:$ZZ$401, 322, MATCH($B$3, resultados!$A$1:$ZZ$1, 0))</f>
        <v/>
      </c>
    </row>
    <row r="329">
      <c r="A329">
        <f>INDEX(resultados!$A$2:$ZZ$401, 323, MATCH($B$1, resultados!$A$1:$ZZ$1, 0))</f>
        <v/>
      </c>
      <c r="B329">
        <f>INDEX(resultados!$A$2:$ZZ$401, 323, MATCH($B$2, resultados!$A$1:$ZZ$1, 0))</f>
        <v/>
      </c>
      <c r="C329">
        <f>INDEX(resultados!$A$2:$ZZ$401, 323, MATCH($B$3, resultados!$A$1:$ZZ$1, 0))</f>
        <v/>
      </c>
    </row>
    <row r="330">
      <c r="A330">
        <f>INDEX(resultados!$A$2:$ZZ$401, 324, MATCH($B$1, resultados!$A$1:$ZZ$1, 0))</f>
        <v/>
      </c>
      <c r="B330">
        <f>INDEX(resultados!$A$2:$ZZ$401, 324, MATCH($B$2, resultados!$A$1:$ZZ$1, 0))</f>
        <v/>
      </c>
      <c r="C330">
        <f>INDEX(resultados!$A$2:$ZZ$401, 324, MATCH($B$3, resultados!$A$1:$ZZ$1, 0))</f>
        <v/>
      </c>
    </row>
    <row r="331">
      <c r="A331">
        <f>INDEX(resultados!$A$2:$ZZ$401, 325, MATCH($B$1, resultados!$A$1:$ZZ$1, 0))</f>
        <v/>
      </c>
      <c r="B331">
        <f>INDEX(resultados!$A$2:$ZZ$401, 325, MATCH($B$2, resultados!$A$1:$ZZ$1, 0))</f>
        <v/>
      </c>
      <c r="C331">
        <f>INDEX(resultados!$A$2:$ZZ$401, 325, MATCH($B$3, resultados!$A$1:$ZZ$1, 0))</f>
        <v/>
      </c>
    </row>
    <row r="332">
      <c r="A332">
        <f>INDEX(resultados!$A$2:$ZZ$401, 326, MATCH($B$1, resultados!$A$1:$ZZ$1, 0))</f>
        <v/>
      </c>
      <c r="B332">
        <f>INDEX(resultados!$A$2:$ZZ$401, 326, MATCH($B$2, resultados!$A$1:$ZZ$1, 0))</f>
        <v/>
      </c>
      <c r="C332">
        <f>INDEX(resultados!$A$2:$ZZ$401, 326, MATCH($B$3, resultados!$A$1:$ZZ$1, 0))</f>
        <v/>
      </c>
    </row>
    <row r="333">
      <c r="A333">
        <f>INDEX(resultados!$A$2:$ZZ$401, 327, MATCH($B$1, resultados!$A$1:$ZZ$1, 0))</f>
        <v/>
      </c>
      <c r="B333">
        <f>INDEX(resultados!$A$2:$ZZ$401, 327, MATCH($B$2, resultados!$A$1:$ZZ$1, 0))</f>
        <v/>
      </c>
      <c r="C333">
        <f>INDEX(resultados!$A$2:$ZZ$401, 327, MATCH($B$3, resultados!$A$1:$ZZ$1, 0))</f>
        <v/>
      </c>
    </row>
    <row r="334">
      <c r="A334">
        <f>INDEX(resultados!$A$2:$ZZ$401, 328, MATCH($B$1, resultados!$A$1:$ZZ$1, 0))</f>
        <v/>
      </c>
      <c r="B334">
        <f>INDEX(resultados!$A$2:$ZZ$401, 328, MATCH($B$2, resultados!$A$1:$ZZ$1, 0))</f>
        <v/>
      </c>
      <c r="C334">
        <f>INDEX(resultados!$A$2:$ZZ$401, 328, MATCH($B$3, resultados!$A$1:$ZZ$1, 0))</f>
        <v/>
      </c>
    </row>
    <row r="335">
      <c r="A335">
        <f>INDEX(resultados!$A$2:$ZZ$401, 329, MATCH($B$1, resultados!$A$1:$ZZ$1, 0))</f>
        <v/>
      </c>
      <c r="B335">
        <f>INDEX(resultados!$A$2:$ZZ$401, 329, MATCH($B$2, resultados!$A$1:$ZZ$1, 0))</f>
        <v/>
      </c>
      <c r="C335">
        <f>INDEX(resultados!$A$2:$ZZ$401, 329, MATCH($B$3, resultados!$A$1:$ZZ$1, 0))</f>
        <v/>
      </c>
    </row>
    <row r="336">
      <c r="A336">
        <f>INDEX(resultados!$A$2:$ZZ$401, 330, MATCH($B$1, resultados!$A$1:$ZZ$1, 0))</f>
        <v/>
      </c>
      <c r="B336">
        <f>INDEX(resultados!$A$2:$ZZ$401, 330, MATCH($B$2, resultados!$A$1:$ZZ$1, 0))</f>
        <v/>
      </c>
      <c r="C336">
        <f>INDEX(resultados!$A$2:$ZZ$401, 330, MATCH($B$3, resultados!$A$1:$ZZ$1, 0))</f>
        <v/>
      </c>
    </row>
    <row r="337">
      <c r="A337">
        <f>INDEX(resultados!$A$2:$ZZ$401, 331, MATCH($B$1, resultados!$A$1:$ZZ$1, 0))</f>
        <v/>
      </c>
      <c r="B337">
        <f>INDEX(resultados!$A$2:$ZZ$401, 331, MATCH($B$2, resultados!$A$1:$ZZ$1, 0))</f>
        <v/>
      </c>
      <c r="C337">
        <f>INDEX(resultados!$A$2:$ZZ$401, 331, MATCH($B$3, resultados!$A$1:$ZZ$1, 0))</f>
        <v/>
      </c>
    </row>
    <row r="338">
      <c r="A338">
        <f>INDEX(resultados!$A$2:$ZZ$401, 332, MATCH($B$1, resultados!$A$1:$ZZ$1, 0))</f>
        <v/>
      </c>
      <c r="B338">
        <f>INDEX(resultados!$A$2:$ZZ$401, 332, MATCH($B$2, resultados!$A$1:$ZZ$1, 0))</f>
        <v/>
      </c>
      <c r="C338">
        <f>INDEX(resultados!$A$2:$ZZ$401, 332, MATCH($B$3, resultados!$A$1:$ZZ$1, 0))</f>
        <v/>
      </c>
    </row>
    <row r="339">
      <c r="A339">
        <f>INDEX(resultados!$A$2:$ZZ$401, 333, MATCH($B$1, resultados!$A$1:$ZZ$1, 0))</f>
        <v/>
      </c>
      <c r="B339">
        <f>INDEX(resultados!$A$2:$ZZ$401, 333, MATCH($B$2, resultados!$A$1:$ZZ$1, 0))</f>
        <v/>
      </c>
      <c r="C339">
        <f>INDEX(resultados!$A$2:$ZZ$401, 333, MATCH($B$3, resultados!$A$1:$ZZ$1, 0))</f>
        <v/>
      </c>
    </row>
    <row r="340">
      <c r="A340">
        <f>INDEX(resultados!$A$2:$ZZ$401, 334, MATCH($B$1, resultados!$A$1:$ZZ$1, 0))</f>
        <v/>
      </c>
      <c r="B340">
        <f>INDEX(resultados!$A$2:$ZZ$401, 334, MATCH($B$2, resultados!$A$1:$ZZ$1, 0))</f>
        <v/>
      </c>
      <c r="C340">
        <f>INDEX(resultados!$A$2:$ZZ$401, 334, MATCH($B$3, resultados!$A$1:$ZZ$1, 0))</f>
        <v/>
      </c>
    </row>
    <row r="341">
      <c r="A341">
        <f>INDEX(resultados!$A$2:$ZZ$401, 335, MATCH($B$1, resultados!$A$1:$ZZ$1, 0))</f>
        <v/>
      </c>
      <c r="B341">
        <f>INDEX(resultados!$A$2:$ZZ$401, 335, MATCH($B$2, resultados!$A$1:$ZZ$1, 0))</f>
        <v/>
      </c>
      <c r="C341">
        <f>INDEX(resultados!$A$2:$ZZ$401, 335, MATCH($B$3, resultados!$A$1:$ZZ$1, 0))</f>
        <v/>
      </c>
    </row>
    <row r="342">
      <c r="A342">
        <f>INDEX(resultados!$A$2:$ZZ$401, 336, MATCH($B$1, resultados!$A$1:$ZZ$1, 0))</f>
        <v/>
      </c>
      <c r="B342">
        <f>INDEX(resultados!$A$2:$ZZ$401, 336, MATCH($B$2, resultados!$A$1:$ZZ$1, 0))</f>
        <v/>
      </c>
      <c r="C342">
        <f>INDEX(resultados!$A$2:$ZZ$401, 336, MATCH($B$3, resultados!$A$1:$ZZ$1, 0))</f>
        <v/>
      </c>
    </row>
    <row r="343">
      <c r="A343">
        <f>INDEX(resultados!$A$2:$ZZ$401, 337, MATCH($B$1, resultados!$A$1:$ZZ$1, 0))</f>
        <v/>
      </c>
      <c r="B343">
        <f>INDEX(resultados!$A$2:$ZZ$401, 337, MATCH($B$2, resultados!$A$1:$ZZ$1, 0))</f>
        <v/>
      </c>
      <c r="C343">
        <f>INDEX(resultados!$A$2:$ZZ$401, 337, MATCH($B$3, resultados!$A$1:$ZZ$1, 0))</f>
        <v/>
      </c>
    </row>
    <row r="344">
      <c r="A344">
        <f>INDEX(resultados!$A$2:$ZZ$401, 338, MATCH($B$1, resultados!$A$1:$ZZ$1, 0))</f>
        <v/>
      </c>
      <c r="B344">
        <f>INDEX(resultados!$A$2:$ZZ$401, 338, MATCH($B$2, resultados!$A$1:$ZZ$1, 0))</f>
        <v/>
      </c>
      <c r="C344">
        <f>INDEX(resultados!$A$2:$ZZ$401, 338, MATCH($B$3, resultados!$A$1:$ZZ$1, 0))</f>
        <v/>
      </c>
    </row>
    <row r="345">
      <c r="A345">
        <f>INDEX(resultados!$A$2:$ZZ$401, 339, MATCH($B$1, resultados!$A$1:$ZZ$1, 0))</f>
        <v/>
      </c>
      <c r="B345">
        <f>INDEX(resultados!$A$2:$ZZ$401, 339, MATCH($B$2, resultados!$A$1:$ZZ$1, 0))</f>
        <v/>
      </c>
      <c r="C345">
        <f>INDEX(resultados!$A$2:$ZZ$401, 339, MATCH($B$3, resultados!$A$1:$ZZ$1, 0))</f>
        <v/>
      </c>
    </row>
    <row r="346">
      <c r="A346">
        <f>INDEX(resultados!$A$2:$ZZ$401, 340, MATCH($B$1, resultados!$A$1:$ZZ$1, 0))</f>
        <v/>
      </c>
      <c r="B346">
        <f>INDEX(resultados!$A$2:$ZZ$401, 340, MATCH($B$2, resultados!$A$1:$ZZ$1, 0))</f>
        <v/>
      </c>
      <c r="C346">
        <f>INDEX(resultados!$A$2:$ZZ$401, 340, MATCH($B$3, resultados!$A$1:$ZZ$1, 0))</f>
        <v/>
      </c>
    </row>
    <row r="347">
      <c r="A347">
        <f>INDEX(resultados!$A$2:$ZZ$401, 341, MATCH($B$1, resultados!$A$1:$ZZ$1, 0))</f>
        <v/>
      </c>
      <c r="B347">
        <f>INDEX(resultados!$A$2:$ZZ$401, 341, MATCH($B$2, resultados!$A$1:$ZZ$1, 0))</f>
        <v/>
      </c>
      <c r="C347">
        <f>INDEX(resultados!$A$2:$ZZ$401, 341, MATCH($B$3, resultados!$A$1:$ZZ$1, 0))</f>
        <v/>
      </c>
    </row>
    <row r="348">
      <c r="A348">
        <f>INDEX(resultados!$A$2:$ZZ$401, 342, MATCH($B$1, resultados!$A$1:$ZZ$1, 0))</f>
        <v/>
      </c>
      <c r="B348">
        <f>INDEX(resultados!$A$2:$ZZ$401, 342, MATCH($B$2, resultados!$A$1:$ZZ$1, 0))</f>
        <v/>
      </c>
      <c r="C348">
        <f>INDEX(resultados!$A$2:$ZZ$401, 342, MATCH($B$3, resultados!$A$1:$ZZ$1, 0))</f>
        <v/>
      </c>
    </row>
    <row r="349">
      <c r="A349">
        <f>INDEX(resultados!$A$2:$ZZ$401, 343, MATCH($B$1, resultados!$A$1:$ZZ$1, 0))</f>
        <v/>
      </c>
      <c r="B349">
        <f>INDEX(resultados!$A$2:$ZZ$401, 343, MATCH($B$2, resultados!$A$1:$ZZ$1, 0))</f>
        <v/>
      </c>
      <c r="C349">
        <f>INDEX(resultados!$A$2:$ZZ$401, 343, MATCH($B$3, resultados!$A$1:$ZZ$1, 0))</f>
        <v/>
      </c>
    </row>
    <row r="350">
      <c r="A350">
        <f>INDEX(resultados!$A$2:$ZZ$401, 344, MATCH($B$1, resultados!$A$1:$ZZ$1, 0))</f>
        <v/>
      </c>
      <c r="B350">
        <f>INDEX(resultados!$A$2:$ZZ$401, 344, MATCH($B$2, resultados!$A$1:$ZZ$1, 0))</f>
        <v/>
      </c>
      <c r="C350">
        <f>INDEX(resultados!$A$2:$ZZ$401, 344, MATCH($B$3, resultados!$A$1:$ZZ$1, 0))</f>
        <v/>
      </c>
    </row>
    <row r="351">
      <c r="A351">
        <f>INDEX(resultados!$A$2:$ZZ$401, 345, MATCH($B$1, resultados!$A$1:$ZZ$1, 0))</f>
        <v/>
      </c>
      <c r="B351">
        <f>INDEX(resultados!$A$2:$ZZ$401, 345, MATCH($B$2, resultados!$A$1:$ZZ$1, 0))</f>
        <v/>
      </c>
      <c r="C351">
        <f>INDEX(resultados!$A$2:$ZZ$401, 345, MATCH($B$3, resultados!$A$1:$ZZ$1, 0))</f>
        <v/>
      </c>
    </row>
    <row r="352">
      <c r="A352">
        <f>INDEX(resultados!$A$2:$ZZ$401, 346, MATCH($B$1, resultados!$A$1:$ZZ$1, 0))</f>
        <v/>
      </c>
      <c r="B352">
        <f>INDEX(resultados!$A$2:$ZZ$401, 346, MATCH($B$2, resultados!$A$1:$ZZ$1, 0))</f>
        <v/>
      </c>
      <c r="C352">
        <f>INDEX(resultados!$A$2:$ZZ$401, 346, MATCH($B$3, resultados!$A$1:$ZZ$1, 0))</f>
        <v/>
      </c>
    </row>
    <row r="353">
      <c r="A353">
        <f>INDEX(resultados!$A$2:$ZZ$401, 347, MATCH($B$1, resultados!$A$1:$ZZ$1, 0))</f>
        <v/>
      </c>
      <c r="B353">
        <f>INDEX(resultados!$A$2:$ZZ$401, 347, MATCH($B$2, resultados!$A$1:$ZZ$1, 0))</f>
        <v/>
      </c>
      <c r="C353">
        <f>INDEX(resultados!$A$2:$ZZ$401, 347, MATCH($B$3, resultados!$A$1:$ZZ$1, 0))</f>
        <v/>
      </c>
    </row>
    <row r="354">
      <c r="A354">
        <f>INDEX(resultados!$A$2:$ZZ$401, 348, MATCH($B$1, resultados!$A$1:$ZZ$1, 0))</f>
        <v/>
      </c>
      <c r="B354">
        <f>INDEX(resultados!$A$2:$ZZ$401, 348, MATCH($B$2, resultados!$A$1:$ZZ$1, 0))</f>
        <v/>
      </c>
      <c r="C354">
        <f>INDEX(resultados!$A$2:$ZZ$401, 348, MATCH($B$3, resultados!$A$1:$ZZ$1, 0))</f>
        <v/>
      </c>
    </row>
    <row r="355">
      <c r="A355">
        <f>INDEX(resultados!$A$2:$ZZ$401, 349, MATCH($B$1, resultados!$A$1:$ZZ$1, 0))</f>
        <v/>
      </c>
      <c r="B355">
        <f>INDEX(resultados!$A$2:$ZZ$401, 349, MATCH($B$2, resultados!$A$1:$ZZ$1, 0))</f>
        <v/>
      </c>
      <c r="C355">
        <f>INDEX(resultados!$A$2:$ZZ$401, 349, MATCH($B$3, resultados!$A$1:$ZZ$1, 0))</f>
        <v/>
      </c>
    </row>
    <row r="356">
      <c r="A356">
        <f>INDEX(resultados!$A$2:$ZZ$401, 350, MATCH($B$1, resultados!$A$1:$ZZ$1, 0))</f>
        <v/>
      </c>
      <c r="B356">
        <f>INDEX(resultados!$A$2:$ZZ$401, 350, MATCH($B$2, resultados!$A$1:$ZZ$1, 0))</f>
        <v/>
      </c>
      <c r="C356">
        <f>INDEX(resultados!$A$2:$ZZ$401, 350, MATCH($B$3, resultados!$A$1:$ZZ$1, 0))</f>
        <v/>
      </c>
    </row>
    <row r="357">
      <c r="A357">
        <f>INDEX(resultados!$A$2:$ZZ$401, 351, MATCH($B$1, resultados!$A$1:$ZZ$1, 0))</f>
        <v/>
      </c>
      <c r="B357">
        <f>INDEX(resultados!$A$2:$ZZ$401, 351, MATCH($B$2, resultados!$A$1:$ZZ$1, 0))</f>
        <v/>
      </c>
      <c r="C357">
        <f>INDEX(resultados!$A$2:$ZZ$401, 351, MATCH($B$3, resultados!$A$1:$ZZ$1, 0))</f>
        <v/>
      </c>
    </row>
    <row r="358">
      <c r="A358">
        <f>INDEX(resultados!$A$2:$ZZ$401, 352, MATCH($B$1, resultados!$A$1:$ZZ$1, 0))</f>
        <v/>
      </c>
      <c r="B358">
        <f>INDEX(resultados!$A$2:$ZZ$401, 352, MATCH($B$2, resultados!$A$1:$ZZ$1, 0))</f>
        <v/>
      </c>
      <c r="C358">
        <f>INDEX(resultados!$A$2:$ZZ$401, 352, MATCH($B$3, resultados!$A$1:$ZZ$1, 0))</f>
        <v/>
      </c>
    </row>
    <row r="359">
      <c r="A359">
        <f>INDEX(resultados!$A$2:$ZZ$401, 353, MATCH($B$1, resultados!$A$1:$ZZ$1, 0))</f>
        <v/>
      </c>
      <c r="B359">
        <f>INDEX(resultados!$A$2:$ZZ$401, 353, MATCH($B$2, resultados!$A$1:$ZZ$1, 0))</f>
        <v/>
      </c>
      <c r="C359">
        <f>INDEX(resultados!$A$2:$ZZ$401, 353, MATCH($B$3, resultados!$A$1:$ZZ$1, 0))</f>
        <v/>
      </c>
    </row>
    <row r="360">
      <c r="A360">
        <f>INDEX(resultados!$A$2:$ZZ$401, 354, MATCH($B$1, resultados!$A$1:$ZZ$1, 0))</f>
        <v/>
      </c>
      <c r="B360">
        <f>INDEX(resultados!$A$2:$ZZ$401, 354, MATCH($B$2, resultados!$A$1:$ZZ$1, 0))</f>
        <v/>
      </c>
      <c r="C360">
        <f>INDEX(resultados!$A$2:$ZZ$401, 354, MATCH($B$3, resultados!$A$1:$ZZ$1, 0))</f>
        <v/>
      </c>
    </row>
    <row r="361">
      <c r="A361">
        <f>INDEX(resultados!$A$2:$ZZ$401, 355, MATCH($B$1, resultados!$A$1:$ZZ$1, 0))</f>
        <v/>
      </c>
      <c r="B361">
        <f>INDEX(resultados!$A$2:$ZZ$401, 355, MATCH($B$2, resultados!$A$1:$ZZ$1, 0))</f>
        <v/>
      </c>
      <c r="C361">
        <f>INDEX(resultados!$A$2:$ZZ$401, 355, MATCH($B$3, resultados!$A$1:$ZZ$1, 0))</f>
        <v/>
      </c>
    </row>
    <row r="362">
      <c r="A362">
        <f>INDEX(resultados!$A$2:$ZZ$401, 356, MATCH($B$1, resultados!$A$1:$ZZ$1, 0))</f>
        <v/>
      </c>
      <c r="B362">
        <f>INDEX(resultados!$A$2:$ZZ$401, 356, MATCH($B$2, resultados!$A$1:$ZZ$1, 0))</f>
        <v/>
      </c>
      <c r="C362">
        <f>INDEX(resultados!$A$2:$ZZ$401, 356, MATCH($B$3, resultados!$A$1:$ZZ$1, 0))</f>
        <v/>
      </c>
    </row>
    <row r="363">
      <c r="A363">
        <f>INDEX(resultados!$A$2:$ZZ$401, 357, MATCH($B$1, resultados!$A$1:$ZZ$1, 0))</f>
        <v/>
      </c>
      <c r="B363">
        <f>INDEX(resultados!$A$2:$ZZ$401, 357, MATCH($B$2, resultados!$A$1:$ZZ$1, 0))</f>
        <v/>
      </c>
      <c r="C363">
        <f>INDEX(resultados!$A$2:$ZZ$401, 357, MATCH($B$3, resultados!$A$1:$ZZ$1, 0))</f>
        <v/>
      </c>
    </row>
    <row r="364">
      <c r="A364">
        <f>INDEX(resultados!$A$2:$ZZ$401, 358, MATCH($B$1, resultados!$A$1:$ZZ$1, 0))</f>
        <v/>
      </c>
      <c r="B364">
        <f>INDEX(resultados!$A$2:$ZZ$401, 358, MATCH($B$2, resultados!$A$1:$ZZ$1, 0))</f>
        <v/>
      </c>
      <c r="C364">
        <f>INDEX(resultados!$A$2:$ZZ$401, 358, MATCH($B$3, resultados!$A$1:$ZZ$1, 0))</f>
        <v/>
      </c>
    </row>
    <row r="365">
      <c r="A365">
        <f>INDEX(resultados!$A$2:$ZZ$401, 359, MATCH($B$1, resultados!$A$1:$ZZ$1, 0))</f>
        <v/>
      </c>
      <c r="B365">
        <f>INDEX(resultados!$A$2:$ZZ$401, 359, MATCH($B$2, resultados!$A$1:$ZZ$1, 0))</f>
        <v/>
      </c>
      <c r="C365">
        <f>INDEX(resultados!$A$2:$ZZ$401, 359, MATCH($B$3, resultados!$A$1:$ZZ$1, 0))</f>
        <v/>
      </c>
    </row>
    <row r="366">
      <c r="A366">
        <f>INDEX(resultados!$A$2:$ZZ$401, 360, MATCH($B$1, resultados!$A$1:$ZZ$1, 0))</f>
        <v/>
      </c>
      <c r="B366">
        <f>INDEX(resultados!$A$2:$ZZ$401, 360, MATCH($B$2, resultados!$A$1:$ZZ$1, 0))</f>
        <v/>
      </c>
      <c r="C366">
        <f>INDEX(resultados!$A$2:$ZZ$401, 360, MATCH($B$3, resultados!$A$1:$ZZ$1, 0))</f>
        <v/>
      </c>
    </row>
    <row r="367">
      <c r="A367">
        <f>INDEX(resultados!$A$2:$ZZ$401, 361, MATCH($B$1, resultados!$A$1:$ZZ$1, 0))</f>
        <v/>
      </c>
      <c r="B367">
        <f>INDEX(resultados!$A$2:$ZZ$401, 361, MATCH($B$2, resultados!$A$1:$ZZ$1, 0))</f>
        <v/>
      </c>
      <c r="C367">
        <f>INDEX(resultados!$A$2:$ZZ$401, 361, MATCH($B$3, resultados!$A$1:$ZZ$1, 0))</f>
        <v/>
      </c>
    </row>
    <row r="368">
      <c r="A368">
        <f>INDEX(resultados!$A$2:$ZZ$401, 362, MATCH($B$1, resultados!$A$1:$ZZ$1, 0))</f>
        <v/>
      </c>
      <c r="B368">
        <f>INDEX(resultados!$A$2:$ZZ$401, 362, MATCH($B$2, resultados!$A$1:$ZZ$1, 0))</f>
        <v/>
      </c>
      <c r="C368">
        <f>INDEX(resultados!$A$2:$ZZ$401, 362, MATCH($B$3, resultados!$A$1:$ZZ$1, 0))</f>
        <v/>
      </c>
    </row>
    <row r="369">
      <c r="A369">
        <f>INDEX(resultados!$A$2:$ZZ$401, 363, MATCH($B$1, resultados!$A$1:$ZZ$1, 0))</f>
        <v/>
      </c>
      <c r="B369">
        <f>INDEX(resultados!$A$2:$ZZ$401, 363, MATCH($B$2, resultados!$A$1:$ZZ$1, 0))</f>
        <v/>
      </c>
      <c r="C369">
        <f>INDEX(resultados!$A$2:$ZZ$401, 363, MATCH($B$3, resultados!$A$1:$ZZ$1, 0))</f>
        <v/>
      </c>
    </row>
    <row r="370">
      <c r="A370">
        <f>INDEX(resultados!$A$2:$ZZ$401, 364, MATCH($B$1, resultados!$A$1:$ZZ$1, 0))</f>
        <v/>
      </c>
      <c r="B370">
        <f>INDEX(resultados!$A$2:$ZZ$401, 364, MATCH($B$2, resultados!$A$1:$ZZ$1, 0))</f>
        <v/>
      </c>
      <c r="C370">
        <f>INDEX(resultados!$A$2:$ZZ$401, 364, MATCH($B$3, resultados!$A$1:$ZZ$1, 0))</f>
        <v/>
      </c>
    </row>
    <row r="371">
      <c r="A371">
        <f>INDEX(resultados!$A$2:$ZZ$401, 365, MATCH($B$1, resultados!$A$1:$ZZ$1, 0))</f>
        <v/>
      </c>
      <c r="B371">
        <f>INDEX(resultados!$A$2:$ZZ$401, 365, MATCH($B$2, resultados!$A$1:$ZZ$1, 0))</f>
        <v/>
      </c>
      <c r="C371">
        <f>INDEX(resultados!$A$2:$ZZ$401, 365, MATCH($B$3, resultados!$A$1:$ZZ$1, 0))</f>
        <v/>
      </c>
    </row>
    <row r="372">
      <c r="A372">
        <f>INDEX(resultados!$A$2:$ZZ$401, 366, MATCH($B$1, resultados!$A$1:$ZZ$1, 0))</f>
        <v/>
      </c>
      <c r="B372">
        <f>INDEX(resultados!$A$2:$ZZ$401, 366, MATCH($B$2, resultados!$A$1:$ZZ$1, 0))</f>
        <v/>
      </c>
      <c r="C372">
        <f>INDEX(resultados!$A$2:$ZZ$401, 366, MATCH($B$3, resultados!$A$1:$ZZ$1, 0))</f>
        <v/>
      </c>
    </row>
    <row r="373">
      <c r="A373">
        <f>INDEX(resultados!$A$2:$ZZ$401, 367, MATCH($B$1, resultados!$A$1:$ZZ$1, 0))</f>
        <v/>
      </c>
      <c r="B373">
        <f>INDEX(resultados!$A$2:$ZZ$401, 367, MATCH($B$2, resultados!$A$1:$ZZ$1, 0))</f>
        <v/>
      </c>
      <c r="C373">
        <f>INDEX(resultados!$A$2:$ZZ$401, 367, MATCH($B$3, resultados!$A$1:$ZZ$1, 0))</f>
        <v/>
      </c>
    </row>
    <row r="374">
      <c r="A374">
        <f>INDEX(resultados!$A$2:$ZZ$401, 368, MATCH($B$1, resultados!$A$1:$ZZ$1, 0))</f>
        <v/>
      </c>
      <c r="B374">
        <f>INDEX(resultados!$A$2:$ZZ$401, 368, MATCH($B$2, resultados!$A$1:$ZZ$1, 0))</f>
        <v/>
      </c>
      <c r="C374">
        <f>INDEX(resultados!$A$2:$ZZ$401, 368, MATCH($B$3, resultados!$A$1:$ZZ$1, 0))</f>
        <v/>
      </c>
    </row>
    <row r="375">
      <c r="A375">
        <f>INDEX(resultados!$A$2:$ZZ$401, 369, MATCH($B$1, resultados!$A$1:$ZZ$1, 0))</f>
        <v/>
      </c>
      <c r="B375">
        <f>INDEX(resultados!$A$2:$ZZ$401, 369, MATCH($B$2, resultados!$A$1:$ZZ$1, 0))</f>
        <v/>
      </c>
      <c r="C375">
        <f>INDEX(resultados!$A$2:$ZZ$401, 369, MATCH($B$3, resultados!$A$1:$ZZ$1, 0))</f>
        <v/>
      </c>
    </row>
    <row r="376">
      <c r="A376">
        <f>INDEX(resultados!$A$2:$ZZ$401, 370, MATCH($B$1, resultados!$A$1:$ZZ$1, 0))</f>
        <v/>
      </c>
      <c r="B376">
        <f>INDEX(resultados!$A$2:$ZZ$401, 370, MATCH($B$2, resultados!$A$1:$ZZ$1, 0))</f>
        <v/>
      </c>
      <c r="C376">
        <f>INDEX(resultados!$A$2:$ZZ$401, 370, MATCH($B$3, resultados!$A$1:$ZZ$1, 0))</f>
        <v/>
      </c>
    </row>
    <row r="377">
      <c r="A377">
        <f>INDEX(resultados!$A$2:$ZZ$401, 371, MATCH($B$1, resultados!$A$1:$ZZ$1, 0))</f>
        <v/>
      </c>
      <c r="B377">
        <f>INDEX(resultados!$A$2:$ZZ$401, 371, MATCH($B$2, resultados!$A$1:$ZZ$1, 0))</f>
        <v/>
      </c>
      <c r="C377">
        <f>INDEX(resultados!$A$2:$ZZ$401, 371, MATCH($B$3, resultados!$A$1:$ZZ$1, 0))</f>
        <v/>
      </c>
    </row>
    <row r="378">
      <c r="A378">
        <f>INDEX(resultados!$A$2:$ZZ$401, 372, MATCH($B$1, resultados!$A$1:$ZZ$1, 0))</f>
        <v/>
      </c>
      <c r="B378">
        <f>INDEX(resultados!$A$2:$ZZ$401, 372, MATCH($B$2, resultados!$A$1:$ZZ$1, 0))</f>
        <v/>
      </c>
      <c r="C378">
        <f>INDEX(resultados!$A$2:$ZZ$401, 372, MATCH($B$3, resultados!$A$1:$ZZ$1, 0))</f>
        <v/>
      </c>
    </row>
    <row r="379">
      <c r="A379">
        <f>INDEX(resultados!$A$2:$ZZ$401, 373, MATCH($B$1, resultados!$A$1:$ZZ$1, 0))</f>
        <v/>
      </c>
      <c r="B379">
        <f>INDEX(resultados!$A$2:$ZZ$401, 373, MATCH($B$2, resultados!$A$1:$ZZ$1, 0))</f>
        <v/>
      </c>
      <c r="C379">
        <f>INDEX(resultados!$A$2:$ZZ$401, 373, MATCH($B$3, resultados!$A$1:$ZZ$1, 0))</f>
        <v/>
      </c>
    </row>
    <row r="380">
      <c r="A380">
        <f>INDEX(resultados!$A$2:$ZZ$401, 374, MATCH($B$1, resultados!$A$1:$ZZ$1, 0))</f>
        <v/>
      </c>
      <c r="B380">
        <f>INDEX(resultados!$A$2:$ZZ$401, 374, MATCH($B$2, resultados!$A$1:$ZZ$1, 0))</f>
        <v/>
      </c>
      <c r="C380">
        <f>INDEX(resultados!$A$2:$ZZ$401, 374, MATCH($B$3, resultados!$A$1:$ZZ$1, 0))</f>
        <v/>
      </c>
    </row>
    <row r="381">
      <c r="A381">
        <f>INDEX(resultados!$A$2:$ZZ$401, 375, MATCH($B$1, resultados!$A$1:$ZZ$1, 0))</f>
        <v/>
      </c>
      <c r="B381">
        <f>INDEX(resultados!$A$2:$ZZ$401, 375, MATCH($B$2, resultados!$A$1:$ZZ$1, 0))</f>
        <v/>
      </c>
      <c r="C381">
        <f>INDEX(resultados!$A$2:$ZZ$401, 375, MATCH($B$3, resultados!$A$1:$ZZ$1, 0))</f>
        <v/>
      </c>
    </row>
    <row r="382">
      <c r="A382">
        <f>INDEX(resultados!$A$2:$ZZ$401, 376, MATCH($B$1, resultados!$A$1:$ZZ$1, 0))</f>
        <v/>
      </c>
      <c r="B382">
        <f>INDEX(resultados!$A$2:$ZZ$401, 376, MATCH($B$2, resultados!$A$1:$ZZ$1, 0))</f>
        <v/>
      </c>
      <c r="C382">
        <f>INDEX(resultados!$A$2:$ZZ$401, 376, MATCH($B$3, resultados!$A$1:$ZZ$1, 0))</f>
        <v/>
      </c>
    </row>
    <row r="383">
      <c r="A383">
        <f>INDEX(resultados!$A$2:$ZZ$401, 377, MATCH($B$1, resultados!$A$1:$ZZ$1, 0))</f>
        <v/>
      </c>
      <c r="B383">
        <f>INDEX(resultados!$A$2:$ZZ$401, 377, MATCH($B$2, resultados!$A$1:$ZZ$1, 0))</f>
        <v/>
      </c>
      <c r="C383">
        <f>INDEX(resultados!$A$2:$ZZ$401, 377, MATCH($B$3, resultados!$A$1:$ZZ$1, 0))</f>
        <v/>
      </c>
    </row>
    <row r="384">
      <c r="A384">
        <f>INDEX(resultados!$A$2:$ZZ$401, 378, MATCH($B$1, resultados!$A$1:$ZZ$1, 0))</f>
        <v/>
      </c>
      <c r="B384">
        <f>INDEX(resultados!$A$2:$ZZ$401, 378, MATCH($B$2, resultados!$A$1:$ZZ$1, 0))</f>
        <v/>
      </c>
      <c r="C384">
        <f>INDEX(resultados!$A$2:$ZZ$401, 378, MATCH($B$3, resultados!$A$1:$ZZ$1, 0))</f>
        <v/>
      </c>
    </row>
    <row r="385">
      <c r="A385">
        <f>INDEX(resultados!$A$2:$ZZ$401, 379, MATCH($B$1, resultados!$A$1:$ZZ$1, 0))</f>
        <v/>
      </c>
      <c r="B385">
        <f>INDEX(resultados!$A$2:$ZZ$401, 379, MATCH($B$2, resultados!$A$1:$ZZ$1, 0))</f>
        <v/>
      </c>
      <c r="C385">
        <f>INDEX(resultados!$A$2:$ZZ$401, 379, MATCH($B$3, resultados!$A$1:$ZZ$1, 0))</f>
        <v/>
      </c>
    </row>
    <row r="386">
      <c r="A386">
        <f>INDEX(resultados!$A$2:$ZZ$401, 380, MATCH($B$1, resultados!$A$1:$ZZ$1, 0))</f>
        <v/>
      </c>
      <c r="B386">
        <f>INDEX(resultados!$A$2:$ZZ$401, 380, MATCH($B$2, resultados!$A$1:$ZZ$1, 0))</f>
        <v/>
      </c>
      <c r="C386">
        <f>INDEX(resultados!$A$2:$ZZ$401, 380, MATCH($B$3, resultados!$A$1:$ZZ$1, 0))</f>
        <v/>
      </c>
    </row>
    <row r="387">
      <c r="A387">
        <f>INDEX(resultados!$A$2:$ZZ$401, 381, MATCH($B$1, resultados!$A$1:$ZZ$1, 0))</f>
        <v/>
      </c>
      <c r="B387">
        <f>INDEX(resultados!$A$2:$ZZ$401, 381, MATCH($B$2, resultados!$A$1:$ZZ$1, 0))</f>
        <v/>
      </c>
      <c r="C387">
        <f>INDEX(resultados!$A$2:$ZZ$401, 381, MATCH($B$3, resultados!$A$1:$ZZ$1, 0))</f>
        <v/>
      </c>
    </row>
    <row r="388">
      <c r="A388">
        <f>INDEX(resultados!$A$2:$ZZ$401, 382, MATCH($B$1, resultados!$A$1:$ZZ$1, 0))</f>
        <v/>
      </c>
      <c r="B388">
        <f>INDEX(resultados!$A$2:$ZZ$401, 382, MATCH($B$2, resultados!$A$1:$ZZ$1, 0))</f>
        <v/>
      </c>
      <c r="C388">
        <f>INDEX(resultados!$A$2:$ZZ$401, 382, MATCH($B$3, resultados!$A$1:$ZZ$1, 0))</f>
        <v/>
      </c>
    </row>
    <row r="389">
      <c r="A389">
        <f>INDEX(resultados!$A$2:$ZZ$401, 383, MATCH($B$1, resultados!$A$1:$ZZ$1, 0))</f>
        <v/>
      </c>
      <c r="B389">
        <f>INDEX(resultados!$A$2:$ZZ$401, 383, MATCH($B$2, resultados!$A$1:$ZZ$1, 0))</f>
        <v/>
      </c>
      <c r="C389">
        <f>INDEX(resultados!$A$2:$ZZ$401, 383, MATCH($B$3, resultados!$A$1:$ZZ$1, 0))</f>
        <v/>
      </c>
    </row>
    <row r="390">
      <c r="A390">
        <f>INDEX(resultados!$A$2:$ZZ$401, 384, MATCH($B$1, resultados!$A$1:$ZZ$1, 0))</f>
        <v/>
      </c>
      <c r="B390">
        <f>INDEX(resultados!$A$2:$ZZ$401, 384, MATCH($B$2, resultados!$A$1:$ZZ$1, 0))</f>
        <v/>
      </c>
      <c r="C390">
        <f>INDEX(resultados!$A$2:$ZZ$401, 384, MATCH($B$3, resultados!$A$1:$ZZ$1, 0))</f>
        <v/>
      </c>
    </row>
    <row r="391">
      <c r="A391">
        <f>INDEX(resultados!$A$2:$ZZ$401, 385, MATCH($B$1, resultados!$A$1:$ZZ$1, 0))</f>
        <v/>
      </c>
      <c r="B391">
        <f>INDEX(resultados!$A$2:$ZZ$401, 385, MATCH($B$2, resultados!$A$1:$ZZ$1, 0))</f>
        <v/>
      </c>
      <c r="C391">
        <f>INDEX(resultados!$A$2:$ZZ$401, 385, MATCH($B$3, resultados!$A$1:$ZZ$1, 0))</f>
        <v/>
      </c>
    </row>
    <row r="392">
      <c r="A392">
        <f>INDEX(resultados!$A$2:$ZZ$401, 386, MATCH($B$1, resultados!$A$1:$ZZ$1, 0))</f>
        <v/>
      </c>
      <c r="B392">
        <f>INDEX(resultados!$A$2:$ZZ$401, 386, MATCH($B$2, resultados!$A$1:$ZZ$1, 0))</f>
        <v/>
      </c>
      <c r="C392">
        <f>INDEX(resultados!$A$2:$ZZ$401, 386, MATCH($B$3, resultados!$A$1:$ZZ$1, 0))</f>
        <v/>
      </c>
    </row>
    <row r="393">
      <c r="A393">
        <f>INDEX(resultados!$A$2:$ZZ$401, 387, MATCH($B$1, resultados!$A$1:$ZZ$1, 0))</f>
        <v/>
      </c>
      <c r="B393">
        <f>INDEX(resultados!$A$2:$ZZ$401, 387, MATCH($B$2, resultados!$A$1:$ZZ$1, 0))</f>
        <v/>
      </c>
      <c r="C393">
        <f>INDEX(resultados!$A$2:$ZZ$401, 387, MATCH($B$3, resultados!$A$1:$ZZ$1, 0))</f>
        <v/>
      </c>
    </row>
    <row r="394">
      <c r="A394">
        <f>INDEX(resultados!$A$2:$ZZ$401, 388, MATCH($B$1, resultados!$A$1:$ZZ$1, 0))</f>
        <v/>
      </c>
      <c r="B394">
        <f>INDEX(resultados!$A$2:$ZZ$401, 388, MATCH($B$2, resultados!$A$1:$ZZ$1, 0))</f>
        <v/>
      </c>
      <c r="C394">
        <f>INDEX(resultados!$A$2:$ZZ$401, 388, MATCH($B$3, resultados!$A$1:$ZZ$1, 0))</f>
        <v/>
      </c>
    </row>
    <row r="395">
      <c r="A395">
        <f>INDEX(resultados!$A$2:$ZZ$401, 389, MATCH($B$1, resultados!$A$1:$ZZ$1, 0))</f>
        <v/>
      </c>
      <c r="B395">
        <f>INDEX(resultados!$A$2:$ZZ$401, 389, MATCH($B$2, resultados!$A$1:$ZZ$1, 0))</f>
        <v/>
      </c>
      <c r="C395">
        <f>INDEX(resultados!$A$2:$ZZ$401, 389, MATCH($B$3, resultados!$A$1:$ZZ$1, 0))</f>
        <v/>
      </c>
    </row>
    <row r="396">
      <c r="A396">
        <f>INDEX(resultados!$A$2:$ZZ$401, 390, MATCH($B$1, resultados!$A$1:$ZZ$1, 0))</f>
        <v/>
      </c>
      <c r="B396">
        <f>INDEX(resultados!$A$2:$ZZ$401, 390, MATCH($B$2, resultados!$A$1:$ZZ$1, 0))</f>
        <v/>
      </c>
      <c r="C396">
        <f>INDEX(resultados!$A$2:$ZZ$401, 390, MATCH($B$3, resultados!$A$1:$ZZ$1, 0))</f>
        <v/>
      </c>
    </row>
    <row r="397">
      <c r="A397">
        <f>INDEX(resultados!$A$2:$ZZ$401, 391, MATCH($B$1, resultados!$A$1:$ZZ$1, 0))</f>
        <v/>
      </c>
      <c r="B397">
        <f>INDEX(resultados!$A$2:$ZZ$401, 391, MATCH($B$2, resultados!$A$1:$ZZ$1, 0))</f>
        <v/>
      </c>
      <c r="C397">
        <f>INDEX(resultados!$A$2:$ZZ$401, 391, MATCH($B$3, resultados!$A$1:$ZZ$1, 0))</f>
        <v/>
      </c>
    </row>
    <row r="398">
      <c r="A398">
        <f>INDEX(resultados!$A$2:$ZZ$401, 392, MATCH($B$1, resultados!$A$1:$ZZ$1, 0))</f>
        <v/>
      </c>
      <c r="B398">
        <f>INDEX(resultados!$A$2:$ZZ$401, 392, MATCH($B$2, resultados!$A$1:$ZZ$1, 0))</f>
        <v/>
      </c>
      <c r="C398">
        <f>INDEX(resultados!$A$2:$ZZ$401, 392, MATCH($B$3, resultados!$A$1:$ZZ$1, 0))</f>
        <v/>
      </c>
    </row>
    <row r="399">
      <c r="A399">
        <f>INDEX(resultados!$A$2:$ZZ$401, 393, MATCH($B$1, resultados!$A$1:$ZZ$1, 0))</f>
        <v/>
      </c>
      <c r="B399">
        <f>INDEX(resultados!$A$2:$ZZ$401, 393, MATCH($B$2, resultados!$A$1:$ZZ$1, 0))</f>
        <v/>
      </c>
      <c r="C399">
        <f>INDEX(resultados!$A$2:$ZZ$401, 393, MATCH($B$3, resultados!$A$1:$ZZ$1, 0))</f>
        <v/>
      </c>
    </row>
    <row r="400">
      <c r="A400">
        <f>INDEX(resultados!$A$2:$ZZ$401, 394, MATCH($B$1, resultados!$A$1:$ZZ$1, 0))</f>
        <v/>
      </c>
      <c r="B400">
        <f>INDEX(resultados!$A$2:$ZZ$401, 394, MATCH($B$2, resultados!$A$1:$ZZ$1, 0))</f>
        <v/>
      </c>
      <c r="C400">
        <f>INDEX(resultados!$A$2:$ZZ$401, 394, MATCH($B$3, resultados!$A$1:$ZZ$1, 0))</f>
        <v/>
      </c>
    </row>
    <row r="401">
      <c r="A401">
        <f>INDEX(resultados!$A$2:$ZZ$401, 395, MATCH($B$1, resultados!$A$1:$ZZ$1, 0))</f>
        <v/>
      </c>
      <c r="B401">
        <f>INDEX(resultados!$A$2:$ZZ$401, 395, MATCH($B$2, resultados!$A$1:$ZZ$1, 0))</f>
        <v/>
      </c>
      <c r="C401">
        <f>INDEX(resultados!$A$2:$ZZ$401, 395, MATCH($B$3, resultados!$A$1:$ZZ$1, 0))</f>
        <v/>
      </c>
    </row>
    <row r="402">
      <c r="A402">
        <f>INDEX(resultados!$A$2:$ZZ$401, 396, MATCH($B$1, resultados!$A$1:$ZZ$1, 0))</f>
        <v/>
      </c>
      <c r="B402">
        <f>INDEX(resultados!$A$2:$ZZ$401, 396, MATCH($B$2, resultados!$A$1:$ZZ$1, 0))</f>
        <v/>
      </c>
      <c r="C402">
        <f>INDEX(resultados!$A$2:$ZZ$401, 396, MATCH($B$3, resultados!$A$1:$ZZ$1, 0))</f>
        <v/>
      </c>
    </row>
    <row r="403">
      <c r="A403">
        <f>INDEX(resultados!$A$2:$ZZ$401, 397, MATCH($B$1, resultados!$A$1:$ZZ$1, 0))</f>
        <v/>
      </c>
      <c r="B403">
        <f>INDEX(resultados!$A$2:$ZZ$401, 397, MATCH($B$2, resultados!$A$1:$ZZ$1, 0))</f>
        <v/>
      </c>
      <c r="C403">
        <f>INDEX(resultados!$A$2:$ZZ$401, 397, MATCH($B$3, resultados!$A$1:$ZZ$1, 0))</f>
        <v/>
      </c>
    </row>
    <row r="404">
      <c r="A404">
        <f>INDEX(resultados!$A$2:$ZZ$401, 398, MATCH($B$1, resultados!$A$1:$ZZ$1, 0))</f>
        <v/>
      </c>
      <c r="B404">
        <f>INDEX(resultados!$A$2:$ZZ$401, 398, MATCH($B$2, resultados!$A$1:$ZZ$1, 0))</f>
        <v/>
      </c>
      <c r="C404">
        <f>INDEX(resultados!$A$2:$ZZ$401, 398, MATCH($B$3, resultados!$A$1:$ZZ$1, 0))</f>
        <v/>
      </c>
    </row>
    <row r="405">
      <c r="A405">
        <f>INDEX(resultados!$A$2:$ZZ$401, 399, MATCH($B$1, resultados!$A$1:$ZZ$1, 0))</f>
        <v/>
      </c>
      <c r="B405">
        <f>INDEX(resultados!$A$2:$ZZ$401, 399, MATCH($B$2, resultados!$A$1:$ZZ$1, 0))</f>
        <v/>
      </c>
      <c r="C405">
        <f>INDEX(resultados!$A$2:$ZZ$401, 399, MATCH($B$3, resultados!$A$1:$ZZ$1, 0))</f>
        <v/>
      </c>
    </row>
    <row r="406">
      <c r="A406">
        <f>INDEX(resultados!$A$2:$ZZ$401, 400, MATCH($B$1, resultados!$A$1:$ZZ$1, 0))</f>
        <v/>
      </c>
      <c r="B406">
        <f>INDEX(resultados!$A$2:$ZZ$401, 400, MATCH($B$2, resultados!$A$1:$ZZ$1, 0))</f>
        <v/>
      </c>
      <c r="C406">
        <f>INDEX(resultados!$A$2:$ZZ$401, 400,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2024-09-25T17:43:11Z</dcterms:created>
  <dcterms:modified xmlns:dcterms="http://purl.org/dc/terms/" xmlns:xsi="http://www.w3.org/2001/XMLSchema-instance" xsi:type="dcterms:W3CDTF">2024-09-25T17:43:11Z</dcterms:modified>
</cp:coreProperties>
</file>